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45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Detail'!$A$14:$AI$911</definedName>
    <definedName name="_xlnm._FilterDatabase" localSheetId="5" hidden="1">'Failed Transaction Detail'!$A$5:$S$97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B902" i="6" l="1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A38" i="1"/>
  <c r="B38" i="1"/>
  <c r="D38" i="1"/>
  <c r="C38" i="1"/>
  <c r="A39" i="1"/>
  <c r="B39" i="1"/>
  <c r="D39" i="1"/>
  <c r="C39" i="1"/>
  <c r="A40" i="1"/>
  <c r="B40" i="1"/>
  <c r="D40" i="1"/>
  <c r="C40" i="1"/>
  <c r="A41" i="1"/>
  <c r="B41" i="1"/>
  <c r="D41" i="1"/>
  <c r="C41" i="1"/>
  <c r="A42" i="1"/>
  <c r="B42" i="1"/>
  <c r="D42" i="1"/>
  <c r="C42" i="1"/>
  <c r="A43" i="1"/>
  <c r="B43" i="1"/>
  <c r="D43" i="1"/>
  <c r="C43" i="1"/>
  <c r="A44" i="1"/>
  <c r="B44" i="1"/>
  <c r="D44" i="1"/>
  <c r="C44" i="1"/>
  <c r="A45" i="1"/>
  <c r="B45" i="1"/>
  <c r="D45" i="1"/>
  <c r="C45" i="1"/>
  <c r="A46" i="1"/>
  <c r="B46" i="1"/>
  <c r="D46" i="1"/>
  <c r="C46" i="1"/>
  <c r="A47" i="1"/>
  <c r="B47" i="1"/>
  <c r="D47" i="1"/>
  <c r="C47" i="1"/>
  <c r="A48" i="1"/>
  <c r="B48" i="1"/>
  <c r="D48" i="1"/>
  <c r="C48" i="1"/>
  <c r="A49" i="1"/>
  <c r="B49" i="1"/>
  <c r="D49" i="1"/>
  <c r="C49" i="1"/>
  <c r="A50" i="1"/>
  <c r="B50" i="1"/>
  <c r="D50" i="1"/>
  <c r="C50" i="1"/>
  <c r="A51" i="1"/>
  <c r="B51" i="1"/>
  <c r="D51" i="1"/>
  <c r="C51" i="1"/>
  <c r="A52" i="1"/>
  <c r="B52" i="1"/>
  <c r="D52" i="1"/>
  <c r="C52" i="1"/>
  <c r="A53" i="1"/>
  <c r="B53" i="1"/>
  <c r="D53" i="1"/>
  <c r="C53" i="1"/>
  <c r="A54" i="1"/>
  <c r="B54" i="1"/>
  <c r="D54" i="1"/>
  <c r="C54" i="1"/>
  <c r="A55" i="1"/>
  <c r="B55" i="1"/>
  <c r="D55" i="1"/>
  <c r="C55" i="1"/>
  <c r="A56" i="1"/>
  <c r="B56" i="1"/>
  <c r="D56" i="1"/>
  <c r="C56" i="1"/>
  <c r="A57" i="1"/>
  <c r="B57" i="1"/>
  <c r="C57" i="1"/>
  <c r="A58" i="1"/>
  <c r="B58" i="1"/>
  <c r="D58" i="1"/>
  <c r="C58" i="1"/>
  <c r="A59" i="1"/>
  <c r="B59" i="1"/>
  <c r="C59" i="1"/>
  <c r="A60" i="1"/>
  <c r="B60" i="1"/>
  <c r="D60" i="1"/>
  <c r="C60" i="1"/>
  <c r="A61" i="1"/>
  <c r="B61" i="1"/>
  <c r="C61" i="1"/>
  <c r="A62" i="1"/>
  <c r="B62" i="1"/>
  <c r="D62" i="1"/>
  <c r="C62" i="1"/>
  <c r="A63" i="1"/>
  <c r="B63" i="1"/>
  <c r="D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D70" i="1"/>
  <c r="C70" i="1"/>
  <c r="A71" i="1"/>
  <c r="B71" i="1"/>
  <c r="D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D78" i="1"/>
  <c r="C78" i="1"/>
  <c r="A79" i="1"/>
  <c r="B79" i="1"/>
  <c r="D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D84" i="1"/>
  <c r="C84" i="1"/>
  <c r="A85" i="1"/>
  <c r="B85" i="1"/>
  <c r="C85" i="1"/>
  <c r="A86" i="1"/>
  <c r="B86" i="1"/>
  <c r="D86" i="1"/>
  <c r="C86" i="1"/>
  <c r="A87" i="1"/>
  <c r="B87" i="1"/>
  <c r="D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D92" i="1"/>
  <c r="C92" i="1"/>
  <c r="A93" i="1"/>
  <c r="B93" i="1"/>
  <c r="C93" i="1"/>
  <c r="D93" i="1"/>
  <c r="A94" i="1"/>
  <c r="B94" i="1"/>
  <c r="C94" i="1"/>
  <c r="A95" i="1"/>
  <c r="B95" i="1"/>
  <c r="C95" i="1"/>
  <c r="D95" i="1"/>
  <c r="A96" i="1"/>
  <c r="B96" i="1"/>
  <c r="D96" i="1"/>
  <c r="C96" i="1"/>
  <c r="A97" i="1"/>
  <c r="B97" i="1"/>
  <c r="D97" i="1"/>
  <c r="C97" i="1"/>
  <c r="A98" i="1"/>
  <c r="B98" i="1"/>
  <c r="C98" i="1"/>
  <c r="A99" i="1"/>
  <c r="B99" i="1"/>
  <c r="C99" i="1"/>
  <c r="A100" i="1"/>
  <c r="B100" i="1"/>
  <c r="C100" i="1"/>
  <c r="D100" i="1"/>
  <c r="A101" i="1"/>
  <c r="B101" i="1"/>
  <c r="D101" i="1"/>
  <c r="C101" i="1"/>
  <c r="A102" i="1"/>
  <c r="B102" i="1"/>
  <c r="C102" i="1"/>
  <c r="D102" i="1"/>
  <c r="A103" i="1"/>
  <c r="B103" i="1"/>
  <c r="C103" i="1"/>
  <c r="A104" i="1"/>
  <c r="B104" i="1"/>
  <c r="C104" i="1"/>
  <c r="D104" i="1"/>
  <c r="A105" i="1"/>
  <c r="B105" i="1"/>
  <c r="C105" i="1"/>
  <c r="A106" i="1"/>
  <c r="B106" i="1"/>
  <c r="C106" i="1"/>
  <c r="D106" i="1"/>
  <c r="A107" i="1"/>
  <c r="B107" i="1"/>
  <c r="D107" i="1"/>
  <c r="C107" i="1"/>
  <c r="A108" i="1"/>
  <c r="B108" i="1"/>
  <c r="C108" i="1"/>
  <c r="D108" i="1"/>
  <c r="A109" i="1"/>
  <c r="B109" i="1"/>
  <c r="C109" i="1"/>
  <c r="A110" i="1"/>
  <c r="B110" i="1"/>
  <c r="D110" i="1"/>
  <c r="C110" i="1"/>
  <c r="A111" i="1"/>
  <c r="B111" i="1"/>
  <c r="D111" i="1"/>
  <c r="C111" i="1"/>
  <c r="A112" i="1"/>
  <c r="B112" i="1"/>
  <c r="C112" i="1"/>
  <c r="D112" i="1"/>
  <c r="A113" i="1"/>
  <c r="B113" i="1"/>
  <c r="C113" i="1"/>
  <c r="A114" i="1"/>
  <c r="B114" i="1"/>
  <c r="D114" i="1"/>
  <c r="C114" i="1"/>
  <c r="A115" i="1"/>
  <c r="B115" i="1"/>
  <c r="C115" i="1"/>
  <c r="A116" i="1"/>
  <c r="B116" i="1"/>
  <c r="C116" i="1"/>
  <c r="A117" i="1"/>
  <c r="B117" i="1"/>
  <c r="D117" i="1"/>
  <c r="C117" i="1"/>
  <c r="A118" i="1"/>
  <c r="B118" i="1"/>
  <c r="C118" i="1"/>
  <c r="D118" i="1"/>
  <c r="A119" i="1"/>
  <c r="B119" i="1"/>
  <c r="C119" i="1"/>
  <c r="A120" i="1"/>
  <c r="B120" i="1"/>
  <c r="D120" i="1"/>
  <c r="C120" i="1"/>
  <c r="A121" i="1"/>
  <c r="B121" i="1"/>
  <c r="C121" i="1"/>
  <c r="A122" i="1"/>
  <c r="B122" i="1"/>
  <c r="C122" i="1"/>
  <c r="D122" i="1"/>
  <c r="A123" i="1"/>
  <c r="B123" i="1"/>
  <c r="D123" i="1"/>
  <c r="C123" i="1"/>
  <c r="A124" i="1"/>
  <c r="B124" i="1"/>
  <c r="C124" i="1"/>
  <c r="D124" i="1"/>
  <c r="A125" i="1"/>
  <c r="B125" i="1"/>
  <c r="C125" i="1"/>
  <c r="A126" i="1"/>
  <c r="B126" i="1"/>
  <c r="D126" i="1"/>
  <c r="C126" i="1"/>
  <c r="A127" i="1"/>
  <c r="B127" i="1"/>
  <c r="D127" i="1"/>
  <c r="C127" i="1"/>
  <c r="A128" i="1"/>
  <c r="B128" i="1"/>
  <c r="C128" i="1"/>
  <c r="D128" i="1"/>
  <c r="A129" i="1"/>
  <c r="B129" i="1"/>
  <c r="D129" i="1"/>
  <c r="C129" i="1"/>
  <c r="A130" i="1"/>
  <c r="B130" i="1"/>
  <c r="D130" i="1"/>
  <c r="C130" i="1"/>
  <c r="A131" i="1"/>
  <c r="B131" i="1"/>
  <c r="C131" i="1"/>
  <c r="A132" i="1"/>
  <c r="B132" i="1"/>
  <c r="C132" i="1"/>
  <c r="A133" i="1"/>
  <c r="B133" i="1"/>
  <c r="D133" i="1"/>
  <c r="C133" i="1"/>
  <c r="A134" i="1"/>
  <c r="B134" i="1"/>
  <c r="D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D138" i="1"/>
  <c r="A139" i="1"/>
  <c r="B139" i="1"/>
  <c r="D139" i="1"/>
  <c r="C139" i="1"/>
  <c r="A140" i="1"/>
  <c r="B140" i="1"/>
  <c r="C140" i="1"/>
  <c r="D140" i="1"/>
  <c r="A141" i="1"/>
  <c r="B141" i="1"/>
  <c r="C141" i="1"/>
  <c r="A142" i="1"/>
  <c r="B142" i="1"/>
  <c r="D142" i="1"/>
  <c r="C142" i="1"/>
  <c r="A143" i="1"/>
  <c r="B143" i="1"/>
  <c r="D143" i="1"/>
  <c r="C143" i="1"/>
  <c r="A144" i="1"/>
  <c r="B144" i="1"/>
  <c r="C144" i="1"/>
  <c r="D144" i="1"/>
  <c r="A145" i="1"/>
  <c r="B145" i="1"/>
  <c r="D145" i="1"/>
  <c r="C145" i="1"/>
  <c r="A146" i="1"/>
  <c r="B146" i="1"/>
  <c r="D146" i="1"/>
  <c r="C146" i="1"/>
  <c r="A147" i="1"/>
  <c r="B147" i="1"/>
  <c r="C147" i="1"/>
  <c r="A148" i="1"/>
  <c r="B148" i="1"/>
  <c r="C148" i="1"/>
  <c r="A149" i="1"/>
  <c r="B149" i="1"/>
  <c r="D149" i="1"/>
  <c r="C149" i="1"/>
  <c r="A150" i="1"/>
  <c r="B150" i="1"/>
  <c r="C150" i="1"/>
  <c r="D150" i="1"/>
  <c r="A151" i="1"/>
  <c r="B151" i="1"/>
  <c r="C151" i="1"/>
  <c r="A152" i="1"/>
  <c r="B152" i="1"/>
  <c r="D152" i="1"/>
  <c r="C152" i="1"/>
  <c r="A153" i="1"/>
  <c r="B153" i="1"/>
  <c r="C153" i="1"/>
  <c r="A154" i="1"/>
  <c r="B154" i="1"/>
  <c r="C154" i="1"/>
  <c r="D154" i="1"/>
  <c r="A155" i="1"/>
  <c r="B155" i="1"/>
  <c r="D155" i="1"/>
  <c r="C155" i="1"/>
  <c r="A156" i="1"/>
  <c r="B156" i="1"/>
  <c r="C156" i="1"/>
  <c r="D156" i="1"/>
  <c r="A157" i="1"/>
  <c r="B157" i="1"/>
  <c r="C157" i="1"/>
  <c r="A158" i="1"/>
  <c r="B158" i="1"/>
  <c r="D158" i="1"/>
  <c r="C158" i="1"/>
  <c r="A159" i="1"/>
  <c r="B159" i="1"/>
  <c r="D159" i="1"/>
  <c r="C159" i="1"/>
  <c r="A160" i="1"/>
  <c r="B160" i="1"/>
  <c r="C160" i="1"/>
  <c r="D160" i="1"/>
  <c r="A161" i="1"/>
  <c r="B161" i="1"/>
  <c r="D161" i="1"/>
  <c r="C161" i="1"/>
  <c r="A162" i="1"/>
  <c r="B162" i="1"/>
  <c r="D162" i="1"/>
  <c r="C162" i="1"/>
  <c r="A163" i="1"/>
  <c r="B163" i="1"/>
  <c r="C163" i="1"/>
  <c r="A164" i="1"/>
  <c r="B164" i="1"/>
  <c r="C164" i="1"/>
  <c r="A165" i="1"/>
  <c r="B165" i="1"/>
  <c r="D165" i="1"/>
  <c r="C165" i="1"/>
  <c r="A166" i="1"/>
  <c r="B166" i="1"/>
  <c r="D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D170" i="1"/>
  <c r="A171" i="1"/>
  <c r="B171" i="1"/>
  <c r="D171" i="1"/>
  <c r="C171" i="1"/>
  <c r="A172" i="1"/>
  <c r="B172" i="1"/>
  <c r="D172" i="1"/>
  <c r="C172" i="1"/>
  <c r="A173" i="1"/>
  <c r="B173" i="1"/>
  <c r="C173" i="1"/>
  <c r="A174" i="1"/>
  <c r="B174" i="1"/>
  <c r="D174" i="1"/>
  <c r="C174" i="1"/>
  <c r="A175" i="1"/>
  <c r="B175" i="1"/>
  <c r="D175" i="1"/>
  <c r="C175" i="1"/>
  <c r="A176" i="1"/>
  <c r="B176" i="1"/>
  <c r="C176" i="1"/>
  <c r="D176" i="1"/>
  <c r="A177" i="1"/>
  <c r="B177" i="1"/>
  <c r="D177" i="1"/>
  <c r="C177" i="1"/>
  <c r="A178" i="1"/>
  <c r="B178" i="1"/>
  <c r="D178" i="1"/>
  <c r="C178" i="1"/>
  <c r="A179" i="1"/>
  <c r="B179" i="1"/>
  <c r="C179" i="1"/>
  <c r="A180" i="1"/>
  <c r="B180" i="1"/>
  <c r="C180" i="1"/>
  <c r="A181" i="1"/>
  <c r="B181" i="1"/>
  <c r="D181" i="1"/>
  <c r="C181" i="1"/>
  <c r="A182" i="1"/>
  <c r="B182" i="1"/>
  <c r="D182" i="1"/>
  <c r="C182" i="1"/>
  <c r="A183" i="1"/>
  <c r="B183" i="1"/>
  <c r="C183" i="1"/>
  <c r="A184" i="1"/>
  <c r="B184" i="1"/>
  <c r="D184" i="1"/>
  <c r="C184" i="1"/>
  <c r="A185" i="1"/>
  <c r="B185" i="1"/>
  <c r="C185" i="1"/>
  <c r="A186" i="1"/>
  <c r="B186" i="1"/>
  <c r="C186" i="1"/>
  <c r="D186" i="1"/>
  <c r="A187" i="1"/>
  <c r="B187" i="1"/>
  <c r="D187" i="1"/>
  <c r="C187" i="1"/>
  <c r="A188" i="1"/>
  <c r="B188" i="1"/>
  <c r="D188" i="1"/>
  <c r="C188" i="1"/>
  <c r="A189" i="1"/>
  <c r="B189" i="1"/>
  <c r="C189" i="1"/>
  <c r="A190" i="1"/>
  <c r="B190" i="1"/>
  <c r="C190" i="1"/>
  <c r="A191" i="1"/>
  <c r="B191" i="1"/>
  <c r="D191" i="1"/>
  <c r="C191" i="1"/>
  <c r="A192" i="1"/>
  <c r="B192" i="1"/>
  <c r="C192" i="1"/>
  <c r="D192" i="1"/>
  <c r="A193" i="1"/>
  <c r="B193" i="1"/>
  <c r="D193" i="1"/>
  <c r="C193" i="1"/>
  <c r="A194" i="1"/>
  <c r="B194" i="1"/>
  <c r="D194" i="1"/>
  <c r="C194" i="1"/>
  <c r="A195" i="1"/>
  <c r="B195" i="1"/>
  <c r="C195" i="1"/>
  <c r="A196" i="1"/>
  <c r="B196" i="1"/>
  <c r="C196" i="1"/>
  <c r="A197" i="1"/>
  <c r="B197" i="1"/>
  <c r="D197" i="1"/>
  <c r="C197" i="1"/>
  <c r="A198" i="1"/>
  <c r="B198" i="1"/>
  <c r="D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D202" i="1"/>
  <c r="A203" i="1"/>
  <c r="B203" i="1"/>
  <c r="D203" i="1"/>
  <c r="C203" i="1"/>
  <c r="A204" i="1"/>
  <c r="B204" i="1"/>
  <c r="D204" i="1"/>
  <c r="C204" i="1"/>
  <c r="A205" i="1"/>
  <c r="B205" i="1"/>
  <c r="C205" i="1"/>
  <c r="A206" i="1"/>
  <c r="B206" i="1"/>
  <c r="D206" i="1"/>
  <c r="C206" i="1"/>
  <c r="A207" i="1"/>
  <c r="B207" i="1"/>
  <c r="D207" i="1"/>
  <c r="C207" i="1"/>
  <c r="A208" i="1"/>
  <c r="B208" i="1"/>
  <c r="C208" i="1"/>
  <c r="D208" i="1"/>
  <c r="A209" i="1"/>
  <c r="B209" i="1"/>
  <c r="D209" i="1"/>
  <c r="C209" i="1"/>
  <c r="A210" i="1"/>
  <c r="B210" i="1"/>
  <c r="D210" i="1"/>
  <c r="C210" i="1"/>
  <c r="A211" i="1"/>
  <c r="B211" i="1"/>
  <c r="C211" i="1"/>
  <c r="A212" i="1"/>
  <c r="B212" i="1"/>
  <c r="C212" i="1"/>
  <c r="A213" i="1"/>
  <c r="B213" i="1"/>
  <c r="D213" i="1"/>
  <c r="C213" i="1"/>
  <c r="A214" i="1"/>
  <c r="B214" i="1"/>
  <c r="D214" i="1"/>
  <c r="C214" i="1"/>
  <c r="A215" i="1"/>
  <c r="B215" i="1"/>
  <c r="C215" i="1"/>
  <c r="A216" i="1"/>
  <c r="B216" i="1"/>
  <c r="D216" i="1"/>
  <c r="C216" i="1"/>
  <c r="A217" i="1"/>
  <c r="B217" i="1"/>
  <c r="C217" i="1"/>
  <c r="A218" i="1"/>
  <c r="B218" i="1"/>
  <c r="C218" i="1"/>
  <c r="D218" i="1"/>
  <c r="A219" i="1"/>
  <c r="B219" i="1"/>
  <c r="D219" i="1"/>
  <c r="C219" i="1"/>
  <c r="A220" i="1"/>
  <c r="B220" i="1"/>
  <c r="D220" i="1"/>
  <c r="C220" i="1"/>
  <c r="A221" i="1"/>
  <c r="B221" i="1"/>
  <c r="C221" i="1"/>
  <c r="A222" i="1"/>
  <c r="B222" i="1"/>
  <c r="C222" i="1"/>
  <c r="A223" i="1"/>
  <c r="B223" i="1"/>
  <c r="D223" i="1"/>
  <c r="C223" i="1"/>
  <c r="A224" i="1"/>
  <c r="B224" i="1"/>
  <c r="C224" i="1"/>
  <c r="D224" i="1"/>
  <c r="A225" i="1"/>
  <c r="B225" i="1"/>
  <c r="D225" i="1"/>
  <c r="C225" i="1"/>
  <c r="A226" i="1"/>
  <c r="B226" i="1"/>
  <c r="D226" i="1"/>
  <c r="C226" i="1"/>
  <c r="A227" i="1"/>
  <c r="B227" i="1"/>
  <c r="C227" i="1"/>
  <c r="A228" i="1"/>
  <c r="B228" i="1"/>
  <c r="C228" i="1"/>
  <c r="A229" i="1"/>
  <c r="B229" i="1"/>
  <c r="D229" i="1"/>
  <c r="C229" i="1"/>
  <c r="A230" i="1"/>
  <c r="B230" i="1"/>
  <c r="D230" i="1"/>
  <c r="C230" i="1"/>
  <c r="A231" i="1"/>
  <c r="B231" i="1"/>
  <c r="C231" i="1"/>
  <c r="A232" i="1"/>
  <c r="B232" i="1"/>
  <c r="C232" i="1"/>
  <c r="D232" i="1"/>
  <c r="A233" i="1"/>
  <c r="B233" i="1"/>
  <c r="D233" i="1"/>
  <c r="C233" i="1"/>
  <c r="A234" i="1"/>
  <c r="B234" i="1"/>
  <c r="C234" i="1"/>
  <c r="D234" i="1"/>
  <c r="A235" i="1"/>
  <c r="B235" i="1"/>
  <c r="C235" i="1"/>
  <c r="A236" i="1"/>
  <c r="B236" i="1"/>
  <c r="D236" i="1"/>
  <c r="C236" i="1"/>
  <c r="A237" i="1"/>
  <c r="B237" i="1"/>
  <c r="D237" i="1"/>
  <c r="C237" i="1"/>
  <c r="A238" i="1"/>
  <c r="B238" i="1"/>
  <c r="D238" i="1"/>
  <c r="C238" i="1"/>
  <c r="A239" i="1"/>
  <c r="B239" i="1"/>
  <c r="D239" i="1"/>
  <c r="C239" i="1"/>
  <c r="A240" i="1"/>
  <c r="B240" i="1"/>
  <c r="C240" i="1"/>
  <c r="D240" i="1"/>
  <c r="A241" i="1"/>
  <c r="B241" i="1"/>
  <c r="C241" i="1"/>
  <c r="A242" i="1"/>
  <c r="B242" i="1"/>
  <c r="C242" i="1"/>
  <c r="D242" i="1"/>
  <c r="A243" i="1"/>
  <c r="B243" i="1"/>
  <c r="C243" i="1"/>
  <c r="A244" i="1"/>
  <c r="B244" i="1"/>
  <c r="D244" i="1"/>
  <c r="C244" i="1"/>
  <c r="A245" i="1"/>
  <c r="B245" i="1"/>
  <c r="D245" i="1"/>
  <c r="C245" i="1"/>
  <c r="A246" i="1"/>
  <c r="B246" i="1"/>
  <c r="D246" i="1"/>
  <c r="C246" i="1"/>
  <c r="A247" i="1"/>
  <c r="B247" i="1"/>
  <c r="C247" i="1"/>
  <c r="A248" i="1"/>
  <c r="B248" i="1"/>
  <c r="C248" i="1"/>
  <c r="D248" i="1"/>
  <c r="A249" i="1"/>
  <c r="B249" i="1"/>
  <c r="D249" i="1"/>
  <c r="C249" i="1"/>
  <c r="A250" i="1"/>
  <c r="B250" i="1"/>
  <c r="C250" i="1"/>
  <c r="D250" i="1"/>
  <c r="A251" i="1"/>
  <c r="B251" i="1"/>
  <c r="C251" i="1"/>
  <c r="A252" i="1"/>
  <c r="B252" i="1"/>
  <c r="D252" i="1"/>
  <c r="C252" i="1"/>
  <c r="A253" i="1"/>
  <c r="B253" i="1"/>
  <c r="D253" i="1"/>
  <c r="C253" i="1"/>
  <c r="A254" i="1"/>
  <c r="B254" i="1"/>
  <c r="D254" i="1"/>
  <c r="C254" i="1"/>
  <c r="A255" i="1"/>
  <c r="B255" i="1"/>
  <c r="D255" i="1"/>
  <c r="C255" i="1"/>
  <c r="A256" i="1"/>
  <c r="B256" i="1"/>
  <c r="C256" i="1"/>
  <c r="D256" i="1"/>
  <c r="A257" i="1"/>
  <c r="B257" i="1"/>
  <c r="C257" i="1"/>
  <c r="A258" i="1"/>
  <c r="B258" i="1"/>
  <c r="C258" i="1"/>
  <c r="D258" i="1"/>
  <c r="A259" i="1"/>
  <c r="B259" i="1"/>
  <c r="C259" i="1"/>
  <c r="A260" i="1"/>
  <c r="B260" i="1"/>
  <c r="D260" i="1"/>
  <c r="C260" i="1"/>
  <c r="A261" i="1"/>
  <c r="B261" i="1"/>
  <c r="D261" i="1"/>
  <c r="C261" i="1"/>
  <c r="A262" i="1"/>
  <c r="B262" i="1"/>
  <c r="D262" i="1"/>
  <c r="C262" i="1"/>
  <c r="A263" i="1"/>
  <c r="B263" i="1"/>
  <c r="C263" i="1"/>
  <c r="A264" i="1"/>
  <c r="B264" i="1"/>
  <c r="C264" i="1"/>
  <c r="D264" i="1"/>
  <c r="A265" i="1"/>
  <c r="B265" i="1"/>
  <c r="D265" i="1"/>
  <c r="C265" i="1"/>
  <c r="A266" i="1"/>
  <c r="B266" i="1"/>
  <c r="C266" i="1"/>
  <c r="D266" i="1"/>
  <c r="A267" i="1"/>
  <c r="B267" i="1"/>
  <c r="C267" i="1"/>
  <c r="A268" i="1"/>
  <c r="B268" i="1"/>
  <c r="D268" i="1"/>
  <c r="C268" i="1"/>
  <c r="A269" i="1"/>
  <c r="B269" i="1"/>
  <c r="D269" i="1"/>
  <c r="C269" i="1"/>
  <c r="A270" i="1"/>
  <c r="B270" i="1"/>
  <c r="D270" i="1"/>
  <c r="C270" i="1"/>
  <c r="A271" i="1"/>
  <c r="B271" i="1"/>
  <c r="D271" i="1"/>
  <c r="C271" i="1"/>
  <c r="A272" i="1"/>
  <c r="B272" i="1"/>
  <c r="C272" i="1"/>
  <c r="D272" i="1"/>
  <c r="A273" i="1"/>
  <c r="B273" i="1"/>
  <c r="C273" i="1"/>
  <c r="A274" i="1"/>
  <c r="B274" i="1"/>
  <c r="C274" i="1"/>
  <c r="D274" i="1"/>
  <c r="A275" i="1"/>
  <c r="B275" i="1"/>
  <c r="C275" i="1"/>
  <c r="A276" i="1"/>
  <c r="B276" i="1"/>
  <c r="D276" i="1"/>
  <c r="C276" i="1"/>
  <c r="A277" i="1"/>
  <c r="B277" i="1"/>
  <c r="D277" i="1"/>
  <c r="C277" i="1"/>
  <c r="A278" i="1"/>
  <c r="B278" i="1"/>
  <c r="D278" i="1"/>
  <c r="C278" i="1"/>
  <c r="A279" i="1"/>
  <c r="B279" i="1"/>
  <c r="C279" i="1"/>
  <c r="A280" i="1"/>
  <c r="B280" i="1"/>
  <c r="C280" i="1"/>
  <c r="D280" i="1"/>
  <c r="A281" i="1"/>
  <c r="B281" i="1"/>
  <c r="D281" i="1"/>
  <c r="C281" i="1"/>
  <c r="A282" i="1"/>
  <c r="B282" i="1"/>
  <c r="C282" i="1"/>
  <c r="D282" i="1"/>
  <c r="A283" i="1"/>
  <c r="B283" i="1"/>
  <c r="C283" i="1"/>
  <c r="A284" i="1"/>
  <c r="B284" i="1"/>
  <c r="D284" i="1"/>
  <c r="C284" i="1"/>
  <c r="A285" i="1"/>
  <c r="B285" i="1"/>
  <c r="D285" i="1"/>
  <c r="C285" i="1"/>
  <c r="A286" i="1"/>
  <c r="B286" i="1"/>
  <c r="D286" i="1"/>
  <c r="C286" i="1"/>
  <c r="A287" i="1"/>
  <c r="B287" i="1"/>
  <c r="D287" i="1"/>
  <c r="C287" i="1"/>
  <c r="A288" i="1"/>
  <c r="B288" i="1"/>
  <c r="C288" i="1"/>
  <c r="D288" i="1"/>
  <c r="A289" i="1"/>
  <c r="B289" i="1"/>
  <c r="C289" i="1"/>
  <c r="A290" i="1"/>
  <c r="B290" i="1"/>
  <c r="C290" i="1"/>
  <c r="D290" i="1"/>
  <c r="A291" i="1"/>
  <c r="B291" i="1"/>
  <c r="C291" i="1"/>
  <c r="A292" i="1"/>
  <c r="B292" i="1"/>
  <c r="D292" i="1"/>
  <c r="C292" i="1"/>
  <c r="A293" i="1"/>
  <c r="B293" i="1"/>
  <c r="D293" i="1"/>
  <c r="C293" i="1"/>
  <c r="A294" i="1"/>
  <c r="B294" i="1"/>
  <c r="D294" i="1"/>
  <c r="C294" i="1"/>
  <c r="A295" i="1"/>
  <c r="B295" i="1"/>
  <c r="C295" i="1"/>
  <c r="A296" i="1"/>
  <c r="B296" i="1"/>
  <c r="C296" i="1"/>
  <c r="D296" i="1"/>
  <c r="A297" i="1"/>
  <c r="B297" i="1"/>
  <c r="D297" i="1"/>
  <c r="C297" i="1"/>
  <c r="A298" i="1"/>
  <c r="B298" i="1"/>
  <c r="C298" i="1"/>
  <c r="D298" i="1"/>
  <c r="A299" i="1"/>
  <c r="B299" i="1"/>
  <c r="C299" i="1"/>
  <c r="A300" i="1"/>
  <c r="B300" i="1"/>
  <c r="D300" i="1"/>
  <c r="C300" i="1"/>
  <c r="A301" i="1"/>
  <c r="B301" i="1"/>
  <c r="D301" i="1"/>
  <c r="C301" i="1"/>
  <c r="A302" i="1"/>
  <c r="B302" i="1"/>
  <c r="D302" i="1"/>
  <c r="C302" i="1"/>
  <c r="A303" i="1"/>
  <c r="B303" i="1"/>
  <c r="D303" i="1"/>
  <c r="C303" i="1"/>
  <c r="A304" i="1"/>
  <c r="B304" i="1"/>
  <c r="C304" i="1"/>
  <c r="D304" i="1"/>
  <c r="A305" i="1"/>
  <c r="B305" i="1"/>
  <c r="C305" i="1"/>
  <c r="A306" i="1"/>
  <c r="B306" i="1"/>
  <c r="C306" i="1"/>
  <c r="D306" i="1"/>
  <c r="A307" i="1"/>
  <c r="B307" i="1"/>
  <c r="C307" i="1"/>
  <c r="A308" i="1"/>
  <c r="B308" i="1"/>
  <c r="D308" i="1"/>
  <c r="C308" i="1"/>
  <c r="A309" i="1"/>
  <c r="B309" i="1"/>
  <c r="D309" i="1"/>
  <c r="C309" i="1"/>
  <c r="A310" i="1"/>
  <c r="B310" i="1"/>
  <c r="D310" i="1"/>
  <c r="C310" i="1"/>
  <c r="A311" i="1"/>
  <c r="B311" i="1"/>
  <c r="C311" i="1"/>
  <c r="A312" i="1"/>
  <c r="B312" i="1"/>
  <c r="C312" i="1"/>
  <c r="D312" i="1"/>
  <c r="A313" i="1"/>
  <c r="B313" i="1"/>
  <c r="D313" i="1"/>
  <c r="C313" i="1"/>
  <c r="A314" i="1"/>
  <c r="B314" i="1"/>
  <c r="C314" i="1"/>
  <c r="D314" i="1"/>
  <c r="A315" i="1"/>
  <c r="B315" i="1"/>
  <c r="C315" i="1"/>
  <c r="A316" i="1"/>
  <c r="B316" i="1"/>
  <c r="D316" i="1"/>
  <c r="C316" i="1"/>
  <c r="A317" i="1"/>
  <c r="B317" i="1"/>
  <c r="D317" i="1"/>
  <c r="C317" i="1"/>
  <c r="A318" i="1"/>
  <c r="B318" i="1"/>
  <c r="D318" i="1"/>
  <c r="C318" i="1"/>
  <c r="A319" i="1"/>
  <c r="B319" i="1"/>
  <c r="D319" i="1"/>
  <c r="C319" i="1"/>
  <c r="A320" i="1"/>
  <c r="B320" i="1"/>
  <c r="C320" i="1"/>
  <c r="D320" i="1"/>
  <c r="A321" i="1"/>
  <c r="B321" i="1"/>
  <c r="C321" i="1"/>
  <c r="A322" i="1"/>
  <c r="B322" i="1"/>
  <c r="C322" i="1"/>
  <c r="D322" i="1"/>
  <c r="A323" i="1"/>
  <c r="B323" i="1"/>
  <c r="C323" i="1"/>
  <c r="A324" i="1"/>
  <c r="B324" i="1"/>
  <c r="D324" i="1"/>
  <c r="C324" i="1"/>
  <c r="A325" i="1"/>
  <c r="B325" i="1"/>
  <c r="D325" i="1"/>
  <c r="C325" i="1"/>
  <c r="A326" i="1"/>
  <c r="B326" i="1"/>
  <c r="D326" i="1"/>
  <c r="C326" i="1"/>
  <c r="A327" i="1"/>
  <c r="B327" i="1"/>
  <c r="C327" i="1"/>
  <c r="A328" i="1"/>
  <c r="B328" i="1"/>
  <c r="C328" i="1"/>
  <c r="D328" i="1"/>
  <c r="A329" i="1"/>
  <c r="B329" i="1"/>
  <c r="D329" i="1"/>
  <c r="C329" i="1"/>
  <c r="A330" i="1"/>
  <c r="B330" i="1"/>
  <c r="C330" i="1"/>
  <c r="D330" i="1"/>
  <c r="A331" i="1"/>
  <c r="B331" i="1"/>
  <c r="C331" i="1"/>
  <c r="A332" i="1"/>
  <c r="B332" i="1"/>
  <c r="D332" i="1"/>
  <c r="C332" i="1"/>
  <c r="A333" i="1"/>
  <c r="B333" i="1"/>
  <c r="D333" i="1"/>
  <c r="C333" i="1"/>
  <c r="A334" i="1"/>
  <c r="B334" i="1"/>
  <c r="D334" i="1"/>
  <c r="C334" i="1"/>
  <c r="A335" i="1"/>
  <c r="B335" i="1"/>
  <c r="D335" i="1"/>
  <c r="C335" i="1"/>
  <c r="A336" i="1"/>
  <c r="B336" i="1"/>
  <c r="C336" i="1"/>
  <c r="D336" i="1"/>
  <c r="A337" i="1"/>
  <c r="B337" i="1"/>
  <c r="C337" i="1"/>
  <c r="A338" i="1"/>
  <c r="B338" i="1"/>
  <c r="C338" i="1"/>
  <c r="D338" i="1"/>
  <c r="A339" i="1"/>
  <c r="B339" i="1"/>
  <c r="C339" i="1"/>
  <c r="A340" i="1"/>
  <c r="B340" i="1"/>
  <c r="D340" i="1"/>
  <c r="C340" i="1"/>
  <c r="A341" i="1"/>
  <c r="B341" i="1"/>
  <c r="D341" i="1"/>
  <c r="C341" i="1"/>
  <c r="A342" i="1"/>
  <c r="B342" i="1"/>
  <c r="D342" i="1"/>
  <c r="C342" i="1"/>
  <c r="A343" i="1"/>
  <c r="B343" i="1"/>
  <c r="C343" i="1"/>
  <c r="A344" i="1"/>
  <c r="B344" i="1"/>
  <c r="C344" i="1"/>
  <c r="D344" i="1"/>
  <c r="A345" i="1"/>
  <c r="B345" i="1"/>
  <c r="D345" i="1"/>
  <c r="C345" i="1"/>
  <c r="A346" i="1"/>
  <c r="B346" i="1"/>
  <c r="C346" i="1"/>
  <c r="D346" i="1"/>
  <c r="A347" i="1"/>
  <c r="B347" i="1"/>
  <c r="C347" i="1"/>
  <c r="A348" i="1"/>
  <c r="B348" i="1"/>
  <c r="D348" i="1"/>
  <c r="C348" i="1"/>
  <c r="A349" i="1"/>
  <c r="B349" i="1"/>
  <c r="D349" i="1"/>
  <c r="C349" i="1"/>
  <c r="A350" i="1"/>
  <c r="B350" i="1"/>
  <c r="D350" i="1"/>
  <c r="C350" i="1"/>
  <c r="A351" i="1"/>
  <c r="B351" i="1"/>
  <c r="D351" i="1"/>
  <c r="C351" i="1"/>
  <c r="A352" i="1"/>
  <c r="B352" i="1"/>
  <c r="C352" i="1"/>
  <c r="D352" i="1"/>
  <c r="A353" i="1"/>
  <c r="B353" i="1"/>
  <c r="C353" i="1"/>
  <c r="A354" i="1"/>
  <c r="B354" i="1"/>
  <c r="C354" i="1"/>
  <c r="D354" i="1"/>
  <c r="A355" i="1"/>
  <c r="B355" i="1"/>
  <c r="C355" i="1"/>
  <c r="A356" i="1"/>
  <c r="B356" i="1"/>
  <c r="D356" i="1"/>
  <c r="C356" i="1"/>
  <c r="A357" i="1"/>
  <c r="B357" i="1"/>
  <c r="D357" i="1"/>
  <c r="C357" i="1"/>
  <c r="A358" i="1"/>
  <c r="B358" i="1"/>
  <c r="D358" i="1"/>
  <c r="C358" i="1"/>
  <c r="A359" i="1"/>
  <c r="B359" i="1"/>
  <c r="C359" i="1"/>
  <c r="A360" i="1"/>
  <c r="B360" i="1"/>
  <c r="C360" i="1"/>
  <c r="D360" i="1"/>
  <c r="A361" i="1"/>
  <c r="B361" i="1"/>
  <c r="D361" i="1"/>
  <c r="C361" i="1"/>
  <c r="A362" i="1"/>
  <c r="B362" i="1"/>
  <c r="C362" i="1"/>
  <c r="D362" i="1"/>
  <c r="A363" i="1"/>
  <c r="B363" i="1"/>
  <c r="C363" i="1"/>
  <c r="A364" i="1"/>
  <c r="B364" i="1"/>
  <c r="D364" i="1"/>
  <c r="C364" i="1"/>
  <c r="A365" i="1"/>
  <c r="B365" i="1"/>
  <c r="D365" i="1"/>
  <c r="C365" i="1"/>
  <c r="A366" i="1"/>
  <c r="B366" i="1"/>
  <c r="D366" i="1"/>
  <c r="C366" i="1"/>
  <c r="A367" i="1"/>
  <c r="B367" i="1"/>
  <c r="D367" i="1"/>
  <c r="C367" i="1"/>
  <c r="A368" i="1"/>
  <c r="B368" i="1"/>
  <c r="C368" i="1"/>
  <c r="D368" i="1"/>
  <c r="A369" i="1"/>
  <c r="B369" i="1"/>
  <c r="C369" i="1"/>
  <c r="A370" i="1"/>
  <c r="B370" i="1"/>
  <c r="C370" i="1"/>
  <c r="D370" i="1"/>
  <c r="A371" i="1"/>
  <c r="B371" i="1"/>
  <c r="C371" i="1"/>
  <c r="A372" i="1"/>
  <c r="B372" i="1"/>
  <c r="D372" i="1"/>
  <c r="C372" i="1"/>
  <c r="A373" i="1"/>
  <c r="B373" i="1"/>
  <c r="D373" i="1"/>
  <c r="C373" i="1"/>
  <c r="A374" i="1"/>
  <c r="B374" i="1"/>
  <c r="D374" i="1"/>
  <c r="C374" i="1"/>
  <c r="A375" i="1"/>
  <c r="B375" i="1"/>
  <c r="C375" i="1"/>
  <c r="A376" i="1"/>
  <c r="B376" i="1"/>
  <c r="C376" i="1"/>
  <c r="D376" i="1"/>
  <c r="A377" i="1"/>
  <c r="B377" i="1"/>
  <c r="D377" i="1"/>
  <c r="C377" i="1"/>
  <c r="A378" i="1"/>
  <c r="B378" i="1"/>
  <c r="C378" i="1"/>
  <c r="D378" i="1"/>
  <c r="A379" i="1"/>
  <c r="B379" i="1"/>
  <c r="C379" i="1"/>
  <c r="A380" i="1"/>
  <c r="B380" i="1"/>
  <c r="D380" i="1"/>
  <c r="C380" i="1"/>
  <c r="A381" i="1"/>
  <c r="B381" i="1"/>
  <c r="D381" i="1"/>
  <c r="C381" i="1"/>
  <c r="A382" i="1"/>
  <c r="B382" i="1"/>
  <c r="D382" i="1"/>
  <c r="C382" i="1"/>
  <c r="A383" i="1"/>
  <c r="B383" i="1"/>
  <c r="D383" i="1"/>
  <c r="C383" i="1"/>
  <c r="A384" i="1"/>
  <c r="B384" i="1"/>
  <c r="C384" i="1"/>
  <c r="D384" i="1"/>
  <c r="A385" i="1"/>
  <c r="B385" i="1"/>
  <c r="C385" i="1"/>
  <c r="A386" i="1"/>
  <c r="B386" i="1"/>
  <c r="C386" i="1"/>
  <c r="D386" i="1"/>
  <c r="A387" i="1"/>
  <c r="B387" i="1"/>
  <c r="C387" i="1"/>
  <c r="A388" i="1"/>
  <c r="B388" i="1"/>
  <c r="D388" i="1"/>
  <c r="C388" i="1"/>
  <c r="A389" i="1"/>
  <c r="B389" i="1"/>
  <c r="D389" i="1"/>
  <c r="C389" i="1"/>
  <c r="A390" i="1"/>
  <c r="B390" i="1"/>
  <c r="D390" i="1"/>
  <c r="C390" i="1"/>
  <c r="A391" i="1"/>
  <c r="B391" i="1"/>
  <c r="C391" i="1"/>
  <c r="A392" i="1"/>
  <c r="B392" i="1"/>
  <c r="C392" i="1"/>
  <c r="D392" i="1"/>
  <c r="A393" i="1"/>
  <c r="B393" i="1"/>
  <c r="D393" i="1"/>
  <c r="C393" i="1"/>
  <c r="A394" i="1"/>
  <c r="B394" i="1"/>
  <c r="C394" i="1"/>
  <c r="D394" i="1"/>
  <c r="A395" i="1"/>
  <c r="B395" i="1"/>
  <c r="C395" i="1"/>
  <c r="A396" i="1"/>
  <c r="B396" i="1"/>
  <c r="D396" i="1"/>
  <c r="C396" i="1"/>
  <c r="A397" i="1"/>
  <c r="B397" i="1"/>
  <c r="D397" i="1"/>
  <c r="C397" i="1"/>
  <c r="A398" i="1"/>
  <c r="B398" i="1"/>
  <c r="D398" i="1"/>
  <c r="C398" i="1"/>
  <c r="A399" i="1"/>
  <c r="B399" i="1"/>
  <c r="D399" i="1"/>
  <c r="C399" i="1"/>
  <c r="A400" i="1"/>
  <c r="B400" i="1"/>
  <c r="C400" i="1"/>
  <c r="D400" i="1"/>
  <c r="A401" i="1"/>
  <c r="B401" i="1"/>
  <c r="C401" i="1"/>
  <c r="A402" i="1"/>
  <c r="B402" i="1"/>
  <c r="C402" i="1"/>
  <c r="D402" i="1"/>
  <c r="A403" i="1"/>
  <c r="B403" i="1"/>
  <c r="C403" i="1"/>
  <c r="A404" i="1"/>
  <c r="B404" i="1"/>
  <c r="D404" i="1"/>
  <c r="C404" i="1"/>
  <c r="A405" i="1"/>
  <c r="B405" i="1"/>
  <c r="D405" i="1"/>
  <c r="C405" i="1"/>
  <c r="A406" i="1"/>
  <c r="B406" i="1"/>
  <c r="D406" i="1"/>
  <c r="C406" i="1"/>
  <c r="A407" i="1"/>
  <c r="B407" i="1"/>
  <c r="C407" i="1"/>
  <c r="A408" i="1"/>
  <c r="B408" i="1"/>
  <c r="C408" i="1"/>
  <c r="D408" i="1"/>
  <c r="A409" i="1"/>
  <c r="B409" i="1"/>
  <c r="D409" i="1"/>
  <c r="C409" i="1"/>
  <c r="A410" i="1"/>
  <c r="B410" i="1"/>
  <c r="C410" i="1"/>
  <c r="D410" i="1"/>
  <c r="A411" i="1"/>
  <c r="B411" i="1"/>
  <c r="C411" i="1"/>
  <c r="A412" i="1"/>
  <c r="B412" i="1"/>
  <c r="D412" i="1"/>
  <c r="C412" i="1"/>
  <c r="A413" i="1"/>
  <c r="B413" i="1"/>
  <c r="D413" i="1"/>
  <c r="C413" i="1"/>
  <c r="A414" i="1"/>
  <c r="B414" i="1"/>
  <c r="D414" i="1"/>
  <c r="C414" i="1"/>
  <c r="A415" i="1"/>
  <c r="B415" i="1"/>
  <c r="D415" i="1"/>
  <c r="C415" i="1"/>
  <c r="A416" i="1"/>
  <c r="B416" i="1"/>
  <c r="C416" i="1"/>
  <c r="D416" i="1"/>
  <c r="A417" i="1"/>
  <c r="B417" i="1"/>
  <c r="C417" i="1"/>
  <c r="A418" i="1"/>
  <c r="B418" i="1"/>
  <c r="C418" i="1"/>
  <c r="D418" i="1"/>
  <c r="A419" i="1"/>
  <c r="B419" i="1"/>
  <c r="C419" i="1"/>
  <c r="A420" i="1"/>
  <c r="B420" i="1"/>
  <c r="D420" i="1"/>
  <c r="C420" i="1"/>
  <c r="A421" i="1"/>
  <c r="B421" i="1"/>
  <c r="D421" i="1"/>
  <c r="C421" i="1"/>
  <c r="A422" i="1"/>
  <c r="B422" i="1"/>
  <c r="D422" i="1"/>
  <c r="C422" i="1"/>
  <c r="A423" i="1"/>
  <c r="B423" i="1"/>
  <c r="C423" i="1"/>
  <c r="A424" i="1"/>
  <c r="B424" i="1"/>
  <c r="C424" i="1"/>
  <c r="D424" i="1"/>
  <c r="A425" i="1"/>
  <c r="B425" i="1"/>
  <c r="D425" i="1"/>
  <c r="C425" i="1"/>
  <c r="A426" i="1"/>
  <c r="B426" i="1"/>
  <c r="C426" i="1"/>
  <c r="D426" i="1"/>
  <c r="A427" i="1"/>
  <c r="B427" i="1"/>
  <c r="C427" i="1"/>
  <c r="A428" i="1"/>
  <c r="B428" i="1"/>
  <c r="D428" i="1"/>
  <c r="C428" i="1"/>
  <c r="A429" i="1"/>
  <c r="B429" i="1"/>
  <c r="D429" i="1"/>
  <c r="C429" i="1"/>
  <c r="A430" i="1"/>
  <c r="B430" i="1"/>
  <c r="D430" i="1"/>
  <c r="C430" i="1"/>
  <c r="A431" i="1"/>
  <c r="B431" i="1"/>
  <c r="C431" i="1"/>
  <c r="A432" i="1"/>
  <c r="B432" i="1"/>
  <c r="C432" i="1"/>
  <c r="D432" i="1"/>
  <c r="A433" i="1"/>
  <c r="B433" i="1"/>
  <c r="C433" i="1"/>
  <c r="A434" i="1"/>
  <c r="B434" i="1"/>
  <c r="C434" i="1"/>
  <c r="D434" i="1"/>
  <c r="A435" i="1"/>
  <c r="B435" i="1"/>
  <c r="C435" i="1"/>
  <c r="A436" i="1"/>
  <c r="B436" i="1"/>
  <c r="D436" i="1"/>
  <c r="C436" i="1"/>
  <c r="A437" i="1"/>
  <c r="B437" i="1"/>
  <c r="D437" i="1"/>
  <c r="C437" i="1"/>
  <c r="A438" i="1"/>
  <c r="B438" i="1"/>
  <c r="D438" i="1"/>
  <c r="C438" i="1"/>
  <c r="A439" i="1"/>
  <c r="B439" i="1"/>
  <c r="C439" i="1"/>
  <c r="A440" i="1"/>
  <c r="B440" i="1"/>
  <c r="C440" i="1"/>
  <c r="D440" i="1"/>
  <c r="A441" i="1"/>
  <c r="B441" i="1"/>
  <c r="D441" i="1"/>
  <c r="C441" i="1"/>
  <c r="A442" i="1"/>
  <c r="B442" i="1"/>
  <c r="C442" i="1"/>
  <c r="D442" i="1"/>
  <c r="A443" i="1"/>
  <c r="B443" i="1"/>
  <c r="C443" i="1"/>
  <c r="A444" i="1"/>
  <c r="B444" i="1"/>
  <c r="D444" i="1"/>
  <c r="C444" i="1"/>
  <c r="A445" i="1"/>
  <c r="B445" i="1"/>
  <c r="D445" i="1"/>
  <c r="C445" i="1"/>
  <c r="A446" i="1"/>
  <c r="B446" i="1"/>
  <c r="C446" i="1"/>
  <c r="A447" i="1"/>
  <c r="B447" i="1"/>
  <c r="D447" i="1"/>
  <c r="C447" i="1"/>
  <c r="A448" i="1"/>
  <c r="B448" i="1"/>
  <c r="C448" i="1"/>
  <c r="D448" i="1"/>
  <c r="A449" i="1"/>
  <c r="B449" i="1"/>
  <c r="C449" i="1"/>
  <c r="A450" i="1"/>
  <c r="B450" i="1"/>
  <c r="C450" i="1"/>
  <c r="D450" i="1"/>
  <c r="A451" i="1"/>
  <c r="B451" i="1"/>
  <c r="C451" i="1"/>
  <c r="A452" i="1"/>
  <c r="B452" i="1"/>
  <c r="D452" i="1"/>
  <c r="C452" i="1"/>
  <c r="A453" i="1"/>
  <c r="B453" i="1"/>
  <c r="D453" i="1"/>
  <c r="C453" i="1"/>
  <c r="A454" i="1"/>
  <c r="B454" i="1"/>
  <c r="C454" i="1"/>
  <c r="A455" i="1"/>
  <c r="B455" i="1"/>
  <c r="C455" i="1"/>
  <c r="A456" i="1"/>
  <c r="B456" i="1"/>
  <c r="C456" i="1"/>
  <c r="D456" i="1"/>
  <c r="A457" i="1"/>
  <c r="B457" i="1"/>
  <c r="D457" i="1"/>
  <c r="C457" i="1"/>
  <c r="A458" i="1"/>
  <c r="B458" i="1"/>
  <c r="C458" i="1"/>
  <c r="D458" i="1"/>
  <c r="A459" i="1"/>
  <c r="B459" i="1"/>
  <c r="C459" i="1"/>
  <c r="A460" i="1"/>
  <c r="B460" i="1"/>
  <c r="D460" i="1"/>
  <c r="C460" i="1"/>
  <c r="A461" i="1"/>
  <c r="B461" i="1"/>
  <c r="D461" i="1"/>
  <c r="C461" i="1"/>
  <c r="A462" i="1"/>
  <c r="B462" i="1"/>
  <c r="D462" i="1"/>
  <c r="C462" i="1"/>
  <c r="A463" i="1"/>
  <c r="B463" i="1"/>
  <c r="D463" i="1"/>
  <c r="C463" i="1"/>
  <c r="A464" i="1"/>
  <c r="B464" i="1"/>
  <c r="C464" i="1"/>
  <c r="D464" i="1"/>
  <c r="A465" i="1"/>
  <c r="B465" i="1"/>
  <c r="C465" i="1"/>
  <c r="A466" i="1"/>
  <c r="B466" i="1"/>
  <c r="C466" i="1"/>
  <c r="D466" i="1"/>
  <c r="A467" i="1"/>
  <c r="B467" i="1"/>
  <c r="C467" i="1"/>
  <c r="A468" i="1"/>
  <c r="B468" i="1"/>
  <c r="D468" i="1"/>
  <c r="C468" i="1"/>
  <c r="A469" i="1"/>
  <c r="B469" i="1"/>
  <c r="D469" i="1"/>
  <c r="C469" i="1"/>
  <c r="A470" i="1"/>
  <c r="B470" i="1"/>
  <c r="C470" i="1"/>
  <c r="A471" i="1"/>
  <c r="B471" i="1"/>
  <c r="C471" i="1"/>
  <c r="A472" i="1"/>
  <c r="B472" i="1"/>
  <c r="C472" i="1"/>
  <c r="D472" i="1"/>
  <c r="A473" i="1"/>
  <c r="B473" i="1"/>
  <c r="D473" i="1"/>
  <c r="C473" i="1"/>
  <c r="A474" i="1"/>
  <c r="B474" i="1"/>
  <c r="C474" i="1"/>
  <c r="D474" i="1"/>
  <c r="A475" i="1"/>
  <c r="B475" i="1"/>
  <c r="C475" i="1"/>
  <c r="A476" i="1"/>
  <c r="B476" i="1"/>
  <c r="D476" i="1"/>
  <c r="C476" i="1"/>
  <c r="A477" i="1"/>
  <c r="B477" i="1"/>
  <c r="D477" i="1"/>
  <c r="C477" i="1"/>
  <c r="A478" i="1"/>
  <c r="B478" i="1"/>
  <c r="D478" i="1"/>
  <c r="C478" i="1"/>
  <c r="A479" i="1"/>
  <c r="B479" i="1"/>
  <c r="C479" i="1"/>
  <c r="A480" i="1"/>
  <c r="B480" i="1"/>
  <c r="C480" i="1"/>
  <c r="D480" i="1"/>
  <c r="A481" i="1"/>
  <c r="B481" i="1"/>
  <c r="C481" i="1"/>
  <c r="A482" i="1"/>
  <c r="B482" i="1"/>
  <c r="C482" i="1"/>
  <c r="D482" i="1"/>
  <c r="A483" i="1"/>
  <c r="B483" i="1"/>
  <c r="C483" i="1"/>
  <c r="A484" i="1"/>
  <c r="B484" i="1"/>
  <c r="D484" i="1"/>
  <c r="C484" i="1"/>
  <c r="A485" i="1"/>
  <c r="B485" i="1"/>
  <c r="D485" i="1"/>
  <c r="C485" i="1"/>
  <c r="A486" i="1"/>
  <c r="B486" i="1"/>
  <c r="D486" i="1"/>
  <c r="C486" i="1"/>
  <c r="A487" i="1"/>
  <c r="B487" i="1"/>
  <c r="C487" i="1"/>
  <c r="A488" i="1"/>
  <c r="B488" i="1"/>
  <c r="C488" i="1"/>
  <c r="D488" i="1"/>
  <c r="A489" i="1"/>
  <c r="B489" i="1"/>
  <c r="D489" i="1"/>
  <c r="C489" i="1"/>
  <c r="A490" i="1"/>
  <c r="B490" i="1"/>
  <c r="C490" i="1"/>
  <c r="D490" i="1"/>
  <c r="A491" i="1"/>
  <c r="B491" i="1"/>
  <c r="C491" i="1"/>
  <c r="A492" i="1"/>
  <c r="B492" i="1"/>
  <c r="D492" i="1"/>
  <c r="C492" i="1"/>
  <c r="A493" i="1"/>
  <c r="B493" i="1"/>
  <c r="D493" i="1"/>
  <c r="C493" i="1"/>
  <c r="A494" i="1"/>
  <c r="B494" i="1"/>
  <c r="C494" i="1"/>
  <c r="A495" i="1"/>
  <c r="B495" i="1"/>
  <c r="C495" i="1"/>
  <c r="A496" i="1"/>
  <c r="B496" i="1"/>
  <c r="C496" i="1"/>
  <c r="D496" i="1"/>
  <c r="A497" i="1"/>
  <c r="B497" i="1"/>
  <c r="C497" i="1"/>
  <c r="A498" i="1"/>
  <c r="B498" i="1"/>
  <c r="C498" i="1"/>
  <c r="D498" i="1"/>
  <c r="A499" i="1"/>
  <c r="B499" i="1"/>
  <c r="C499" i="1"/>
  <c r="A500" i="1"/>
  <c r="B500" i="1"/>
  <c r="C500" i="1"/>
  <c r="D500" i="1"/>
  <c r="A501" i="1"/>
  <c r="B501" i="1"/>
  <c r="D501" i="1"/>
  <c r="C501" i="1"/>
  <c r="A502" i="1"/>
  <c r="B502" i="1"/>
  <c r="D502" i="1"/>
  <c r="C502" i="1"/>
  <c r="A503" i="1"/>
  <c r="B503" i="1"/>
  <c r="D503" i="1"/>
  <c r="C503" i="1"/>
  <c r="A504" i="1"/>
  <c r="B504" i="1"/>
  <c r="C504" i="1"/>
  <c r="A505" i="1"/>
  <c r="B505" i="1"/>
  <c r="C505" i="1"/>
  <c r="A506" i="1"/>
  <c r="B506" i="1"/>
  <c r="D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D510" i="1"/>
  <c r="C510" i="1"/>
  <c r="A511" i="1"/>
  <c r="B511" i="1"/>
  <c r="D511" i="1"/>
  <c r="C511" i="1"/>
  <c r="A512" i="1"/>
  <c r="B512" i="1"/>
  <c r="C512" i="1"/>
  <c r="A513" i="1"/>
  <c r="B513" i="1"/>
  <c r="C513" i="1"/>
  <c r="A514" i="1"/>
  <c r="B514" i="1"/>
  <c r="D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D518" i="1"/>
  <c r="C518" i="1"/>
  <c r="A519" i="1"/>
  <c r="B519" i="1"/>
  <c r="D519" i="1"/>
  <c r="C519" i="1"/>
  <c r="A520" i="1"/>
  <c r="B520" i="1"/>
  <c r="C520" i="1"/>
  <c r="A521" i="1"/>
  <c r="B521" i="1"/>
  <c r="C521" i="1"/>
  <c r="A522" i="1"/>
  <c r="B522" i="1"/>
  <c r="D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D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D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D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D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D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D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D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D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D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D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D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D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D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D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D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D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D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D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D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D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D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D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D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D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D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D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D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D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D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D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D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D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D654" i="1"/>
  <c r="C654" i="1"/>
  <c r="A655" i="1"/>
  <c r="B655" i="1"/>
  <c r="D655" i="1"/>
  <c r="C655" i="1"/>
  <c r="A656" i="1"/>
  <c r="B656" i="1"/>
  <c r="C656" i="1"/>
  <c r="A657" i="1"/>
  <c r="B657" i="1"/>
  <c r="C657" i="1"/>
  <c r="A658" i="1"/>
  <c r="B658" i="1"/>
  <c r="C658" i="1"/>
  <c r="D658" i="1"/>
  <c r="A659" i="1"/>
  <c r="B659" i="1"/>
  <c r="C659" i="1"/>
  <c r="A660" i="1"/>
  <c r="B660" i="1"/>
  <c r="C660" i="1"/>
  <c r="D660" i="1"/>
  <c r="A661" i="1"/>
  <c r="B661" i="1"/>
  <c r="C661" i="1"/>
  <c r="A662" i="1"/>
  <c r="B662" i="1"/>
  <c r="D662" i="1"/>
  <c r="C662" i="1"/>
  <c r="A663" i="1"/>
  <c r="B663" i="1"/>
  <c r="D663" i="1"/>
  <c r="C663" i="1"/>
  <c r="A664" i="1"/>
  <c r="B664" i="1"/>
  <c r="D664" i="1"/>
  <c r="C664" i="1"/>
  <c r="A665" i="1"/>
  <c r="B665" i="1"/>
  <c r="D665" i="1"/>
  <c r="C665" i="1"/>
  <c r="A666" i="1"/>
  <c r="B666" i="1"/>
  <c r="C666" i="1"/>
  <c r="D666" i="1"/>
  <c r="A667" i="1"/>
  <c r="B667" i="1"/>
  <c r="C667" i="1"/>
  <c r="A668" i="1"/>
  <c r="B668" i="1"/>
  <c r="C668" i="1"/>
  <c r="D668" i="1"/>
  <c r="A669" i="1"/>
  <c r="B669" i="1"/>
  <c r="C669" i="1"/>
  <c r="A670" i="1"/>
  <c r="B670" i="1"/>
  <c r="D670" i="1"/>
  <c r="C670" i="1"/>
  <c r="A671" i="1"/>
  <c r="B671" i="1"/>
  <c r="D671" i="1"/>
  <c r="C671" i="1"/>
  <c r="A672" i="1"/>
  <c r="B672" i="1"/>
  <c r="D672" i="1"/>
  <c r="C672" i="1"/>
  <c r="A673" i="1"/>
  <c r="B673" i="1"/>
  <c r="C673" i="1"/>
  <c r="A674" i="1"/>
  <c r="B674" i="1"/>
  <c r="C674" i="1"/>
  <c r="D674" i="1"/>
  <c r="A675" i="1"/>
  <c r="B675" i="1"/>
  <c r="C675" i="1"/>
  <c r="A676" i="1"/>
  <c r="B676" i="1"/>
  <c r="C676" i="1"/>
  <c r="D676" i="1"/>
  <c r="A677" i="1"/>
  <c r="B677" i="1"/>
  <c r="C677" i="1"/>
  <c r="A678" i="1"/>
  <c r="B678" i="1"/>
  <c r="D678" i="1"/>
  <c r="C678" i="1"/>
  <c r="A679" i="1"/>
  <c r="B679" i="1"/>
  <c r="D679" i="1"/>
  <c r="C679" i="1"/>
  <c r="A680" i="1"/>
  <c r="B680" i="1"/>
  <c r="D680" i="1"/>
  <c r="C680" i="1"/>
  <c r="A681" i="1"/>
  <c r="B681" i="1"/>
  <c r="C681" i="1"/>
  <c r="A682" i="1"/>
  <c r="B682" i="1"/>
  <c r="C682" i="1"/>
  <c r="D682" i="1"/>
  <c r="A683" i="1"/>
  <c r="B683" i="1"/>
  <c r="C683" i="1"/>
  <c r="A684" i="1"/>
  <c r="B684" i="1"/>
  <c r="C684" i="1"/>
  <c r="D684" i="1"/>
  <c r="A685" i="1"/>
  <c r="B685" i="1"/>
  <c r="C685" i="1"/>
  <c r="A686" i="1"/>
  <c r="B686" i="1"/>
  <c r="D686" i="1"/>
  <c r="C686" i="1"/>
  <c r="A687" i="1"/>
  <c r="B687" i="1"/>
  <c r="D687" i="1"/>
  <c r="C687" i="1"/>
  <c r="A688" i="1"/>
  <c r="B688" i="1"/>
  <c r="D688" i="1"/>
  <c r="C688" i="1"/>
  <c r="A689" i="1"/>
  <c r="B689" i="1"/>
  <c r="D689" i="1"/>
  <c r="C689" i="1"/>
  <c r="A690" i="1"/>
  <c r="B690" i="1"/>
  <c r="D690" i="1"/>
  <c r="C690" i="1"/>
  <c r="A691" i="1"/>
  <c r="B691" i="1"/>
  <c r="D691" i="1"/>
  <c r="C691" i="1"/>
  <c r="A692" i="1"/>
  <c r="B692" i="1"/>
  <c r="D692" i="1"/>
  <c r="C692" i="1"/>
  <c r="A693" i="1"/>
  <c r="B693" i="1"/>
  <c r="D693" i="1"/>
  <c r="C693" i="1"/>
  <c r="A694" i="1"/>
  <c r="B694" i="1"/>
  <c r="D694" i="1"/>
  <c r="C694" i="1"/>
  <c r="A695" i="1"/>
  <c r="B695" i="1"/>
  <c r="D695" i="1"/>
  <c r="C695" i="1"/>
  <c r="A696" i="1"/>
  <c r="B696" i="1"/>
  <c r="D696" i="1"/>
  <c r="C696" i="1"/>
  <c r="A697" i="1"/>
  <c r="B697" i="1"/>
  <c r="D697" i="1"/>
  <c r="C697" i="1"/>
  <c r="A698" i="1"/>
  <c r="B698" i="1"/>
  <c r="D698" i="1"/>
  <c r="C698" i="1"/>
  <c r="A699" i="1"/>
  <c r="B699" i="1"/>
  <c r="D699" i="1"/>
  <c r="C699" i="1"/>
  <c r="A700" i="1"/>
  <c r="B700" i="1"/>
  <c r="D700" i="1"/>
  <c r="C700" i="1"/>
  <c r="A701" i="1"/>
  <c r="B701" i="1"/>
  <c r="D701" i="1"/>
  <c r="C701" i="1"/>
  <c r="A702" i="1"/>
  <c r="B702" i="1"/>
  <c r="D702" i="1"/>
  <c r="C702" i="1"/>
  <c r="A703" i="1"/>
  <c r="B703" i="1"/>
  <c r="D703" i="1"/>
  <c r="C703" i="1"/>
  <c r="A704" i="1"/>
  <c r="B704" i="1"/>
  <c r="D704" i="1"/>
  <c r="C704" i="1"/>
  <c r="A705" i="1"/>
  <c r="B705" i="1"/>
  <c r="D705" i="1"/>
  <c r="C705" i="1"/>
  <c r="A706" i="1"/>
  <c r="B706" i="1"/>
  <c r="D706" i="1"/>
  <c r="C706" i="1"/>
  <c r="A707" i="1"/>
  <c r="B707" i="1"/>
  <c r="D707" i="1"/>
  <c r="C707" i="1"/>
  <c r="A708" i="1"/>
  <c r="B708" i="1"/>
  <c r="D708" i="1"/>
  <c r="C708" i="1"/>
  <c r="A709" i="1"/>
  <c r="B709" i="1"/>
  <c r="D709" i="1"/>
  <c r="C709" i="1"/>
  <c r="A710" i="1"/>
  <c r="B710" i="1"/>
  <c r="D710" i="1"/>
  <c r="C710" i="1"/>
  <c r="A711" i="1"/>
  <c r="B711" i="1"/>
  <c r="D711" i="1"/>
  <c r="C711" i="1"/>
  <c r="A712" i="1"/>
  <c r="B712" i="1"/>
  <c r="D712" i="1"/>
  <c r="C712" i="1"/>
  <c r="A713" i="1"/>
  <c r="B713" i="1"/>
  <c r="D713" i="1"/>
  <c r="C713" i="1"/>
  <c r="A714" i="1"/>
  <c r="B714" i="1"/>
  <c r="D714" i="1"/>
  <c r="C714" i="1"/>
  <c r="A715" i="1"/>
  <c r="B715" i="1"/>
  <c r="D715" i="1"/>
  <c r="C715" i="1"/>
  <c r="A716" i="1"/>
  <c r="B716" i="1"/>
  <c r="D716" i="1"/>
  <c r="C716" i="1"/>
  <c r="A717" i="1"/>
  <c r="B717" i="1"/>
  <c r="D717" i="1"/>
  <c r="C717" i="1"/>
  <c r="A718" i="1"/>
  <c r="B718" i="1"/>
  <c r="D718" i="1"/>
  <c r="C718" i="1"/>
  <c r="A719" i="1"/>
  <c r="B719" i="1"/>
  <c r="D719" i="1"/>
  <c r="C719" i="1"/>
  <c r="A720" i="1"/>
  <c r="B720" i="1"/>
  <c r="D720" i="1"/>
  <c r="C720" i="1"/>
  <c r="A721" i="1"/>
  <c r="B721" i="1"/>
  <c r="D721" i="1"/>
  <c r="C721" i="1"/>
  <c r="A722" i="1"/>
  <c r="B722" i="1"/>
  <c r="D722" i="1"/>
  <c r="C722" i="1"/>
  <c r="A723" i="1"/>
  <c r="B723" i="1"/>
  <c r="D723" i="1"/>
  <c r="C723" i="1"/>
  <c r="A724" i="1"/>
  <c r="B724" i="1"/>
  <c r="D724" i="1"/>
  <c r="C724" i="1"/>
  <c r="A725" i="1"/>
  <c r="B725" i="1"/>
  <c r="D725" i="1"/>
  <c r="C725" i="1"/>
  <c r="A726" i="1"/>
  <c r="B726" i="1"/>
  <c r="D726" i="1"/>
  <c r="C726" i="1"/>
  <c r="A727" i="1"/>
  <c r="B727" i="1"/>
  <c r="D727" i="1"/>
  <c r="C727" i="1"/>
  <c r="A728" i="1"/>
  <c r="B728" i="1"/>
  <c r="D728" i="1"/>
  <c r="C728" i="1"/>
  <c r="A729" i="1"/>
  <c r="B729" i="1"/>
  <c r="D729" i="1"/>
  <c r="C729" i="1"/>
  <c r="A730" i="1"/>
  <c r="B730" i="1"/>
  <c r="D730" i="1"/>
  <c r="C730" i="1"/>
  <c r="A731" i="1"/>
  <c r="B731" i="1"/>
  <c r="D731" i="1"/>
  <c r="C731" i="1"/>
  <c r="A732" i="1"/>
  <c r="B732" i="1"/>
  <c r="D732" i="1"/>
  <c r="C732" i="1"/>
  <c r="A733" i="1"/>
  <c r="B733" i="1"/>
  <c r="D733" i="1"/>
  <c r="C733" i="1"/>
  <c r="A734" i="1"/>
  <c r="B734" i="1"/>
  <c r="D734" i="1"/>
  <c r="C734" i="1"/>
  <c r="A735" i="1"/>
  <c r="B735" i="1"/>
  <c r="D735" i="1"/>
  <c r="C735" i="1"/>
  <c r="A736" i="1"/>
  <c r="B736" i="1"/>
  <c r="D736" i="1"/>
  <c r="C736" i="1"/>
  <c r="A737" i="1"/>
  <c r="B737" i="1"/>
  <c r="D737" i="1"/>
  <c r="C737" i="1"/>
  <c r="A738" i="1"/>
  <c r="B738" i="1"/>
  <c r="D738" i="1"/>
  <c r="C738" i="1"/>
  <c r="A739" i="1"/>
  <c r="B739" i="1"/>
  <c r="D739" i="1"/>
  <c r="C739" i="1"/>
  <c r="A740" i="1"/>
  <c r="B740" i="1"/>
  <c r="D740" i="1"/>
  <c r="C740" i="1"/>
  <c r="A741" i="1"/>
  <c r="B741" i="1"/>
  <c r="D741" i="1"/>
  <c r="C741" i="1"/>
  <c r="A742" i="1"/>
  <c r="B742" i="1"/>
  <c r="D742" i="1"/>
  <c r="C742" i="1"/>
  <c r="A743" i="1"/>
  <c r="B743" i="1"/>
  <c r="D743" i="1"/>
  <c r="C743" i="1"/>
  <c r="A744" i="1"/>
  <c r="B744" i="1"/>
  <c r="D744" i="1"/>
  <c r="C744" i="1"/>
  <c r="A745" i="1"/>
  <c r="B745" i="1"/>
  <c r="D745" i="1"/>
  <c r="C745" i="1"/>
  <c r="A746" i="1"/>
  <c r="B746" i="1"/>
  <c r="D746" i="1"/>
  <c r="C746" i="1"/>
  <c r="A747" i="1"/>
  <c r="B747" i="1"/>
  <c r="D747" i="1"/>
  <c r="C747" i="1"/>
  <c r="A748" i="1"/>
  <c r="B748" i="1"/>
  <c r="D748" i="1"/>
  <c r="C748" i="1"/>
  <c r="A749" i="1"/>
  <c r="B749" i="1"/>
  <c r="D749" i="1"/>
  <c r="C749" i="1"/>
  <c r="A750" i="1"/>
  <c r="B750" i="1"/>
  <c r="D750" i="1"/>
  <c r="C750" i="1"/>
  <c r="A751" i="1"/>
  <c r="B751" i="1"/>
  <c r="D751" i="1"/>
  <c r="C751" i="1"/>
  <c r="A752" i="1"/>
  <c r="B752" i="1"/>
  <c r="D752" i="1"/>
  <c r="C752" i="1"/>
  <c r="A753" i="1"/>
  <c r="B753" i="1"/>
  <c r="D753" i="1"/>
  <c r="C753" i="1"/>
  <c r="A754" i="1"/>
  <c r="B754" i="1"/>
  <c r="D754" i="1"/>
  <c r="C754" i="1"/>
  <c r="A755" i="1"/>
  <c r="B755" i="1"/>
  <c r="D755" i="1"/>
  <c r="C755" i="1"/>
  <c r="A756" i="1"/>
  <c r="B756" i="1"/>
  <c r="D756" i="1"/>
  <c r="C756" i="1"/>
  <c r="A757" i="1"/>
  <c r="B757" i="1"/>
  <c r="D757" i="1"/>
  <c r="C757" i="1"/>
  <c r="A758" i="1"/>
  <c r="B758" i="1"/>
  <c r="D758" i="1"/>
  <c r="C758" i="1"/>
  <c r="A759" i="1"/>
  <c r="B759" i="1"/>
  <c r="D759" i="1"/>
  <c r="C759" i="1"/>
  <c r="A760" i="1"/>
  <c r="B760" i="1"/>
  <c r="D760" i="1"/>
  <c r="C760" i="1"/>
  <c r="A761" i="1"/>
  <c r="B761" i="1"/>
  <c r="D761" i="1"/>
  <c r="C761" i="1"/>
  <c r="A762" i="1"/>
  <c r="B762" i="1"/>
  <c r="D762" i="1"/>
  <c r="C762" i="1"/>
  <c r="A763" i="1"/>
  <c r="B763" i="1"/>
  <c r="D763" i="1"/>
  <c r="C763" i="1"/>
  <c r="A764" i="1"/>
  <c r="B764" i="1"/>
  <c r="D764" i="1"/>
  <c r="C764" i="1"/>
  <c r="A765" i="1"/>
  <c r="B765" i="1"/>
  <c r="D765" i="1"/>
  <c r="C765" i="1"/>
  <c r="A766" i="1"/>
  <c r="B766" i="1"/>
  <c r="D766" i="1"/>
  <c r="C766" i="1"/>
  <c r="A767" i="1"/>
  <c r="B767" i="1"/>
  <c r="D767" i="1"/>
  <c r="C767" i="1"/>
  <c r="A768" i="1"/>
  <c r="B768" i="1"/>
  <c r="D768" i="1"/>
  <c r="C768" i="1"/>
  <c r="A769" i="1"/>
  <c r="B769" i="1"/>
  <c r="D769" i="1"/>
  <c r="C769" i="1"/>
  <c r="A770" i="1"/>
  <c r="B770" i="1"/>
  <c r="D770" i="1"/>
  <c r="C770" i="1"/>
  <c r="A771" i="1"/>
  <c r="B771" i="1"/>
  <c r="D771" i="1"/>
  <c r="C771" i="1"/>
  <c r="A772" i="1"/>
  <c r="B772" i="1"/>
  <c r="D772" i="1"/>
  <c r="C772" i="1"/>
  <c r="A773" i="1"/>
  <c r="B773" i="1"/>
  <c r="D773" i="1"/>
  <c r="C773" i="1"/>
  <c r="A774" i="1"/>
  <c r="B774" i="1"/>
  <c r="D774" i="1"/>
  <c r="C774" i="1"/>
  <c r="A775" i="1"/>
  <c r="B775" i="1"/>
  <c r="D775" i="1"/>
  <c r="C775" i="1"/>
  <c r="A776" i="1"/>
  <c r="B776" i="1"/>
  <c r="D776" i="1"/>
  <c r="C776" i="1"/>
  <c r="A777" i="1"/>
  <c r="B777" i="1"/>
  <c r="D777" i="1"/>
  <c r="C777" i="1"/>
  <c r="A778" i="1"/>
  <c r="B778" i="1"/>
  <c r="D778" i="1"/>
  <c r="C778" i="1"/>
  <c r="A779" i="1"/>
  <c r="B779" i="1"/>
  <c r="D779" i="1"/>
  <c r="C779" i="1"/>
  <c r="A780" i="1"/>
  <c r="B780" i="1"/>
  <c r="D780" i="1"/>
  <c r="C780" i="1"/>
  <c r="A781" i="1"/>
  <c r="B781" i="1"/>
  <c r="D781" i="1"/>
  <c r="C781" i="1"/>
  <c r="A782" i="1"/>
  <c r="B782" i="1"/>
  <c r="D782" i="1"/>
  <c r="C782" i="1"/>
  <c r="A783" i="1"/>
  <c r="B783" i="1"/>
  <c r="D783" i="1"/>
  <c r="C783" i="1"/>
  <c r="A784" i="1"/>
  <c r="B784" i="1"/>
  <c r="D784" i="1"/>
  <c r="C784" i="1"/>
  <c r="A785" i="1"/>
  <c r="B785" i="1"/>
  <c r="D785" i="1"/>
  <c r="C785" i="1"/>
  <c r="A786" i="1"/>
  <c r="B786" i="1"/>
  <c r="D786" i="1"/>
  <c r="C786" i="1"/>
  <c r="A787" i="1"/>
  <c r="B787" i="1"/>
  <c r="D787" i="1"/>
  <c r="C787" i="1"/>
  <c r="A788" i="1"/>
  <c r="B788" i="1"/>
  <c r="D788" i="1"/>
  <c r="C788" i="1"/>
  <c r="A789" i="1"/>
  <c r="B789" i="1"/>
  <c r="D789" i="1"/>
  <c r="C789" i="1"/>
  <c r="A790" i="1"/>
  <c r="B790" i="1"/>
  <c r="D790" i="1"/>
  <c r="C790" i="1"/>
  <c r="A791" i="1"/>
  <c r="B791" i="1"/>
  <c r="D791" i="1"/>
  <c r="C791" i="1"/>
  <c r="A792" i="1"/>
  <c r="B792" i="1"/>
  <c r="D792" i="1"/>
  <c r="C792" i="1"/>
  <c r="A793" i="1"/>
  <c r="B793" i="1"/>
  <c r="D793" i="1"/>
  <c r="C793" i="1"/>
  <c r="A794" i="1"/>
  <c r="B794" i="1"/>
  <c r="D794" i="1"/>
  <c r="C794" i="1"/>
  <c r="A795" i="1"/>
  <c r="B795" i="1"/>
  <c r="D795" i="1"/>
  <c r="C795" i="1"/>
  <c r="A796" i="1"/>
  <c r="B796" i="1"/>
  <c r="D796" i="1"/>
  <c r="C796" i="1"/>
  <c r="A797" i="1"/>
  <c r="B797" i="1"/>
  <c r="D797" i="1"/>
  <c r="C797" i="1"/>
  <c r="A798" i="1"/>
  <c r="B798" i="1"/>
  <c r="D798" i="1"/>
  <c r="C798" i="1"/>
  <c r="A799" i="1"/>
  <c r="B799" i="1"/>
  <c r="D799" i="1"/>
  <c r="C799" i="1"/>
  <c r="A800" i="1"/>
  <c r="B800" i="1"/>
  <c r="D800" i="1"/>
  <c r="C800" i="1"/>
  <c r="A801" i="1"/>
  <c r="B801" i="1"/>
  <c r="D801" i="1"/>
  <c r="C801" i="1"/>
  <c r="A802" i="1"/>
  <c r="B802" i="1"/>
  <c r="D802" i="1"/>
  <c r="C802" i="1"/>
  <c r="A803" i="1"/>
  <c r="B803" i="1"/>
  <c r="D803" i="1"/>
  <c r="C803" i="1"/>
  <c r="A804" i="1"/>
  <c r="B804" i="1"/>
  <c r="D804" i="1"/>
  <c r="C804" i="1"/>
  <c r="A805" i="1"/>
  <c r="B805" i="1"/>
  <c r="D805" i="1"/>
  <c r="C805" i="1"/>
  <c r="A806" i="1"/>
  <c r="B806" i="1"/>
  <c r="D806" i="1"/>
  <c r="C806" i="1"/>
  <c r="A807" i="1"/>
  <c r="B807" i="1"/>
  <c r="D807" i="1"/>
  <c r="C807" i="1"/>
  <c r="A808" i="1"/>
  <c r="B808" i="1"/>
  <c r="D808" i="1"/>
  <c r="C808" i="1"/>
  <c r="A809" i="1"/>
  <c r="B809" i="1"/>
  <c r="D809" i="1"/>
  <c r="C809" i="1"/>
  <c r="A810" i="1"/>
  <c r="B810" i="1"/>
  <c r="D810" i="1"/>
  <c r="C810" i="1"/>
  <c r="A811" i="1"/>
  <c r="B811" i="1"/>
  <c r="D811" i="1"/>
  <c r="C811" i="1"/>
  <c r="A812" i="1"/>
  <c r="B812" i="1"/>
  <c r="D812" i="1"/>
  <c r="C812" i="1"/>
  <c r="A813" i="1"/>
  <c r="B813" i="1"/>
  <c r="D813" i="1"/>
  <c r="C813" i="1"/>
  <c r="A814" i="1"/>
  <c r="B814" i="1"/>
  <c r="D814" i="1"/>
  <c r="C814" i="1"/>
  <c r="A815" i="1"/>
  <c r="B815" i="1"/>
  <c r="D815" i="1"/>
  <c r="C815" i="1"/>
  <c r="A816" i="1"/>
  <c r="B816" i="1"/>
  <c r="D816" i="1"/>
  <c r="C816" i="1"/>
  <c r="A817" i="1"/>
  <c r="B817" i="1"/>
  <c r="D817" i="1"/>
  <c r="C817" i="1"/>
  <c r="A818" i="1"/>
  <c r="B818" i="1"/>
  <c r="D818" i="1"/>
  <c r="C818" i="1"/>
  <c r="A819" i="1"/>
  <c r="B819" i="1"/>
  <c r="D819" i="1"/>
  <c r="C819" i="1"/>
  <c r="A820" i="1"/>
  <c r="B820" i="1"/>
  <c r="D820" i="1"/>
  <c r="C820" i="1"/>
  <c r="A821" i="1"/>
  <c r="B821" i="1"/>
  <c r="D821" i="1"/>
  <c r="C821" i="1"/>
  <c r="A822" i="1"/>
  <c r="B822" i="1"/>
  <c r="D822" i="1"/>
  <c r="C822" i="1"/>
  <c r="A823" i="1"/>
  <c r="B823" i="1"/>
  <c r="D823" i="1"/>
  <c r="C823" i="1"/>
  <c r="A824" i="1"/>
  <c r="B824" i="1"/>
  <c r="D824" i="1"/>
  <c r="C824" i="1"/>
  <c r="A825" i="1"/>
  <c r="B825" i="1"/>
  <c r="D825" i="1"/>
  <c r="C825" i="1"/>
  <c r="A826" i="1"/>
  <c r="B826" i="1"/>
  <c r="D826" i="1"/>
  <c r="C826" i="1"/>
  <c r="A827" i="1"/>
  <c r="B827" i="1"/>
  <c r="D827" i="1"/>
  <c r="C827" i="1"/>
  <c r="A828" i="1"/>
  <c r="B828" i="1"/>
  <c r="D828" i="1"/>
  <c r="C828" i="1"/>
  <c r="A829" i="1"/>
  <c r="B829" i="1"/>
  <c r="D829" i="1"/>
  <c r="C829" i="1"/>
  <c r="A830" i="1"/>
  <c r="B830" i="1"/>
  <c r="D830" i="1"/>
  <c r="C830" i="1"/>
  <c r="A831" i="1"/>
  <c r="B831" i="1"/>
  <c r="D831" i="1"/>
  <c r="C831" i="1"/>
  <c r="A832" i="1"/>
  <c r="B832" i="1"/>
  <c r="D832" i="1"/>
  <c r="C832" i="1"/>
  <c r="A833" i="1"/>
  <c r="B833" i="1"/>
  <c r="D833" i="1"/>
  <c r="C833" i="1"/>
  <c r="A834" i="1"/>
  <c r="B834" i="1"/>
  <c r="D834" i="1"/>
  <c r="C834" i="1"/>
  <c r="A835" i="1"/>
  <c r="B835" i="1"/>
  <c r="D835" i="1"/>
  <c r="C835" i="1"/>
  <c r="A836" i="1"/>
  <c r="B836" i="1"/>
  <c r="D836" i="1"/>
  <c r="C836" i="1"/>
  <c r="A837" i="1"/>
  <c r="B837" i="1"/>
  <c r="D837" i="1"/>
  <c r="C837" i="1"/>
  <c r="A838" i="1"/>
  <c r="B838" i="1"/>
  <c r="D838" i="1"/>
  <c r="C838" i="1"/>
  <c r="A839" i="1"/>
  <c r="B839" i="1"/>
  <c r="D839" i="1"/>
  <c r="C839" i="1"/>
  <c r="A840" i="1"/>
  <c r="B840" i="1"/>
  <c r="D840" i="1"/>
  <c r="C840" i="1"/>
  <c r="A841" i="1"/>
  <c r="B841" i="1"/>
  <c r="D841" i="1"/>
  <c r="C841" i="1"/>
  <c r="A842" i="1"/>
  <c r="B842" i="1"/>
  <c r="D842" i="1"/>
  <c r="C842" i="1"/>
  <c r="A843" i="1"/>
  <c r="B843" i="1"/>
  <c r="D843" i="1"/>
  <c r="C843" i="1"/>
  <c r="A844" i="1"/>
  <c r="B844" i="1"/>
  <c r="D844" i="1"/>
  <c r="C844" i="1"/>
  <c r="A845" i="1"/>
  <c r="B845" i="1"/>
  <c r="D845" i="1"/>
  <c r="C845" i="1"/>
  <c r="A846" i="1"/>
  <c r="B846" i="1"/>
  <c r="D846" i="1"/>
  <c r="C846" i="1"/>
  <c r="A847" i="1"/>
  <c r="B847" i="1"/>
  <c r="D847" i="1"/>
  <c r="C847" i="1"/>
  <c r="A848" i="1"/>
  <c r="B848" i="1"/>
  <c r="D848" i="1"/>
  <c r="C848" i="1"/>
  <c r="A849" i="1"/>
  <c r="B849" i="1"/>
  <c r="D849" i="1"/>
  <c r="C849" i="1"/>
  <c r="A850" i="1"/>
  <c r="B850" i="1"/>
  <c r="D850" i="1"/>
  <c r="C850" i="1"/>
  <c r="A851" i="1"/>
  <c r="B851" i="1"/>
  <c r="D851" i="1"/>
  <c r="C851" i="1"/>
  <c r="A852" i="1"/>
  <c r="B852" i="1"/>
  <c r="D852" i="1"/>
  <c r="C852" i="1"/>
  <c r="A853" i="1"/>
  <c r="B853" i="1"/>
  <c r="D853" i="1"/>
  <c r="C853" i="1"/>
  <c r="A854" i="1"/>
  <c r="B854" i="1"/>
  <c r="D854" i="1"/>
  <c r="C854" i="1"/>
  <c r="A855" i="1"/>
  <c r="B855" i="1"/>
  <c r="D855" i="1"/>
  <c r="C855" i="1"/>
  <c r="A856" i="1"/>
  <c r="B856" i="1"/>
  <c r="D856" i="1"/>
  <c r="C856" i="1"/>
  <c r="A857" i="1"/>
  <c r="B857" i="1"/>
  <c r="D857" i="1"/>
  <c r="C857" i="1"/>
  <c r="A858" i="1"/>
  <c r="B858" i="1"/>
  <c r="D858" i="1"/>
  <c r="C858" i="1"/>
  <c r="A859" i="1"/>
  <c r="B859" i="1"/>
  <c r="D859" i="1"/>
  <c r="C859" i="1"/>
  <c r="A860" i="1"/>
  <c r="B860" i="1"/>
  <c r="D860" i="1"/>
  <c r="C860" i="1"/>
  <c r="A861" i="1"/>
  <c r="B861" i="1"/>
  <c r="D861" i="1"/>
  <c r="C861" i="1"/>
  <c r="A862" i="1"/>
  <c r="B862" i="1"/>
  <c r="D862" i="1"/>
  <c r="C862" i="1"/>
  <c r="A863" i="1"/>
  <c r="B863" i="1"/>
  <c r="D863" i="1"/>
  <c r="C863" i="1"/>
  <c r="A864" i="1"/>
  <c r="B864" i="1"/>
  <c r="D864" i="1"/>
  <c r="C864" i="1"/>
  <c r="A865" i="1"/>
  <c r="B865" i="1"/>
  <c r="D865" i="1"/>
  <c r="C865" i="1"/>
  <c r="A866" i="1"/>
  <c r="B866" i="1"/>
  <c r="D866" i="1"/>
  <c r="C866" i="1"/>
  <c r="A867" i="1"/>
  <c r="B867" i="1"/>
  <c r="D867" i="1"/>
  <c r="C867" i="1"/>
  <c r="A868" i="1"/>
  <c r="B868" i="1"/>
  <c r="D868" i="1"/>
  <c r="C868" i="1"/>
  <c r="A869" i="1"/>
  <c r="B869" i="1"/>
  <c r="D869" i="1"/>
  <c r="C869" i="1"/>
  <c r="A870" i="1"/>
  <c r="B870" i="1"/>
  <c r="D870" i="1"/>
  <c r="C870" i="1"/>
  <c r="A871" i="1"/>
  <c r="B871" i="1"/>
  <c r="D871" i="1"/>
  <c r="C871" i="1"/>
  <c r="A872" i="1"/>
  <c r="B872" i="1"/>
  <c r="D872" i="1"/>
  <c r="C872" i="1"/>
  <c r="A873" i="1"/>
  <c r="B873" i="1"/>
  <c r="D873" i="1"/>
  <c r="C873" i="1"/>
  <c r="A874" i="1"/>
  <c r="B874" i="1"/>
  <c r="D874" i="1"/>
  <c r="C874" i="1"/>
  <c r="A875" i="1"/>
  <c r="B875" i="1"/>
  <c r="D875" i="1"/>
  <c r="C875" i="1"/>
  <c r="A876" i="1"/>
  <c r="B876" i="1"/>
  <c r="D876" i="1"/>
  <c r="C876" i="1"/>
  <c r="A877" i="1"/>
  <c r="B877" i="1"/>
  <c r="D877" i="1"/>
  <c r="C877" i="1"/>
  <c r="A878" i="1"/>
  <c r="B878" i="1"/>
  <c r="D878" i="1"/>
  <c r="C878" i="1"/>
  <c r="A879" i="1"/>
  <c r="B879" i="1"/>
  <c r="D879" i="1"/>
  <c r="C879" i="1"/>
  <c r="A880" i="1"/>
  <c r="B880" i="1"/>
  <c r="D880" i="1"/>
  <c r="C880" i="1"/>
  <c r="A881" i="1"/>
  <c r="B881" i="1"/>
  <c r="D881" i="1"/>
  <c r="C881" i="1"/>
  <c r="A882" i="1"/>
  <c r="B882" i="1"/>
  <c r="D882" i="1"/>
  <c r="C882" i="1"/>
  <c r="A883" i="1"/>
  <c r="B883" i="1"/>
  <c r="D883" i="1"/>
  <c r="C883" i="1"/>
  <c r="A884" i="1"/>
  <c r="B884" i="1"/>
  <c r="D884" i="1"/>
  <c r="C884" i="1"/>
  <c r="A885" i="1"/>
  <c r="B885" i="1"/>
  <c r="D885" i="1"/>
  <c r="C885" i="1"/>
  <c r="A886" i="1"/>
  <c r="B886" i="1"/>
  <c r="D886" i="1"/>
  <c r="C886" i="1"/>
  <c r="A887" i="1"/>
  <c r="B887" i="1"/>
  <c r="D887" i="1"/>
  <c r="C887" i="1"/>
  <c r="A888" i="1"/>
  <c r="B888" i="1"/>
  <c r="D888" i="1"/>
  <c r="C888" i="1"/>
  <c r="A889" i="1"/>
  <c r="B889" i="1"/>
  <c r="D889" i="1"/>
  <c r="C889" i="1"/>
  <c r="A890" i="1"/>
  <c r="B890" i="1"/>
  <c r="D890" i="1"/>
  <c r="C890" i="1"/>
  <c r="A891" i="1"/>
  <c r="B891" i="1"/>
  <c r="D891" i="1"/>
  <c r="C891" i="1"/>
  <c r="A892" i="1"/>
  <c r="B892" i="1"/>
  <c r="D892" i="1"/>
  <c r="C892" i="1"/>
  <c r="A893" i="1"/>
  <c r="B893" i="1"/>
  <c r="D893" i="1"/>
  <c r="C893" i="1"/>
  <c r="A894" i="1"/>
  <c r="B894" i="1"/>
  <c r="D894" i="1"/>
  <c r="C894" i="1"/>
  <c r="A895" i="1"/>
  <c r="B895" i="1"/>
  <c r="D895" i="1"/>
  <c r="C895" i="1"/>
  <c r="A896" i="1"/>
  <c r="B896" i="1"/>
  <c r="D896" i="1"/>
  <c r="C896" i="1"/>
  <c r="A897" i="1"/>
  <c r="B897" i="1"/>
  <c r="D897" i="1"/>
  <c r="C897" i="1"/>
  <c r="A898" i="1"/>
  <c r="B898" i="1"/>
  <c r="D898" i="1"/>
  <c r="C898" i="1"/>
  <c r="A899" i="1"/>
  <c r="B899" i="1"/>
  <c r="D899" i="1"/>
  <c r="C899" i="1"/>
  <c r="A900" i="1"/>
  <c r="B900" i="1"/>
  <c r="D900" i="1"/>
  <c r="C900" i="1"/>
  <c r="A901" i="1"/>
  <c r="B901" i="1"/>
  <c r="D901" i="1"/>
  <c r="C901" i="1"/>
  <c r="A902" i="1"/>
  <c r="B902" i="1"/>
  <c r="D902" i="1"/>
  <c r="C902" i="1"/>
  <c r="A903" i="1"/>
  <c r="B903" i="1"/>
  <c r="D903" i="1"/>
  <c r="C903" i="1"/>
  <c r="A904" i="1"/>
  <c r="B904" i="1"/>
  <c r="D904" i="1"/>
  <c r="C904" i="1"/>
  <c r="A905" i="1"/>
  <c r="B905" i="1"/>
  <c r="D905" i="1"/>
  <c r="C905" i="1"/>
  <c r="A906" i="1"/>
  <c r="B906" i="1"/>
  <c r="D906" i="1"/>
  <c r="C906" i="1"/>
  <c r="A907" i="1"/>
  <c r="B907" i="1"/>
  <c r="D907" i="1"/>
  <c r="C907" i="1"/>
  <c r="A908" i="1"/>
  <c r="B908" i="1"/>
  <c r="D908" i="1"/>
  <c r="C908" i="1"/>
  <c r="A909" i="1"/>
  <c r="B909" i="1"/>
  <c r="D909" i="1"/>
  <c r="C909" i="1"/>
  <c r="A910" i="1"/>
  <c r="B910" i="1"/>
  <c r="D910" i="1"/>
  <c r="C910" i="1"/>
  <c r="A911" i="1"/>
  <c r="B901" i="6"/>
  <c r="B911" i="1"/>
  <c r="D911" i="1"/>
  <c r="C911" i="1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877" i="6"/>
  <c r="B837" i="6"/>
  <c r="B797" i="6"/>
  <c r="B757" i="6"/>
  <c r="B417" i="6"/>
  <c r="B307" i="6"/>
  <c r="B898" i="6"/>
  <c r="B890" i="6"/>
  <c r="B882" i="6"/>
  <c r="B874" i="6"/>
  <c r="B866" i="6"/>
  <c r="B858" i="6"/>
  <c r="B850" i="6"/>
  <c r="B842" i="6"/>
  <c r="B834" i="6"/>
  <c r="B826" i="6"/>
  <c r="B818" i="6"/>
  <c r="B810" i="6"/>
  <c r="B802" i="6"/>
  <c r="B794" i="6"/>
  <c r="B786" i="6"/>
  <c r="B778" i="6"/>
  <c r="B770" i="6"/>
  <c r="B762" i="6"/>
  <c r="B754" i="6"/>
  <c r="B746" i="6"/>
  <c r="B738" i="6"/>
  <c r="B730" i="6"/>
  <c r="B722" i="6"/>
  <c r="B714" i="6"/>
  <c r="B706" i="6"/>
  <c r="B698" i="6"/>
  <c r="B690" i="6"/>
  <c r="B682" i="6"/>
  <c r="B457" i="6"/>
  <c r="B442" i="6"/>
  <c r="B432" i="6"/>
  <c r="B282" i="6"/>
  <c r="B250" i="6"/>
  <c r="B208" i="6"/>
  <c r="B102" i="6"/>
  <c r="B853" i="6"/>
  <c r="B781" i="6"/>
  <c r="B275" i="6"/>
  <c r="B895" i="6"/>
  <c r="B887" i="6"/>
  <c r="B879" i="6"/>
  <c r="B871" i="6"/>
  <c r="B863" i="6"/>
  <c r="B855" i="6"/>
  <c r="B847" i="6"/>
  <c r="B839" i="6"/>
  <c r="B831" i="6"/>
  <c r="B823" i="6"/>
  <c r="B815" i="6"/>
  <c r="B807" i="6"/>
  <c r="B799" i="6"/>
  <c r="B791" i="6"/>
  <c r="B783" i="6"/>
  <c r="B775" i="6"/>
  <c r="B767" i="6"/>
  <c r="B759" i="6"/>
  <c r="B674" i="6"/>
  <c r="B669" i="6"/>
  <c r="B639" i="6"/>
  <c r="B631" i="6"/>
  <c r="B623" i="6"/>
  <c r="B615" i="6"/>
  <c r="B607" i="6"/>
  <c r="B599" i="6"/>
  <c r="B591" i="6"/>
  <c r="B583" i="6"/>
  <c r="B575" i="6"/>
  <c r="B567" i="6"/>
  <c r="B559" i="6"/>
  <c r="B551" i="6"/>
  <c r="B543" i="6"/>
  <c r="B535" i="6"/>
  <c r="B527" i="6"/>
  <c r="B519" i="6"/>
  <c r="B511" i="6"/>
  <c r="B503" i="6"/>
  <c r="B495" i="6"/>
  <c r="B490" i="6"/>
  <c r="B480" i="6"/>
  <c r="B472" i="6"/>
  <c r="B467" i="6"/>
  <c r="B893" i="6"/>
  <c r="B813" i="6"/>
  <c r="B765" i="6"/>
  <c r="B371" i="6"/>
  <c r="B900" i="6"/>
  <c r="B892" i="6"/>
  <c r="B884" i="6"/>
  <c r="B876" i="6"/>
  <c r="B868" i="6"/>
  <c r="B860" i="6"/>
  <c r="B852" i="6"/>
  <c r="B844" i="6"/>
  <c r="B836" i="6"/>
  <c r="B828" i="6"/>
  <c r="B820" i="6"/>
  <c r="B812" i="6"/>
  <c r="B804" i="6"/>
  <c r="B796" i="6"/>
  <c r="B788" i="6"/>
  <c r="B780" i="6"/>
  <c r="B772" i="6"/>
  <c r="B764" i="6"/>
  <c r="B756" i="6"/>
  <c r="B748" i="6"/>
  <c r="B740" i="6"/>
  <c r="B732" i="6"/>
  <c r="B724" i="6"/>
  <c r="B716" i="6"/>
  <c r="B708" i="6"/>
  <c r="B700" i="6"/>
  <c r="B692" i="6"/>
  <c r="B684" i="6"/>
  <c r="B676" i="6"/>
  <c r="D681" i="1"/>
  <c r="B644" i="6"/>
  <c r="D651" i="1"/>
  <c r="B636" i="6"/>
  <c r="D643" i="1"/>
  <c r="B628" i="6"/>
  <c r="D635" i="1"/>
  <c r="B620" i="6"/>
  <c r="D627" i="1"/>
  <c r="B612" i="6"/>
  <c r="D619" i="1"/>
  <c r="B604" i="6"/>
  <c r="D611" i="1"/>
  <c r="B596" i="6"/>
  <c r="D603" i="1"/>
  <c r="B588" i="6"/>
  <c r="D595" i="1"/>
  <c r="B580" i="6"/>
  <c r="D587" i="1"/>
  <c r="B572" i="6"/>
  <c r="D579" i="1"/>
  <c r="B564" i="6"/>
  <c r="D571" i="1"/>
  <c r="B556" i="6"/>
  <c r="D563" i="1"/>
  <c r="B548" i="6"/>
  <c r="D555" i="1"/>
  <c r="B540" i="6"/>
  <c r="D547" i="1"/>
  <c r="B532" i="6"/>
  <c r="D539" i="1"/>
  <c r="B524" i="6"/>
  <c r="D531" i="1"/>
  <c r="B516" i="6"/>
  <c r="D523" i="1"/>
  <c r="B508" i="6"/>
  <c r="D515" i="1"/>
  <c r="B500" i="6"/>
  <c r="D507" i="1"/>
  <c r="B492" i="6"/>
  <c r="B869" i="6"/>
  <c r="B667" i="6"/>
  <c r="B243" i="6"/>
  <c r="B897" i="6"/>
  <c r="B889" i="6"/>
  <c r="B881" i="6"/>
  <c r="B873" i="6"/>
  <c r="B865" i="6"/>
  <c r="B857" i="6"/>
  <c r="B849" i="6"/>
  <c r="B841" i="6"/>
  <c r="B833" i="6"/>
  <c r="B825" i="6"/>
  <c r="B817" i="6"/>
  <c r="B809" i="6"/>
  <c r="B801" i="6"/>
  <c r="B793" i="6"/>
  <c r="B785" i="6"/>
  <c r="B777" i="6"/>
  <c r="B769" i="6"/>
  <c r="B761" i="6"/>
  <c r="B651" i="6"/>
  <c r="D656" i="1"/>
  <c r="B829" i="6"/>
  <c r="B789" i="6"/>
  <c r="B330" i="6"/>
  <c r="B87" i="6"/>
  <c r="B69" i="6"/>
  <c r="B894" i="6"/>
  <c r="B886" i="6"/>
  <c r="B878" i="6"/>
  <c r="B870" i="6"/>
  <c r="B862" i="6"/>
  <c r="B854" i="6"/>
  <c r="B846" i="6"/>
  <c r="B838" i="6"/>
  <c r="B830" i="6"/>
  <c r="B822" i="6"/>
  <c r="B814" i="6"/>
  <c r="B806" i="6"/>
  <c r="B798" i="6"/>
  <c r="B790" i="6"/>
  <c r="B782" i="6"/>
  <c r="B774" i="6"/>
  <c r="B766" i="6"/>
  <c r="B758" i="6"/>
  <c r="B750" i="6"/>
  <c r="B742" i="6"/>
  <c r="B734" i="6"/>
  <c r="B726" i="6"/>
  <c r="B718" i="6"/>
  <c r="B710" i="6"/>
  <c r="B702" i="6"/>
  <c r="B694" i="6"/>
  <c r="B686" i="6"/>
  <c r="B678" i="6"/>
  <c r="B861" i="6"/>
  <c r="B821" i="6"/>
  <c r="B198" i="6"/>
  <c r="B899" i="6"/>
  <c r="B891" i="6"/>
  <c r="B883" i="6"/>
  <c r="B875" i="6"/>
  <c r="B867" i="6"/>
  <c r="B859" i="6"/>
  <c r="B851" i="6"/>
  <c r="B843" i="6"/>
  <c r="B835" i="6"/>
  <c r="B827" i="6"/>
  <c r="B819" i="6"/>
  <c r="B811" i="6"/>
  <c r="B803" i="6"/>
  <c r="B795" i="6"/>
  <c r="B787" i="6"/>
  <c r="B779" i="6"/>
  <c r="B771" i="6"/>
  <c r="B763" i="6"/>
  <c r="B755" i="6"/>
  <c r="B658" i="6"/>
  <c r="B653" i="6"/>
  <c r="B885" i="6"/>
  <c r="B845" i="6"/>
  <c r="B805" i="6"/>
  <c r="B773" i="6"/>
  <c r="B394" i="6"/>
  <c r="B77" i="6"/>
  <c r="B896" i="6"/>
  <c r="B888" i="6"/>
  <c r="B880" i="6"/>
  <c r="B872" i="6"/>
  <c r="B864" i="6"/>
  <c r="B856" i="6"/>
  <c r="B848" i="6"/>
  <c r="B840" i="6"/>
  <c r="B832" i="6"/>
  <c r="B824" i="6"/>
  <c r="B816" i="6"/>
  <c r="B808" i="6"/>
  <c r="B800" i="6"/>
  <c r="B792" i="6"/>
  <c r="B784" i="6"/>
  <c r="B776" i="6"/>
  <c r="B768" i="6"/>
  <c r="B760" i="6"/>
  <c r="B752" i="6"/>
  <c r="B744" i="6"/>
  <c r="B736" i="6"/>
  <c r="B728" i="6"/>
  <c r="B720" i="6"/>
  <c r="B712" i="6"/>
  <c r="B704" i="6"/>
  <c r="B696" i="6"/>
  <c r="B688" i="6"/>
  <c r="B680" i="6"/>
  <c r="B660" i="6"/>
  <c r="D683" i="1"/>
  <c r="B671" i="6"/>
  <c r="B662" i="6"/>
  <c r="D667" i="1"/>
  <c r="B655" i="6"/>
  <c r="B646" i="6"/>
  <c r="B641" i="6"/>
  <c r="D648" i="1"/>
  <c r="B633" i="6"/>
  <c r="D640" i="1"/>
  <c r="B625" i="6"/>
  <c r="D632" i="1"/>
  <c r="B617" i="6"/>
  <c r="D624" i="1"/>
  <c r="B609" i="6"/>
  <c r="D616" i="1"/>
  <c r="B601" i="6"/>
  <c r="D608" i="1"/>
  <c r="B593" i="6"/>
  <c r="D600" i="1"/>
  <c r="B585" i="6"/>
  <c r="D592" i="1"/>
  <c r="B577" i="6"/>
  <c r="D584" i="1"/>
  <c r="B569" i="6"/>
  <c r="D576" i="1"/>
  <c r="B561" i="6"/>
  <c r="D568" i="1"/>
  <c r="B553" i="6"/>
  <c r="D560" i="1"/>
  <c r="B545" i="6"/>
  <c r="D552" i="1"/>
  <c r="B537" i="6"/>
  <c r="D544" i="1"/>
  <c r="B529" i="6"/>
  <c r="D536" i="1"/>
  <c r="B521" i="6"/>
  <c r="D528" i="1"/>
  <c r="B513" i="6"/>
  <c r="D520" i="1"/>
  <c r="B505" i="6"/>
  <c r="D512" i="1"/>
  <c r="B497" i="6"/>
  <c r="D504" i="1"/>
  <c r="D494" i="1"/>
  <c r="B477" i="6"/>
  <c r="D479" i="1"/>
  <c r="B449" i="6"/>
  <c r="D454" i="1"/>
  <c r="B424" i="6"/>
  <c r="B419" i="6"/>
  <c r="B378" i="6"/>
  <c r="B355" i="6"/>
  <c r="B314" i="6"/>
  <c r="B134" i="6"/>
  <c r="D685" i="1"/>
  <c r="B673" i="6"/>
  <c r="B664" i="6"/>
  <c r="D669" i="1"/>
  <c r="B657" i="6"/>
  <c r="B648" i="6"/>
  <c r="D653" i="1"/>
  <c r="B638" i="6"/>
  <c r="D645" i="1"/>
  <c r="B630" i="6"/>
  <c r="D637" i="1"/>
  <c r="B622" i="6"/>
  <c r="D629" i="1"/>
  <c r="B614" i="6"/>
  <c r="D621" i="1"/>
  <c r="B606" i="6"/>
  <c r="D613" i="1"/>
  <c r="B598" i="6"/>
  <c r="D605" i="1"/>
  <c r="B590" i="6"/>
  <c r="D597" i="1"/>
  <c r="B582" i="6"/>
  <c r="D589" i="1"/>
  <c r="B574" i="6"/>
  <c r="D581" i="1"/>
  <c r="B566" i="6"/>
  <c r="D573" i="1"/>
  <c r="B558" i="6"/>
  <c r="D565" i="1"/>
  <c r="B550" i="6"/>
  <c r="D557" i="1"/>
  <c r="B542" i="6"/>
  <c r="D549" i="1"/>
  <c r="B534" i="6"/>
  <c r="D541" i="1"/>
  <c r="B526" i="6"/>
  <c r="D533" i="1"/>
  <c r="B518" i="6"/>
  <c r="D525" i="1"/>
  <c r="B510" i="6"/>
  <c r="D517" i="1"/>
  <c r="B502" i="6"/>
  <c r="D509" i="1"/>
  <c r="B494" i="6"/>
  <c r="B489" i="6"/>
  <c r="B484" i="6"/>
  <c r="B474" i="6"/>
  <c r="B464" i="6"/>
  <c r="D446" i="1"/>
  <c r="D431" i="1"/>
  <c r="B675" i="6"/>
  <c r="B666" i="6"/>
  <c r="B659" i="6"/>
  <c r="B650" i="6"/>
  <c r="B643" i="6"/>
  <c r="B635" i="6"/>
  <c r="B627" i="6"/>
  <c r="B619" i="6"/>
  <c r="B611" i="6"/>
  <c r="B603" i="6"/>
  <c r="B595" i="6"/>
  <c r="B587" i="6"/>
  <c r="B579" i="6"/>
  <c r="B571" i="6"/>
  <c r="B563" i="6"/>
  <c r="B555" i="6"/>
  <c r="B547" i="6"/>
  <c r="B539" i="6"/>
  <c r="B531" i="6"/>
  <c r="B523" i="6"/>
  <c r="B515" i="6"/>
  <c r="B507" i="6"/>
  <c r="B499" i="6"/>
  <c r="B481" i="6"/>
  <c r="B456" i="6"/>
  <c r="B451" i="6"/>
  <c r="B441" i="6"/>
  <c r="B426" i="6"/>
  <c r="B403" i="6"/>
  <c r="B362" i="6"/>
  <c r="B339" i="6"/>
  <c r="B291" i="6"/>
  <c r="B259" i="6"/>
  <c r="B166" i="6"/>
  <c r="B753" i="6"/>
  <c r="B751" i="6"/>
  <c r="B749" i="6"/>
  <c r="B747" i="6"/>
  <c r="B745" i="6"/>
  <c r="B743" i="6"/>
  <c r="B741" i="6"/>
  <c r="B739" i="6"/>
  <c r="B737" i="6"/>
  <c r="B735" i="6"/>
  <c r="B733" i="6"/>
  <c r="B731" i="6"/>
  <c r="B729" i="6"/>
  <c r="B727" i="6"/>
  <c r="B725" i="6"/>
  <c r="B723" i="6"/>
  <c r="B721" i="6"/>
  <c r="B719" i="6"/>
  <c r="B717" i="6"/>
  <c r="B715" i="6"/>
  <c r="B713" i="6"/>
  <c r="B711" i="6"/>
  <c r="B709" i="6"/>
  <c r="B707" i="6"/>
  <c r="B705" i="6"/>
  <c r="B703" i="6"/>
  <c r="B701" i="6"/>
  <c r="B699" i="6"/>
  <c r="B697" i="6"/>
  <c r="B695" i="6"/>
  <c r="B693" i="6"/>
  <c r="B691" i="6"/>
  <c r="B689" i="6"/>
  <c r="B687" i="6"/>
  <c r="B685" i="6"/>
  <c r="B683" i="6"/>
  <c r="B681" i="6"/>
  <c r="B679" i="6"/>
  <c r="B677" i="6"/>
  <c r="B668" i="6"/>
  <c r="D673" i="1"/>
  <c r="B661" i="6"/>
  <c r="B652" i="6"/>
  <c r="D657" i="1"/>
  <c r="B645" i="6"/>
  <c r="B640" i="6"/>
  <c r="D647" i="1"/>
  <c r="B632" i="6"/>
  <c r="D639" i="1"/>
  <c r="B624" i="6"/>
  <c r="D631" i="1"/>
  <c r="B616" i="6"/>
  <c r="D623" i="1"/>
  <c r="B608" i="6"/>
  <c r="D615" i="1"/>
  <c r="B600" i="6"/>
  <c r="D607" i="1"/>
  <c r="B592" i="6"/>
  <c r="D599" i="1"/>
  <c r="B584" i="6"/>
  <c r="D591" i="1"/>
  <c r="B576" i="6"/>
  <c r="D583" i="1"/>
  <c r="B568" i="6"/>
  <c r="D575" i="1"/>
  <c r="B560" i="6"/>
  <c r="D567" i="1"/>
  <c r="B552" i="6"/>
  <c r="D559" i="1"/>
  <c r="B544" i="6"/>
  <c r="D551" i="1"/>
  <c r="B536" i="6"/>
  <c r="D543" i="1"/>
  <c r="B528" i="6"/>
  <c r="D535" i="1"/>
  <c r="B520" i="6"/>
  <c r="D527" i="1"/>
  <c r="B512" i="6"/>
  <c r="B504" i="6"/>
  <c r="B496" i="6"/>
  <c r="B433" i="6"/>
  <c r="B298" i="6"/>
  <c r="B266" i="6"/>
  <c r="B234" i="6"/>
  <c r="B176" i="6"/>
  <c r="B670" i="6"/>
  <c r="D675" i="1"/>
  <c r="B663" i="6"/>
  <c r="B654" i="6"/>
  <c r="D659" i="1"/>
  <c r="B647" i="6"/>
  <c r="D652" i="1"/>
  <c r="B637" i="6"/>
  <c r="D644" i="1"/>
  <c r="B629" i="6"/>
  <c r="D636" i="1"/>
  <c r="B621" i="6"/>
  <c r="D628" i="1"/>
  <c r="B613" i="6"/>
  <c r="D620" i="1"/>
  <c r="B605" i="6"/>
  <c r="D612" i="1"/>
  <c r="B597" i="6"/>
  <c r="D604" i="1"/>
  <c r="B589" i="6"/>
  <c r="D596" i="1"/>
  <c r="B581" i="6"/>
  <c r="D588" i="1"/>
  <c r="B573" i="6"/>
  <c r="D580" i="1"/>
  <c r="B565" i="6"/>
  <c r="D572" i="1"/>
  <c r="B557" i="6"/>
  <c r="D564" i="1"/>
  <c r="B549" i="6"/>
  <c r="D556" i="1"/>
  <c r="B541" i="6"/>
  <c r="D548" i="1"/>
  <c r="B533" i="6"/>
  <c r="D540" i="1"/>
  <c r="B525" i="6"/>
  <c r="D532" i="1"/>
  <c r="B517" i="6"/>
  <c r="D524" i="1"/>
  <c r="B509" i="6"/>
  <c r="D516" i="1"/>
  <c r="B501" i="6"/>
  <c r="D508" i="1"/>
  <c r="B493" i="6"/>
  <c r="B488" i="6"/>
  <c r="B483" i="6"/>
  <c r="B473" i="6"/>
  <c r="B458" i="6"/>
  <c r="B448" i="6"/>
  <c r="B410" i="6"/>
  <c r="B387" i="6"/>
  <c r="B346" i="6"/>
  <c r="B323" i="6"/>
  <c r="B672" i="6"/>
  <c r="D677" i="1"/>
  <c r="B665" i="6"/>
  <c r="B656" i="6"/>
  <c r="D661" i="1"/>
  <c r="B649" i="6"/>
  <c r="B642" i="6"/>
  <c r="D649" i="1"/>
  <c r="B634" i="6"/>
  <c r="D641" i="1"/>
  <c r="B626" i="6"/>
  <c r="D633" i="1"/>
  <c r="B618" i="6"/>
  <c r="D625" i="1"/>
  <c r="B610" i="6"/>
  <c r="D617" i="1"/>
  <c r="B602" i="6"/>
  <c r="D609" i="1"/>
  <c r="B594" i="6"/>
  <c r="D601" i="1"/>
  <c r="B586" i="6"/>
  <c r="D593" i="1"/>
  <c r="B578" i="6"/>
  <c r="D585" i="1"/>
  <c r="B570" i="6"/>
  <c r="D577" i="1"/>
  <c r="B562" i="6"/>
  <c r="D569" i="1"/>
  <c r="B554" i="6"/>
  <c r="D561" i="1"/>
  <c r="B546" i="6"/>
  <c r="D553" i="1"/>
  <c r="B538" i="6"/>
  <c r="D545" i="1"/>
  <c r="B530" i="6"/>
  <c r="D537" i="1"/>
  <c r="B522" i="6"/>
  <c r="D529" i="1"/>
  <c r="B514" i="6"/>
  <c r="D521" i="1"/>
  <c r="B506" i="6"/>
  <c r="D513" i="1"/>
  <c r="B498" i="6"/>
  <c r="D505" i="1"/>
  <c r="D495" i="1"/>
  <c r="B465" i="6"/>
  <c r="D470" i="1"/>
  <c r="B440" i="6"/>
  <c r="B435" i="6"/>
  <c r="D497" i="1"/>
  <c r="B485" i="6"/>
  <c r="B476" i="6"/>
  <c r="D481" i="1"/>
  <c r="B469" i="6"/>
  <c r="B460" i="6"/>
  <c r="D465" i="1"/>
  <c r="B453" i="6"/>
  <c r="B444" i="6"/>
  <c r="D449" i="1"/>
  <c r="B437" i="6"/>
  <c r="B428" i="6"/>
  <c r="D433" i="1"/>
  <c r="B421" i="6"/>
  <c r="B412" i="6"/>
  <c r="D417" i="1"/>
  <c r="B405" i="6"/>
  <c r="B396" i="6"/>
  <c r="D401" i="1"/>
  <c r="B389" i="6"/>
  <c r="B380" i="6"/>
  <c r="D385" i="1"/>
  <c r="B373" i="6"/>
  <c r="B364" i="6"/>
  <c r="D369" i="1"/>
  <c r="B357" i="6"/>
  <c r="B348" i="6"/>
  <c r="D353" i="1"/>
  <c r="B341" i="6"/>
  <c r="B332" i="6"/>
  <c r="D337" i="1"/>
  <c r="B325" i="6"/>
  <c r="B316" i="6"/>
  <c r="D321" i="1"/>
  <c r="B309" i="6"/>
  <c r="B300" i="6"/>
  <c r="D305" i="1"/>
  <c r="B293" i="6"/>
  <c r="B284" i="6"/>
  <c r="D289" i="1"/>
  <c r="B277" i="6"/>
  <c r="B268" i="6"/>
  <c r="D273" i="1"/>
  <c r="B261" i="6"/>
  <c r="B252" i="6"/>
  <c r="D257" i="1"/>
  <c r="B245" i="6"/>
  <c r="B236" i="6"/>
  <c r="D241" i="1"/>
  <c r="B220" i="6"/>
  <c r="D222" i="1"/>
  <c r="B195" i="6"/>
  <c r="D200" i="1"/>
  <c r="B188" i="6"/>
  <c r="D190" i="1"/>
  <c r="B163" i="6"/>
  <c r="D168" i="1"/>
  <c r="B156" i="6"/>
  <c r="B131" i="6"/>
  <c r="D136" i="1"/>
  <c r="B124" i="6"/>
  <c r="B99" i="6"/>
  <c r="D499" i="1"/>
  <c r="B487" i="6"/>
  <c r="B478" i="6"/>
  <c r="D483" i="1"/>
  <c r="B471" i="6"/>
  <c r="B462" i="6"/>
  <c r="D467" i="1"/>
  <c r="B455" i="6"/>
  <c r="B446" i="6"/>
  <c r="D451" i="1"/>
  <c r="B439" i="6"/>
  <c r="B430" i="6"/>
  <c r="D435" i="1"/>
  <c r="B423" i="6"/>
  <c r="B414" i="6"/>
  <c r="D419" i="1"/>
  <c r="B407" i="6"/>
  <c r="B398" i="6"/>
  <c r="D403" i="1"/>
  <c r="B391" i="6"/>
  <c r="B382" i="6"/>
  <c r="D387" i="1"/>
  <c r="B375" i="6"/>
  <c r="B366" i="6"/>
  <c r="D371" i="1"/>
  <c r="B359" i="6"/>
  <c r="B350" i="6"/>
  <c r="D355" i="1"/>
  <c r="B343" i="6"/>
  <c r="B334" i="6"/>
  <c r="D339" i="1"/>
  <c r="B327" i="6"/>
  <c r="B318" i="6"/>
  <c r="D323" i="1"/>
  <c r="B311" i="6"/>
  <c r="B302" i="6"/>
  <c r="D307" i="1"/>
  <c r="B295" i="6"/>
  <c r="B286" i="6"/>
  <c r="D291" i="1"/>
  <c r="B279" i="6"/>
  <c r="B270" i="6"/>
  <c r="D275" i="1"/>
  <c r="B263" i="6"/>
  <c r="B254" i="6"/>
  <c r="D259" i="1"/>
  <c r="B247" i="6"/>
  <c r="B238" i="6"/>
  <c r="D243" i="1"/>
  <c r="B222" i="6"/>
  <c r="B217" i="6"/>
  <c r="D212" i="1"/>
  <c r="B185" i="6"/>
  <c r="D180" i="1"/>
  <c r="B153" i="6"/>
  <c r="D148" i="1"/>
  <c r="D116" i="1"/>
  <c r="B425" i="6"/>
  <c r="B416" i="6"/>
  <c r="B409" i="6"/>
  <c r="B400" i="6"/>
  <c r="B393" i="6"/>
  <c r="B384" i="6"/>
  <c r="B377" i="6"/>
  <c r="B368" i="6"/>
  <c r="B361" i="6"/>
  <c r="B352" i="6"/>
  <c r="B345" i="6"/>
  <c r="B336" i="6"/>
  <c r="B329" i="6"/>
  <c r="B320" i="6"/>
  <c r="B313" i="6"/>
  <c r="B304" i="6"/>
  <c r="B297" i="6"/>
  <c r="B288" i="6"/>
  <c r="B281" i="6"/>
  <c r="B272" i="6"/>
  <c r="B265" i="6"/>
  <c r="B256" i="6"/>
  <c r="B249" i="6"/>
  <c r="B240" i="6"/>
  <c r="B224" i="6"/>
  <c r="B207" i="6"/>
  <c r="B202" i="6"/>
  <c r="B197" i="6"/>
  <c r="B175" i="6"/>
  <c r="B170" i="6"/>
  <c r="B165" i="6"/>
  <c r="B143" i="6"/>
  <c r="B138" i="6"/>
  <c r="B133" i="6"/>
  <c r="B111" i="6"/>
  <c r="B106" i="6"/>
  <c r="D113" i="1"/>
  <c r="B101" i="6"/>
  <c r="B491" i="6"/>
  <c r="B482" i="6"/>
  <c r="D487" i="1"/>
  <c r="B475" i="6"/>
  <c r="B466" i="6"/>
  <c r="D471" i="1"/>
  <c r="B459" i="6"/>
  <c r="B450" i="6"/>
  <c r="D455" i="1"/>
  <c r="B443" i="6"/>
  <c r="B434" i="6"/>
  <c r="D439" i="1"/>
  <c r="B427" i="6"/>
  <c r="B418" i="6"/>
  <c r="D423" i="1"/>
  <c r="B411" i="6"/>
  <c r="B402" i="6"/>
  <c r="D407" i="1"/>
  <c r="B395" i="6"/>
  <c r="B386" i="6"/>
  <c r="D391" i="1"/>
  <c r="B379" i="6"/>
  <c r="B370" i="6"/>
  <c r="D375" i="1"/>
  <c r="B363" i="6"/>
  <c r="B354" i="6"/>
  <c r="D359" i="1"/>
  <c r="B347" i="6"/>
  <c r="B338" i="6"/>
  <c r="D343" i="1"/>
  <c r="B331" i="6"/>
  <c r="B322" i="6"/>
  <c r="D327" i="1"/>
  <c r="B315" i="6"/>
  <c r="B306" i="6"/>
  <c r="D311" i="1"/>
  <c r="B299" i="6"/>
  <c r="B290" i="6"/>
  <c r="D295" i="1"/>
  <c r="B283" i="6"/>
  <c r="B274" i="6"/>
  <c r="D279" i="1"/>
  <c r="B267" i="6"/>
  <c r="B258" i="6"/>
  <c r="D263" i="1"/>
  <c r="B251" i="6"/>
  <c r="B242" i="6"/>
  <c r="D247" i="1"/>
  <c r="B226" i="6"/>
  <c r="D231" i="1"/>
  <c r="B214" i="6"/>
  <c r="B192" i="6"/>
  <c r="B182" i="6"/>
  <c r="B160" i="6"/>
  <c r="B150" i="6"/>
  <c r="B118" i="6"/>
  <c r="B468" i="6"/>
  <c r="B461" i="6"/>
  <c r="B452" i="6"/>
  <c r="B445" i="6"/>
  <c r="B436" i="6"/>
  <c r="B429" i="6"/>
  <c r="B420" i="6"/>
  <c r="B413" i="6"/>
  <c r="B404" i="6"/>
  <c r="B397" i="6"/>
  <c r="B388" i="6"/>
  <c r="B381" i="6"/>
  <c r="B372" i="6"/>
  <c r="B365" i="6"/>
  <c r="B356" i="6"/>
  <c r="B349" i="6"/>
  <c r="B340" i="6"/>
  <c r="B333" i="6"/>
  <c r="B324" i="6"/>
  <c r="B317" i="6"/>
  <c r="B308" i="6"/>
  <c r="B301" i="6"/>
  <c r="B292" i="6"/>
  <c r="B285" i="6"/>
  <c r="B276" i="6"/>
  <c r="B269" i="6"/>
  <c r="B260" i="6"/>
  <c r="B253" i="6"/>
  <c r="B244" i="6"/>
  <c r="B237" i="6"/>
  <c r="B228" i="6"/>
  <c r="B211" i="6"/>
  <c r="B204" i="6"/>
  <c r="B179" i="6"/>
  <c r="B172" i="6"/>
  <c r="B147" i="6"/>
  <c r="B140" i="6"/>
  <c r="B115" i="6"/>
  <c r="B108" i="6"/>
  <c r="B486" i="6"/>
  <c r="D491" i="1"/>
  <c r="B479" i="6"/>
  <c r="B470" i="6"/>
  <c r="D475" i="1"/>
  <c r="B463" i="6"/>
  <c r="B454" i="6"/>
  <c r="D459" i="1"/>
  <c r="B447" i="6"/>
  <c r="B438" i="6"/>
  <c r="D443" i="1"/>
  <c r="B431" i="6"/>
  <c r="B422" i="6"/>
  <c r="D427" i="1"/>
  <c r="B415" i="6"/>
  <c r="B406" i="6"/>
  <c r="D411" i="1"/>
  <c r="B399" i="6"/>
  <c r="B390" i="6"/>
  <c r="D395" i="1"/>
  <c r="B383" i="6"/>
  <c r="B374" i="6"/>
  <c r="D379" i="1"/>
  <c r="B367" i="6"/>
  <c r="B358" i="6"/>
  <c r="D363" i="1"/>
  <c r="B351" i="6"/>
  <c r="B342" i="6"/>
  <c r="D347" i="1"/>
  <c r="B335" i="6"/>
  <c r="B326" i="6"/>
  <c r="D331" i="1"/>
  <c r="B319" i="6"/>
  <c r="B310" i="6"/>
  <c r="D315" i="1"/>
  <c r="B303" i="6"/>
  <c r="B294" i="6"/>
  <c r="D299" i="1"/>
  <c r="B287" i="6"/>
  <c r="B278" i="6"/>
  <c r="D283" i="1"/>
  <c r="B271" i="6"/>
  <c r="B262" i="6"/>
  <c r="D267" i="1"/>
  <c r="B255" i="6"/>
  <c r="B246" i="6"/>
  <c r="D251" i="1"/>
  <c r="B239" i="6"/>
  <c r="B230" i="6"/>
  <c r="D235" i="1"/>
  <c r="D228" i="1"/>
  <c r="B201" i="6"/>
  <c r="D196" i="1"/>
  <c r="B169" i="6"/>
  <c r="D164" i="1"/>
  <c r="D132" i="1"/>
  <c r="B408" i="6"/>
  <c r="B401" i="6"/>
  <c r="B392" i="6"/>
  <c r="B385" i="6"/>
  <c r="B376" i="6"/>
  <c r="B369" i="6"/>
  <c r="B360" i="6"/>
  <c r="B353" i="6"/>
  <c r="B344" i="6"/>
  <c r="B337" i="6"/>
  <c r="B328" i="6"/>
  <c r="B321" i="6"/>
  <c r="B312" i="6"/>
  <c r="B305" i="6"/>
  <c r="B296" i="6"/>
  <c r="B289" i="6"/>
  <c r="B280" i="6"/>
  <c r="B273" i="6"/>
  <c r="B264" i="6"/>
  <c r="B257" i="6"/>
  <c r="B248" i="6"/>
  <c r="B241" i="6"/>
  <c r="B232" i="6"/>
  <c r="B218" i="6"/>
  <c r="B213" i="6"/>
  <c r="B191" i="6"/>
  <c r="B186" i="6"/>
  <c r="B181" i="6"/>
  <c r="B159" i="6"/>
  <c r="B154" i="6"/>
  <c r="B149" i="6"/>
  <c r="B127" i="6"/>
  <c r="B122" i="6"/>
  <c r="B117" i="6"/>
  <c r="B85" i="6"/>
  <c r="B80" i="6"/>
  <c r="B72" i="6"/>
  <c r="B64" i="6"/>
  <c r="B56" i="6"/>
  <c r="B216" i="6"/>
  <c r="D221" i="1"/>
  <c r="B209" i="6"/>
  <c r="B200" i="6"/>
  <c r="D205" i="1"/>
  <c r="B193" i="6"/>
  <c r="B184" i="6"/>
  <c r="D189" i="1"/>
  <c r="B177" i="6"/>
  <c r="B168" i="6"/>
  <c r="D173" i="1"/>
  <c r="B161" i="6"/>
  <c r="B152" i="6"/>
  <c r="D157" i="1"/>
  <c r="B145" i="6"/>
  <c r="B136" i="6"/>
  <c r="D141" i="1"/>
  <c r="B129" i="6"/>
  <c r="B120" i="6"/>
  <c r="D125" i="1"/>
  <c r="B113" i="6"/>
  <c r="B104" i="6"/>
  <c r="D109" i="1"/>
  <c r="B97" i="6"/>
  <c r="B48" i="6"/>
  <c r="B40" i="6"/>
  <c r="B32" i="6"/>
  <c r="B24" i="6"/>
  <c r="B16" i="6"/>
  <c r="B8" i="6"/>
  <c r="D76" i="1"/>
  <c r="B61" i="6"/>
  <c r="D68" i="1"/>
  <c r="B53" i="6"/>
  <c r="B45" i="6"/>
  <c r="B37" i="6"/>
  <c r="B29" i="6"/>
  <c r="B21" i="6"/>
  <c r="B13" i="6"/>
  <c r="B5" i="6"/>
  <c r="D227" i="1"/>
  <c r="B215" i="6"/>
  <c r="B206" i="6"/>
  <c r="D211" i="1"/>
  <c r="B199" i="6"/>
  <c r="B190" i="6"/>
  <c r="D195" i="1"/>
  <c r="B183" i="6"/>
  <c r="B174" i="6"/>
  <c r="D179" i="1"/>
  <c r="B167" i="6"/>
  <c r="B158" i="6"/>
  <c r="D163" i="1"/>
  <c r="B151" i="6"/>
  <c r="B142" i="6"/>
  <c r="D147" i="1"/>
  <c r="B135" i="6"/>
  <c r="B126" i="6"/>
  <c r="D131" i="1"/>
  <c r="B119" i="6"/>
  <c r="B110" i="6"/>
  <c r="D115" i="1"/>
  <c r="B103" i="6"/>
  <c r="B94" i="6"/>
  <c r="D99" i="1"/>
  <c r="B144" i="6"/>
  <c r="B137" i="6"/>
  <c r="B128" i="6"/>
  <c r="B121" i="6"/>
  <c r="B112" i="6"/>
  <c r="B105" i="6"/>
  <c r="B96" i="6"/>
  <c r="B84" i="6"/>
  <c r="B79" i="6"/>
  <c r="B71" i="6"/>
  <c r="B63" i="6"/>
  <c r="B55" i="6"/>
  <c r="B47" i="6"/>
  <c r="B39" i="6"/>
  <c r="B31" i="6"/>
  <c r="B23" i="6"/>
  <c r="B15" i="6"/>
  <c r="B7" i="6"/>
  <c r="B219" i="6"/>
  <c r="B210" i="6"/>
  <c r="D215" i="1"/>
  <c r="B203" i="6"/>
  <c r="B194" i="6"/>
  <c r="D199" i="1"/>
  <c r="B187" i="6"/>
  <c r="B178" i="6"/>
  <c r="D183" i="1"/>
  <c r="B171" i="6"/>
  <c r="B162" i="6"/>
  <c r="D167" i="1"/>
  <c r="B155" i="6"/>
  <c r="B146" i="6"/>
  <c r="D151" i="1"/>
  <c r="B139" i="6"/>
  <c r="B130" i="6"/>
  <c r="D135" i="1"/>
  <c r="B123" i="6"/>
  <c r="B114" i="6"/>
  <c r="D119" i="1"/>
  <c r="B107" i="6"/>
  <c r="B98" i="6"/>
  <c r="D103" i="1"/>
  <c r="B86" i="6"/>
  <c r="D91" i="1"/>
  <c r="B76" i="6"/>
  <c r="B68" i="6"/>
  <c r="B235" i="6"/>
  <c r="B233" i="6"/>
  <c r="B231" i="6"/>
  <c r="B229" i="6"/>
  <c r="B227" i="6"/>
  <c r="B225" i="6"/>
  <c r="B223" i="6"/>
  <c r="B221" i="6"/>
  <c r="B212" i="6"/>
  <c r="D217" i="1"/>
  <c r="B205" i="6"/>
  <c r="B196" i="6"/>
  <c r="D201" i="1"/>
  <c r="B189" i="6"/>
  <c r="B180" i="6"/>
  <c r="D185" i="1"/>
  <c r="B173" i="6"/>
  <c r="B164" i="6"/>
  <c r="D169" i="1"/>
  <c r="B157" i="6"/>
  <c r="B148" i="6"/>
  <c r="D153" i="1"/>
  <c r="B141" i="6"/>
  <c r="B132" i="6"/>
  <c r="D137" i="1"/>
  <c r="B125" i="6"/>
  <c r="B116" i="6"/>
  <c r="D121" i="1"/>
  <c r="B109" i="6"/>
  <c r="B100" i="6"/>
  <c r="D105" i="1"/>
  <c r="D98" i="1"/>
  <c r="D83" i="1"/>
  <c r="D75" i="1"/>
  <c r="B60" i="6"/>
  <c r="D67" i="1"/>
  <c r="B52" i="6"/>
  <c r="D59" i="1"/>
  <c r="B44" i="6"/>
  <c r="B36" i="6"/>
  <c r="B28" i="6"/>
  <c r="B20" i="6"/>
  <c r="B12" i="6"/>
  <c r="B88" i="6"/>
  <c r="B81" i="6"/>
  <c r="D88" i="1"/>
  <c r="B73" i="6"/>
  <c r="D80" i="1"/>
  <c r="B65" i="6"/>
  <c r="D72" i="1"/>
  <c r="B57" i="6"/>
  <c r="D64" i="1"/>
  <c r="B49" i="6"/>
  <c r="B41" i="6"/>
  <c r="B33" i="6"/>
  <c r="B25" i="6"/>
  <c r="B17" i="6"/>
  <c r="B9" i="6"/>
  <c r="B92" i="6"/>
  <c r="B90" i="6"/>
  <c r="B78" i="6"/>
  <c r="D85" i="1"/>
  <c r="B70" i="6"/>
  <c r="D77" i="1"/>
  <c r="B62" i="6"/>
  <c r="D69" i="1"/>
  <c r="B54" i="6"/>
  <c r="D61" i="1"/>
  <c r="B46" i="6"/>
  <c r="B38" i="6"/>
  <c r="B30" i="6"/>
  <c r="B22" i="6"/>
  <c r="B14" i="6"/>
  <c r="B6" i="6"/>
  <c r="B83" i="6"/>
  <c r="D90" i="1"/>
  <c r="B75" i="6"/>
  <c r="D82" i="1"/>
  <c r="B67" i="6"/>
  <c r="D74" i="1"/>
  <c r="B59" i="6"/>
  <c r="D66" i="1"/>
  <c r="B51" i="6"/>
  <c r="B43" i="6"/>
  <c r="B35" i="6"/>
  <c r="B27" i="6"/>
  <c r="B19" i="6"/>
  <c r="B11" i="6"/>
  <c r="B95" i="6"/>
  <c r="B93" i="6"/>
  <c r="B91" i="6"/>
  <c r="B89" i="6"/>
  <c r="D94" i="1"/>
  <c r="B82" i="6"/>
  <c r="D89" i="1"/>
  <c r="B74" i="6"/>
  <c r="D81" i="1"/>
  <c r="B66" i="6"/>
  <c r="D73" i="1"/>
  <c r="B58" i="6"/>
  <c r="D65" i="1"/>
  <c r="B50" i="6"/>
  <c r="D57" i="1"/>
  <c r="B42" i="6"/>
  <c r="B34" i="6"/>
  <c r="B26" i="6"/>
  <c r="B18" i="6"/>
  <c r="B10" i="6"/>
</calcChain>
</file>

<file path=xl/sharedStrings.xml><?xml version="1.0" encoding="utf-8"?>
<sst xmlns="http://schemas.openxmlformats.org/spreadsheetml/2006/main" count="15474" uniqueCount="1058">
  <si>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</si>
  <si>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</si>
  <si>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</si>
  <si>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</si>
  <si>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</si>
  <si>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</si>
  <si>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</si>
  <si>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</si>
  <si>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</si>
  <si>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</si>
  <si>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</si>
  <si>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</si>
  <si>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</si>
  <si>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</si>
  <si>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</si>
  <si>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</si>
  <si>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</si>
  <si>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</si>
  <si>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</si>
  <si>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</si>
  <si>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</si>
  <si>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</si>
  <si>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</si>
  <si>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</si>
  <si>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</si>
  <si>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</si>
  <si>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</si>
  <si>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</si>
  <si>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</si>
  <si>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</si>
  <si>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</si>
  <si>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</si>
  <si>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</si>
  <si>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</si>
  <si>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</si>
  <si>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</si>
  <si>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</si>
  <si>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</si>
  <si>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</si>
  <si>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</si>
  <si>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</si>
  <si>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</si>
  <si>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</si>
  <si>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</si>
  <si>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</si>
  <si>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</si>
  <si>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</si>
  <si>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</si>
  <si>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</si>
  <si>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</si>
  <si>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</si>
  <si>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</si>
  <si>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</si>
  <si>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</si>
  <si>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</si>
  <si>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</si>
  <si>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</si>
  <si>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</si>
  <si>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</si>
  <si>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</si>
  <si>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</si>
  <si>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</si>
  <si>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</si>
  <si>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</si>
  <si>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</si>
  <si>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</si>
  <si>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</si>
  <si>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</si>
  <si>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</si>
  <si>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</si>
  <si>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</si>
  <si>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</si>
  <si>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</si>
  <si>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</si>
  <si>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</si>
  <si>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</si>
  <si>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</si>
  <si>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</si>
  <si>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</si>
  <si>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</si>
  <si>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</si>
  <si>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</si>
  <si>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</si>
  <si>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</si>
  <si>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</si>
  <si>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</si>
  <si>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</si>
  <si>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</si>
  <si>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</si>
  <si>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</si>
  <si>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</si>
  <si>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</si>
  <si>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</si>
  <si>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</si>
  <si>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</si>
  <si>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</si>
  <si>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</si>
  <si>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</si>
  <si>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</si>
  <si>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</si>
  <si>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</si>
  <si>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</si>
  <si>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</si>
  <si>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</si>
  <si>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</si>
  <si>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</si>
  <si>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</si>
  <si>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</si>
  <si>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</si>
  <si>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</si>
  <si>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</si>
  <si>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</si>
  <si>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</si>
  <si>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</si>
  <si>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</si>
  <si>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</si>
  <si>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</si>
  <si>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</si>
  <si>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</si>
  <si>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</si>
  <si>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</si>
  <si>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</si>
  <si>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</si>
  <si>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</si>
  <si>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</si>
  <si>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</si>
  <si>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</si>
  <si>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</si>
  <si>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</si>
  <si>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</si>
  <si>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</si>
  <si>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</si>
  <si>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</si>
  <si>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</si>
  <si>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</si>
  <si>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</si>
  <si>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</si>
  <si>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</si>
  <si>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</si>
  <si>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</si>
  <si>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</si>
  <si>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</si>
  <si>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</si>
  <si>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</si>
  <si>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</si>
  <si>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</si>
  <si>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</si>
  <si>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</si>
  <si>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</si>
  <si>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</si>
  <si>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</si>
  <si>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</si>
  <si>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</si>
  <si>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</si>
  <si>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</si>
  <si>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</si>
  <si>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</si>
  <si>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</si>
  <si>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</si>
  <si>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</si>
  <si>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</si>
  <si>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</si>
  <si>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</si>
  <si>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</si>
  <si>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</si>
  <si>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</si>
  <si>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</si>
  <si>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</si>
  <si>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</si>
  <si>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</si>
  <si>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</si>
  <si>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</si>
  <si>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</si>
  <si>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</si>
  <si>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</si>
  <si>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</si>
  <si>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</si>
  <si>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</si>
  <si>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</si>
  <si>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</si>
  <si>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</si>
  <si>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</si>
  <si>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</si>
  <si>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</si>
  <si>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</si>
  <si>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</si>
  <si>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</si>
  <si>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</si>
  <si>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</si>
  <si>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</si>
  <si>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</si>
  <si>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</si>
  <si>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</si>
  <si>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</si>
  <si>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</si>
  <si>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</si>
  <si>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</si>
  <si>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</si>
  <si>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</si>
  <si>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</si>
  <si>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</si>
  <si>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</si>
  <si>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</si>
  <si>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</si>
  <si>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</si>
  <si>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</si>
  <si>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</si>
  <si>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</si>
  <si>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</si>
  <si>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EnronOnline Broker Detail for 6/7/2001</t>
  </si>
  <si>
    <t>EnronOnline Exchange Detail for 6/7/2001</t>
  </si>
  <si>
    <t>South Carolina Electric &amp; Gas Company</t>
  </si>
  <si>
    <t>US Pwr Phy Firm  TVA Peak                08Jun01         USD/MWh</t>
  </si>
  <si>
    <t>DDEF1234</t>
  </si>
  <si>
    <t>US Pwr Phy Firm  Cinergy Peak            18-22Jun01      USD/MWh</t>
  </si>
  <si>
    <t>TXU Europe Energy Trading Ltd.</t>
  </si>
  <si>
    <t>GER Power Phy Fwd Ffrm</t>
  </si>
  <si>
    <t>GER Pwr Phy FF   Ger Grd WDPK HV         Aug01           EUR/MWh</t>
  </si>
  <si>
    <t>Euro</t>
  </si>
  <si>
    <t>dpmoore1</t>
  </si>
  <si>
    <t>MHELLERM</t>
  </si>
  <si>
    <t>UK - ECTRL - Continental Power Book</t>
  </si>
  <si>
    <t>Enpower UK</t>
  </si>
  <si>
    <t>Enron Capital &amp; Trade Resources Limited</t>
  </si>
  <si>
    <t>US Pwr Fin Swap  ISO NY Z-G Peak         18-22Jun01      USD/MWh</t>
  </si>
  <si>
    <t>VF2846.1</t>
  </si>
  <si>
    <t>US Pwr Phy CAISO NP15 OffPk              08-09Jun01      USD/MWh</t>
  </si>
  <si>
    <t>US Pwr Phy CAISO NP15 OffPk odd-lot      08-09Jun01      USD/MWh</t>
  </si>
  <si>
    <t>US Pwr Phy Firm  Mid-C Peak              Sep01           USD/MWh</t>
  </si>
  <si>
    <t>US Pwr Fin Swap  ISO NY Z-G Peak         11-15Jun01      USD/MWh</t>
  </si>
  <si>
    <t>US Pwr Phy Firm  TVA Peak                Jun02           USD/MWh</t>
  </si>
  <si>
    <t>US Pwr Phy Unp B ERCOT Peak              Jun02           USD/MWh</t>
  </si>
  <si>
    <t>CORR1234</t>
  </si>
  <si>
    <t>WCAS1234</t>
  </si>
  <si>
    <t>US Gas Basis     NNG Demarc              Jul01           USD/MM</t>
  </si>
  <si>
    <t>VF3384.1</t>
  </si>
  <si>
    <t>US Pwr Phy Firm  PJM-W Peak              18-22Jun01      USD/MWh</t>
  </si>
  <si>
    <t>US Gas Swap      Nymex                   Sep01           USD/MM</t>
  </si>
  <si>
    <t>VF3519.1</t>
  </si>
  <si>
    <t>VF3548.1</t>
  </si>
  <si>
    <t>US Pwr Phy CAISO SP15 Peak               Aug01           USD/MWh</t>
  </si>
  <si>
    <t>US Pwr Phy CAISO NP15 Peak               Aug01           USD/MWh</t>
  </si>
  <si>
    <t>CFOR1234</t>
  </si>
  <si>
    <t>CDAN1234</t>
  </si>
  <si>
    <t>VF3877.1</t>
  </si>
  <si>
    <t>US Pwr Phy CAISO NP15 OffPk              Jul01           USD/MWh</t>
  </si>
  <si>
    <t>VF4074.1</t>
  </si>
  <si>
    <t>US Pwr Fin Swap  ISO NY Z-A Peak         Jul-Aug01       USD/MWh</t>
  </si>
  <si>
    <t>Exelon Energy Company</t>
  </si>
  <si>
    <t>Constellation Energy Source, Inc.</t>
  </si>
  <si>
    <t>US Gas Basis     Transco Z6 NY           Jul01           USD/MM</t>
  </si>
  <si>
    <t>VF3997.1</t>
  </si>
  <si>
    <t>US Pwr Phy Firm  PALVE Peak              11Jun01         USD/MWh</t>
  </si>
  <si>
    <t>US Pwr Phy CAISO SP15 Peak               11Jun01         USD/MWh</t>
  </si>
  <si>
    <t>US Pwr Phy CAISO NP15 Peak               11Jun01         USD/MWh</t>
  </si>
  <si>
    <t>US Gas Basis     EP SanJuan              Aug01           USD/MM</t>
  </si>
  <si>
    <t>VF5407.1</t>
  </si>
  <si>
    <t>US Gas Basis     EP SanJuan              Jul01           USD/MM</t>
  </si>
  <si>
    <t>VF5411.1</t>
  </si>
  <si>
    <t>US Gas Basis     NWPL RkyMtn             Aug01           USD/MM</t>
  </si>
  <si>
    <t>VF5412.1</t>
  </si>
  <si>
    <t>VF5413.1</t>
  </si>
  <si>
    <t>VF5414.1</t>
  </si>
  <si>
    <t>GER Power Phy</t>
  </si>
  <si>
    <t>**Waiting on Broker Fees for Prebon Energy, Inc's German Power Trade on 6/7/01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</si>
  <si>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</si>
  <si>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</si>
  <si>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</si>
  <si>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</si>
  <si>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</si>
  <si>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</si>
  <si>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</si>
  <si>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</si>
  <si>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</si>
  <si>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</si>
  <si>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</si>
  <si>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</si>
  <si>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</si>
  <si>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</si>
  <si>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</si>
  <si>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</si>
  <si>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</si>
  <si>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</si>
  <si>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</si>
  <si>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</si>
  <si>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</si>
  <si>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</si>
  <si>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</si>
  <si>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</si>
  <si>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</si>
  <si>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</si>
  <si>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</si>
  <si>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</si>
  <si>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</si>
  <si>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</si>
  <si>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</si>
  <si>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</si>
  <si>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</si>
  <si>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</si>
  <si>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</si>
  <si>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</si>
  <si>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</si>
  <si>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</si>
  <si>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</si>
  <si>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</si>
  <si>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</si>
  <si>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</si>
  <si>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</si>
  <si>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</si>
  <si>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</si>
  <si>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</si>
  <si>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</si>
  <si>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</si>
  <si>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</si>
  <si>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</si>
  <si>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</si>
  <si>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</si>
  <si>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</si>
  <si>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</si>
  <si>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</si>
  <si>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</si>
  <si>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</si>
  <si>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</si>
  <si>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</si>
  <si>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</si>
  <si>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</si>
  <si>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</si>
  <si>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</si>
  <si>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</si>
  <si>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</si>
  <si>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</si>
  <si>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</si>
  <si>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</si>
  <si>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</si>
  <si>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</si>
  <si>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</si>
  <si>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</si>
  <si>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</si>
  <si>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</si>
  <si>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</si>
  <si>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</si>
  <si>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</si>
  <si>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</si>
  <si>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</si>
  <si>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</si>
  <si>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</si>
  <si>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</si>
  <si>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</si>
  <si>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</si>
  <si>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</si>
  <si>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</si>
  <si>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</si>
  <si>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</si>
  <si>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</si>
  <si>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</si>
  <si>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</si>
  <si>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</si>
  <si>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</si>
  <si>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</si>
  <si>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</si>
  <si>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</si>
  <si>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</si>
  <si>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</si>
  <si>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</si>
  <si>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</si>
  <si>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</si>
  <si>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</si>
  <si>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</si>
  <si>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</si>
  <si>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</si>
  <si>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</si>
  <si>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</si>
  <si>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</si>
  <si>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</si>
  <si>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</si>
  <si>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</si>
  <si>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</si>
  <si>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</si>
  <si>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</si>
  <si>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</si>
  <si>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</si>
  <si>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</si>
  <si>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</si>
  <si>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</si>
  <si>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</si>
  <si>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</si>
  <si>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</si>
  <si>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</si>
  <si>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</si>
  <si>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</si>
  <si>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</si>
  <si>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</si>
  <si>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</si>
  <si>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</si>
  <si>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</si>
  <si>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</si>
  <si>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</si>
  <si>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</si>
  <si>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</si>
  <si>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</si>
  <si>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</si>
  <si>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</si>
  <si>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</si>
  <si>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</si>
  <si>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</si>
  <si>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</si>
  <si>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</si>
  <si>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</si>
  <si>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</si>
  <si>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</si>
  <si>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</si>
  <si>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</si>
  <si>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</si>
  <si>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</si>
  <si>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</si>
  <si>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</si>
  <si>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Jul01           USD/MWh</t>
  </si>
  <si>
    <t>US Pwr Phy Firm  SOCO Peak               07Jun01         USD/MWh</t>
  </si>
  <si>
    <t>US Pwr Phy Firm  COMED Peak              11-15Jun01      USD/MWh</t>
  </si>
  <si>
    <t>US Pwr Phy Firm  Cinergy Peak            Oct-Dec01       USD/MWh</t>
  </si>
  <si>
    <t>US Gas Basis     HSC                     Jul-Oct01       USD/MM</t>
  </si>
  <si>
    <t>VE9119.1</t>
  </si>
  <si>
    <t>VE9393.1</t>
  </si>
  <si>
    <t>VE9398.1</t>
  </si>
  <si>
    <t>CAN Pwr Swap     PPoA Flat               Jul-Sep01       CAD/MWh</t>
  </si>
  <si>
    <t>US Gas Basis     ANR LA                  Jul-Oct01       USD/MM</t>
  </si>
  <si>
    <t>LBAG1234</t>
  </si>
  <si>
    <t>VE9613.1</t>
  </si>
  <si>
    <t>US Pwr Phy Firm  SOCO Peak               08Jun01         USD/MWh</t>
  </si>
  <si>
    <t>US Pwr Phy Firm  TVA Peak                08-30Jun01      USD/MWh</t>
  </si>
  <si>
    <t>US Pwr Phy Firm  NEPOOL Peak             25-29Jun01      USD/MWh</t>
  </si>
  <si>
    <t>US Pwr Phy Firm  TVA Peak                25-29Jun01      USD/MWh</t>
  </si>
  <si>
    <t>US Pwr Phy Firm  Cinergy Peak            25-29Jun01      USD/MWh</t>
  </si>
  <si>
    <t>US Pwr Phy Firm  Cinergy Peak            02-06Jul01      USD/MWh</t>
  </si>
  <si>
    <t>US Pwr Phy Unp B ERCOT Peak              11-15Jun01      USD/MWh</t>
  </si>
  <si>
    <t>VF0942.1 / 835236</t>
  </si>
  <si>
    <t>Idaho Power Company, dba IDACORP Energy</t>
  </si>
  <si>
    <t>US Pwr Phy Firm  PALVE OffPk             08-30Jun01      USD/MWh</t>
  </si>
  <si>
    <t>BHAM1234</t>
  </si>
  <si>
    <t>VE8930.1</t>
  </si>
  <si>
    <t>VE9591.1</t>
  </si>
  <si>
    <t>US Pwr Phy Firm  NEPOOL Peak             08Jun01         USD/MWh</t>
  </si>
  <si>
    <t>US Pwr Phy Firm  Cinergy Peak            08Jun01         USD/MWh</t>
  </si>
  <si>
    <t>US Pwr Phy Firm  PJM-W Peak              08Jun01         USD/MWh</t>
  </si>
  <si>
    <t>EXCHANGE DETAIL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</si>
  <si>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</si>
  <si>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</si>
  <si>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</si>
  <si>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</si>
  <si>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</si>
  <si>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</si>
  <si>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</si>
  <si>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</si>
  <si>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</si>
  <si>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</si>
  <si>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</si>
  <si>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</si>
  <si>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</si>
  <si>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</si>
  <si>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</si>
  <si>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</si>
  <si>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</si>
  <si>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</si>
  <si>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</si>
  <si>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</si>
  <si>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</si>
  <si>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</si>
  <si>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</si>
  <si>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</si>
  <si>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</si>
  <si>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</si>
  <si>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</si>
  <si>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</si>
  <si>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</si>
  <si>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</si>
  <si>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</si>
  <si>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</si>
  <si>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</si>
  <si>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</si>
  <si>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</si>
  <si>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</si>
  <si>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</si>
  <si>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</si>
  <si>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</si>
  <si>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</si>
  <si>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</si>
  <si>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</si>
  <si>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</si>
  <si>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</si>
  <si>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</si>
  <si>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</si>
  <si>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</si>
  <si>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</si>
  <si>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</si>
  <si>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</si>
  <si>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</si>
  <si>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</si>
  <si>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</si>
  <si>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</si>
  <si>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</si>
  <si>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</si>
  <si>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</si>
  <si>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</si>
  <si>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</si>
  <si>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</si>
  <si>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</si>
  <si>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</si>
  <si>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</si>
  <si>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</si>
  <si>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</si>
  <si>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</si>
  <si>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</si>
  <si>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</si>
  <si>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</si>
  <si>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</si>
  <si>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</si>
  <si>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</si>
  <si>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</si>
  <si>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</si>
  <si>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</si>
  <si>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</si>
  <si>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</si>
  <si>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</si>
  <si>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</si>
  <si>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</si>
  <si>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</si>
  <si>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</si>
  <si>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</si>
  <si>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</si>
  <si>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</si>
  <si>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</si>
  <si>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</si>
  <si>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</si>
  <si>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</si>
  <si>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</si>
  <si>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</si>
  <si>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</si>
  <si>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</si>
  <si>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</si>
  <si>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</si>
  <si>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</si>
  <si>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</si>
  <si>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</si>
  <si>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</si>
  <si>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</si>
  <si>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</si>
  <si>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</si>
  <si>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</si>
  <si>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</si>
  <si>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</si>
  <si>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</si>
  <si>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</si>
  <si>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</si>
  <si>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</si>
  <si>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</si>
  <si>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</si>
  <si>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</si>
  <si>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</si>
  <si>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</si>
  <si>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</si>
  <si>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</si>
  <si>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</si>
  <si>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</si>
  <si>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</si>
  <si>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</si>
  <si>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</si>
  <si>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</si>
  <si>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</si>
  <si>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</si>
  <si>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</si>
  <si>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</si>
  <si>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</si>
  <si>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</si>
  <si>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</si>
  <si>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</si>
  <si>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</si>
  <si>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</si>
  <si>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</si>
  <si>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</si>
  <si>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</si>
  <si>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</si>
  <si>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</si>
  <si>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</si>
  <si>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</si>
  <si>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</si>
  <si>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</si>
  <si>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</si>
  <si>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</si>
  <si>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</si>
  <si>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</si>
  <si>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</si>
  <si>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</si>
  <si>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</si>
  <si>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</si>
  <si>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</si>
  <si>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</si>
  <si>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</si>
  <si>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</si>
  <si>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</si>
  <si>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</si>
  <si>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</si>
  <si>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</si>
  <si>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</si>
  <si>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</si>
  <si>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</si>
  <si>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</si>
  <si>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</si>
  <si>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</si>
  <si>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</si>
  <si>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</si>
  <si>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</si>
  <si>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US Gas Basis     NGI SoCal               Apr-Oct02       USD/MM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</si>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</sst>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0"/>
      <name val="Arial"/>
    </font>
    <font>
      <b/>
      <sz val="16"/>
      <name val="Arial"/>
      <family val="2"/>
    </font>
    <font>
      <sz val="19.5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7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8" fillId="0" borderId="0" xfId="0" applyFont="1"/>
    <xf numFmtId="0" fontId="6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6" fillId="3" borderId="16" xfId="0" applyFont="1" applyFill="1" applyBorder="1"/>
    <xf numFmtId="0" fontId="6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6" fillId="0" borderId="0" xfId="0" applyNumberFormat="1" applyFont="1" applyFill="1" applyBorder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6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6" fillId="0" borderId="11" xfId="0" pivotButton="1" applyFont="1" applyBorder="1"/>
    <xf numFmtId="0" fontId="2" fillId="0" borderId="16" xfId="0" applyFont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/>
    <xf numFmtId="0" fontId="9" fillId="3" borderId="16" xfId="0" applyFont="1" applyFill="1" applyBorder="1" applyAlignment="1">
      <alignment horizontal="centerContinuous"/>
    </xf>
    <xf numFmtId="0" fontId="9" fillId="3" borderId="11" xfId="0" applyFont="1" applyFill="1" applyBorder="1" applyAlignment="1">
      <alignment horizontal="centerContinuous"/>
    </xf>
    <xf numFmtId="0" fontId="9" fillId="3" borderId="18" xfId="0" applyFont="1" applyFill="1" applyBorder="1" applyAlignment="1">
      <alignment horizontal="centerContinuous"/>
    </xf>
    <xf numFmtId="0" fontId="9" fillId="3" borderId="20" xfId="0" applyFont="1" applyFill="1" applyBorder="1" applyAlignment="1">
      <alignment horizontal="centerContinuous"/>
    </xf>
    <xf numFmtId="0" fontId="9" fillId="3" borderId="23" xfId="0" applyFont="1" applyFill="1" applyBorder="1" applyAlignment="1">
      <alignment horizontal="centerContinuous"/>
    </xf>
    <xf numFmtId="0" fontId="11" fillId="0" borderId="0" xfId="0" applyFont="1"/>
    <xf numFmtId="0" fontId="12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37" fontId="6" fillId="0" borderId="1" xfId="0" applyNumberFormat="1" applyFont="1" applyBorder="1" applyAlignment="1">
      <alignment horizontal="center" vertical="center"/>
    </xf>
    <xf numFmtId="37" fontId="6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9" fontId="0" fillId="0" borderId="0" xfId="0" applyNumberFormat="1"/>
    <xf numFmtId="0" fontId="0" fillId="2" borderId="26" xfId="0" applyFill="1" applyBorder="1"/>
    <xf numFmtId="0" fontId="0" fillId="0" borderId="11" xfId="0" applyFill="1" applyBorder="1"/>
    <xf numFmtId="0" fontId="6" fillId="2" borderId="5" xfId="0" applyNumberFormat="1" applyFont="1" applyFill="1" applyBorder="1"/>
    <xf numFmtId="0" fontId="6" fillId="0" borderId="1" xfId="0" applyFont="1" applyBorder="1"/>
    <xf numFmtId="0" fontId="6" fillId="0" borderId="6" xfId="0" applyFont="1" applyBorder="1"/>
    <xf numFmtId="0" fontId="6" fillId="0" borderId="2" xfId="0" applyFont="1" applyBorder="1"/>
    <xf numFmtId="0" fontId="6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188" fontId="0" fillId="3" borderId="0" xfId="0" applyNumberFormat="1" applyFill="1"/>
    <xf numFmtId="0" fontId="9" fillId="4" borderId="16" xfId="0" applyFont="1" applyFill="1" applyBorder="1" applyAlignment="1">
      <alignment horizontal="centerContinuous"/>
    </xf>
    <xf numFmtId="0" fontId="9" fillId="4" borderId="11" xfId="0" applyFont="1" applyFill="1" applyBorder="1" applyAlignment="1">
      <alignment horizontal="centerContinuous"/>
    </xf>
    <xf numFmtId="188" fontId="0" fillId="3" borderId="27" xfId="0" applyNumberFormat="1" applyFill="1" applyBorder="1"/>
    <xf numFmtId="188" fontId="0" fillId="3" borderId="28" xfId="0" applyNumberFormat="1" applyFill="1" applyBorder="1"/>
    <xf numFmtId="0" fontId="0" fillId="0" borderId="28" xfId="0" applyBorder="1"/>
    <xf numFmtId="0" fontId="6" fillId="2" borderId="29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37" fontId="0" fillId="0" borderId="26" xfId="0" applyNumberFormat="1" applyBorder="1"/>
    <xf numFmtId="0" fontId="0" fillId="0" borderId="26" xfId="0" applyNumberFormat="1" applyBorder="1"/>
    <xf numFmtId="5" fontId="0" fillId="0" borderId="26" xfId="0" applyNumberFormat="1" applyBorder="1"/>
    <xf numFmtId="37" fontId="13" fillId="0" borderId="26" xfId="0" applyNumberFormat="1" applyFont="1" applyBorder="1"/>
    <xf numFmtId="5" fontId="13" fillId="0" borderId="26" xfId="0" applyNumberFormat="1" applyFont="1" applyBorder="1"/>
    <xf numFmtId="0" fontId="0" fillId="0" borderId="26" xfId="0" applyBorder="1"/>
    <xf numFmtId="0" fontId="6" fillId="2" borderId="29" xfId="0" applyFont="1" applyFill="1" applyBorder="1"/>
    <xf numFmtId="0" fontId="6" fillId="2" borderId="14" xfId="0" applyFont="1" applyFill="1" applyBorder="1"/>
    <xf numFmtId="0" fontId="14" fillId="0" borderId="0" xfId="0" applyFont="1" applyAlignment="1">
      <alignment horizontal="left"/>
    </xf>
    <xf numFmtId="0" fontId="6" fillId="4" borderId="4" xfId="0" applyFont="1" applyFill="1" applyBorder="1"/>
    <xf numFmtId="0" fontId="6" fillId="4" borderId="14" xfId="0" applyFont="1" applyFill="1" applyBorder="1"/>
    <xf numFmtId="0" fontId="6" fillId="4" borderId="5" xfId="0" applyNumberFormat="1" applyFont="1" applyFill="1" applyBorder="1"/>
    <xf numFmtId="0" fontId="6" fillId="0" borderId="12" xfId="0" applyFont="1" applyBorder="1"/>
    <xf numFmtId="0" fontId="6" fillId="2" borderId="4" xfId="0" applyFont="1" applyFill="1" applyBorder="1" applyAlignment="1">
      <alignment horizontal="center" vertical="center"/>
    </xf>
    <xf numFmtId="183" fontId="0" fillId="0" borderId="7" xfId="0" applyNumberFormat="1" applyBorder="1"/>
    <xf numFmtId="37" fontId="0" fillId="0" borderId="30" xfId="0" applyNumberFormat="1" applyBorder="1"/>
    <xf numFmtId="37" fontId="0" fillId="0" borderId="31" xfId="0" applyNumberFormat="1" applyBorder="1"/>
    <xf numFmtId="183" fontId="0" fillId="0" borderId="32" xfId="0" applyNumberFormat="1" applyBorder="1"/>
    <xf numFmtId="183" fontId="0" fillId="0" borderId="31" xfId="0" applyNumberFormat="1" applyBorder="1"/>
    <xf numFmtId="0" fontId="0" fillId="0" borderId="32" xfId="0" applyNumberFormat="1" applyBorder="1"/>
    <xf numFmtId="183" fontId="0" fillId="0" borderId="33" xfId="0" applyNumberFormat="1" applyBorder="1"/>
    <xf numFmtId="37" fontId="0" fillId="0" borderId="34" xfId="0" applyNumberFormat="1" applyBorder="1"/>
    <xf numFmtId="37" fontId="0" fillId="0" borderId="35" xfId="0" applyNumberFormat="1" applyBorder="1"/>
    <xf numFmtId="183" fontId="0" fillId="0" borderId="36" xfId="0" applyNumberFormat="1" applyBorder="1"/>
    <xf numFmtId="183" fontId="0" fillId="0" borderId="35" xfId="0" applyNumberFormat="1" applyBorder="1"/>
    <xf numFmtId="0" fontId="0" fillId="0" borderId="36" xfId="0" applyNumberFormat="1" applyBorder="1"/>
    <xf numFmtId="37" fontId="6" fillId="2" borderId="37" xfId="0" applyNumberFormat="1" applyFont="1" applyFill="1" applyBorder="1"/>
    <xf numFmtId="37" fontId="6" fillId="2" borderId="38" xfId="0" applyNumberFormat="1" applyFont="1" applyFill="1" applyBorder="1"/>
    <xf numFmtId="183" fontId="6" fillId="2" borderId="39" xfId="0" applyNumberFormat="1" applyFont="1" applyFill="1" applyBorder="1"/>
    <xf numFmtId="183" fontId="6" fillId="2" borderId="38" xfId="0" applyNumberFormat="1" applyFont="1" applyFill="1" applyBorder="1"/>
    <xf numFmtId="0" fontId="6" fillId="2" borderId="39" xfId="0" applyNumberFormat="1" applyFont="1" applyFill="1" applyBorder="1"/>
    <xf numFmtId="5" fontId="6" fillId="2" borderId="40" xfId="0" applyNumberFormat="1" applyFont="1" applyFill="1" applyBorder="1"/>
    <xf numFmtId="37" fontId="0" fillId="0" borderId="41" xfId="0" applyNumberFormat="1" applyBorder="1"/>
    <xf numFmtId="37" fontId="0" fillId="0" borderId="0" xfId="0" applyNumberFormat="1" applyBorder="1"/>
    <xf numFmtId="0" fontId="0" fillId="0" borderId="42" xfId="0" applyNumberFormat="1" applyBorder="1"/>
    <xf numFmtId="0" fontId="0" fillId="2" borderId="29" xfId="0" applyFill="1" applyBorder="1"/>
    <xf numFmtId="0" fontId="6" fillId="2" borderId="43" xfId="0" applyNumberFormat="1" applyFont="1" applyFill="1" applyBorder="1"/>
    <xf numFmtId="0" fontId="6" fillId="2" borderId="44" xfId="0" applyNumberFormat="1" applyFont="1" applyFill="1" applyBorder="1"/>
    <xf numFmtId="0" fontId="6" fillId="2" borderId="34" xfId="0" applyNumberFormat="1" applyFont="1" applyFill="1" applyBorder="1"/>
    <xf numFmtId="0" fontId="6" fillId="2" borderId="45" xfId="0" applyNumberFormat="1" applyFont="1" applyFill="1" applyBorder="1"/>
    <xf numFmtId="37" fontId="6" fillId="2" borderId="34" xfId="0" applyNumberFormat="1" applyFont="1" applyFill="1" applyBorder="1"/>
    <xf numFmtId="37" fontId="6" fillId="2" borderId="35" xfId="0" applyNumberFormat="1" applyFont="1" applyFill="1" applyBorder="1"/>
    <xf numFmtId="5" fontId="6" fillId="2" borderId="36" xfId="0" applyNumberFormat="1" applyFont="1" applyFill="1" applyBorder="1"/>
    <xf numFmtId="5" fontId="6" fillId="2" borderId="35" xfId="0" applyNumberFormat="1" applyFont="1" applyFill="1" applyBorder="1"/>
    <xf numFmtId="37" fontId="6" fillId="2" borderId="36" xfId="0" applyNumberFormat="1" applyFont="1" applyFill="1" applyBorder="1"/>
    <xf numFmtId="5" fontId="6" fillId="2" borderId="42" xfId="0" applyNumberFormat="1" applyFont="1" applyFill="1" applyBorder="1"/>
    <xf numFmtId="183" fontId="0" fillId="0" borderId="0" xfId="0" applyNumberFormat="1" applyBorder="1"/>
    <xf numFmtId="183" fontId="0" fillId="0" borderId="46" xfId="0" applyNumberFormat="1" applyBorder="1"/>
    <xf numFmtId="0" fontId="3" fillId="0" borderId="47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3" fillId="0" borderId="1" xfId="0" applyNumberFormat="1" applyFont="1" applyBorder="1" applyAlignment="1">
      <alignment horizontal="center" vertical="center" wrapText="1"/>
    </xf>
    <xf numFmtId="37" fontId="13" fillId="0" borderId="12" xfId="0" applyNumberFormat="1" applyFont="1" applyBorder="1" applyAlignment="1">
      <alignment horizontal="center" vertical="center"/>
    </xf>
    <xf numFmtId="37" fontId="13" fillId="0" borderId="2" xfId="0" applyNumberFormat="1" applyFont="1" applyBorder="1" applyAlignment="1">
      <alignment horizontal="center" vertical="center" wrapText="1"/>
    </xf>
    <xf numFmtId="37" fontId="13" fillId="0" borderId="48" xfId="0" applyNumberFormat="1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5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/>
      </font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Data'!$A$5:$A$49</c:f>
              <c:numCache>
                <c:formatCode>mm/dd/yy</c:formatCode>
                <c:ptCount val="45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  <c:pt idx="43" formatCode="m/d/yyyy">
                  <c:v>37048</c:v>
                </c:pt>
                <c:pt idx="44" formatCode="m/d/yyyy">
                  <c:v>37049</c:v>
                </c:pt>
              </c:numCache>
            </c:numRef>
          </c:cat>
          <c:val>
            <c:numRef>
              <c:f>'Daily Deals Data'!$B$5:$B$49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  <c:pt idx="43">
                  <c:v>53</c:v>
                </c:pt>
                <c:pt idx="44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60377632"/>
        <c:axId val="260378192"/>
      </c:barChart>
      <c:catAx>
        <c:axId val="26037763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7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6037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77632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9.695022453707" createdVersion="1" recordCount="172" upgradeOnRefresh="1">
  <cacheSource type="worksheet">
    <worksheetSource ref="A5:S177" sheet="Failed Transaction Detail"/>
  </cacheSource>
  <cacheFields count="19">
    <cacheField name="Date" numFmtId="0">
      <sharedItems containsSemiMixedTypes="0" containsNonDate="0" containsDate="1" containsString="0" minDate="2001-03-28T00:00:00" maxDate="2001-06-08T00:00:00"/>
    </cacheField>
    <cacheField name="Transaction Time" numFmtId="0">
      <sharedItems containsSemiMixedTypes="0" containsNonDate="0" containsDate="1" containsString="0" minDate="2001-03-28T15:01:32" maxDate="2001-06-07T13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9.694919328707" createdVersion="1" recordCount="172" upgradeOnRefresh="1">
  <cacheSource type="worksheet">
    <worksheetSource ref="A5:S177" sheet="Failed Transaction Detail"/>
  </cacheSource>
  <cacheFields count="19">
    <cacheField name="Date" numFmtId="0">
      <sharedItems containsSemiMixedTypes="0" containsNonDate="0" containsDate="1" containsString="0" minDate="2001-03-28T00:00:00" maxDate="2001-06-08T00:00:00" count="4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7T13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9.694738541664" createdVersion="1" recordCount="897" upgradeOnRefresh="1">
  <cacheSource type="worksheet">
    <worksheetSource ref="A14:AE911" sheet="Deal Detail"/>
  </cacheSource>
  <cacheFields count="31">
    <cacheField name="Date" numFmtId="0">
      <sharedItems containsSemiMixedTypes="0" containsNonDate="0" containsDate="1" containsString="0" minDate="2001-03-28T00:00:00" maxDate="2001-06-08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5-04T00:00:00" u="1"/>
      </sharedItems>
    </cacheField>
    <cacheField name="COMM" numFmtId="0">
      <sharedItems count="5">
        <s v="US West Power"/>
        <s v="Natural Gas"/>
        <s v="US East Power"/>
        <s v="CAN Power"/>
        <s v="GER Power Phy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58727"/>
    </cacheField>
    <cacheField name="Transaction Time" numFmtId="0">
      <sharedItems containsSemiMixedTypes="0" containsNonDate="0" containsDate="1" containsString="0" minDate="2001-03-28T15:10:10" maxDate="2001-06-07T15:32:02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4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  <s v="GER Power Phy Fwd Ffrm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5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  <n v="2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3">
        <s v="United States Dollar"/>
        <s v="Canadian Dollars"/>
        <s v="Euro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4">
        <s v="Enpower US"/>
        <s v="TAGG/ ERMS"/>
        <s v="Sitara"/>
        <s v="Enpower UK"/>
      </sharedItems>
    </cacheField>
    <cacheField name="Collateral Flag" numFmtId="0">
      <sharedItems count="1">
        <s v="Y"/>
      </sharedItems>
    </cacheField>
    <cacheField name="Enron Entity" numFmtId="0">
      <sharedItems count="4">
        <s v="Enron Power Marketing, Inc."/>
        <s v="Enron North America Corp."/>
        <s v="Enron Canada Corp."/>
        <s v="Enron Capital &amp; Trade Resources Limited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111898.1" maxValue="6379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9.694134490739" createdVersion="1" recordCount="34" upgradeOnRefresh="1">
  <cacheSource type="worksheet">
    <worksheetSource ref="A3:AC37" sheet="Exchange  Data"/>
  </cacheSource>
  <cacheFields count="29">
    <cacheField name="Date" numFmtId="0">
      <sharedItems containsSemiMixedTypes="0" containsNonDate="0" containsDate="1" containsString="0" minDate="2001-06-04T00:00:00" maxDate="2001-06-08T00:00:00" count="4">
        <d v="2001-06-04T00:00:00"/>
        <d v="2001-06-05T00:00:00"/>
        <d v="2001-06-06T00:00:00"/>
        <d v="2001-06-07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8657"/>
    </cacheField>
    <cacheField name="Transaction Time" numFmtId="0">
      <sharedItems containsSemiMixedTypes="0" containsDate="1" containsString="0" containsMixedTypes="1" minDate="2001-06-05T07:32:00" maxDate="1899-12-30T00:00:00"/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703"/>
    </cacheField>
    <cacheField name="Commodity Group" numFmtId="0">
      <sharedItems count="2">
        <s v="Power"/>
        <s v="Natural Gas"/>
      </sharedItems>
    </cacheField>
    <cacheField name="Product Type" numFmtId="0">
      <sharedItems count="4">
        <s v="US West Power Phy Fwd Firm"/>
        <s v="US East Power Phy Fwd Firm"/>
        <s v="US Gas Fin BasisSwap"/>
        <s v="US West Power Phy Fwd CAISO"/>
      </sharedItems>
    </cacheField>
    <cacheField name="Product ID" numFmtId="0">
      <sharedItems containsSemiMixedTypes="0" containsString="0" containsNumber="1" containsInteger="1" minValue="29067" maxValue="36169" count="15">
        <n v="29412"/>
        <n v="29082"/>
        <n v="29088"/>
        <n v="34000"/>
        <n v="36135"/>
        <n v="29080"/>
        <n v="29067"/>
        <n v="29086"/>
        <n v="36169"/>
        <n v="29377"/>
        <n v="29381"/>
        <n v="36160"/>
        <n v="36159"/>
        <n v="36136"/>
        <n v="36137"/>
      </sharedItems>
    </cacheField>
    <cacheField name="Product Name" numFmtId="0">
      <sharedItems count="16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  <s v="US Gas Basis     Transco Z6 NY           Jul01           USD/MM"/>
        <s v="US Pwr Phy Firm  PALVE Peak              11Jun01         USD/MWh"/>
        <s v="US Pwr Phy CAISO SP15 Peak               11Jun01         USD/MWh"/>
        <s v="US Pwr Phy CAISO NP15 Peak               11Jun01         USD/MWh"/>
        <s v="US Gas Basis     EP SanJuan              Aug01           USD/MM"/>
        <s v="US Gas Basis     EP SanJuan              Jul01           USD/MM"/>
        <s v="US Gas Basis     NWPL RkyMtn             Aug01           USD/MM"/>
        <s v="US Gas Basis     PEPL                    Jul01           USD/MM"/>
      </sharedItems>
    </cacheField>
    <cacheField name="Buy Volume" numFmtId="0">
      <sharedItems containsString="0" containsBlank="1" containsNumber="1" containsInteger="1" minValue="25" maxValue="10000" count="5">
        <m/>
        <n v="50"/>
        <n v="10000"/>
        <n v="5000"/>
        <n v="25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34" maxValue="115" count="29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  <n v="30.8"/>
        <n v="0.42"/>
        <n v="79"/>
        <n v="78"/>
        <n v="70"/>
        <n v="67"/>
        <n v="-0.79"/>
        <n v="-0.89"/>
        <n v="-1.34"/>
        <n v="-1.33"/>
        <n v="-0.13"/>
        <n v="64"/>
        <n v="64.5"/>
        <n v="60.5"/>
      </sharedItems>
    </cacheField>
    <cacheField name="External User ID" numFmtId="0">
      <sharedItems count="1">
        <s v="EXCHTQ00"/>
      </sharedItems>
    </cacheField>
    <cacheField name="Trader ID" numFmtId="0">
      <sharedItems count="11">
        <s v="MFISCHE2"/>
        <s v="PBRODER"/>
        <s v="JQUENET"/>
        <s v="EBASS"/>
        <s v="MSANCH2"/>
        <s v="CDORLAN"/>
        <s v="BMCKAY"/>
        <s v="HSALISBU"/>
        <s v="CMALLOR"/>
        <s v="FERMIS"/>
        <s v="ALEWIS"/>
      </sharedItems>
    </cacheField>
    <cacheField name="Risk Book" numFmtId="0">
      <sharedItems count="10">
        <s v="ST-SW"/>
        <s v="ST-New England"/>
        <s v="ST-PJM"/>
        <s v="FT-Texas"/>
        <s v="GD-New-Jr"/>
        <s v="ST-ECAR"/>
        <s v="FT-NY"/>
        <s v="ST-CA"/>
        <s v="FT - North West"/>
        <s v="GD-CENTRAL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7">
        <n v="95001154"/>
        <n v="96004859"/>
        <m/>
        <n v="96047472"/>
        <n v="96005582"/>
        <n v="96018400"/>
        <n v="96030374"/>
      </sharedItems>
    </cacheField>
    <cacheField name="Deal ID" numFmtId="0">
      <sharedItems containsMixedTypes="1" containsNumber="1" minValue="631936.1" maxValue="637929.1"/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7">
        <n v="37048.875"/>
        <d v="2001-06-06T21:00:00"/>
        <n v="37073"/>
        <n v="37073.875011574099"/>
        <n v="37050.875011574099"/>
        <n v="37053.875011574099"/>
        <n v="37104.875011574099"/>
      </sharedItems>
    </cacheField>
    <cacheField name="End Date" numFmtId="0">
      <sharedItems containsSemiMixedTypes="0" containsDate="1" containsString="0" containsMixedTypes="1" minDate="1900-01-01T02:47:04" maxDate="1899-12-30T00:00:00" count="7">
        <n v="37048.875"/>
        <d v="2001-06-06T21:00:00"/>
        <n v="37103"/>
        <n v="37103.875011574099"/>
        <n v="37050.875011574099"/>
        <n v="37053.875011574099"/>
        <n v="37134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9.69389722222" createdVersion="1" recordCount="34" upgradeOnRefresh="1">
  <cacheSource type="worksheet">
    <worksheetSource ref="A3:AC37" sheet="Exchange  Data"/>
  </cacheSource>
  <cacheFields count="29">
    <cacheField name="Date" numFmtId="0">
      <sharedItems containsSemiMixedTypes="0" containsNonDate="0" containsDate="1" containsString="0" minDate="2001-06-04T00:00:00" maxDate="2001-06-08T00:00:00" count="4">
        <d v="2001-06-04T00:00:00"/>
        <d v="2001-06-05T00:00:00"/>
        <d v="2001-06-06T00:00:00"/>
        <d v="2001-06-07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8657"/>
    </cacheField>
    <cacheField name="Transaction Time" numFmtId="0">
      <sharedItems containsSemiMixedTypes="0" containsDate="1" containsString="0" containsMixedTypes="1" minDate="2001-06-05T07:32:00" maxDate="1899-12-30T00:00:00"/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703"/>
    </cacheField>
    <cacheField name="Commodity Group" numFmtId="0">
      <sharedItems count="2">
        <s v="Power"/>
        <s v="Natural Gas"/>
      </sharedItems>
    </cacheField>
    <cacheField name="Product Type" numFmtId="0">
      <sharedItems count="4">
        <s v="US West Power Phy Fwd Firm"/>
        <s v="US East Power Phy Fwd Firm"/>
        <s v="US Gas Fin BasisSwap"/>
        <s v="US West Power Phy Fwd CAISO"/>
      </sharedItems>
    </cacheField>
    <cacheField name="Product ID" numFmtId="0">
      <sharedItems containsSemiMixedTypes="0" containsString="0" containsNumber="1" containsInteger="1" minValue="29067" maxValue="36169" count="15">
        <n v="29412"/>
        <n v="29082"/>
        <n v="29088"/>
        <n v="34000"/>
        <n v="36135"/>
        <n v="29080"/>
        <n v="29067"/>
        <n v="29086"/>
        <n v="36169"/>
        <n v="29377"/>
        <n v="29381"/>
        <n v="36160"/>
        <n v="36159"/>
        <n v="36136"/>
        <n v="36137"/>
      </sharedItems>
    </cacheField>
    <cacheField name="Product Name" numFmtId="0">
      <sharedItems count="16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  <s v="US Gas Basis     Transco Z6 NY           Jul01           USD/MM"/>
        <s v="US Pwr Phy Firm  PALVE Peak              11Jun01         USD/MWh"/>
        <s v="US Pwr Phy CAISO SP15 Peak               11Jun01         USD/MWh"/>
        <s v="US Pwr Phy CAISO NP15 Peak               11Jun01         USD/MWh"/>
        <s v="US Gas Basis     EP SanJuan              Aug01           USD/MM"/>
        <s v="US Gas Basis     EP SanJuan              Jul01           USD/MM"/>
        <s v="US Gas Basis     NWPL RkyMtn             Aug01           USD/MM"/>
        <s v="US Gas Basis     PEPL                    Jul01           USD/MM"/>
      </sharedItems>
    </cacheField>
    <cacheField name="Buy Volume" numFmtId="0">
      <sharedItems containsString="0" containsBlank="1" containsNumber="1" containsInteger="1" minValue="25" maxValue="10000" count="5">
        <m/>
        <n v="50"/>
        <n v="10000"/>
        <n v="5000"/>
        <n v="25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34" maxValue="115" count="29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  <n v="30.8"/>
        <n v="0.42"/>
        <n v="79"/>
        <n v="78"/>
        <n v="70"/>
        <n v="67"/>
        <n v="-0.79"/>
        <n v="-0.89"/>
        <n v="-1.34"/>
        <n v="-1.33"/>
        <n v="-0.13"/>
        <n v="64"/>
        <n v="64.5"/>
        <n v="60.5"/>
      </sharedItems>
    </cacheField>
    <cacheField name="External User ID" numFmtId="0">
      <sharedItems count="1">
        <s v="EXCHTQ00"/>
      </sharedItems>
    </cacheField>
    <cacheField name="Trader ID" numFmtId="0">
      <sharedItems count="11">
        <s v="MFISCHE2"/>
        <s v="PBRODER"/>
        <s v="JQUENET"/>
        <s v="EBASS"/>
        <s v="MSANCH2"/>
        <s v="CDORLAN"/>
        <s v="BMCKAY"/>
        <s v="HSALISBU"/>
        <s v="CMALLOR"/>
        <s v="FERMIS"/>
        <s v="ALEWIS"/>
      </sharedItems>
    </cacheField>
    <cacheField name="Risk Book" numFmtId="0">
      <sharedItems count="10">
        <s v="ST-SW"/>
        <s v="ST-New England"/>
        <s v="ST-PJM"/>
        <s v="FT-Texas"/>
        <s v="GD-New-Jr"/>
        <s v="ST-ECAR"/>
        <s v="FT-NY"/>
        <s v="ST-CA"/>
        <s v="FT - North West"/>
        <s v="GD-CENTRAL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7">
        <n v="95001154"/>
        <n v="96004859"/>
        <m/>
        <n v="96047472"/>
        <n v="96005582"/>
        <n v="96018400"/>
        <n v="96030374"/>
      </sharedItems>
    </cacheField>
    <cacheField name="Deal ID" numFmtId="0">
      <sharedItems containsMixedTypes="1" containsNumber="1" minValue="631936.1" maxValue="637929.1"/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7">
        <n v="37048.875"/>
        <d v="2001-06-06T21:00:00"/>
        <n v="37073"/>
        <n v="37073.875011574099"/>
        <n v="37050.875011574099"/>
        <n v="37053.875011574099"/>
        <n v="37104.875011574099"/>
      </sharedItems>
    </cacheField>
    <cacheField name="End Date" numFmtId="0">
      <sharedItems containsSemiMixedTypes="0" containsDate="1" containsString="0" containsMixedTypes="1" minDate="1900-01-01T02:47:04" maxDate="1899-12-30T00:00:00" count="7">
        <n v="37048.875"/>
        <d v="2001-06-06T21:00:00"/>
        <n v="37103"/>
        <n v="37103.875011574099"/>
        <n v="37050.875011574099"/>
        <n v="37053.875011574099"/>
        <n v="37134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9.69451134259" createdVersion="1" recordCount="897" upgradeOnRefresh="1">
  <cacheSource type="worksheet">
    <worksheetSource ref="A14:AE911" sheet="Deal Detail"/>
  </cacheSource>
  <cacheFields count="31">
    <cacheField name="Date" numFmtId="0">
      <sharedItems containsSemiMixedTypes="0" containsNonDate="0" containsDate="1" containsString="0" minDate="2001-03-28T00:00:00" maxDate="2001-06-08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5-04T00:00:00" u="1"/>
      </sharedItems>
    </cacheField>
    <cacheField name="COMM" numFmtId="0">
      <sharedItems count="5">
        <s v="US West Power"/>
        <s v="Natural Gas"/>
        <s v="US East Power"/>
        <s v="CAN Power"/>
        <s v="GER Power Phy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58727"/>
    </cacheField>
    <cacheField name="Transaction Time" numFmtId="0">
      <sharedItems containsSemiMixedTypes="0" containsNonDate="0" containsDate="1" containsString="0" minDate="2001-03-28T15:10:10" maxDate="2001-06-07T15:32:02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4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  <s v="GER Power Phy Fwd Ffrm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5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  <n v="2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3">
        <s v="United States Dollar"/>
        <s v="Canadian Dollars"/>
        <s v="Euro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4">
        <s v="Enpower US"/>
        <s v="TAGG/ ERMS"/>
        <s v="Sitara"/>
        <s v="Enpower UK"/>
      </sharedItems>
    </cacheField>
    <cacheField name="Collateral Flag" numFmtId="0">
      <sharedItems count="1">
        <s v="Y"/>
      </sharedItems>
    </cacheField>
    <cacheField name="Enron Entity" numFmtId="0">
      <sharedItems count="4">
        <s v="Enron Power Marketing, Inc."/>
        <s v="Enron North America Corp."/>
        <s v="Enron Canada Corp."/>
        <s v="Enron Capital &amp; Trade Resources Limited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111898.1" maxValue="6379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johnson" refreshedDate="37049.69344664352" createdVersion="1" recordCount="172" upgradeOnRefresh="1">
  <cacheSource type="worksheet">
    <worksheetSource ref="A5:S177" sheet="Failed Transaction Detail"/>
  </cacheSource>
  <cacheFields count="19">
    <cacheField name="Date" numFmtId="0">
      <sharedItems containsSemiMixedTypes="0" containsNonDate="0" containsDate="1" containsString="0" minDate="2001-03-28T00:00:00" maxDate="2001-06-08T00:00:00"/>
    </cacheField>
    <cacheField name="Transaction Time" numFmtId="0">
      <sharedItems containsSemiMixedTypes="0" containsNonDate="0" containsDate="1" containsString="0" minDate="2001-03-28T15:01:32" maxDate="2001-06-07T13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  <r>
    <d v="2001-06-07T00:00:00"/>
    <d v="2001-06-07T08:18:00"/>
    <s v="Exelon Energy Company"/>
    <x v="1"/>
    <x v="0"/>
    <x v="0"/>
    <x v="0"/>
    <x v="1"/>
    <n v="48660"/>
    <s v="US Pwr Phy Firm  NEPOOL Peak             Mar-Apr02       USD/MWh"/>
    <x v="2"/>
    <x v="1"/>
    <x v="0"/>
    <x v="0"/>
    <n v="44.85"/>
    <x v="5"/>
    <n v="34844.94"/>
    <d v="2002-03-01T00:00:00"/>
    <d v="2002-04-30T00:00:00"/>
  </r>
  <r>
    <d v="2001-06-07T00:00:00"/>
    <d v="2001-06-07T09:36:00"/>
    <s v="Edison Mission Marketing &amp; Trading Inc."/>
    <x v="1"/>
    <x v="0"/>
    <x v="0"/>
    <x v="0"/>
    <x v="1"/>
    <n v="36462"/>
    <s v="US Pwr Phy Firm  Cinergy Peak            Jul01           USD/MWh"/>
    <x v="2"/>
    <x v="1"/>
    <x v="0"/>
    <x v="0"/>
    <n v="79.75"/>
    <x v="1"/>
    <n v="17137"/>
    <d v="2001-07-01T00:00:00"/>
    <d v="2001-07-31T00:00:00"/>
  </r>
  <r>
    <d v="2001-06-07T00:00:00"/>
    <d v="2001-06-07T13:03:00"/>
    <s v="Carolina Power &amp; Light Company"/>
    <x v="1"/>
    <x v="0"/>
    <x v="0"/>
    <x v="0"/>
    <x v="1"/>
    <n v="29089"/>
    <s v="US Pwr Phy Firm  PJM-W Peak              11-15Jun01      USD/MWh"/>
    <x v="2"/>
    <x v="1"/>
    <x v="0"/>
    <x v="0"/>
    <n v="43.5"/>
    <x v="4"/>
    <n v="4080"/>
    <d v="2001-06-11T00:00:00"/>
    <d v="2001-06-15T00:00:00"/>
  </r>
  <r>
    <d v="2001-06-07T00:00:00"/>
    <d v="2001-06-07T13:06:00"/>
    <s v="Constellation Energy Source, Inc."/>
    <x v="0"/>
    <x v="0"/>
    <x v="0"/>
    <x v="0"/>
    <x v="1"/>
    <n v="29083"/>
    <s v="US Pwr Phy Firm  NEPOOL Peak             11-15Jun01      USD/MWh"/>
    <x v="2"/>
    <x v="1"/>
    <x v="0"/>
    <x v="0"/>
    <n v="42.25"/>
    <x v="5"/>
    <n v="4080"/>
    <d v="2001-06-11T00:00:00"/>
    <d v="2001-06-15T00:00:00"/>
  </r>
  <r>
    <d v="2001-06-07T00:00:00"/>
    <d v="2001-06-07T13:18:00"/>
    <s v="Southern Company Services, Inc."/>
    <x v="4"/>
    <x v="0"/>
    <x v="0"/>
    <x v="0"/>
    <x v="1"/>
    <n v="51761"/>
    <s v="US Pwr Phy Firm  SOCO Peak               11-15Jun01      USD/MWh"/>
    <x v="0"/>
    <x v="5"/>
    <x v="0"/>
    <x v="0"/>
    <n v="53"/>
    <x v="4"/>
    <n v="2856"/>
    <d v="2001-06-11T00:00:00"/>
    <d v="2001-06-15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2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x v="37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x v="37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  <r>
    <x v="38"/>
    <d v="2001-06-07T08:18:00"/>
    <s v="Exelon Energy Company"/>
    <x v="1"/>
    <x v="0"/>
    <x v="0"/>
    <x v="0"/>
    <x v="1"/>
    <n v="48660"/>
    <s v="US Pwr Phy Firm  NEPOOL Peak             Mar-Apr02       USD/MWh"/>
    <x v="2"/>
    <x v="1"/>
    <x v="0"/>
    <x v="0"/>
    <n v="44.85"/>
    <x v="5"/>
    <n v="34844.94"/>
    <d v="2002-03-01T00:00:00"/>
    <d v="2002-04-30T00:00:00"/>
  </r>
  <r>
    <x v="38"/>
    <d v="2001-06-07T09:36:00"/>
    <s v="Edison Mission Marketing &amp; Trading Inc."/>
    <x v="1"/>
    <x v="0"/>
    <x v="0"/>
    <x v="0"/>
    <x v="1"/>
    <n v="36462"/>
    <s v="US Pwr Phy Firm  Cinergy Peak            Jul01           USD/MWh"/>
    <x v="2"/>
    <x v="1"/>
    <x v="0"/>
    <x v="0"/>
    <n v="79.75"/>
    <x v="1"/>
    <n v="17137"/>
    <d v="2001-07-01T00:00:00"/>
    <d v="2001-07-31T00:00:00"/>
  </r>
  <r>
    <x v="38"/>
    <d v="2001-06-07T13:03:00"/>
    <s v="Carolina Power &amp; Light Company"/>
    <x v="1"/>
    <x v="0"/>
    <x v="0"/>
    <x v="0"/>
    <x v="1"/>
    <n v="29089"/>
    <s v="US Pwr Phy Firm  PJM-W Peak              11-15Jun01      USD/MWh"/>
    <x v="2"/>
    <x v="1"/>
    <x v="0"/>
    <x v="0"/>
    <n v="43.5"/>
    <x v="4"/>
    <n v="4080"/>
    <d v="2001-06-11T00:00:00"/>
    <d v="2001-06-15T00:00:00"/>
  </r>
  <r>
    <x v="38"/>
    <d v="2001-06-07T13:06:00"/>
    <s v="Constellation Energy Source, Inc."/>
    <x v="0"/>
    <x v="0"/>
    <x v="0"/>
    <x v="0"/>
    <x v="1"/>
    <n v="29083"/>
    <s v="US Pwr Phy Firm  NEPOOL Peak             11-15Jun01      USD/MWh"/>
    <x v="2"/>
    <x v="1"/>
    <x v="0"/>
    <x v="0"/>
    <n v="42.25"/>
    <x v="5"/>
    <n v="4080"/>
    <d v="2001-06-11T00:00:00"/>
    <d v="2001-06-15T00:00:00"/>
  </r>
  <r>
    <x v="38"/>
    <d v="2001-06-07T13:18:00"/>
    <s v="Southern Company Services, Inc."/>
    <x v="4"/>
    <x v="0"/>
    <x v="0"/>
    <x v="0"/>
    <x v="1"/>
    <n v="51761"/>
    <s v="US Pwr Phy Firm  SOCO Peak               11-15Jun01      USD/MWh"/>
    <x v="0"/>
    <x v="5"/>
    <x v="0"/>
    <x v="0"/>
    <n v="53"/>
    <x v="4"/>
    <n v="2856"/>
    <d v="2001-06-11T00:00:00"/>
    <d v="2001-06-1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4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4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4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4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4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4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4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4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4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4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4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4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4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4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4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4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4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4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4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4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4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4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4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4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4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4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4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4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4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4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4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4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4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4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4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4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4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4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4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4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4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4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4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4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4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4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4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4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4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4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4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4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4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  <r>
    <x v="45"/>
    <x v="2"/>
    <n v="4000"/>
    <n v="20"/>
    <n v="1352303"/>
    <d v="2001-06-07T06:37:43"/>
    <s v="Florida Power Corporation"/>
    <x v="1"/>
    <x v="0"/>
    <x v="0"/>
    <x v="0"/>
    <x v="3"/>
    <n v="29076"/>
    <s v="US Pwr Phy Firm  Entergy Peak            11-15Jun01      USD/MWh"/>
    <x v="1"/>
    <x v="3"/>
    <x v="0"/>
    <x v="0"/>
    <x v="0"/>
    <n v="53"/>
    <s v="MARKTH11"/>
    <s v="MCARSON2"/>
    <s v="ST-SPP"/>
    <x v="0"/>
    <x v="0"/>
    <x v="0"/>
    <m/>
    <n v="636132.1"/>
    <n v="1424"/>
    <d v="2001-06-11T21:00:01"/>
    <d v="2001-06-15T21:00:01"/>
  </r>
  <r>
    <x v="45"/>
    <x v="2"/>
    <n v="4000"/>
    <n v="20"/>
    <n v="1352305"/>
    <d v="2001-06-07T06:38:08"/>
    <s v="Select Energy, Inc."/>
    <x v="0"/>
    <x v="0"/>
    <x v="0"/>
    <x v="0"/>
    <x v="3"/>
    <n v="29083"/>
    <s v="US Pwr Phy Firm  NEPOOL Peak             11-15Jun01      USD/MWh"/>
    <x v="1"/>
    <x v="3"/>
    <x v="0"/>
    <x v="0"/>
    <x v="0"/>
    <n v="40.75"/>
    <s v="NepoolDesk"/>
    <s v="PBRODER"/>
    <s v="ST-New England"/>
    <x v="0"/>
    <x v="0"/>
    <x v="0"/>
    <n v="96021791"/>
    <n v="636133.1"/>
    <n v="64168"/>
    <d v="2001-06-11T21:00:01"/>
    <d v="2001-06-15T21:00:01"/>
  </r>
  <r>
    <x v="45"/>
    <x v="2"/>
    <n v="73600"/>
    <n v="368"/>
    <n v="1352338"/>
    <d v="2001-06-07T06:42:27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6.35"/>
    <s v="PJMPower"/>
    <s v="RBENSON"/>
    <s v="LT-PJM"/>
    <x v="0"/>
    <x v="0"/>
    <x v="0"/>
    <m/>
    <n v="636164.1"/>
    <n v="3246"/>
    <d v="2001-10-01T14:12:00"/>
    <d v="2001-12-31T14:12:00"/>
  </r>
  <r>
    <x v="45"/>
    <x v="2"/>
    <n v="800"/>
    <n v="4"/>
    <n v="1352366"/>
    <d v="2001-06-07T06:48:23"/>
    <s v="Calpine Energy Services, L.P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35737"/>
    <n v="636192.1"/>
    <n v="79689"/>
    <d v="2001-06-08T21:00:01"/>
    <d v="2001-06-08T21:00:01"/>
  </r>
  <r>
    <x v="45"/>
    <x v="2"/>
    <n v="800"/>
    <n v="4"/>
    <n v="1352371"/>
    <d v="2001-06-07T06:49:37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21791"/>
    <n v="636195.1"/>
    <n v="64168"/>
    <d v="2001-06-08T21:00:01"/>
    <d v="2001-06-08T21:00:01"/>
  </r>
  <r>
    <x v="45"/>
    <x v="2"/>
    <n v="800"/>
    <n v="4"/>
    <n v="1352413"/>
    <d v="2001-06-07T06:54:46"/>
    <s v="South Carolina Electric &amp; Gas Company"/>
    <x v="1"/>
    <x v="0"/>
    <x v="0"/>
    <x v="0"/>
    <x v="3"/>
    <n v="29094"/>
    <s v="US Pwr Phy Firm  TVA Peak                08Jun01         USD/MWh"/>
    <x v="3"/>
    <x v="0"/>
    <x v="0"/>
    <x v="0"/>
    <x v="0"/>
    <n v="31.75"/>
    <s v="MARKTH11"/>
    <s v="JKING6"/>
    <s v="ST-SERC"/>
    <x v="0"/>
    <x v="0"/>
    <x v="0"/>
    <m/>
    <n v="636226.1"/>
    <n v="5660"/>
    <d v="2001-06-08T21:00:01"/>
    <d v="2001-06-08T21:00:01"/>
  </r>
  <r>
    <x v="45"/>
    <x v="2"/>
    <n v="800"/>
    <n v="4"/>
    <n v="1352485"/>
    <d v="2001-06-07T07:05:55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6.5"/>
    <s v="NepoolDesk"/>
    <s v="PBRODER"/>
    <s v="ST-New England"/>
    <x v="0"/>
    <x v="0"/>
    <x v="0"/>
    <n v="96021791"/>
    <n v="636282.1"/>
    <n v="64168"/>
    <d v="2001-06-08T21:00:01"/>
    <d v="2001-06-08T21:00:01"/>
  </r>
  <r>
    <x v="45"/>
    <x v="2"/>
    <n v="800"/>
    <n v="4"/>
    <n v="1352489"/>
    <d v="2001-06-07T07:06:5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3.5"/>
    <s v="DDEF1234"/>
    <s v="KPRESTO"/>
    <s v="LT-SERC"/>
    <x v="0"/>
    <x v="0"/>
    <x v="0"/>
    <m/>
    <n v="636285.1"/>
    <n v="26428"/>
    <d v="2001-06-08T21:00:01"/>
    <d v="2001-06-08T21:00:01"/>
  </r>
  <r>
    <x v="45"/>
    <x v="2"/>
    <n v="800"/>
    <n v="4"/>
    <n v="1352493"/>
    <d v="2001-06-07T07:07:3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2"/>
    <s v="DDEF1234"/>
    <s v="KPRESTO"/>
    <s v="LT-SERC"/>
    <x v="0"/>
    <x v="0"/>
    <x v="0"/>
    <m/>
    <n v="636289.1"/>
    <n v="26428"/>
    <d v="2001-06-08T21:00:01"/>
    <d v="2001-06-08T21:00:01"/>
  </r>
  <r>
    <x v="45"/>
    <x v="2"/>
    <n v="800"/>
    <n v="4"/>
    <n v="1352502"/>
    <d v="2001-06-07T07:09:3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0.5"/>
    <s v="DDEF1234"/>
    <s v="KPRESTO"/>
    <s v="LT-SERC"/>
    <x v="0"/>
    <x v="0"/>
    <x v="0"/>
    <m/>
    <n v="636296.1"/>
    <n v="26428"/>
    <d v="2001-06-08T21:00:01"/>
    <d v="2001-06-08T21:00:01"/>
  </r>
  <r>
    <x v="45"/>
    <x v="2"/>
    <n v="800"/>
    <n v="4"/>
    <n v="1352546"/>
    <d v="2001-06-07T07:15:51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9.25"/>
    <s v="DDEF1234"/>
    <s v="KPRESTO"/>
    <s v="LT-SERC"/>
    <x v="0"/>
    <x v="0"/>
    <x v="0"/>
    <m/>
    <n v="636317.1"/>
    <n v="26428"/>
    <d v="2001-06-08T21:00:01"/>
    <d v="2001-06-08T21:00:01"/>
  </r>
  <r>
    <x v="45"/>
    <x v="2"/>
    <n v="800"/>
    <n v="4"/>
    <n v="1352551"/>
    <d v="2001-06-07T07:16:48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75"/>
    <s v="DDEF1234"/>
    <s v="KPRESTO"/>
    <s v="LT-SERC"/>
    <x v="0"/>
    <x v="0"/>
    <x v="0"/>
    <m/>
    <n v="636319.1"/>
    <n v="26428"/>
    <d v="2001-06-08T21:00:01"/>
    <d v="2001-06-08T21:00:01"/>
  </r>
  <r>
    <x v="45"/>
    <x v="2"/>
    <n v="800"/>
    <n v="4"/>
    <n v="1352558"/>
    <d v="2001-06-07T07:17:33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25"/>
    <s v="DDEF1234"/>
    <s v="KPRESTO"/>
    <s v="LT-SERC"/>
    <x v="0"/>
    <x v="0"/>
    <x v="0"/>
    <m/>
    <n v="636321.1"/>
    <n v="26428"/>
    <d v="2001-06-08T21:00:01"/>
    <d v="2001-06-08T21:00:01"/>
  </r>
  <r>
    <x v="45"/>
    <x v="2"/>
    <n v="800"/>
    <n v="4"/>
    <n v="1352562"/>
    <d v="2001-06-07T07:18:2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7.75"/>
    <s v="DDEF1234"/>
    <s v="KPRESTO"/>
    <s v="LT-SERC"/>
    <x v="0"/>
    <x v="0"/>
    <x v="0"/>
    <m/>
    <n v="636323.1"/>
    <n v="26428"/>
    <d v="2001-06-08T21:00:01"/>
    <d v="2001-06-08T21:00:01"/>
  </r>
  <r>
    <x v="45"/>
    <x v="2"/>
    <n v="4000"/>
    <n v="20"/>
    <n v="1352632"/>
    <d v="2001-06-07T07:27:56"/>
    <s v="Williams Energy Marketing &amp; Trading Company"/>
    <x v="1"/>
    <x v="0"/>
    <x v="0"/>
    <x v="0"/>
    <x v="3"/>
    <n v="51354"/>
    <s v="US Pwr Phy Firm  Cinergy Peak            18-22Jun01      USD/MWh"/>
    <x v="1"/>
    <x v="3"/>
    <x v="0"/>
    <x v="0"/>
    <x v="0"/>
    <n v="41.25"/>
    <s v="ZACHA007"/>
    <s v="CDORLAN"/>
    <s v="ST-ECAR"/>
    <x v="0"/>
    <x v="0"/>
    <x v="0"/>
    <n v="96004396"/>
    <n v="636364.1"/>
    <n v="64245"/>
    <d v="2001-06-18T21:00:00"/>
    <d v="2001-06-22T21:00:00"/>
  </r>
  <r>
    <x v="45"/>
    <x v="4"/>
    <n v="12400"/>
    <n v="0"/>
    <n v="1352635"/>
    <d v="2001-06-07T07:28:21"/>
    <s v="TXU Europe Energy Trading Ltd."/>
    <x v="5"/>
    <x v="0"/>
    <x v="0"/>
    <x v="0"/>
    <x v="13"/>
    <n v="47516"/>
    <s v="GER Pwr Phy FF   Ger Grd WDPK HV         Aug01           EUR/MWh"/>
    <x v="0"/>
    <x v="0"/>
    <x v="0"/>
    <x v="0"/>
    <x v="2"/>
    <n v="27.9"/>
    <s v="dpmoore1"/>
    <s v="MHELLERM"/>
    <s v="UK - ECTRL - Continental Power Book"/>
    <x v="3"/>
    <x v="0"/>
    <x v="3"/>
    <n v="96043404"/>
    <n v="111898.1"/>
    <n v="56045"/>
    <d v="2001-08-01T00:00:00"/>
    <d v="2001-08-31T00:00:00"/>
  </r>
  <r>
    <x v="45"/>
    <x v="2"/>
    <n v="4000"/>
    <n v="20"/>
    <n v="1352674"/>
    <d v="2001-06-07T07:32:34"/>
    <s v="Tractebel Energy Marketing, Inc."/>
    <x v="0"/>
    <x v="0"/>
    <x v="0"/>
    <x v="0"/>
    <x v="6"/>
    <n v="52714"/>
    <s v="US Pwr Fin Swap  ISO NY Z-G Peak         18-22Jun01      USD/MWh"/>
    <x v="1"/>
    <x v="3"/>
    <x v="0"/>
    <x v="0"/>
    <x v="0"/>
    <n v="48.75"/>
    <s v="NYSPower"/>
    <s v="GGUPTA"/>
    <s v="ST-New England"/>
    <x v="0"/>
    <x v="0"/>
    <x v="1"/>
    <n v="96030374"/>
    <n v="636389.1"/>
    <n v="53461"/>
    <d v="2001-06-18T21:00:00"/>
    <d v="2001-06-22T21:00:00"/>
  </r>
  <r>
    <x v="45"/>
    <x v="2"/>
    <n v="800"/>
    <n v="4"/>
    <n v="1352749"/>
    <d v="2001-06-07T07:39:52"/>
    <s v="Mirant Americas Energy Marketing, L.P."/>
    <x v="0"/>
    <x v="0"/>
    <x v="0"/>
    <x v="0"/>
    <x v="3"/>
    <n v="29082"/>
    <s v="US Pwr Phy Firm  NEPOOL Peak             08Jun01         USD/MWh"/>
    <x v="1"/>
    <x v="3"/>
    <x v="0"/>
    <x v="0"/>
    <x v="0"/>
    <n v="37"/>
    <s v="NepoolDesk"/>
    <s v="PBRODER"/>
    <s v="ST-New England"/>
    <x v="0"/>
    <x v="0"/>
    <x v="0"/>
    <n v="96006417"/>
    <n v="636412.1"/>
    <n v="56264"/>
    <d v="2001-06-08T21:00:01"/>
    <d v="2001-06-08T21:00:01"/>
  </r>
  <r>
    <x v="45"/>
    <x v="1"/>
    <n v="3690000"/>
    <n v="922.5"/>
    <n v="1352960"/>
    <d v="2001-06-07T08:01:34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F2846.1"/>
    <n v="53350"/>
    <d v="2001-07-01T00:00:00"/>
    <d v="2001-10-31T00:00:00"/>
  </r>
  <r>
    <x v="45"/>
    <x v="2"/>
    <n v="24000"/>
    <n v="120"/>
    <n v="1353267"/>
    <d v="2001-06-07T08:14:41"/>
    <s v="Carolina Power &amp; Light Company"/>
    <x v="1"/>
    <x v="0"/>
    <x v="0"/>
    <x v="0"/>
    <x v="3"/>
    <n v="45311"/>
    <s v="US Pwr Phy Firm  PJM-W Peak              Jun02           USD/MWh"/>
    <x v="1"/>
    <x v="3"/>
    <x v="0"/>
    <x v="0"/>
    <x v="0"/>
    <n v="49.75"/>
    <s v="ZACHA007"/>
    <s v="RBENSON"/>
    <s v="LT-PJM"/>
    <x v="0"/>
    <x v="0"/>
    <x v="0"/>
    <m/>
    <n v="636609.1"/>
    <n v="27457"/>
    <d v="2002-06-01T14:12:00"/>
    <d v="2002-06-30T14:12:00"/>
  </r>
  <r>
    <x v="45"/>
    <x v="2"/>
    <n v="24000"/>
    <n v="120"/>
    <n v="1353273"/>
    <d v="2001-06-07T08:14:46"/>
    <s v="Carolina Power &amp; Light Company"/>
    <x v="1"/>
    <x v="0"/>
    <x v="0"/>
    <x v="0"/>
    <x v="3"/>
    <n v="26116"/>
    <s v="US Pwr Phy Firm  Cinergy Peak            Jun02           USD/MWh"/>
    <x v="3"/>
    <x v="0"/>
    <x v="0"/>
    <x v="0"/>
    <x v="0"/>
    <n v="49.75"/>
    <s v="DCURTIS09"/>
    <s v="FSTURM"/>
    <s v="LT-ECAR"/>
    <x v="0"/>
    <x v="0"/>
    <x v="0"/>
    <m/>
    <n v="636613.1"/>
    <n v="27457"/>
    <d v="2002-06-01T17:11:00"/>
    <d v="2002-06-30T17:11:00"/>
  </r>
  <r>
    <x v="45"/>
    <x v="0"/>
    <n v="800"/>
    <n v="6"/>
    <n v="1353330"/>
    <d v="2001-06-07T08:16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4"/>
    <s v="CBOHN010"/>
    <s v="PPLATTE"/>
    <s v="ST-CA"/>
    <x v="0"/>
    <x v="0"/>
    <x v="0"/>
    <n v="96060365"/>
    <n v="636638.1"/>
    <n v="12"/>
    <d v="2001-06-08T21:00:01"/>
    <d v="2001-06-09T21:00:01"/>
  </r>
  <r>
    <x v="45"/>
    <x v="0"/>
    <n v="320"/>
    <n v="2.4"/>
    <n v="1353337"/>
    <d v="2001-06-07T08:16:30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3"/>
    <s v="CBOHN010"/>
    <s v="JMORRIS4"/>
    <s v="ST-CA"/>
    <x v="0"/>
    <x v="0"/>
    <x v="0"/>
    <n v="96060365"/>
    <n v="636640.1"/>
    <n v="12"/>
    <d v="2001-06-08T21:00:01"/>
    <d v="2001-06-09T21:00:01"/>
  </r>
  <r>
    <x v="45"/>
    <x v="0"/>
    <n v="800"/>
    <n v="6"/>
    <n v="1353345"/>
    <d v="2001-06-07T08:16:45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5"/>
    <s v="CBOHN010"/>
    <s v="PPLATTE"/>
    <s v="ST-CA"/>
    <x v="0"/>
    <x v="0"/>
    <x v="0"/>
    <n v="96060365"/>
    <n v="636644.1"/>
    <n v="12"/>
    <d v="2001-06-08T21:00:01"/>
    <d v="2001-06-09T21:00:01"/>
  </r>
  <r>
    <x v="45"/>
    <x v="2"/>
    <n v="73600"/>
    <n v="368"/>
    <n v="1353393"/>
    <d v="2001-06-07T08:18:27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4"/>
    <s v="BDAH1234"/>
    <s v="DSMITH3"/>
    <s v="LT-ERCOT"/>
    <x v="0"/>
    <x v="0"/>
    <x v="0"/>
    <n v="96009016"/>
    <n v="636661.1"/>
    <n v="18"/>
    <d v="2001-10-01T00:00:00"/>
    <d v="2001-12-31T00:00:00"/>
  </r>
  <r>
    <x v="45"/>
    <x v="2"/>
    <n v="48800"/>
    <n v="244"/>
    <n v="1353413"/>
    <d v="2001-06-07T08:19:34"/>
    <s v="Constellation Power Source, Inc."/>
    <x v="1"/>
    <x v="0"/>
    <x v="0"/>
    <x v="0"/>
    <x v="3"/>
    <n v="48660"/>
    <s v="US Pwr Phy Firm  NEPOOL Peak             Mar-Apr02       USD/MWh"/>
    <x v="1"/>
    <x v="3"/>
    <x v="0"/>
    <x v="0"/>
    <x v="0"/>
    <n v="44.7"/>
    <s v="JEFFK003"/>
    <s v="DDAVIS"/>
    <s v="LT-New England"/>
    <x v="0"/>
    <x v="0"/>
    <x v="0"/>
    <n v="96057479"/>
    <n v="636669.1"/>
    <n v="55134"/>
    <d v="2002-03-01T17:11:00"/>
    <d v="2002-04-30T17:11:00"/>
  </r>
  <r>
    <x v="45"/>
    <x v="2"/>
    <n v="24800"/>
    <n v="124"/>
    <n v="1353415"/>
    <d v="2001-06-07T08:19:38"/>
    <s v="Constellation Power Source, Inc."/>
    <x v="1"/>
    <x v="0"/>
    <x v="0"/>
    <x v="0"/>
    <x v="3"/>
    <n v="48662"/>
    <s v="US Pwr Phy Firm  NEPOOL Peak             May02           USD/MWh"/>
    <x v="1"/>
    <x v="3"/>
    <x v="0"/>
    <x v="0"/>
    <x v="0"/>
    <n v="44.85"/>
    <s v="JEFFK003"/>
    <s v="DDAVIS"/>
    <s v="LT-New England"/>
    <x v="0"/>
    <x v="0"/>
    <x v="0"/>
    <n v="96057479"/>
    <n v="636670.1"/>
    <n v="55134"/>
    <d v="2002-05-01T17:11:00"/>
    <d v="2002-05-31T17:11:00"/>
  </r>
  <r>
    <x v="45"/>
    <x v="0"/>
    <n v="320"/>
    <n v="2.4"/>
    <n v="1353544"/>
    <d v="2001-06-07T08:24:3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6"/>
    <s v="CBOHN010"/>
    <s v="JMORRIS4"/>
    <s v="ST-CA"/>
    <x v="0"/>
    <x v="0"/>
    <x v="0"/>
    <n v="96060365"/>
    <n v="636715.1"/>
    <n v="12"/>
    <d v="2001-06-08T21:00:01"/>
    <d v="2001-06-09T21:00:01"/>
  </r>
  <r>
    <x v="45"/>
    <x v="2"/>
    <n v="24800"/>
    <n v="124"/>
    <n v="1353582"/>
    <d v="2001-06-07T08:26:43"/>
    <s v="Constellation Power Source, Inc."/>
    <x v="4"/>
    <x v="0"/>
    <x v="0"/>
    <x v="0"/>
    <x v="3"/>
    <n v="36463"/>
    <s v="US Pwr Phy Firm  Cinergy Peak            Aug01           USD/MWh"/>
    <x v="1"/>
    <x v="3"/>
    <x v="0"/>
    <x v="0"/>
    <x v="0"/>
    <n v="71.75"/>
    <s v="LRAT1234"/>
    <s v="FSTURM"/>
    <s v="LT-ECAR"/>
    <x v="0"/>
    <x v="0"/>
    <x v="0"/>
    <n v="96057479"/>
    <n v="636725.1"/>
    <n v="55134"/>
    <d v="2001-08-01T21:00:01"/>
    <d v="2001-08-31T21:00:01"/>
  </r>
  <r>
    <x v="45"/>
    <x v="0"/>
    <n v="12000"/>
    <n v="90"/>
    <n v="1353603"/>
    <d v="2001-06-07T08:27:13"/>
    <s v="El Paso Merchant Energy, L.P."/>
    <x v="0"/>
    <x v="0"/>
    <x v="0"/>
    <x v="0"/>
    <x v="0"/>
    <n v="40659"/>
    <s v="US Pwr Phy Firm  Mid-C Peak              Sep01           USD/MWh"/>
    <x v="1"/>
    <x v="1"/>
    <x v="0"/>
    <x v="0"/>
    <x v="0"/>
    <n v="130"/>
    <s v="POWERWEST"/>
    <s v="MSWERZB"/>
    <s v="LT-NW"/>
    <x v="0"/>
    <x v="0"/>
    <x v="0"/>
    <n v="96057469"/>
    <n v="636732.1"/>
    <n v="53350"/>
    <d v="2001-09-01T21:00:01"/>
    <d v="2001-09-30T21:00:01"/>
  </r>
  <r>
    <x v="45"/>
    <x v="0"/>
    <n v="800"/>
    <n v="6"/>
    <n v="1353742"/>
    <d v="2001-06-07T08:31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30"/>
    <s v="CBOHN010"/>
    <s v="PPLATTE"/>
    <s v="ST-CA"/>
    <x v="0"/>
    <x v="0"/>
    <x v="0"/>
    <n v="96060365"/>
    <n v="636764.1"/>
    <n v="12"/>
    <d v="2001-06-08T21:00:01"/>
    <d v="2001-06-09T21:00:01"/>
  </r>
  <r>
    <x v="45"/>
    <x v="0"/>
    <n v="320"/>
    <n v="2.4"/>
    <n v="1353746"/>
    <d v="2001-06-07T08:31:2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8"/>
    <s v="CBOHN010"/>
    <s v="JMORRIS4"/>
    <s v="ST-CA"/>
    <x v="0"/>
    <x v="0"/>
    <x v="0"/>
    <n v="96060365"/>
    <n v="636766.1"/>
    <n v="12"/>
    <d v="2001-06-08T21:00:01"/>
    <d v="2001-06-09T21:00:01"/>
  </r>
  <r>
    <x v="45"/>
    <x v="0"/>
    <n v="320"/>
    <n v="2.4"/>
    <n v="1353922"/>
    <d v="2001-06-07T08:35:34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30"/>
    <s v="CBOHN010"/>
    <s v="JMORRIS4"/>
    <s v="ST-CA"/>
    <x v="0"/>
    <x v="0"/>
    <x v="0"/>
    <n v="96060365"/>
    <n v="636803.1"/>
    <n v="12"/>
    <d v="2001-06-08T21:00:01"/>
    <d v="2001-06-09T21:00:01"/>
  </r>
  <r>
    <x v="45"/>
    <x v="2"/>
    <n v="4000"/>
    <n v="20"/>
    <n v="1353946"/>
    <d v="2001-06-07T08:36:29"/>
    <s v="Select Energy, Inc."/>
    <x v="1"/>
    <x v="0"/>
    <x v="0"/>
    <x v="0"/>
    <x v="6"/>
    <n v="32201"/>
    <s v="US Pwr Fin Swap  ISO NY Z-G Peak         11-15Jun01      USD/MWh"/>
    <x v="1"/>
    <x v="3"/>
    <x v="0"/>
    <x v="0"/>
    <x v="0"/>
    <n v="48"/>
    <s v="JEFFK003"/>
    <s v="GGUPTA"/>
    <s v="ST-New England"/>
    <x v="0"/>
    <x v="0"/>
    <x v="1"/>
    <m/>
    <n v="636810.1"/>
    <n v="64168"/>
    <d v="2001-06-11T21:00:01"/>
    <d v="2001-06-15T21:00:01"/>
  </r>
  <r>
    <x v="45"/>
    <x v="2"/>
    <n v="24000"/>
    <n v="120"/>
    <n v="1354055"/>
    <d v="2001-06-07T08:39:11"/>
    <s v="Dynegy Power Marketing, Inc."/>
    <x v="4"/>
    <x v="0"/>
    <x v="0"/>
    <x v="0"/>
    <x v="3"/>
    <n v="48500"/>
    <s v="US Pwr Phy Firm  TVA Peak                Jun02           USD/MWh"/>
    <x v="1"/>
    <x v="3"/>
    <x v="0"/>
    <x v="0"/>
    <x v="0"/>
    <n v="51"/>
    <s v="LRAT1234"/>
    <s v="JKING6"/>
    <s v="EPMI-Southeast"/>
    <x v="0"/>
    <x v="0"/>
    <x v="0"/>
    <n v="96020035"/>
    <n v="636840.1"/>
    <n v="71108"/>
    <d v="2002-06-01T14:25:00"/>
    <d v="2002-06-30T14:25:00"/>
  </r>
  <r>
    <x v="45"/>
    <x v="2"/>
    <n v="24000"/>
    <n v="120"/>
    <n v="1354067"/>
    <d v="2001-06-07T08:39:30"/>
    <s v="BP Energy Company"/>
    <x v="4"/>
    <x v="0"/>
    <x v="0"/>
    <x v="0"/>
    <x v="10"/>
    <n v="34970"/>
    <s v="US Pwr Phy Unp B ERCOT Peak              Jun02           USD/MWh"/>
    <x v="3"/>
    <x v="0"/>
    <x v="0"/>
    <x v="0"/>
    <x v="0"/>
    <n v="40.75"/>
    <s v="CORR1234"/>
    <s v="DSMITH3"/>
    <s v="LT-ERCOT"/>
    <x v="0"/>
    <x v="0"/>
    <x v="0"/>
    <n v="96060365"/>
    <n v="636842.1"/>
    <n v="12"/>
    <d v="2002-06-01T00:00:00"/>
    <d v="2002-06-30T00:00:00"/>
  </r>
  <r>
    <x v="45"/>
    <x v="2"/>
    <n v="73600"/>
    <n v="368"/>
    <n v="1354092"/>
    <d v="2001-06-07T08:39:52"/>
    <s v="Mirant Americas Energy Marketing, L.P."/>
    <x v="4"/>
    <x v="0"/>
    <x v="0"/>
    <x v="0"/>
    <x v="3"/>
    <n v="26115"/>
    <s v="US Pwr Phy Firm  Cinergy Peak            Oct-Dec01       USD/MWh"/>
    <x v="3"/>
    <x v="0"/>
    <x v="0"/>
    <x v="0"/>
    <x v="0"/>
    <n v="34.200000000000003"/>
    <s v="WCAS1234"/>
    <s v="FSTURM"/>
    <s v="LT-ECAR"/>
    <x v="0"/>
    <x v="0"/>
    <x v="0"/>
    <n v="96006417"/>
    <n v="636846.1"/>
    <n v="56264"/>
    <d v="2001-10-01T17:11:00"/>
    <d v="2001-12-31T17:11:00"/>
  </r>
  <r>
    <x v="45"/>
    <x v="0"/>
    <n v="36000"/>
    <n v="270"/>
    <n v="1354234"/>
    <d v="2001-06-07T08:44:05"/>
    <s v="Constellation Power Source, Inc."/>
    <x v="0"/>
    <x v="0"/>
    <x v="0"/>
    <x v="0"/>
    <x v="0"/>
    <n v="38269"/>
    <s v="US Pwr Phy Firm  Mid-C Peak              Jan-Mar02       USD/MWh"/>
    <x v="1"/>
    <x v="1"/>
    <x v="0"/>
    <x v="0"/>
    <x v="0"/>
    <n v="105.5"/>
    <s v="POWERWEST"/>
    <s v="MSWERZB"/>
    <s v="LT-NW"/>
    <x v="0"/>
    <x v="0"/>
    <x v="0"/>
    <n v="96057479"/>
    <n v="636865.1"/>
    <n v="55134"/>
    <d v="2002-01-01T16:50:00"/>
    <d v="2002-03-31T16:50:00"/>
  </r>
  <r>
    <x v="45"/>
    <x v="2"/>
    <n v="4000"/>
    <n v="20"/>
    <n v="1354649"/>
    <d v="2001-06-07T08:56:09"/>
    <s v="CMS Marketing, Services and Trading Company"/>
    <x v="4"/>
    <x v="0"/>
    <x v="0"/>
    <x v="0"/>
    <x v="3"/>
    <n v="29076"/>
    <s v="US Pwr Phy Firm  Entergy Peak            11-15Jun01      USD/MWh"/>
    <x v="1"/>
    <x v="3"/>
    <x v="0"/>
    <x v="0"/>
    <x v="0"/>
    <n v="52.5"/>
    <s v="CORR1234"/>
    <s v="MCARSON2"/>
    <s v="ST-SPP"/>
    <x v="0"/>
    <x v="0"/>
    <x v="0"/>
    <n v="96018400"/>
    <n v="636915.1"/>
    <n v="53295"/>
    <d v="2001-06-11T21:00:01"/>
    <d v="2001-06-15T21:00:01"/>
  </r>
  <r>
    <x v="45"/>
    <x v="1"/>
    <n v="310000"/>
    <n v="77.5"/>
    <n v="1354734"/>
    <d v="2001-06-07T08:58:33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384.1"/>
    <n v="66652"/>
    <d v="2001-07-01T21:00:01"/>
    <d v="2001-07-31T21:00:01"/>
  </r>
  <r>
    <x v="45"/>
    <x v="2"/>
    <n v="4000"/>
    <n v="20"/>
    <n v="1354995"/>
    <d v="2001-06-07T09:05:36"/>
    <s v="Carolina Power &amp; Light Company"/>
    <x v="1"/>
    <x v="0"/>
    <x v="0"/>
    <x v="0"/>
    <x v="3"/>
    <n v="51354"/>
    <s v="US Pwr Phy Firm  Cinergy Peak            18-22Jun01      USD/MWh"/>
    <x v="1"/>
    <x v="3"/>
    <x v="0"/>
    <x v="0"/>
    <x v="0"/>
    <n v="42"/>
    <s v="ZACHA007"/>
    <s v="CDORLAN"/>
    <s v="ST-ECAR"/>
    <x v="0"/>
    <x v="0"/>
    <x v="0"/>
    <m/>
    <n v="636933.1"/>
    <n v="27457"/>
    <d v="2001-06-18T21:00:00"/>
    <d v="2001-06-22T21:00:00"/>
  </r>
  <r>
    <x v="45"/>
    <x v="2"/>
    <n v="4000"/>
    <n v="20"/>
    <n v="1355004"/>
    <d v="2001-06-07T09:05:58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5"/>
    <s v="ZACHA007"/>
    <s v="JQUENET"/>
    <s v="ST-PJM"/>
    <x v="0"/>
    <x v="0"/>
    <x v="0"/>
    <m/>
    <n v="636935.1"/>
    <n v="27457"/>
    <d v="2001-06-18T21:00:00"/>
    <d v="2001-06-22T21:00:00"/>
  </r>
  <r>
    <x v="45"/>
    <x v="2"/>
    <n v="4000"/>
    <n v="20"/>
    <n v="1355143"/>
    <d v="2001-06-07T09:09:21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4.25"/>
    <s v="PJMPower"/>
    <s v="JQUENET"/>
    <s v="ST-PJM"/>
    <x v="0"/>
    <x v="0"/>
    <x v="0"/>
    <m/>
    <n v="636947.1"/>
    <n v="3246"/>
    <d v="2001-06-11T21:00:01"/>
    <d v="2001-06-15T21:00:01"/>
  </r>
  <r>
    <x v="45"/>
    <x v="1"/>
    <n v="300000"/>
    <n v="90"/>
    <n v="1355243"/>
    <d v="2001-06-07T09:12:36"/>
    <s v="NRG Power Marketing Inc."/>
    <x v="2"/>
    <x v="0"/>
    <x v="0"/>
    <x v="1"/>
    <x v="4"/>
    <n v="49613"/>
    <s v="US Gas Swap      Nymex                   Sep01           USD/MM"/>
    <x v="1"/>
    <x v="4"/>
    <x v="0"/>
    <x v="1"/>
    <x v="0"/>
    <n v="3.8975"/>
    <s v="fzerilli"/>
    <s v="JARNOLD"/>
    <s v="NG-Price"/>
    <x v="1"/>
    <x v="0"/>
    <x v="1"/>
    <m/>
    <s v="VF3519.1"/>
    <n v="69121"/>
    <d v="2001-09-01T21:00:00"/>
    <d v="2001-09-30T21:00:00"/>
  </r>
  <r>
    <x v="45"/>
    <x v="1"/>
    <n v="310000"/>
    <n v="77.5"/>
    <n v="1355343"/>
    <d v="2001-06-07T09:15:44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548.1"/>
    <n v="66652"/>
    <d v="2001-07-01T21:00:01"/>
    <d v="2001-07-31T21:00:01"/>
  </r>
  <r>
    <x v="45"/>
    <x v="2"/>
    <n v="4000"/>
    <n v="20"/>
    <n v="1356022"/>
    <d v="2001-06-07T09:34:27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75"/>
    <s v="ZACHA007"/>
    <s v="JQUENET"/>
    <s v="ST-PJM"/>
    <x v="0"/>
    <x v="0"/>
    <x v="0"/>
    <m/>
    <n v="637015.1"/>
    <n v="27457"/>
    <d v="2001-06-18T21:00:00"/>
    <d v="2001-06-22T21:00:00"/>
  </r>
  <r>
    <x v="45"/>
    <x v="0"/>
    <n v="12400"/>
    <n v="93"/>
    <n v="1356064"/>
    <d v="2001-06-07T09:36:11"/>
    <s v="Williams Energy Marketing &amp; Trading Company"/>
    <x v="1"/>
    <x v="0"/>
    <x v="0"/>
    <x v="0"/>
    <x v="1"/>
    <n v="36705"/>
    <s v="US Pwr Phy CAISO SP15 Peak               Aug01           USD/MWh"/>
    <x v="0"/>
    <x v="0"/>
    <x v="0"/>
    <x v="0"/>
    <x v="0"/>
    <n v="173"/>
    <s v="CBOHN010"/>
    <s v="RBADEER"/>
    <s v="ST-CA"/>
    <x v="0"/>
    <x v="0"/>
    <x v="0"/>
    <n v="96004396"/>
    <n v="637025.1"/>
    <n v="64245"/>
    <d v="2001-08-01T21:00:01"/>
    <d v="2001-08-31T21:00:01"/>
  </r>
  <r>
    <x v="45"/>
    <x v="0"/>
    <n v="12400"/>
    <n v="93"/>
    <n v="1356075"/>
    <d v="2001-06-07T09:36:48"/>
    <s v="Williams Energy Marketing &amp; Trading Company"/>
    <x v="1"/>
    <x v="0"/>
    <x v="0"/>
    <x v="0"/>
    <x v="1"/>
    <n v="36700"/>
    <s v="US Pwr Phy CAISO NP15 Peak               Aug01           USD/MWh"/>
    <x v="0"/>
    <x v="0"/>
    <x v="0"/>
    <x v="0"/>
    <x v="0"/>
    <n v="175"/>
    <s v="CBOHN010"/>
    <s v="RBADEER"/>
    <s v="LT-CA"/>
    <x v="0"/>
    <x v="0"/>
    <x v="0"/>
    <n v="96004396"/>
    <n v="637029.1"/>
    <n v="64245"/>
    <d v="2001-08-01T21:00:01"/>
    <d v="2001-08-31T21:00:01"/>
  </r>
  <r>
    <x v="45"/>
    <x v="2"/>
    <n v="4000"/>
    <n v="20"/>
    <n v="1356223"/>
    <d v="2001-06-07T09:44:16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3.25"/>
    <s v="GOZBOB12"/>
    <s v="FSTURM"/>
    <s v="ST-ECAR"/>
    <x v="0"/>
    <x v="0"/>
    <x v="0"/>
    <n v="96057479"/>
    <n v="637053.1"/>
    <n v="55134"/>
    <d v="2001-07-02T21:00:00"/>
    <d v="2001-07-06T21:00:00"/>
  </r>
  <r>
    <x v="45"/>
    <x v="2"/>
    <n v="4000"/>
    <n v="20"/>
    <n v="1356363"/>
    <d v="2001-06-07T09:54:00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"/>
    <s v="JEFFK003"/>
    <s v="PBRODER"/>
    <s v="ST-New England"/>
    <x v="0"/>
    <x v="0"/>
    <x v="0"/>
    <n v="96009016"/>
    <n v="637075.1"/>
    <n v="18"/>
    <d v="2001-06-11T21:00:01"/>
    <d v="2001-06-15T21:00:01"/>
  </r>
  <r>
    <x v="45"/>
    <x v="2"/>
    <n v="73600"/>
    <n v="368"/>
    <n v="1356456"/>
    <d v="2001-06-07T10:00:32"/>
    <s v="Reliant Energy Services, Inc."/>
    <x v="4"/>
    <x v="0"/>
    <x v="0"/>
    <x v="0"/>
    <x v="3"/>
    <n v="32890"/>
    <s v="US Pwr Phy Firm  PJM-W Peak              Oct-Dec01       USD/MWh"/>
    <x v="3"/>
    <x v="0"/>
    <x v="0"/>
    <x v="0"/>
    <x v="0"/>
    <n v="36.200000000000003"/>
    <s v="CFOR1234"/>
    <s v="RBENSON"/>
    <s v="LT-PJM"/>
    <x v="0"/>
    <x v="0"/>
    <x v="0"/>
    <n v="96053024"/>
    <n v="637097.1"/>
    <n v="65268"/>
    <d v="2001-10-01T14:12:00"/>
    <d v="2001-12-31T14:12:00"/>
  </r>
  <r>
    <x v="45"/>
    <x v="1"/>
    <n v="230000"/>
    <n v="57.5"/>
    <n v="1356481"/>
    <d v="2001-06-07T10:02:55"/>
    <s v="Coral Energy Holding L.P."/>
    <x v="3"/>
    <x v="0"/>
    <x v="0"/>
    <x v="1"/>
    <x v="5"/>
    <n v="39052"/>
    <s v="CAN Gas Basis    Sumas                   Jul-Sep01       USD/MM"/>
    <x v="14"/>
    <x v="0"/>
    <x v="0"/>
    <x v="1"/>
    <x v="0"/>
    <n v="-0.46"/>
    <s v="CDAN1234"/>
    <s v="JMCKAY"/>
    <s v="FT - CAND - EGSC - EA"/>
    <x v="1"/>
    <x v="0"/>
    <x v="2"/>
    <n v="96018986"/>
    <s v="VF3877.1"/>
    <n v="49747"/>
    <d v="2001-07-01T00:00:00"/>
    <d v="2001-09-30T00:00:00"/>
  </r>
  <r>
    <x v="45"/>
    <x v="0"/>
    <n v="12400"/>
    <n v="93"/>
    <n v="1356663"/>
    <d v="2001-06-07T10:18:08"/>
    <s v="Mirant Americas Energy Marketing, L.P."/>
    <x v="1"/>
    <x v="0"/>
    <x v="0"/>
    <x v="0"/>
    <x v="1"/>
    <n v="38567"/>
    <s v="US Pwr Phy CAISO NP15 OffPk              Jul01           USD/MWh"/>
    <x v="0"/>
    <x v="0"/>
    <x v="0"/>
    <x v="0"/>
    <x v="0"/>
    <n v="85"/>
    <s v="CBOHN010"/>
    <s v="CMALLOR"/>
    <s v="ST-CA"/>
    <x v="0"/>
    <x v="0"/>
    <x v="0"/>
    <n v="96006417"/>
    <n v="637129.1"/>
    <n v="56264"/>
    <d v="2001-07-01T21:00:01"/>
    <d v="2001-07-31T21:00:01"/>
  </r>
  <r>
    <x v="45"/>
    <x v="1"/>
    <n v="755000"/>
    <n v="188.75"/>
    <n v="1356839"/>
    <d v="2001-06-07T10:42:51"/>
    <s v="Mirant Americas Energy Marketing, L.P."/>
    <x v="1"/>
    <x v="0"/>
    <x v="0"/>
    <x v="1"/>
    <x v="2"/>
    <n v="35675"/>
    <s v="US Gas Basis     NNG Ventura             Nov01-Mar02     USD/MM"/>
    <x v="1"/>
    <x v="2"/>
    <x v="0"/>
    <x v="1"/>
    <x v="0"/>
    <n v="3.5000000000000003E-2"/>
    <s v="CHRISW001"/>
    <s v="ALEWIS"/>
    <s v="GD-CENTRAL"/>
    <x v="1"/>
    <x v="0"/>
    <x v="1"/>
    <n v="95000281"/>
    <s v="VF4074.1"/>
    <n v="56264"/>
    <d v="2001-11-01T00:00:00"/>
    <d v="2002-03-31T00:00:00"/>
  </r>
  <r>
    <x v="45"/>
    <x v="0"/>
    <n v="12400"/>
    <n v="93"/>
    <n v="1356849"/>
    <d v="2001-06-07T10:44:31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93"/>
    <s v="CBOHN010"/>
    <s v="CMALLOR"/>
    <s v="ST-CA"/>
    <x v="0"/>
    <x v="0"/>
    <x v="0"/>
    <n v="96006417"/>
    <n v="637169.1"/>
    <n v="56264"/>
    <d v="2001-07-01T21:00:01"/>
    <d v="2001-07-31T21:00:01"/>
  </r>
  <r>
    <x v="45"/>
    <x v="0"/>
    <n v="12400"/>
    <n v="93"/>
    <n v="1356998"/>
    <d v="2001-06-07T11:05:14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100"/>
    <s v="CBOHN010"/>
    <s v="CMALLOR"/>
    <s v="ST-CA"/>
    <x v="0"/>
    <x v="0"/>
    <x v="0"/>
    <n v="96006417"/>
    <n v="637196.1"/>
    <n v="56264"/>
    <d v="2001-07-01T21:00:01"/>
    <d v="2001-07-31T21:00:01"/>
  </r>
  <r>
    <x v="45"/>
    <x v="2"/>
    <n v="24000"/>
    <n v="120"/>
    <n v="1357109"/>
    <d v="2001-06-07T11:27:53"/>
    <s v="Constellation Power Source, Inc."/>
    <x v="1"/>
    <x v="0"/>
    <x v="0"/>
    <x v="0"/>
    <x v="3"/>
    <n v="26313"/>
    <s v="US Pwr Phy Firm  Entergy Peak            Sep01           USD/MWh"/>
    <x v="1"/>
    <x v="3"/>
    <x v="0"/>
    <x v="0"/>
    <x v="0"/>
    <n v="43"/>
    <s v="GOZBOB12"/>
    <s v="MCARSON2"/>
    <s v="LT-SPP"/>
    <x v="0"/>
    <x v="0"/>
    <x v="0"/>
    <n v="96057479"/>
    <n v="637250.1"/>
    <n v="55134"/>
    <d v="2001-09-01T14:16:00"/>
    <d v="2001-09-30T14:16:00"/>
  </r>
  <r>
    <x v="45"/>
    <x v="2"/>
    <n v="49600"/>
    <n v="248"/>
    <n v="1357354"/>
    <d v="2001-06-07T12:01:12"/>
    <s v="Engage Energy Canada L.P."/>
    <x v="0"/>
    <x v="0"/>
    <x v="0"/>
    <x v="0"/>
    <x v="6"/>
    <n v="30185"/>
    <s v="US Pwr Fin Swap  ISO NY Z-A Peak         Jul-Aug01       USD/MWh"/>
    <x v="1"/>
    <x v="3"/>
    <x v="0"/>
    <x v="0"/>
    <x v="0"/>
    <n v="58.75"/>
    <s v="NYSPower"/>
    <s v="DDAVIS"/>
    <s v="LT-New England"/>
    <x v="0"/>
    <x v="0"/>
    <x v="1"/>
    <n v="96028131"/>
    <n v="637326.1"/>
    <n v="53341"/>
    <d v="2001-07-01T00:00:00"/>
    <d v="2001-08-31T00:00:00"/>
  </r>
  <r>
    <x v="45"/>
    <x v="2"/>
    <n v="4000"/>
    <n v="20"/>
    <n v="1357792"/>
    <d v="2001-06-07T13:06:36"/>
    <s v="Constellation Power Source, Inc."/>
    <x v="0"/>
    <x v="0"/>
    <x v="0"/>
    <x v="0"/>
    <x v="3"/>
    <n v="29083"/>
    <s v="US Pwr Phy Firm  NEPOOL Peak             11-15Jun01      USD/MWh"/>
    <x v="1"/>
    <x v="3"/>
    <x v="0"/>
    <x v="0"/>
    <x v="0"/>
    <n v="42.25"/>
    <s v="NepoolDesk"/>
    <s v="PBRODER"/>
    <s v="ST-New England"/>
    <x v="0"/>
    <x v="0"/>
    <x v="0"/>
    <n v="96057479"/>
    <n v="637561.1"/>
    <n v="55134"/>
    <d v="2001-06-11T21:00:01"/>
    <d v="2001-06-15T21:00:01"/>
  </r>
  <r>
    <x v="45"/>
    <x v="0"/>
    <n v="36400"/>
    <n v="273"/>
    <n v="1357825"/>
    <d v="2001-06-07T13:10:1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52.5"/>
    <s v="POWERWEST"/>
    <s v="RBADEER"/>
    <s v="LT-CA"/>
    <x v="0"/>
    <x v="0"/>
    <x v="0"/>
    <n v="96057469"/>
    <n v="637584.1"/>
    <n v="53350"/>
    <d v="2002-04-01T00:00:00"/>
    <d v="2002-06-30T00:00:00"/>
  </r>
  <r>
    <x v="45"/>
    <x v="2"/>
    <n v="4000"/>
    <n v="20"/>
    <n v="1357892"/>
    <d v="2001-06-07T13:18:29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3.5"/>
    <s v="DDEF1234"/>
    <s v="KPRESTO"/>
    <s v="LT-SERC"/>
    <x v="0"/>
    <x v="0"/>
    <x v="0"/>
    <m/>
    <n v="637610.1"/>
    <n v="26428"/>
    <d v="2001-06-11T21:00:00"/>
    <d v="2001-06-15T21:00:00"/>
  </r>
  <r>
    <x v="45"/>
    <x v="2"/>
    <n v="24000"/>
    <n v="120"/>
    <n v="1357918"/>
    <d v="2001-06-07T13:20:15"/>
    <s v="CMS Marketing, Services and Trading Company"/>
    <x v="4"/>
    <x v="0"/>
    <x v="0"/>
    <x v="0"/>
    <x v="3"/>
    <n v="26313"/>
    <s v="US Pwr Phy Firm  Entergy Peak            Sep01           USD/MWh"/>
    <x v="3"/>
    <x v="0"/>
    <x v="0"/>
    <x v="0"/>
    <x v="0"/>
    <n v="43"/>
    <s v="CORR1234"/>
    <s v="MCARSON2"/>
    <s v="LT-SPP"/>
    <x v="0"/>
    <x v="0"/>
    <x v="0"/>
    <n v="96018400"/>
    <n v="637619.1"/>
    <n v="53295"/>
    <d v="2001-09-01T14:16:00"/>
    <d v="2001-09-30T14:16:00"/>
  </r>
  <r>
    <x v="45"/>
    <x v="2"/>
    <n v="4000"/>
    <n v="20"/>
    <n v="1357923"/>
    <d v="2001-06-07T13:20:36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2.5"/>
    <s v="DDEF1234"/>
    <s v="KPRESTO"/>
    <s v="LT-SERC"/>
    <x v="0"/>
    <x v="0"/>
    <x v="0"/>
    <m/>
    <n v="637620.1"/>
    <n v="26428"/>
    <d v="2001-06-11T21:00:00"/>
    <d v="2001-06-15T21:00:00"/>
  </r>
  <r>
    <x v="45"/>
    <x v="2"/>
    <n v="4000"/>
    <n v="20"/>
    <n v="1358030"/>
    <d v="2001-06-07T13:36:16"/>
    <s v="Allegheny Energy Supply Company, LLC"/>
    <x v="1"/>
    <x v="0"/>
    <x v="0"/>
    <x v="0"/>
    <x v="3"/>
    <n v="25667"/>
    <s v="US Pwr Phy Firm  TVA Peak                11-15Jun01      USD/MWh"/>
    <x v="1"/>
    <x v="3"/>
    <x v="0"/>
    <x v="0"/>
    <x v="0"/>
    <n v="45.5"/>
    <s v="CHRISB008"/>
    <s v="JKING6"/>
    <s v="ST-SERC"/>
    <x v="0"/>
    <x v="0"/>
    <x v="0"/>
    <n v="96037738"/>
    <n v="637649.1"/>
    <n v="72209"/>
    <d v="2001-06-11T21:00:01"/>
    <d v="2001-06-15T21:00:01"/>
  </r>
  <r>
    <x v="45"/>
    <x v="2"/>
    <n v="4000"/>
    <n v="20"/>
    <n v="1358031"/>
    <d v="2001-06-07T13:36:20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.5"/>
    <s v="DDEF1234"/>
    <s v="KPRESTO"/>
    <s v="LT-SERC"/>
    <x v="0"/>
    <x v="0"/>
    <x v="0"/>
    <m/>
    <n v="637650.1"/>
    <n v="26428"/>
    <d v="2001-06-11T21:00:00"/>
    <d v="2001-06-15T21:00:00"/>
  </r>
  <r>
    <x v="45"/>
    <x v="2"/>
    <n v="4000"/>
    <n v="20"/>
    <n v="1358032"/>
    <d v="2001-06-07T13:36:35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"/>
    <s v="DDEF1234"/>
    <s v="KPRESTO"/>
    <s v="LT-SERC"/>
    <x v="0"/>
    <x v="0"/>
    <x v="0"/>
    <m/>
    <n v="637651.1"/>
    <n v="26428"/>
    <d v="2001-06-11T21:00:00"/>
    <d v="2001-06-15T21:00:00"/>
  </r>
  <r>
    <x v="45"/>
    <x v="2"/>
    <n v="4000"/>
    <n v="20"/>
    <n v="1358107"/>
    <d v="2001-06-07T13:47:48"/>
    <s v="Virginia Electric and Power Company"/>
    <x v="4"/>
    <x v="0"/>
    <x v="0"/>
    <x v="0"/>
    <x v="3"/>
    <n v="25667"/>
    <s v="US Pwr Phy Firm  TVA Peak                11-15Jun01      USD/MWh"/>
    <x v="1"/>
    <x v="3"/>
    <x v="0"/>
    <x v="0"/>
    <x v="0"/>
    <n v="45"/>
    <s v="MSCH1234"/>
    <s v="JKING6"/>
    <s v="ST-SERC"/>
    <x v="0"/>
    <x v="0"/>
    <x v="0"/>
    <m/>
    <n v="637682.1"/>
    <n v="3246"/>
    <d v="2001-06-11T21:00:01"/>
    <d v="2001-06-15T21:00:01"/>
  </r>
  <r>
    <x v="45"/>
    <x v="2"/>
    <n v="4000"/>
    <n v="20"/>
    <n v="1358166"/>
    <d v="2001-06-07T13:58:15"/>
    <s v="Peco Energy Company"/>
    <x v="0"/>
    <x v="0"/>
    <x v="0"/>
    <x v="0"/>
    <x v="3"/>
    <n v="29083"/>
    <s v="US Pwr Phy Firm  NEPOOL Peak             11-15Jun01      USD/MWh"/>
    <x v="1"/>
    <x v="3"/>
    <x v="0"/>
    <x v="0"/>
    <x v="0"/>
    <n v="42.5"/>
    <s v="NepoolDesk"/>
    <s v="PBRODER"/>
    <s v="ST-New England"/>
    <x v="0"/>
    <x v="0"/>
    <x v="0"/>
    <m/>
    <n v="637715.1"/>
    <n v="5607"/>
    <d v="2001-06-11T21:00:01"/>
    <d v="2001-06-15T21:00:01"/>
  </r>
  <r>
    <x v="45"/>
    <x v="2"/>
    <n v="24000"/>
    <n v="120"/>
    <n v="1358267"/>
    <d v="2001-06-07T14:11:05"/>
    <s v="CMS Marketing, Services and Trading Company"/>
    <x v="4"/>
    <x v="0"/>
    <x v="0"/>
    <x v="0"/>
    <x v="3"/>
    <n v="26313"/>
    <s v="US Pwr Phy Firm  Entergy Peak            Sep01           USD/MWh"/>
    <x v="1"/>
    <x v="3"/>
    <x v="0"/>
    <x v="0"/>
    <x v="0"/>
    <n v="43"/>
    <s v="CORR1234"/>
    <s v="MCARSON2"/>
    <s v="LT-SPP"/>
    <x v="0"/>
    <x v="0"/>
    <x v="0"/>
    <n v="96018400"/>
    <n v="637758.1"/>
    <n v="53295"/>
    <d v="2001-09-01T14:16:00"/>
    <d v="2001-09-30T14:16:00"/>
  </r>
  <r>
    <x v="45"/>
    <x v="2"/>
    <n v="47200"/>
    <n v="236"/>
    <n v="1358284"/>
    <d v="2001-06-07T14:16:53"/>
    <s v="Williams Energy Marketing &amp; Trading Company"/>
    <x v="4"/>
    <x v="0"/>
    <x v="0"/>
    <x v="0"/>
    <x v="3"/>
    <n v="33296"/>
    <s v="US Pwr Phy Firm  Entergy Peak            Jan-Feb02       USD/MWh"/>
    <x v="1"/>
    <x v="3"/>
    <x v="0"/>
    <x v="0"/>
    <x v="0"/>
    <n v="39.25"/>
    <s v="LRAT1234"/>
    <s v="MCARSON2"/>
    <s v="ST-SPP"/>
    <x v="0"/>
    <x v="0"/>
    <x v="0"/>
    <n v="96004396"/>
    <n v="637777.1"/>
    <n v="64245"/>
    <d v="2002-01-01T14:16:00"/>
    <d v="2002-02-28T14:16:00"/>
  </r>
  <r>
    <x v="45"/>
    <x v="2"/>
    <n v="24000"/>
    <n v="120"/>
    <n v="1358458"/>
    <d v="2001-06-07T15:16:14"/>
    <s v="Aquila Energy Marketing Corporation"/>
    <x v="4"/>
    <x v="0"/>
    <x v="0"/>
    <x v="0"/>
    <x v="3"/>
    <n v="3751"/>
    <s v="US Pwr Phy Firm  Cinergy Peak            Sep01           USD/MWh"/>
    <x v="3"/>
    <x v="0"/>
    <x v="0"/>
    <x v="0"/>
    <x v="0"/>
    <n v="36.700000000000003"/>
    <s v="LRAT1234"/>
    <s v="FSTURM"/>
    <s v="ST-ECAR"/>
    <x v="0"/>
    <x v="0"/>
    <x v="0"/>
    <n v="96009016"/>
    <n v="637891.1"/>
    <n v="18"/>
    <d v="2001-09-01T17:11:00"/>
    <d v="2001-09-30T17:11:00"/>
  </r>
  <r>
    <x v="45"/>
    <x v="2"/>
    <n v="24800"/>
    <n v="124"/>
    <n v="1358727"/>
    <d v="2001-06-07T15:32:02"/>
    <s v="Constellation Power Source, Inc."/>
    <x v="1"/>
    <x v="0"/>
    <x v="0"/>
    <x v="0"/>
    <x v="3"/>
    <n v="40819"/>
    <s v="US Pwr Phy Firm  COMED Peak              Jul01           USD/MWh"/>
    <x v="1"/>
    <x v="3"/>
    <x v="0"/>
    <x v="0"/>
    <x v="0"/>
    <n v="75.5"/>
    <s v="MARKTH11"/>
    <s v="FSTURM"/>
    <s v="LT-ECAR"/>
    <x v="0"/>
    <x v="0"/>
    <x v="0"/>
    <n v="96057479"/>
    <n v="637943.1"/>
    <n v="55134"/>
    <d v="2001-07-01T21:00:01"/>
    <d v="2001-07-31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">
  <r>
    <x v="0"/>
    <x v="0"/>
    <n v="1335927"/>
    <n v="37046.656423611101"/>
    <x v="0"/>
    <x v="0"/>
    <x v="0"/>
    <n v="5353"/>
    <x v="0"/>
    <x v="0"/>
    <x v="0"/>
    <x v="0"/>
    <x v="0"/>
    <x v="0"/>
    <x v="0"/>
    <x v="0"/>
    <x v="0"/>
    <x v="0"/>
    <x v="0"/>
    <x v="0"/>
    <x v="0"/>
    <x v="0"/>
    <x v="0"/>
    <x v="0"/>
    <x v="0"/>
    <n v="631936.1"/>
    <x v="0"/>
    <x v="0"/>
    <x v="0"/>
  </r>
  <r>
    <x v="1"/>
    <x v="1"/>
    <n v="1336904"/>
    <d v="2001-06-05T07:32:00"/>
    <x v="1"/>
    <x v="0"/>
    <x v="0"/>
    <n v="5361"/>
    <x v="0"/>
    <x v="1"/>
    <x v="1"/>
    <x v="1"/>
    <x v="1"/>
    <x v="1"/>
    <x v="0"/>
    <x v="0"/>
    <x v="0"/>
    <x v="1"/>
    <x v="0"/>
    <x v="1"/>
    <x v="1"/>
    <x v="0"/>
    <x v="1"/>
    <x v="0"/>
    <x v="1"/>
    <n v="632379.1"/>
    <x v="1"/>
    <x v="1"/>
    <x v="1"/>
  </r>
  <r>
    <x v="1"/>
    <x v="1"/>
    <n v="1336947"/>
    <d v="2001-06-05T07:36:00"/>
    <x v="1"/>
    <x v="0"/>
    <x v="0"/>
    <n v="5362"/>
    <x v="0"/>
    <x v="1"/>
    <x v="2"/>
    <x v="2"/>
    <x v="0"/>
    <x v="2"/>
    <x v="0"/>
    <x v="0"/>
    <x v="0"/>
    <x v="2"/>
    <x v="0"/>
    <x v="2"/>
    <x v="2"/>
    <x v="0"/>
    <x v="1"/>
    <x v="0"/>
    <x v="1"/>
    <n v="632396.1"/>
    <x v="1"/>
    <x v="1"/>
    <x v="1"/>
  </r>
  <r>
    <x v="1"/>
    <x v="1"/>
    <n v="1337087"/>
    <d v="2001-06-05T07:48:00"/>
    <x v="1"/>
    <x v="0"/>
    <x v="0"/>
    <n v="5364"/>
    <x v="0"/>
    <x v="1"/>
    <x v="1"/>
    <x v="1"/>
    <x v="0"/>
    <x v="2"/>
    <x v="0"/>
    <x v="0"/>
    <x v="0"/>
    <x v="3"/>
    <x v="0"/>
    <x v="1"/>
    <x v="1"/>
    <x v="0"/>
    <x v="1"/>
    <x v="0"/>
    <x v="1"/>
    <n v="632441.1"/>
    <x v="1"/>
    <x v="1"/>
    <x v="1"/>
  </r>
  <r>
    <x v="2"/>
    <x v="2"/>
    <n v="1344790"/>
    <n v="37048.306238425903"/>
    <x v="2"/>
    <x v="0"/>
    <x v="0"/>
    <n v="5414"/>
    <x v="1"/>
    <x v="2"/>
    <x v="3"/>
    <x v="3"/>
    <x v="0"/>
    <x v="3"/>
    <x v="0"/>
    <x v="1"/>
    <x v="0"/>
    <x v="4"/>
    <x v="0"/>
    <x v="3"/>
    <x v="3"/>
    <x v="1"/>
    <x v="0"/>
    <x v="1"/>
    <x v="2"/>
    <s v="VE8930.1"/>
    <x v="2"/>
    <x v="2"/>
    <x v="2"/>
  </r>
  <r>
    <x v="2"/>
    <x v="2"/>
    <n v="1347086"/>
    <n v="37048.378229166701"/>
    <x v="2"/>
    <x v="0"/>
    <x v="0"/>
    <n v="5423"/>
    <x v="1"/>
    <x v="2"/>
    <x v="4"/>
    <x v="4"/>
    <x v="2"/>
    <x v="1"/>
    <x v="0"/>
    <x v="1"/>
    <x v="0"/>
    <x v="5"/>
    <x v="0"/>
    <x v="4"/>
    <x v="4"/>
    <x v="1"/>
    <x v="0"/>
    <x v="1"/>
    <x v="2"/>
    <s v="VE9591.1"/>
    <x v="2"/>
    <x v="3"/>
    <x v="3"/>
  </r>
  <r>
    <x v="2"/>
    <x v="1"/>
    <n v="1347758"/>
    <n v="37048.3917476852"/>
    <x v="3"/>
    <x v="0"/>
    <x v="0"/>
    <n v="5426"/>
    <x v="0"/>
    <x v="1"/>
    <x v="5"/>
    <x v="5"/>
    <x v="0"/>
    <x v="2"/>
    <x v="0"/>
    <x v="0"/>
    <x v="0"/>
    <x v="6"/>
    <x v="0"/>
    <x v="1"/>
    <x v="1"/>
    <x v="0"/>
    <x v="0"/>
    <x v="0"/>
    <x v="3"/>
    <n v="634716.1"/>
    <x v="3"/>
    <x v="4"/>
    <x v="4"/>
  </r>
  <r>
    <x v="2"/>
    <x v="1"/>
    <n v="1347891"/>
    <n v="37048.394733796304"/>
    <x v="3"/>
    <x v="0"/>
    <x v="0"/>
    <n v="5428"/>
    <x v="0"/>
    <x v="1"/>
    <x v="6"/>
    <x v="6"/>
    <x v="0"/>
    <x v="2"/>
    <x v="0"/>
    <x v="0"/>
    <x v="0"/>
    <x v="7"/>
    <x v="0"/>
    <x v="5"/>
    <x v="5"/>
    <x v="0"/>
    <x v="0"/>
    <x v="0"/>
    <x v="3"/>
    <n v="634735.1"/>
    <x v="3"/>
    <x v="4"/>
    <x v="4"/>
  </r>
  <r>
    <x v="2"/>
    <x v="1"/>
    <n v="1347902"/>
    <n v="37048.395011574103"/>
    <x v="3"/>
    <x v="0"/>
    <x v="0"/>
    <n v="5429"/>
    <x v="0"/>
    <x v="1"/>
    <x v="6"/>
    <x v="6"/>
    <x v="1"/>
    <x v="1"/>
    <x v="0"/>
    <x v="0"/>
    <x v="0"/>
    <x v="8"/>
    <x v="0"/>
    <x v="5"/>
    <x v="5"/>
    <x v="0"/>
    <x v="0"/>
    <x v="0"/>
    <x v="3"/>
    <n v="634737.1"/>
    <x v="3"/>
    <x v="4"/>
    <x v="4"/>
  </r>
  <r>
    <x v="2"/>
    <x v="1"/>
    <n v="1347909"/>
    <n v="37048.395173611098"/>
    <x v="3"/>
    <x v="0"/>
    <x v="0"/>
    <n v="5430"/>
    <x v="0"/>
    <x v="1"/>
    <x v="6"/>
    <x v="6"/>
    <x v="0"/>
    <x v="2"/>
    <x v="0"/>
    <x v="0"/>
    <x v="0"/>
    <x v="7"/>
    <x v="0"/>
    <x v="5"/>
    <x v="5"/>
    <x v="0"/>
    <x v="0"/>
    <x v="0"/>
    <x v="3"/>
    <n v="634739.1"/>
    <x v="3"/>
    <x v="4"/>
    <x v="4"/>
  </r>
  <r>
    <x v="2"/>
    <x v="1"/>
    <n v="1347918"/>
    <n v="37048.395347222198"/>
    <x v="3"/>
    <x v="0"/>
    <x v="0"/>
    <n v="5431"/>
    <x v="0"/>
    <x v="1"/>
    <x v="6"/>
    <x v="6"/>
    <x v="1"/>
    <x v="1"/>
    <x v="0"/>
    <x v="0"/>
    <x v="0"/>
    <x v="8"/>
    <x v="0"/>
    <x v="5"/>
    <x v="5"/>
    <x v="0"/>
    <x v="0"/>
    <x v="0"/>
    <x v="3"/>
    <n v="634742.1"/>
    <x v="3"/>
    <x v="4"/>
    <x v="4"/>
  </r>
  <r>
    <x v="2"/>
    <x v="1"/>
    <n v="1348159"/>
    <n v="37048.401458333297"/>
    <x v="3"/>
    <x v="0"/>
    <x v="0"/>
    <n v="5432"/>
    <x v="0"/>
    <x v="1"/>
    <x v="7"/>
    <x v="7"/>
    <x v="1"/>
    <x v="1"/>
    <x v="0"/>
    <x v="0"/>
    <x v="0"/>
    <x v="9"/>
    <x v="0"/>
    <x v="2"/>
    <x v="2"/>
    <x v="0"/>
    <x v="0"/>
    <x v="0"/>
    <x v="3"/>
    <n v="634790.1"/>
    <x v="3"/>
    <x v="4"/>
    <x v="4"/>
  </r>
  <r>
    <x v="2"/>
    <x v="1"/>
    <n v="1349571"/>
    <n v="37048.485810185201"/>
    <x v="1"/>
    <x v="0"/>
    <x v="0"/>
    <n v="5447"/>
    <x v="0"/>
    <x v="1"/>
    <x v="7"/>
    <x v="7"/>
    <x v="0"/>
    <x v="2"/>
    <x v="0"/>
    <x v="0"/>
    <x v="0"/>
    <x v="10"/>
    <x v="0"/>
    <x v="2"/>
    <x v="2"/>
    <x v="0"/>
    <x v="1"/>
    <x v="0"/>
    <x v="1"/>
    <n v="635161.1"/>
    <x v="1"/>
    <x v="4"/>
    <x v="4"/>
  </r>
  <r>
    <x v="2"/>
    <x v="1"/>
    <n v="1349600"/>
    <n v="37048.490405092598"/>
    <x v="1"/>
    <x v="0"/>
    <x v="0"/>
    <n v="5448"/>
    <x v="0"/>
    <x v="1"/>
    <x v="7"/>
    <x v="7"/>
    <x v="0"/>
    <x v="2"/>
    <x v="0"/>
    <x v="0"/>
    <x v="0"/>
    <x v="11"/>
    <x v="0"/>
    <x v="2"/>
    <x v="2"/>
    <x v="0"/>
    <x v="1"/>
    <x v="0"/>
    <x v="1"/>
    <n v="635180.1"/>
    <x v="1"/>
    <x v="4"/>
    <x v="4"/>
  </r>
  <r>
    <x v="2"/>
    <x v="1"/>
    <n v="1351131"/>
    <n v="37048.581446759301"/>
    <x v="1"/>
    <x v="0"/>
    <x v="0"/>
    <n v="5460"/>
    <x v="0"/>
    <x v="1"/>
    <x v="7"/>
    <x v="7"/>
    <x v="1"/>
    <x v="1"/>
    <x v="0"/>
    <x v="0"/>
    <x v="0"/>
    <x v="12"/>
    <x v="0"/>
    <x v="2"/>
    <x v="2"/>
    <x v="0"/>
    <x v="1"/>
    <x v="0"/>
    <x v="1"/>
    <n v="635640.1"/>
    <x v="1"/>
    <x v="4"/>
    <x v="4"/>
  </r>
  <r>
    <x v="2"/>
    <x v="1"/>
    <n v="1351377"/>
    <n v="37048.594629629602"/>
    <x v="4"/>
    <x v="0"/>
    <x v="0"/>
    <n v="5465"/>
    <x v="0"/>
    <x v="1"/>
    <x v="5"/>
    <x v="5"/>
    <x v="1"/>
    <x v="1"/>
    <x v="0"/>
    <x v="0"/>
    <x v="0"/>
    <x v="13"/>
    <x v="0"/>
    <x v="1"/>
    <x v="1"/>
    <x v="0"/>
    <x v="0"/>
    <x v="0"/>
    <x v="4"/>
    <n v="635709.1"/>
    <x v="4"/>
    <x v="4"/>
    <x v="4"/>
  </r>
  <r>
    <x v="2"/>
    <x v="1"/>
    <n v="1351516"/>
    <n v="37048.616712962998"/>
    <x v="5"/>
    <x v="0"/>
    <x v="0"/>
    <n v="5470"/>
    <x v="0"/>
    <x v="1"/>
    <x v="7"/>
    <x v="7"/>
    <x v="1"/>
    <x v="1"/>
    <x v="0"/>
    <x v="0"/>
    <x v="0"/>
    <x v="14"/>
    <x v="0"/>
    <x v="2"/>
    <x v="2"/>
    <x v="0"/>
    <x v="0"/>
    <x v="0"/>
    <x v="5"/>
    <n v="635815.1"/>
    <x v="5"/>
    <x v="4"/>
    <x v="4"/>
  </r>
  <r>
    <x v="3"/>
    <x v="1"/>
    <n v="1354605"/>
    <n v="37049.371226851901"/>
    <x v="1"/>
    <x v="0"/>
    <x v="0"/>
    <n v="5497"/>
    <x v="0"/>
    <x v="1"/>
    <x v="2"/>
    <x v="7"/>
    <x v="1"/>
    <x v="1"/>
    <x v="0"/>
    <x v="0"/>
    <x v="0"/>
    <x v="15"/>
    <x v="0"/>
    <x v="2"/>
    <x v="2"/>
    <x v="0"/>
    <x v="1"/>
    <x v="0"/>
    <x v="1"/>
    <n v="636906.1"/>
    <x v="1"/>
    <x v="4"/>
    <x v="4"/>
  </r>
  <r>
    <x v="3"/>
    <x v="2"/>
    <n v="1356714"/>
    <n v="37049.4352546296"/>
    <x v="4"/>
    <x v="0"/>
    <x v="0"/>
    <n v="5505"/>
    <x v="1"/>
    <x v="2"/>
    <x v="8"/>
    <x v="8"/>
    <x v="3"/>
    <x v="1"/>
    <x v="0"/>
    <x v="1"/>
    <x v="0"/>
    <x v="16"/>
    <x v="0"/>
    <x v="6"/>
    <x v="6"/>
    <x v="1"/>
    <x v="0"/>
    <x v="1"/>
    <x v="6"/>
    <s v="VF3997.1"/>
    <x v="4"/>
    <x v="3"/>
    <x v="3"/>
  </r>
  <r>
    <x v="3"/>
    <x v="0"/>
    <n v="1357471"/>
    <n v="37049.5145023148"/>
    <x v="1"/>
    <x v="0"/>
    <x v="0"/>
    <n v="5517"/>
    <x v="0"/>
    <x v="0"/>
    <x v="0"/>
    <x v="9"/>
    <x v="4"/>
    <x v="1"/>
    <x v="0"/>
    <x v="0"/>
    <x v="0"/>
    <x v="17"/>
    <x v="0"/>
    <x v="7"/>
    <x v="0"/>
    <x v="0"/>
    <x v="1"/>
    <x v="0"/>
    <x v="1"/>
    <n v="637394.1"/>
    <x v="1"/>
    <x v="5"/>
    <x v="5"/>
  </r>
  <r>
    <x v="3"/>
    <x v="0"/>
    <n v="1357484"/>
    <n v="37049.515567129602"/>
    <x v="1"/>
    <x v="0"/>
    <x v="0"/>
    <n v="5518"/>
    <x v="0"/>
    <x v="0"/>
    <x v="0"/>
    <x v="9"/>
    <x v="4"/>
    <x v="1"/>
    <x v="0"/>
    <x v="0"/>
    <x v="0"/>
    <x v="17"/>
    <x v="0"/>
    <x v="7"/>
    <x v="0"/>
    <x v="0"/>
    <x v="1"/>
    <x v="0"/>
    <x v="1"/>
    <n v="637401.1"/>
    <x v="1"/>
    <x v="5"/>
    <x v="5"/>
  </r>
  <r>
    <x v="3"/>
    <x v="0"/>
    <n v="1357526"/>
    <n v="37049.5218171296"/>
    <x v="1"/>
    <x v="0"/>
    <x v="0"/>
    <n v="5520"/>
    <x v="0"/>
    <x v="0"/>
    <x v="0"/>
    <x v="9"/>
    <x v="4"/>
    <x v="1"/>
    <x v="0"/>
    <x v="0"/>
    <x v="0"/>
    <x v="18"/>
    <x v="0"/>
    <x v="7"/>
    <x v="0"/>
    <x v="0"/>
    <x v="1"/>
    <x v="0"/>
    <x v="1"/>
    <n v="637430.1"/>
    <x v="1"/>
    <x v="5"/>
    <x v="5"/>
  </r>
  <r>
    <x v="3"/>
    <x v="0"/>
    <n v="1358454"/>
    <n v="37049.635937500003"/>
    <x v="1"/>
    <x v="0"/>
    <x v="0"/>
    <n v="5542"/>
    <x v="0"/>
    <x v="3"/>
    <x v="9"/>
    <x v="10"/>
    <x v="4"/>
    <x v="1"/>
    <x v="0"/>
    <x v="0"/>
    <x v="0"/>
    <x v="19"/>
    <x v="0"/>
    <x v="8"/>
    <x v="7"/>
    <x v="0"/>
    <x v="1"/>
    <x v="0"/>
    <x v="1"/>
    <n v="637888.1"/>
    <x v="1"/>
    <x v="5"/>
    <x v="5"/>
  </r>
  <r>
    <x v="3"/>
    <x v="0"/>
    <n v="1358462"/>
    <n v="37049.636643518497"/>
    <x v="1"/>
    <x v="0"/>
    <x v="0"/>
    <n v="5543"/>
    <x v="0"/>
    <x v="3"/>
    <x v="10"/>
    <x v="11"/>
    <x v="4"/>
    <x v="1"/>
    <x v="0"/>
    <x v="0"/>
    <x v="0"/>
    <x v="20"/>
    <x v="0"/>
    <x v="8"/>
    <x v="7"/>
    <x v="0"/>
    <x v="1"/>
    <x v="0"/>
    <x v="1"/>
    <n v="637894.1"/>
    <x v="1"/>
    <x v="5"/>
    <x v="5"/>
  </r>
  <r>
    <x v="3"/>
    <x v="2"/>
    <n v="1358463"/>
    <n v="37049.636990740699"/>
    <x v="4"/>
    <x v="0"/>
    <x v="0"/>
    <n v="5544"/>
    <x v="1"/>
    <x v="2"/>
    <x v="11"/>
    <x v="12"/>
    <x v="3"/>
    <x v="1"/>
    <x v="0"/>
    <x v="1"/>
    <x v="0"/>
    <x v="21"/>
    <x v="0"/>
    <x v="4"/>
    <x v="4"/>
    <x v="1"/>
    <x v="0"/>
    <x v="1"/>
    <x v="6"/>
    <s v="VF5407.1"/>
    <x v="4"/>
    <x v="6"/>
    <x v="6"/>
  </r>
  <r>
    <x v="3"/>
    <x v="2"/>
    <n v="1358464"/>
    <n v="37049.637210648201"/>
    <x v="4"/>
    <x v="0"/>
    <x v="0"/>
    <n v="5545"/>
    <x v="1"/>
    <x v="2"/>
    <x v="12"/>
    <x v="13"/>
    <x v="3"/>
    <x v="1"/>
    <x v="0"/>
    <x v="1"/>
    <x v="0"/>
    <x v="22"/>
    <x v="0"/>
    <x v="4"/>
    <x v="4"/>
    <x v="1"/>
    <x v="0"/>
    <x v="1"/>
    <x v="6"/>
    <s v="VF5411.1"/>
    <x v="4"/>
    <x v="3"/>
    <x v="3"/>
  </r>
  <r>
    <x v="3"/>
    <x v="2"/>
    <n v="1358465"/>
    <n v="37049.637337963002"/>
    <x v="4"/>
    <x v="0"/>
    <x v="0"/>
    <n v="5546"/>
    <x v="1"/>
    <x v="2"/>
    <x v="13"/>
    <x v="14"/>
    <x v="3"/>
    <x v="1"/>
    <x v="0"/>
    <x v="1"/>
    <x v="0"/>
    <x v="23"/>
    <x v="0"/>
    <x v="9"/>
    <x v="8"/>
    <x v="1"/>
    <x v="0"/>
    <x v="1"/>
    <x v="6"/>
    <s v="VF5412.1"/>
    <x v="4"/>
    <x v="6"/>
    <x v="6"/>
  </r>
  <r>
    <x v="3"/>
    <x v="2"/>
    <n v="1358467"/>
    <n v="37049.637442129599"/>
    <x v="4"/>
    <x v="0"/>
    <x v="0"/>
    <n v="5547"/>
    <x v="1"/>
    <x v="2"/>
    <x v="4"/>
    <x v="4"/>
    <x v="3"/>
    <x v="1"/>
    <x v="0"/>
    <x v="1"/>
    <x v="0"/>
    <x v="24"/>
    <x v="0"/>
    <x v="9"/>
    <x v="8"/>
    <x v="1"/>
    <x v="0"/>
    <x v="1"/>
    <x v="6"/>
    <s v="VF5413.1"/>
    <x v="4"/>
    <x v="3"/>
    <x v="3"/>
  </r>
  <r>
    <x v="3"/>
    <x v="2"/>
    <n v="1358468"/>
    <n v="37049.637708333299"/>
    <x v="4"/>
    <x v="0"/>
    <x v="0"/>
    <n v="5548"/>
    <x v="1"/>
    <x v="2"/>
    <x v="14"/>
    <x v="15"/>
    <x v="2"/>
    <x v="1"/>
    <x v="0"/>
    <x v="1"/>
    <x v="0"/>
    <x v="25"/>
    <x v="0"/>
    <x v="10"/>
    <x v="9"/>
    <x v="1"/>
    <x v="0"/>
    <x v="1"/>
    <x v="6"/>
    <s v="VF5414.1"/>
    <x v="4"/>
    <x v="3"/>
    <x v="3"/>
  </r>
  <r>
    <x v="3"/>
    <x v="0"/>
    <n v="1358485"/>
    <n v="37049.640752314801"/>
    <x v="1"/>
    <x v="0"/>
    <x v="0"/>
    <n v="5549"/>
    <x v="0"/>
    <x v="3"/>
    <x v="10"/>
    <x v="11"/>
    <x v="4"/>
    <x v="1"/>
    <x v="0"/>
    <x v="0"/>
    <x v="0"/>
    <x v="26"/>
    <x v="0"/>
    <x v="8"/>
    <x v="7"/>
    <x v="0"/>
    <x v="1"/>
    <x v="0"/>
    <x v="1"/>
    <n v="637919.1"/>
    <x v="1"/>
    <x v="5"/>
    <x v="5"/>
  </r>
  <r>
    <x v="3"/>
    <x v="0"/>
    <n v="1358487"/>
    <n v="37049.6410763889"/>
    <x v="1"/>
    <x v="0"/>
    <x v="0"/>
    <n v="5550"/>
    <x v="0"/>
    <x v="3"/>
    <x v="9"/>
    <x v="10"/>
    <x v="4"/>
    <x v="1"/>
    <x v="0"/>
    <x v="0"/>
    <x v="0"/>
    <x v="20"/>
    <x v="0"/>
    <x v="8"/>
    <x v="7"/>
    <x v="0"/>
    <x v="1"/>
    <x v="0"/>
    <x v="1"/>
    <n v="637920.1"/>
    <x v="1"/>
    <x v="5"/>
    <x v="5"/>
  </r>
  <r>
    <x v="3"/>
    <x v="0"/>
    <n v="1358492"/>
    <n v="37049.641307870399"/>
    <x v="1"/>
    <x v="0"/>
    <x v="0"/>
    <n v="5551"/>
    <x v="0"/>
    <x v="3"/>
    <x v="9"/>
    <x v="10"/>
    <x v="4"/>
    <x v="1"/>
    <x v="0"/>
    <x v="0"/>
    <x v="0"/>
    <x v="27"/>
    <x v="0"/>
    <x v="8"/>
    <x v="7"/>
    <x v="0"/>
    <x v="1"/>
    <x v="0"/>
    <x v="1"/>
    <n v="637921.1"/>
    <x v="1"/>
    <x v="5"/>
    <x v="5"/>
  </r>
  <r>
    <x v="3"/>
    <x v="0"/>
    <n v="1358495"/>
    <n v="37049.641550925902"/>
    <x v="1"/>
    <x v="0"/>
    <x v="0"/>
    <n v="5552"/>
    <x v="0"/>
    <x v="3"/>
    <x v="10"/>
    <x v="11"/>
    <x v="4"/>
    <x v="1"/>
    <x v="0"/>
    <x v="0"/>
    <x v="0"/>
    <x v="28"/>
    <x v="0"/>
    <x v="8"/>
    <x v="7"/>
    <x v="0"/>
    <x v="1"/>
    <x v="0"/>
    <x v="1"/>
    <n v="637923.1"/>
    <x v="1"/>
    <x v="5"/>
    <x v="5"/>
  </r>
  <r>
    <x v="3"/>
    <x v="0"/>
    <n v="1358657"/>
    <n v="37049.644375000003"/>
    <x v="1"/>
    <x v="0"/>
    <x v="0"/>
    <n v="5703"/>
    <x v="0"/>
    <x v="3"/>
    <x v="10"/>
    <x v="11"/>
    <x v="4"/>
    <x v="1"/>
    <x v="0"/>
    <x v="0"/>
    <x v="0"/>
    <x v="28"/>
    <x v="0"/>
    <x v="8"/>
    <x v="7"/>
    <x v="0"/>
    <x v="1"/>
    <x v="0"/>
    <x v="1"/>
    <n v="637929.1"/>
    <x v="1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4">
  <r>
    <x v="0"/>
    <x v="0"/>
    <n v="1335927"/>
    <n v="37046.656423611101"/>
    <x v="0"/>
    <x v="0"/>
    <x v="0"/>
    <n v="5353"/>
    <x v="0"/>
    <x v="0"/>
    <x v="0"/>
    <x v="0"/>
    <x v="0"/>
    <x v="0"/>
    <x v="0"/>
    <x v="0"/>
    <x v="0"/>
    <x v="0"/>
    <x v="0"/>
    <x v="0"/>
    <x v="0"/>
    <x v="0"/>
    <x v="0"/>
    <x v="0"/>
    <x v="0"/>
    <n v="631936.1"/>
    <x v="0"/>
    <x v="0"/>
    <x v="0"/>
  </r>
  <r>
    <x v="1"/>
    <x v="1"/>
    <n v="1336904"/>
    <d v="2001-06-05T07:32:00"/>
    <x v="1"/>
    <x v="0"/>
    <x v="0"/>
    <n v="5361"/>
    <x v="0"/>
    <x v="1"/>
    <x v="1"/>
    <x v="1"/>
    <x v="1"/>
    <x v="1"/>
    <x v="0"/>
    <x v="0"/>
    <x v="0"/>
    <x v="1"/>
    <x v="0"/>
    <x v="1"/>
    <x v="1"/>
    <x v="0"/>
    <x v="1"/>
    <x v="0"/>
    <x v="1"/>
    <n v="632379.1"/>
    <x v="1"/>
    <x v="1"/>
    <x v="1"/>
  </r>
  <r>
    <x v="1"/>
    <x v="1"/>
    <n v="1336947"/>
    <d v="2001-06-05T07:36:00"/>
    <x v="1"/>
    <x v="0"/>
    <x v="0"/>
    <n v="5362"/>
    <x v="0"/>
    <x v="1"/>
    <x v="2"/>
    <x v="2"/>
    <x v="0"/>
    <x v="2"/>
    <x v="0"/>
    <x v="0"/>
    <x v="0"/>
    <x v="2"/>
    <x v="0"/>
    <x v="2"/>
    <x v="2"/>
    <x v="0"/>
    <x v="1"/>
    <x v="0"/>
    <x v="1"/>
    <n v="632396.1"/>
    <x v="1"/>
    <x v="1"/>
    <x v="1"/>
  </r>
  <r>
    <x v="1"/>
    <x v="1"/>
    <n v="1337087"/>
    <d v="2001-06-05T07:48:00"/>
    <x v="1"/>
    <x v="0"/>
    <x v="0"/>
    <n v="5364"/>
    <x v="0"/>
    <x v="1"/>
    <x v="1"/>
    <x v="1"/>
    <x v="0"/>
    <x v="2"/>
    <x v="0"/>
    <x v="0"/>
    <x v="0"/>
    <x v="3"/>
    <x v="0"/>
    <x v="1"/>
    <x v="1"/>
    <x v="0"/>
    <x v="1"/>
    <x v="0"/>
    <x v="1"/>
    <n v="632441.1"/>
    <x v="1"/>
    <x v="1"/>
    <x v="1"/>
  </r>
  <r>
    <x v="2"/>
    <x v="2"/>
    <n v="1344790"/>
    <n v="37048.306238425903"/>
    <x v="2"/>
    <x v="0"/>
    <x v="0"/>
    <n v="5414"/>
    <x v="1"/>
    <x v="2"/>
    <x v="3"/>
    <x v="3"/>
    <x v="0"/>
    <x v="3"/>
    <x v="0"/>
    <x v="1"/>
    <x v="0"/>
    <x v="4"/>
    <x v="0"/>
    <x v="3"/>
    <x v="3"/>
    <x v="1"/>
    <x v="0"/>
    <x v="1"/>
    <x v="2"/>
    <s v="VE8930.1"/>
    <x v="2"/>
    <x v="2"/>
    <x v="2"/>
  </r>
  <r>
    <x v="2"/>
    <x v="2"/>
    <n v="1347086"/>
    <n v="37048.378229166701"/>
    <x v="2"/>
    <x v="0"/>
    <x v="0"/>
    <n v="5423"/>
    <x v="1"/>
    <x v="2"/>
    <x v="4"/>
    <x v="4"/>
    <x v="2"/>
    <x v="1"/>
    <x v="0"/>
    <x v="1"/>
    <x v="0"/>
    <x v="5"/>
    <x v="0"/>
    <x v="4"/>
    <x v="4"/>
    <x v="1"/>
    <x v="0"/>
    <x v="1"/>
    <x v="2"/>
    <s v="VE9591.1"/>
    <x v="2"/>
    <x v="3"/>
    <x v="3"/>
  </r>
  <r>
    <x v="2"/>
    <x v="1"/>
    <n v="1347758"/>
    <n v="37048.3917476852"/>
    <x v="3"/>
    <x v="0"/>
    <x v="0"/>
    <n v="5426"/>
    <x v="0"/>
    <x v="1"/>
    <x v="5"/>
    <x v="5"/>
    <x v="0"/>
    <x v="2"/>
    <x v="0"/>
    <x v="0"/>
    <x v="0"/>
    <x v="6"/>
    <x v="0"/>
    <x v="1"/>
    <x v="1"/>
    <x v="0"/>
    <x v="0"/>
    <x v="0"/>
    <x v="3"/>
    <n v="634716.1"/>
    <x v="3"/>
    <x v="4"/>
    <x v="4"/>
  </r>
  <r>
    <x v="2"/>
    <x v="1"/>
    <n v="1347891"/>
    <n v="37048.394733796304"/>
    <x v="3"/>
    <x v="0"/>
    <x v="0"/>
    <n v="5428"/>
    <x v="0"/>
    <x v="1"/>
    <x v="6"/>
    <x v="6"/>
    <x v="0"/>
    <x v="2"/>
    <x v="0"/>
    <x v="0"/>
    <x v="0"/>
    <x v="7"/>
    <x v="0"/>
    <x v="5"/>
    <x v="5"/>
    <x v="0"/>
    <x v="0"/>
    <x v="0"/>
    <x v="3"/>
    <n v="634735.1"/>
    <x v="3"/>
    <x v="4"/>
    <x v="4"/>
  </r>
  <r>
    <x v="2"/>
    <x v="1"/>
    <n v="1347902"/>
    <n v="37048.395011574103"/>
    <x v="3"/>
    <x v="0"/>
    <x v="0"/>
    <n v="5429"/>
    <x v="0"/>
    <x v="1"/>
    <x v="6"/>
    <x v="6"/>
    <x v="1"/>
    <x v="1"/>
    <x v="0"/>
    <x v="0"/>
    <x v="0"/>
    <x v="8"/>
    <x v="0"/>
    <x v="5"/>
    <x v="5"/>
    <x v="0"/>
    <x v="0"/>
    <x v="0"/>
    <x v="3"/>
    <n v="634737.1"/>
    <x v="3"/>
    <x v="4"/>
    <x v="4"/>
  </r>
  <r>
    <x v="2"/>
    <x v="1"/>
    <n v="1347909"/>
    <n v="37048.395173611098"/>
    <x v="3"/>
    <x v="0"/>
    <x v="0"/>
    <n v="5430"/>
    <x v="0"/>
    <x v="1"/>
    <x v="6"/>
    <x v="6"/>
    <x v="0"/>
    <x v="2"/>
    <x v="0"/>
    <x v="0"/>
    <x v="0"/>
    <x v="7"/>
    <x v="0"/>
    <x v="5"/>
    <x v="5"/>
    <x v="0"/>
    <x v="0"/>
    <x v="0"/>
    <x v="3"/>
    <n v="634739.1"/>
    <x v="3"/>
    <x v="4"/>
    <x v="4"/>
  </r>
  <r>
    <x v="2"/>
    <x v="1"/>
    <n v="1347918"/>
    <n v="37048.395347222198"/>
    <x v="3"/>
    <x v="0"/>
    <x v="0"/>
    <n v="5431"/>
    <x v="0"/>
    <x v="1"/>
    <x v="6"/>
    <x v="6"/>
    <x v="1"/>
    <x v="1"/>
    <x v="0"/>
    <x v="0"/>
    <x v="0"/>
    <x v="8"/>
    <x v="0"/>
    <x v="5"/>
    <x v="5"/>
    <x v="0"/>
    <x v="0"/>
    <x v="0"/>
    <x v="3"/>
    <n v="634742.1"/>
    <x v="3"/>
    <x v="4"/>
    <x v="4"/>
  </r>
  <r>
    <x v="2"/>
    <x v="1"/>
    <n v="1348159"/>
    <n v="37048.401458333297"/>
    <x v="3"/>
    <x v="0"/>
    <x v="0"/>
    <n v="5432"/>
    <x v="0"/>
    <x v="1"/>
    <x v="7"/>
    <x v="7"/>
    <x v="1"/>
    <x v="1"/>
    <x v="0"/>
    <x v="0"/>
    <x v="0"/>
    <x v="9"/>
    <x v="0"/>
    <x v="2"/>
    <x v="2"/>
    <x v="0"/>
    <x v="0"/>
    <x v="0"/>
    <x v="3"/>
    <n v="634790.1"/>
    <x v="3"/>
    <x v="4"/>
    <x v="4"/>
  </r>
  <r>
    <x v="2"/>
    <x v="1"/>
    <n v="1349571"/>
    <n v="37048.485810185201"/>
    <x v="1"/>
    <x v="0"/>
    <x v="0"/>
    <n v="5447"/>
    <x v="0"/>
    <x v="1"/>
    <x v="7"/>
    <x v="7"/>
    <x v="0"/>
    <x v="2"/>
    <x v="0"/>
    <x v="0"/>
    <x v="0"/>
    <x v="10"/>
    <x v="0"/>
    <x v="2"/>
    <x v="2"/>
    <x v="0"/>
    <x v="1"/>
    <x v="0"/>
    <x v="1"/>
    <n v="635161.1"/>
    <x v="1"/>
    <x v="4"/>
    <x v="4"/>
  </r>
  <r>
    <x v="2"/>
    <x v="1"/>
    <n v="1349600"/>
    <n v="37048.490405092598"/>
    <x v="1"/>
    <x v="0"/>
    <x v="0"/>
    <n v="5448"/>
    <x v="0"/>
    <x v="1"/>
    <x v="7"/>
    <x v="7"/>
    <x v="0"/>
    <x v="2"/>
    <x v="0"/>
    <x v="0"/>
    <x v="0"/>
    <x v="11"/>
    <x v="0"/>
    <x v="2"/>
    <x v="2"/>
    <x v="0"/>
    <x v="1"/>
    <x v="0"/>
    <x v="1"/>
    <n v="635180.1"/>
    <x v="1"/>
    <x v="4"/>
    <x v="4"/>
  </r>
  <r>
    <x v="2"/>
    <x v="1"/>
    <n v="1351131"/>
    <n v="37048.581446759301"/>
    <x v="1"/>
    <x v="0"/>
    <x v="0"/>
    <n v="5460"/>
    <x v="0"/>
    <x v="1"/>
    <x v="7"/>
    <x v="7"/>
    <x v="1"/>
    <x v="1"/>
    <x v="0"/>
    <x v="0"/>
    <x v="0"/>
    <x v="12"/>
    <x v="0"/>
    <x v="2"/>
    <x v="2"/>
    <x v="0"/>
    <x v="1"/>
    <x v="0"/>
    <x v="1"/>
    <n v="635640.1"/>
    <x v="1"/>
    <x v="4"/>
    <x v="4"/>
  </r>
  <r>
    <x v="2"/>
    <x v="1"/>
    <n v="1351377"/>
    <n v="37048.594629629602"/>
    <x v="4"/>
    <x v="0"/>
    <x v="0"/>
    <n v="5465"/>
    <x v="0"/>
    <x v="1"/>
    <x v="5"/>
    <x v="5"/>
    <x v="1"/>
    <x v="1"/>
    <x v="0"/>
    <x v="0"/>
    <x v="0"/>
    <x v="13"/>
    <x v="0"/>
    <x v="1"/>
    <x v="1"/>
    <x v="0"/>
    <x v="0"/>
    <x v="0"/>
    <x v="4"/>
    <n v="635709.1"/>
    <x v="4"/>
    <x v="4"/>
    <x v="4"/>
  </r>
  <r>
    <x v="2"/>
    <x v="1"/>
    <n v="1351516"/>
    <n v="37048.616712962998"/>
    <x v="5"/>
    <x v="0"/>
    <x v="0"/>
    <n v="5470"/>
    <x v="0"/>
    <x v="1"/>
    <x v="7"/>
    <x v="7"/>
    <x v="1"/>
    <x v="1"/>
    <x v="0"/>
    <x v="0"/>
    <x v="0"/>
    <x v="14"/>
    <x v="0"/>
    <x v="2"/>
    <x v="2"/>
    <x v="0"/>
    <x v="0"/>
    <x v="0"/>
    <x v="5"/>
    <n v="635815.1"/>
    <x v="5"/>
    <x v="4"/>
    <x v="4"/>
  </r>
  <r>
    <x v="3"/>
    <x v="1"/>
    <n v="1354605"/>
    <n v="37049.371226851901"/>
    <x v="1"/>
    <x v="0"/>
    <x v="0"/>
    <n v="5497"/>
    <x v="0"/>
    <x v="1"/>
    <x v="2"/>
    <x v="7"/>
    <x v="1"/>
    <x v="1"/>
    <x v="0"/>
    <x v="0"/>
    <x v="0"/>
    <x v="15"/>
    <x v="0"/>
    <x v="2"/>
    <x v="2"/>
    <x v="0"/>
    <x v="1"/>
    <x v="0"/>
    <x v="1"/>
    <n v="636906.1"/>
    <x v="1"/>
    <x v="4"/>
    <x v="4"/>
  </r>
  <r>
    <x v="3"/>
    <x v="2"/>
    <n v="1356714"/>
    <n v="37049.4352546296"/>
    <x v="4"/>
    <x v="0"/>
    <x v="0"/>
    <n v="5505"/>
    <x v="1"/>
    <x v="2"/>
    <x v="8"/>
    <x v="8"/>
    <x v="3"/>
    <x v="1"/>
    <x v="0"/>
    <x v="1"/>
    <x v="0"/>
    <x v="16"/>
    <x v="0"/>
    <x v="6"/>
    <x v="6"/>
    <x v="1"/>
    <x v="0"/>
    <x v="1"/>
    <x v="6"/>
    <s v="VF3997.1"/>
    <x v="4"/>
    <x v="3"/>
    <x v="3"/>
  </r>
  <r>
    <x v="3"/>
    <x v="0"/>
    <n v="1357471"/>
    <n v="37049.5145023148"/>
    <x v="1"/>
    <x v="0"/>
    <x v="0"/>
    <n v="5517"/>
    <x v="0"/>
    <x v="0"/>
    <x v="0"/>
    <x v="9"/>
    <x v="4"/>
    <x v="1"/>
    <x v="0"/>
    <x v="0"/>
    <x v="0"/>
    <x v="17"/>
    <x v="0"/>
    <x v="7"/>
    <x v="0"/>
    <x v="0"/>
    <x v="1"/>
    <x v="0"/>
    <x v="1"/>
    <n v="637394.1"/>
    <x v="1"/>
    <x v="5"/>
    <x v="5"/>
  </r>
  <r>
    <x v="3"/>
    <x v="0"/>
    <n v="1357484"/>
    <n v="37049.515567129602"/>
    <x v="1"/>
    <x v="0"/>
    <x v="0"/>
    <n v="5518"/>
    <x v="0"/>
    <x v="0"/>
    <x v="0"/>
    <x v="9"/>
    <x v="4"/>
    <x v="1"/>
    <x v="0"/>
    <x v="0"/>
    <x v="0"/>
    <x v="17"/>
    <x v="0"/>
    <x v="7"/>
    <x v="0"/>
    <x v="0"/>
    <x v="1"/>
    <x v="0"/>
    <x v="1"/>
    <n v="637401.1"/>
    <x v="1"/>
    <x v="5"/>
    <x v="5"/>
  </r>
  <r>
    <x v="3"/>
    <x v="0"/>
    <n v="1357526"/>
    <n v="37049.5218171296"/>
    <x v="1"/>
    <x v="0"/>
    <x v="0"/>
    <n v="5520"/>
    <x v="0"/>
    <x v="0"/>
    <x v="0"/>
    <x v="9"/>
    <x v="4"/>
    <x v="1"/>
    <x v="0"/>
    <x v="0"/>
    <x v="0"/>
    <x v="18"/>
    <x v="0"/>
    <x v="7"/>
    <x v="0"/>
    <x v="0"/>
    <x v="1"/>
    <x v="0"/>
    <x v="1"/>
    <n v="637430.1"/>
    <x v="1"/>
    <x v="5"/>
    <x v="5"/>
  </r>
  <r>
    <x v="3"/>
    <x v="0"/>
    <n v="1358454"/>
    <n v="37049.635937500003"/>
    <x v="1"/>
    <x v="0"/>
    <x v="0"/>
    <n v="5542"/>
    <x v="0"/>
    <x v="3"/>
    <x v="9"/>
    <x v="10"/>
    <x v="4"/>
    <x v="1"/>
    <x v="0"/>
    <x v="0"/>
    <x v="0"/>
    <x v="19"/>
    <x v="0"/>
    <x v="8"/>
    <x v="7"/>
    <x v="0"/>
    <x v="1"/>
    <x v="0"/>
    <x v="1"/>
    <n v="637888.1"/>
    <x v="1"/>
    <x v="5"/>
    <x v="5"/>
  </r>
  <r>
    <x v="3"/>
    <x v="0"/>
    <n v="1358462"/>
    <n v="37049.636643518497"/>
    <x v="1"/>
    <x v="0"/>
    <x v="0"/>
    <n v="5543"/>
    <x v="0"/>
    <x v="3"/>
    <x v="10"/>
    <x v="11"/>
    <x v="4"/>
    <x v="1"/>
    <x v="0"/>
    <x v="0"/>
    <x v="0"/>
    <x v="20"/>
    <x v="0"/>
    <x v="8"/>
    <x v="7"/>
    <x v="0"/>
    <x v="1"/>
    <x v="0"/>
    <x v="1"/>
    <n v="637894.1"/>
    <x v="1"/>
    <x v="5"/>
    <x v="5"/>
  </r>
  <r>
    <x v="3"/>
    <x v="2"/>
    <n v="1358463"/>
    <n v="37049.636990740699"/>
    <x v="4"/>
    <x v="0"/>
    <x v="0"/>
    <n v="5544"/>
    <x v="1"/>
    <x v="2"/>
    <x v="11"/>
    <x v="12"/>
    <x v="3"/>
    <x v="1"/>
    <x v="0"/>
    <x v="1"/>
    <x v="0"/>
    <x v="21"/>
    <x v="0"/>
    <x v="4"/>
    <x v="4"/>
    <x v="1"/>
    <x v="0"/>
    <x v="1"/>
    <x v="6"/>
    <s v="VF5407.1"/>
    <x v="4"/>
    <x v="6"/>
    <x v="6"/>
  </r>
  <r>
    <x v="3"/>
    <x v="2"/>
    <n v="1358464"/>
    <n v="37049.637210648201"/>
    <x v="4"/>
    <x v="0"/>
    <x v="0"/>
    <n v="5545"/>
    <x v="1"/>
    <x v="2"/>
    <x v="12"/>
    <x v="13"/>
    <x v="3"/>
    <x v="1"/>
    <x v="0"/>
    <x v="1"/>
    <x v="0"/>
    <x v="22"/>
    <x v="0"/>
    <x v="4"/>
    <x v="4"/>
    <x v="1"/>
    <x v="0"/>
    <x v="1"/>
    <x v="6"/>
    <s v="VF5411.1"/>
    <x v="4"/>
    <x v="3"/>
    <x v="3"/>
  </r>
  <r>
    <x v="3"/>
    <x v="2"/>
    <n v="1358465"/>
    <n v="37049.637337963002"/>
    <x v="4"/>
    <x v="0"/>
    <x v="0"/>
    <n v="5546"/>
    <x v="1"/>
    <x v="2"/>
    <x v="13"/>
    <x v="14"/>
    <x v="3"/>
    <x v="1"/>
    <x v="0"/>
    <x v="1"/>
    <x v="0"/>
    <x v="23"/>
    <x v="0"/>
    <x v="9"/>
    <x v="8"/>
    <x v="1"/>
    <x v="0"/>
    <x v="1"/>
    <x v="6"/>
    <s v="VF5412.1"/>
    <x v="4"/>
    <x v="6"/>
    <x v="6"/>
  </r>
  <r>
    <x v="3"/>
    <x v="2"/>
    <n v="1358467"/>
    <n v="37049.637442129599"/>
    <x v="4"/>
    <x v="0"/>
    <x v="0"/>
    <n v="5547"/>
    <x v="1"/>
    <x v="2"/>
    <x v="4"/>
    <x v="4"/>
    <x v="3"/>
    <x v="1"/>
    <x v="0"/>
    <x v="1"/>
    <x v="0"/>
    <x v="24"/>
    <x v="0"/>
    <x v="9"/>
    <x v="8"/>
    <x v="1"/>
    <x v="0"/>
    <x v="1"/>
    <x v="6"/>
    <s v="VF5413.1"/>
    <x v="4"/>
    <x v="3"/>
    <x v="3"/>
  </r>
  <r>
    <x v="3"/>
    <x v="2"/>
    <n v="1358468"/>
    <n v="37049.637708333299"/>
    <x v="4"/>
    <x v="0"/>
    <x v="0"/>
    <n v="5548"/>
    <x v="1"/>
    <x v="2"/>
    <x v="14"/>
    <x v="15"/>
    <x v="2"/>
    <x v="1"/>
    <x v="0"/>
    <x v="1"/>
    <x v="0"/>
    <x v="25"/>
    <x v="0"/>
    <x v="10"/>
    <x v="9"/>
    <x v="1"/>
    <x v="0"/>
    <x v="1"/>
    <x v="6"/>
    <s v="VF5414.1"/>
    <x v="4"/>
    <x v="3"/>
    <x v="3"/>
  </r>
  <r>
    <x v="3"/>
    <x v="0"/>
    <n v="1358485"/>
    <n v="37049.640752314801"/>
    <x v="1"/>
    <x v="0"/>
    <x v="0"/>
    <n v="5549"/>
    <x v="0"/>
    <x v="3"/>
    <x v="10"/>
    <x v="11"/>
    <x v="4"/>
    <x v="1"/>
    <x v="0"/>
    <x v="0"/>
    <x v="0"/>
    <x v="26"/>
    <x v="0"/>
    <x v="8"/>
    <x v="7"/>
    <x v="0"/>
    <x v="1"/>
    <x v="0"/>
    <x v="1"/>
    <n v="637919.1"/>
    <x v="1"/>
    <x v="5"/>
    <x v="5"/>
  </r>
  <r>
    <x v="3"/>
    <x v="0"/>
    <n v="1358487"/>
    <n v="37049.6410763889"/>
    <x v="1"/>
    <x v="0"/>
    <x v="0"/>
    <n v="5550"/>
    <x v="0"/>
    <x v="3"/>
    <x v="9"/>
    <x v="10"/>
    <x v="4"/>
    <x v="1"/>
    <x v="0"/>
    <x v="0"/>
    <x v="0"/>
    <x v="20"/>
    <x v="0"/>
    <x v="8"/>
    <x v="7"/>
    <x v="0"/>
    <x v="1"/>
    <x v="0"/>
    <x v="1"/>
    <n v="637920.1"/>
    <x v="1"/>
    <x v="5"/>
    <x v="5"/>
  </r>
  <r>
    <x v="3"/>
    <x v="0"/>
    <n v="1358492"/>
    <n v="37049.641307870399"/>
    <x v="1"/>
    <x v="0"/>
    <x v="0"/>
    <n v="5551"/>
    <x v="0"/>
    <x v="3"/>
    <x v="9"/>
    <x v="10"/>
    <x v="4"/>
    <x v="1"/>
    <x v="0"/>
    <x v="0"/>
    <x v="0"/>
    <x v="27"/>
    <x v="0"/>
    <x v="8"/>
    <x v="7"/>
    <x v="0"/>
    <x v="1"/>
    <x v="0"/>
    <x v="1"/>
    <n v="637921.1"/>
    <x v="1"/>
    <x v="5"/>
    <x v="5"/>
  </r>
  <r>
    <x v="3"/>
    <x v="0"/>
    <n v="1358495"/>
    <n v="37049.641550925902"/>
    <x v="1"/>
    <x v="0"/>
    <x v="0"/>
    <n v="5552"/>
    <x v="0"/>
    <x v="3"/>
    <x v="10"/>
    <x v="11"/>
    <x v="4"/>
    <x v="1"/>
    <x v="0"/>
    <x v="0"/>
    <x v="0"/>
    <x v="28"/>
    <x v="0"/>
    <x v="8"/>
    <x v="7"/>
    <x v="0"/>
    <x v="1"/>
    <x v="0"/>
    <x v="1"/>
    <n v="637923.1"/>
    <x v="1"/>
    <x v="5"/>
    <x v="5"/>
  </r>
  <r>
    <x v="3"/>
    <x v="0"/>
    <n v="1358657"/>
    <n v="37049.644375000003"/>
    <x v="1"/>
    <x v="0"/>
    <x v="0"/>
    <n v="5703"/>
    <x v="0"/>
    <x v="3"/>
    <x v="10"/>
    <x v="11"/>
    <x v="4"/>
    <x v="1"/>
    <x v="0"/>
    <x v="0"/>
    <x v="0"/>
    <x v="28"/>
    <x v="0"/>
    <x v="8"/>
    <x v="7"/>
    <x v="0"/>
    <x v="1"/>
    <x v="0"/>
    <x v="1"/>
    <n v="637929.1"/>
    <x v="1"/>
    <x v="5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4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4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4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4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4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4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4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4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4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4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4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4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4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4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4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4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4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4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4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4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4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4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4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4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4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4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4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4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4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4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4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4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4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4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4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4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4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4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4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4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4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4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4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4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4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4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4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4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4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4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4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4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4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  <r>
    <x v="45"/>
    <x v="2"/>
    <n v="4000"/>
    <n v="20"/>
    <n v="1352303"/>
    <d v="2001-06-07T06:37:43"/>
    <s v="Florida Power Corporation"/>
    <x v="1"/>
    <x v="0"/>
    <x v="0"/>
    <x v="0"/>
    <x v="3"/>
    <n v="29076"/>
    <s v="US Pwr Phy Firm  Entergy Peak            11-15Jun01      USD/MWh"/>
    <x v="1"/>
    <x v="3"/>
    <x v="0"/>
    <x v="0"/>
    <x v="0"/>
    <n v="53"/>
    <s v="MARKTH11"/>
    <s v="MCARSON2"/>
    <s v="ST-SPP"/>
    <x v="0"/>
    <x v="0"/>
    <x v="0"/>
    <m/>
    <n v="636132.1"/>
    <n v="1424"/>
    <d v="2001-06-11T21:00:01"/>
    <d v="2001-06-15T21:00:01"/>
  </r>
  <r>
    <x v="45"/>
    <x v="2"/>
    <n v="4000"/>
    <n v="20"/>
    <n v="1352305"/>
    <d v="2001-06-07T06:38:08"/>
    <s v="Select Energy, Inc."/>
    <x v="0"/>
    <x v="0"/>
    <x v="0"/>
    <x v="0"/>
    <x v="3"/>
    <n v="29083"/>
    <s v="US Pwr Phy Firm  NEPOOL Peak             11-15Jun01      USD/MWh"/>
    <x v="1"/>
    <x v="3"/>
    <x v="0"/>
    <x v="0"/>
    <x v="0"/>
    <n v="40.75"/>
    <s v="NepoolDesk"/>
    <s v="PBRODER"/>
    <s v="ST-New England"/>
    <x v="0"/>
    <x v="0"/>
    <x v="0"/>
    <n v="96021791"/>
    <n v="636133.1"/>
    <n v="64168"/>
    <d v="2001-06-11T21:00:01"/>
    <d v="2001-06-15T21:00:01"/>
  </r>
  <r>
    <x v="45"/>
    <x v="2"/>
    <n v="73600"/>
    <n v="368"/>
    <n v="1352338"/>
    <d v="2001-06-07T06:42:27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6.35"/>
    <s v="PJMPower"/>
    <s v="RBENSON"/>
    <s v="LT-PJM"/>
    <x v="0"/>
    <x v="0"/>
    <x v="0"/>
    <m/>
    <n v="636164.1"/>
    <n v="3246"/>
    <d v="2001-10-01T14:12:00"/>
    <d v="2001-12-31T14:12:00"/>
  </r>
  <r>
    <x v="45"/>
    <x v="2"/>
    <n v="800"/>
    <n v="4"/>
    <n v="1352366"/>
    <d v="2001-06-07T06:48:23"/>
    <s v="Calpine Energy Services, L.P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35737"/>
    <n v="636192.1"/>
    <n v="79689"/>
    <d v="2001-06-08T21:00:01"/>
    <d v="2001-06-08T21:00:01"/>
  </r>
  <r>
    <x v="45"/>
    <x v="2"/>
    <n v="800"/>
    <n v="4"/>
    <n v="1352371"/>
    <d v="2001-06-07T06:49:37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21791"/>
    <n v="636195.1"/>
    <n v="64168"/>
    <d v="2001-06-08T21:00:01"/>
    <d v="2001-06-08T21:00:01"/>
  </r>
  <r>
    <x v="45"/>
    <x v="2"/>
    <n v="800"/>
    <n v="4"/>
    <n v="1352413"/>
    <d v="2001-06-07T06:54:46"/>
    <s v="South Carolina Electric &amp; Gas Company"/>
    <x v="1"/>
    <x v="0"/>
    <x v="0"/>
    <x v="0"/>
    <x v="3"/>
    <n v="29094"/>
    <s v="US Pwr Phy Firm  TVA Peak                08Jun01         USD/MWh"/>
    <x v="3"/>
    <x v="0"/>
    <x v="0"/>
    <x v="0"/>
    <x v="0"/>
    <n v="31.75"/>
    <s v="MARKTH11"/>
    <s v="JKING6"/>
    <s v="ST-SERC"/>
    <x v="0"/>
    <x v="0"/>
    <x v="0"/>
    <m/>
    <n v="636226.1"/>
    <n v="5660"/>
    <d v="2001-06-08T21:00:01"/>
    <d v="2001-06-08T21:00:01"/>
  </r>
  <r>
    <x v="45"/>
    <x v="2"/>
    <n v="800"/>
    <n v="4"/>
    <n v="1352485"/>
    <d v="2001-06-07T07:05:55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6.5"/>
    <s v="NepoolDesk"/>
    <s v="PBRODER"/>
    <s v="ST-New England"/>
    <x v="0"/>
    <x v="0"/>
    <x v="0"/>
    <n v="96021791"/>
    <n v="636282.1"/>
    <n v="64168"/>
    <d v="2001-06-08T21:00:01"/>
    <d v="2001-06-08T21:00:01"/>
  </r>
  <r>
    <x v="45"/>
    <x v="2"/>
    <n v="800"/>
    <n v="4"/>
    <n v="1352489"/>
    <d v="2001-06-07T07:06:5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3.5"/>
    <s v="DDEF1234"/>
    <s v="KPRESTO"/>
    <s v="LT-SERC"/>
    <x v="0"/>
    <x v="0"/>
    <x v="0"/>
    <m/>
    <n v="636285.1"/>
    <n v="26428"/>
    <d v="2001-06-08T21:00:01"/>
    <d v="2001-06-08T21:00:01"/>
  </r>
  <r>
    <x v="45"/>
    <x v="2"/>
    <n v="800"/>
    <n v="4"/>
    <n v="1352493"/>
    <d v="2001-06-07T07:07:3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2"/>
    <s v="DDEF1234"/>
    <s v="KPRESTO"/>
    <s v="LT-SERC"/>
    <x v="0"/>
    <x v="0"/>
    <x v="0"/>
    <m/>
    <n v="636289.1"/>
    <n v="26428"/>
    <d v="2001-06-08T21:00:01"/>
    <d v="2001-06-08T21:00:01"/>
  </r>
  <r>
    <x v="45"/>
    <x v="2"/>
    <n v="800"/>
    <n v="4"/>
    <n v="1352502"/>
    <d v="2001-06-07T07:09:3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0.5"/>
    <s v="DDEF1234"/>
    <s v="KPRESTO"/>
    <s v="LT-SERC"/>
    <x v="0"/>
    <x v="0"/>
    <x v="0"/>
    <m/>
    <n v="636296.1"/>
    <n v="26428"/>
    <d v="2001-06-08T21:00:01"/>
    <d v="2001-06-08T21:00:01"/>
  </r>
  <r>
    <x v="45"/>
    <x v="2"/>
    <n v="800"/>
    <n v="4"/>
    <n v="1352546"/>
    <d v="2001-06-07T07:15:51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9.25"/>
    <s v="DDEF1234"/>
    <s v="KPRESTO"/>
    <s v="LT-SERC"/>
    <x v="0"/>
    <x v="0"/>
    <x v="0"/>
    <m/>
    <n v="636317.1"/>
    <n v="26428"/>
    <d v="2001-06-08T21:00:01"/>
    <d v="2001-06-08T21:00:01"/>
  </r>
  <r>
    <x v="45"/>
    <x v="2"/>
    <n v="800"/>
    <n v="4"/>
    <n v="1352551"/>
    <d v="2001-06-07T07:16:48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75"/>
    <s v="DDEF1234"/>
    <s v="KPRESTO"/>
    <s v="LT-SERC"/>
    <x v="0"/>
    <x v="0"/>
    <x v="0"/>
    <m/>
    <n v="636319.1"/>
    <n v="26428"/>
    <d v="2001-06-08T21:00:01"/>
    <d v="2001-06-08T21:00:01"/>
  </r>
  <r>
    <x v="45"/>
    <x v="2"/>
    <n v="800"/>
    <n v="4"/>
    <n v="1352558"/>
    <d v="2001-06-07T07:17:33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25"/>
    <s v="DDEF1234"/>
    <s v="KPRESTO"/>
    <s v="LT-SERC"/>
    <x v="0"/>
    <x v="0"/>
    <x v="0"/>
    <m/>
    <n v="636321.1"/>
    <n v="26428"/>
    <d v="2001-06-08T21:00:01"/>
    <d v="2001-06-08T21:00:01"/>
  </r>
  <r>
    <x v="45"/>
    <x v="2"/>
    <n v="800"/>
    <n v="4"/>
    <n v="1352562"/>
    <d v="2001-06-07T07:18:2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7.75"/>
    <s v="DDEF1234"/>
    <s v="KPRESTO"/>
    <s v="LT-SERC"/>
    <x v="0"/>
    <x v="0"/>
    <x v="0"/>
    <m/>
    <n v="636323.1"/>
    <n v="26428"/>
    <d v="2001-06-08T21:00:01"/>
    <d v="2001-06-08T21:00:01"/>
  </r>
  <r>
    <x v="45"/>
    <x v="2"/>
    <n v="4000"/>
    <n v="20"/>
    <n v="1352632"/>
    <d v="2001-06-07T07:27:56"/>
    <s v="Williams Energy Marketing &amp; Trading Company"/>
    <x v="1"/>
    <x v="0"/>
    <x v="0"/>
    <x v="0"/>
    <x v="3"/>
    <n v="51354"/>
    <s v="US Pwr Phy Firm  Cinergy Peak            18-22Jun01      USD/MWh"/>
    <x v="1"/>
    <x v="3"/>
    <x v="0"/>
    <x v="0"/>
    <x v="0"/>
    <n v="41.25"/>
    <s v="ZACHA007"/>
    <s v="CDORLAN"/>
    <s v="ST-ECAR"/>
    <x v="0"/>
    <x v="0"/>
    <x v="0"/>
    <n v="96004396"/>
    <n v="636364.1"/>
    <n v="64245"/>
    <d v="2001-06-18T21:00:00"/>
    <d v="2001-06-22T21:00:00"/>
  </r>
  <r>
    <x v="45"/>
    <x v="4"/>
    <n v="12400"/>
    <n v="0"/>
    <n v="1352635"/>
    <d v="2001-06-07T07:28:21"/>
    <s v="TXU Europe Energy Trading Ltd."/>
    <x v="5"/>
    <x v="0"/>
    <x v="0"/>
    <x v="0"/>
    <x v="13"/>
    <n v="47516"/>
    <s v="GER Pwr Phy FF   Ger Grd WDPK HV         Aug01           EUR/MWh"/>
    <x v="0"/>
    <x v="0"/>
    <x v="0"/>
    <x v="0"/>
    <x v="2"/>
    <n v="27.9"/>
    <s v="dpmoore1"/>
    <s v="MHELLERM"/>
    <s v="UK - ECTRL - Continental Power Book"/>
    <x v="3"/>
    <x v="0"/>
    <x v="3"/>
    <n v="96043404"/>
    <n v="111898.1"/>
    <n v="56045"/>
    <d v="2001-08-01T00:00:00"/>
    <d v="2001-08-31T00:00:00"/>
  </r>
  <r>
    <x v="45"/>
    <x v="2"/>
    <n v="4000"/>
    <n v="20"/>
    <n v="1352674"/>
    <d v="2001-06-07T07:32:34"/>
    <s v="Tractebel Energy Marketing, Inc."/>
    <x v="0"/>
    <x v="0"/>
    <x v="0"/>
    <x v="0"/>
    <x v="6"/>
    <n v="52714"/>
    <s v="US Pwr Fin Swap  ISO NY Z-G Peak         18-22Jun01      USD/MWh"/>
    <x v="1"/>
    <x v="3"/>
    <x v="0"/>
    <x v="0"/>
    <x v="0"/>
    <n v="48.75"/>
    <s v="NYSPower"/>
    <s v="GGUPTA"/>
    <s v="ST-New England"/>
    <x v="0"/>
    <x v="0"/>
    <x v="1"/>
    <n v="96030374"/>
    <n v="636389.1"/>
    <n v="53461"/>
    <d v="2001-06-18T21:00:00"/>
    <d v="2001-06-22T21:00:00"/>
  </r>
  <r>
    <x v="45"/>
    <x v="2"/>
    <n v="800"/>
    <n v="4"/>
    <n v="1352749"/>
    <d v="2001-06-07T07:39:52"/>
    <s v="Mirant Americas Energy Marketing, L.P."/>
    <x v="0"/>
    <x v="0"/>
    <x v="0"/>
    <x v="0"/>
    <x v="3"/>
    <n v="29082"/>
    <s v="US Pwr Phy Firm  NEPOOL Peak             08Jun01         USD/MWh"/>
    <x v="1"/>
    <x v="3"/>
    <x v="0"/>
    <x v="0"/>
    <x v="0"/>
    <n v="37"/>
    <s v="NepoolDesk"/>
    <s v="PBRODER"/>
    <s v="ST-New England"/>
    <x v="0"/>
    <x v="0"/>
    <x v="0"/>
    <n v="96006417"/>
    <n v="636412.1"/>
    <n v="56264"/>
    <d v="2001-06-08T21:00:01"/>
    <d v="2001-06-08T21:00:01"/>
  </r>
  <r>
    <x v="45"/>
    <x v="1"/>
    <n v="3690000"/>
    <n v="922.5"/>
    <n v="1352960"/>
    <d v="2001-06-07T08:01:34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F2846.1"/>
    <n v="53350"/>
    <d v="2001-07-01T00:00:00"/>
    <d v="2001-10-31T00:00:00"/>
  </r>
  <r>
    <x v="45"/>
    <x v="2"/>
    <n v="24000"/>
    <n v="120"/>
    <n v="1353267"/>
    <d v="2001-06-07T08:14:41"/>
    <s v="Carolina Power &amp; Light Company"/>
    <x v="1"/>
    <x v="0"/>
    <x v="0"/>
    <x v="0"/>
    <x v="3"/>
    <n v="45311"/>
    <s v="US Pwr Phy Firm  PJM-W Peak              Jun02           USD/MWh"/>
    <x v="1"/>
    <x v="3"/>
    <x v="0"/>
    <x v="0"/>
    <x v="0"/>
    <n v="49.75"/>
    <s v="ZACHA007"/>
    <s v="RBENSON"/>
    <s v="LT-PJM"/>
    <x v="0"/>
    <x v="0"/>
    <x v="0"/>
    <m/>
    <n v="636609.1"/>
    <n v="27457"/>
    <d v="2002-06-01T14:12:00"/>
    <d v="2002-06-30T14:12:00"/>
  </r>
  <r>
    <x v="45"/>
    <x v="2"/>
    <n v="24000"/>
    <n v="120"/>
    <n v="1353273"/>
    <d v="2001-06-07T08:14:46"/>
    <s v="Carolina Power &amp; Light Company"/>
    <x v="1"/>
    <x v="0"/>
    <x v="0"/>
    <x v="0"/>
    <x v="3"/>
    <n v="26116"/>
    <s v="US Pwr Phy Firm  Cinergy Peak            Jun02           USD/MWh"/>
    <x v="3"/>
    <x v="0"/>
    <x v="0"/>
    <x v="0"/>
    <x v="0"/>
    <n v="49.75"/>
    <s v="DCURTIS09"/>
    <s v="FSTURM"/>
    <s v="LT-ECAR"/>
    <x v="0"/>
    <x v="0"/>
    <x v="0"/>
    <m/>
    <n v="636613.1"/>
    <n v="27457"/>
    <d v="2002-06-01T17:11:00"/>
    <d v="2002-06-30T17:11:00"/>
  </r>
  <r>
    <x v="45"/>
    <x v="0"/>
    <n v="800"/>
    <n v="6"/>
    <n v="1353330"/>
    <d v="2001-06-07T08:16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4"/>
    <s v="CBOHN010"/>
    <s v="PPLATTE"/>
    <s v="ST-CA"/>
    <x v="0"/>
    <x v="0"/>
    <x v="0"/>
    <n v="96060365"/>
    <n v="636638.1"/>
    <n v="12"/>
    <d v="2001-06-08T21:00:01"/>
    <d v="2001-06-09T21:00:01"/>
  </r>
  <r>
    <x v="45"/>
    <x v="0"/>
    <n v="320"/>
    <n v="2.4"/>
    <n v="1353337"/>
    <d v="2001-06-07T08:16:30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3"/>
    <s v="CBOHN010"/>
    <s v="JMORRIS4"/>
    <s v="ST-CA"/>
    <x v="0"/>
    <x v="0"/>
    <x v="0"/>
    <n v="96060365"/>
    <n v="636640.1"/>
    <n v="12"/>
    <d v="2001-06-08T21:00:01"/>
    <d v="2001-06-09T21:00:01"/>
  </r>
  <r>
    <x v="45"/>
    <x v="0"/>
    <n v="800"/>
    <n v="6"/>
    <n v="1353345"/>
    <d v="2001-06-07T08:16:45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5"/>
    <s v="CBOHN010"/>
    <s v="PPLATTE"/>
    <s v="ST-CA"/>
    <x v="0"/>
    <x v="0"/>
    <x v="0"/>
    <n v="96060365"/>
    <n v="636644.1"/>
    <n v="12"/>
    <d v="2001-06-08T21:00:01"/>
    <d v="2001-06-09T21:00:01"/>
  </r>
  <r>
    <x v="45"/>
    <x v="2"/>
    <n v="73600"/>
    <n v="368"/>
    <n v="1353393"/>
    <d v="2001-06-07T08:18:27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4"/>
    <s v="BDAH1234"/>
    <s v="DSMITH3"/>
    <s v="LT-ERCOT"/>
    <x v="0"/>
    <x v="0"/>
    <x v="0"/>
    <n v="96009016"/>
    <n v="636661.1"/>
    <n v="18"/>
    <d v="2001-10-01T00:00:00"/>
    <d v="2001-12-31T00:00:00"/>
  </r>
  <r>
    <x v="45"/>
    <x v="2"/>
    <n v="48800"/>
    <n v="244"/>
    <n v="1353413"/>
    <d v="2001-06-07T08:19:34"/>
    <s v="Constellation Power Source, Inc."/>
    <x v="1"/>
    <x v="0"/>
    <x v="0"/>
    <x v="0"/>
    <x v="3"/>
    <n v="48660"/>
    <s v="US Pwr Phy Firm  NEPOOL Peak             Mar-Apr02       USD/MWh"/>
    <x v="1"/>
    <x v="3"/>
    <x v="0"/>
    <x v="0"/>
    <x v="0"/>
    <n v="44.7"/>
    <s v="JEFFK003"/>
    <s v="DDAVIS"/>
    <s v="LT-New England"/>
    <x v="0"/>
    <x v="0"/>
    <x v="0"/>
    <n v="96057479"/>
    <n v="636669.1"/>
    <n v="55134"/>
    <d v="2002-03-01T17:11:00"/>
    <d v="2002-04-30T17:11:00"/>
  </r>
  <r>
    <x v="45"/>
    <x v="2"/>
    <n v="24800"/>
    <n v="124"/>
    <n v="1353415"/>
    <d v="2001-06-07T08:19:38"/>
    <s v="Constellation Power Source, Inc."/>
    <x v="1"/>
    <x v="0"/>
    <x v="0"/>
    <x v="0"/>
    <x v="3"/>
    <n v="48662"/>
    <s v="US Pwr Phy Firm  NEPOOL Peak             May02           USD/MWh"/>
    <x v="1"/>
    <x v="3"/>
    <x v="0"/>
    <x v="0"/>
    <x v="0"/>
    <n v="44.85"/>
    <s v="JEFFK003"/>
    <s v="DDAVIS"/>
    <s v="LT-New England"/>
    <x v="0"/>
    <x v="0"/>
    <x v="0"/>
    <n v="96057479"/>
    <n v="636670.1"/>
    <n v="55134"/>
    <d v="2002-05-01T17:11:00"/>
    <d v="2002-05-31T17:11:00"/>
  </r>
  <r>
    <x v="45"/>
    <x v="0"/>
    <n v="320"/>
    <n v="2.4"/>
    <n v="1353544"/>
    <d v="2001-06-07T08:24:3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6"/>
    <s v="CBOHN010"/>
    <s v="JMORRIS4"/>
    <s v="ST-CA"/>
    <x v="0"/>
    <x v="0"/>
    <x v="0"/>
    <n v="96060365"/>
    <n v="636715.1"/>
    <n v="12"/>
    <d v="2001-06-08T21:00:01"/>
    <d v="2001-06-09T21:00:01"/>
  </r>
  <r>
    <x v="45"/>
    <x v="2"/>
    <n v="24800"/>
    <n v="124"/>
    <n v="1353582"/>
    <d v="2001-06-07T08:26:43"/>
    <s v="Constellation Power Source, Inc."/>
    <x v="4"/>
    <x v="0"/>
    <x v="0"/>
    <x v="0"/>
    <x v="3"/>
    <n v="36463"/>
    <s v="US Pwr Phy Firm  Cinergy Peak            Aug01           USD/MWh"/>
    <x v="1"/>
    <x v="3"/>
    <x v="0"/>
    <x v="0"/>
    <x v="0"/>
    <n v="71.75"/>
    <s v="LRAT1234"/>
    <s v="FSTURM"/>
    <s v="LT-ECAR"/>
    <x v="0"/>
    <x v="0"/>
    <x v="0"/>
    <n v="96057479"/>
    <n v="636725.1"/>
    <n v="55134"/>
    <d v="2001-08-01T21:00:01"/>
    <d v="2001-08-31T21:00:01"/>
  </r>
  <r>
    <x v="45"/>
    <x v="0"/>
    <n v="12000"/>
    <n v="90"/>
    <n v="1353603"/>
    <d v="2001-06-07T08:27:13"/>
    <s v="El Paso Merchant Energy, L.P."/>
    <x v="0"/>
    <x v="0"/>
    <x v="0"/>
    <x v="0"/>
    <x v="0"/>
    <n v="40659"/>
    <s v="US Pwr Phy Firm  Mid-C Peak              Sep01           USD/MWh"/>
    <x v="1"/>
    <x v="1"/>
    <x v="0"/>
    <x v="0"/>
    <x v="0"/>
    <n v="130"/>
    <s v="POWERWEST"/>
    <s v="MSWERZB"/>
    <s v="LT-NW"/>
    <x v="0"/>
    <x v="0"/>
    <x v="0"/>
    <n v="96057469"/>
    <n v="636732.1"/>
    <n v="53350"/>
    <d v="2001-09-01T21:00:01"/>
    <d v="2001-09-30T21:00:01"/>
  </r>
  <r>
    <x v="45"/>
    <x v="0"/>
    <n v="800"/>
    <n v="6"/>
    <n v="1353742"/>
    <d v="2001-06-07T08:31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30"/>
    <s v="CBOHN010"/>
    <s v="PPLATTE"/>
    <s v="ST-CA"/>
    <x v="0"/>
    <x v="0"/>
    <x v="0"/>
    <n v="96060365"/>
    <n v="636764.1"/>
    <n v="12"/>
    <d v="2001-06-08T21:00:01"/>
    <d v="2001-06-09T21:00:01"/>
  </r>
  <r>
    <x v="45"/>
    <x v="0"/>
    <n v="320"/>
    <n v="2.4"/>
    <n v="1353746"/>
    <d v="2001-06-07T08:31:2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8"/>
    <s v="CBOHN010"/>
    <s v="JMORRIS4"/>
    <s v="ST-CA"/>
    <x v="0"/>
    <x v="0"/>
    <x v="0"/>
    <n v="96060365"/>
    <n v="636766.1"/>
    <n v="12"/>
    <d v="2001-06-08T21:00:01"/>
    <d v="2001-06-09T21:00:01"/>
  </r>
  <r>
    <x v="45"/>
    <x v="0"/>
    <n v="320"/>
    <n v="2.4"/>
    <n v="1353922"/>
    <d v="2001-06-07T08:35:34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30"/>
    <s v="CBOHN010"/>
    <s v="JMORRIS4"/>
    <s v="ST-CA"/>
    <x v="0"/>
    <x v="0"/>
    <x v="0"/>
    <n v="96060365"/>
    <n v="636803.1"/>
    <n v="12"/>
    <d v="2001-06-08T21:00:01"/>
    <d v="2001-06-09T21:00:01"/>
  </r>
  <r>
    <x v="45"/>
    <x v="2"/>
    <n v="4000"/>
    <n v="20"/>
    <n v="1353946"/>
    <d v="2001-06-07T08:36:29"/>
    <s v="Select Energy, Inc."/>
    <x v="1"/>
    <x v="0"/>
    <x v="0"/>
    <x v="0"/>
    <x v="6"/>
    <n v="32201"/>
    <s v="US Pwr Fin Swap  ISO NY Z-G Peak         11-15Jun01      USD/MWh"/>
    <x v="1"/>
    <x v="3"/>
    <x v="0"/>
    <x v="0"/>
    <x v="0"/>
    <n v="48"/>
    <s v="JEFFK003"/>
    <s v="GGUPTA"/>
    <s v="ST-New England"/>
    <x v="0"/>
    <x v="0"/>
    <x v="1"/>
    <m/>
    <n v="636810.1"/>
    <n v="64168"/>
    <d v="2001-06-11T21:00:01"/>
    <d v="2001-06-15T21:00:01"/>
  </r>
  <r>
    <x v="45"/>
    <x v="2"/>
    <n v="24000"/>
    <n v="120"/>
    <n v="1354055"/>
    <d v="2001-06-07T08:39:11"/>
    <s v="Dynegy Power Marketing, Inc."/>
    <x v="4"/>
    <x v="0"/>
    <x v="0"/>
    <x v="0"/>
    <x v="3"/>
    <n v="48500"/>
    <s v="US Pwr Phy Firm  TVA Peak                Jun02           USD/MWh"/>
    <x v="1"/>
    <x v="3"/>
    <x v="0"/>
    <x v="0"/>
    <x v="0"/>
    <n v="51"/>
    <s v="LRAT1234"/>
    <s v="JKING6"/>
    <s v="EPMI-Southeast"/>
    <x v="0"/>
    <x v="0"/>
    <x v="0"/>
    <n v="96020035"/>
    <n v="636840.1"/>
    <n v="71108"/>
    <d v="2002-06-01T14:25:00"/>
    <d v="2002-06-30T14:25:00"/>
  </r>
  <r>
    <x v="45"/>
    <x v="2"/>
    <n v="24000"/>
    <n v="120"/>
    <n v="1354067"/>
    <d v="2001-06-07T08:39:30"/>
    <s v="BP Energy Company"/>
    <x v="4"/>
    <x v="0"/>
    <x v="0"/>
    <x v="0"/>
    <x v="10"/>
    <n v="34970"/>
    <s v="US Pwr Phy Unp B ERCOT Peak              Jun02           USD/MWh"/>
    <x v="3"/>
    <x v="0"/>
    <x v="0"/>
    <x v="0"/>
    <x v="0"/>
    <n v="40.75"/>
    <s v="CORR1234"/>
    <s v="DSMITH3"/>
    <s v="LT-ERCOT"/>
    <x v="0"/>
    <x v="0"/>
    <x v="0"/>
    <n v="96060365"/>
    <n v="636842.1"/>
    <n v="12"/>
    <d v="2002-06-01T00:00:00"/>
    <d v="2002-06-30T00:00:00"/>
  </r>
  <r>
    <x v="45"/>
    <x v="2"/>
    <n v="73600"/>
    <n v="368"/>
    <n v="1354092"/>
    <d v="2001-06-07T08:39:52"/>
    <s v="Mirant Americas Energy Marketing, L.P."/>
    <x v="4"/>
    <x v="0"/>
    <x v="0"/>
    <x v="0"/>
    <x v="3"/>
    <n v="26115"/>
    <s v="US Pwr Phy Firm  Cinergy Peak            Oct-Dec01       USD/MWh"/>
    <x v="3"/>
    <x v="0"/>
    <x v="0"/>
    <x v="0"/>
    <x v="0"/>
    <n v="34.200000000000003"/>
    <s v="WCAS1234"/>
    <s v="FSTURM"/>
    <s v="LT-ECAR"/>
    <x v="0"/>
    <x v="0"/>
    <x v="0"/>
    <n v="96006417"/>
    <n v="636846.1"/>
    <n v="56264"/>
    <d v="2001-10-01T17:11:00"/>
    <d v="2001-12-31T17:11:00"/>
  </r>
  <r>
    <x v="45"/>
    <x v="0"/>
    <n v="36000"/>
    <n v="270"/>
    <n v="1354234"/>
    <d v="2001-06-07T08:44:05"/>
    <s v="Constellation Power Source, Inc."/>
    <x v="0"/>
    <x v="0"/>
    <x v="0"/>
    <x v="0"/>
    <x v="0"/>
    <n v="38269"/>
    <s v="US Pwr Phy Firm  Mid-C Peak              Jan-Mar02       USD/MWh"/>
    <x v="1"/>
    <x v="1"/>
    <x v="0"/>
    <x v="0"/>
    <x v="0"/>
    <n v="105.5"/>
    <s v="POWERWEST"/>
    <s v="MSWERZB"/>
    <s v="LT-NW"/>
    <x v="0"/>
    <x v="0"/>
    <x v="0"/>
    <n v="96057479"/>
    <n v="636865.1"/>
    <n v="55134"/>
    <d v="2002-01-01T16:50:00"/>
    <d v="2002-03-31T16:50:00"/>
  </r>
  <r>
    <x v="45"/>
    <x v="2"/>
    <n v="4000"/>
    <n v="20"/>
    <n v="1354649"/>
    <d v="2001-06-07T08:56:09"/>
    <s v="CMS Marketing, Services and Trading Company"/>
    <x v="4"/>
    <x v="0"/>
    <x v="0"/>
    <x v="0"/>
    <x v="3"/>
    <n v="29076"/>
    <s v="US Pwr Phy Firm  Entergy Peak            11-15Jun01      USD/MWh"/>
    <x v="1"/>
    <x v="3"/>
    <x v="0"/>
    <x v="0"/>
    <x v="0"/>
    <n v="52.5"/>
    <s v="CORR1234"/>
    <s v="MCARSON2"/>
    <s v="ST-SPP"/>
    <x v="0"/>
    <x v="0"/>
    <x v="0"/>
    <n v="96018400"/>
    <n v="636915.1"/>
    <n v="53295"/>
    <d v="2001-06-11T21:00:01"/>
    <d v="2001-06-15T21:00:01"/>
  </r>
  <r>
    <x v="45"/>
    <x v="1"/>
    <n v="310000"/>
    <n v="77.5"/>
    <n v="1354734"/>
    <d v="2001-06-07T08:58:33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384.1"/>
    <n v="66652"/>
    <d v="2001-07-01T21:00:01"/>
    <d v="2001-07-31T21:00:01"/>
  </r>
  <r>
    <x v="45"/>
    <x v="2"/>
    <n v="4000"/>
    <n v="20"/>
    <n v="1354995"/>
    <d v="2001-06-07T09:05:36"/>
    <s v="Carolina Power &amp; Light Company"/>
    <x v="1"/>
    <x v="0"/>
    <x v="0"/>
    <x v="0"/>
    <x v="3"/>
    <n v="51354"/>
    <s v="US Pwr Phy Firm  Cinergy Peak            18-22Jun01      USD/MWh"/>
    <x v="1"/>
    <x v="3"/>
    <x v="0"/>
    <x v="0"/>
    <x v="0"/>
    <n v="42"/>
    <s v="ZACHA007"/>
    <s v="CDORLAN"/>
    <s v="ST-ECAR"/>
    <x v="0"/>
    <x v="0"/>
    <x v="0"/>
    <m/>
    <n v="636933.1"/>
    <n v="27457"/>
    <d v="2001-06-18T21:00:00"/>
    <d v="2001-06-22T21:00:00"/>
  </r>
  <r>
    <x v="45"/>
    <x v="2"/>
    <n v="4000"/>
    <n v="20"/>
    <n v="1355004"/>
    <d v="2001-06-07T09:05:58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5"/>
    <s v="ZACHA007"/>
    <s v="JQUENET"/>
    <s v="ST-PJM"/>
    <x v="0"/>
    <x v="0"/>
    <x v="0"/>
    <m/>
    <n v="636935.1"/>
    <n v="27457"/>
    <d v="2001-06-18T21:00:00"/>
    <d v="2001-06-22T21:00:00"/>
  </r>
  <r>
    <x v="45"/>
    <x v="2"/>
    <n v="4000"/>
    <n v="20"/>
    <n v="1355143"/>
    <d v="2001-06-07T09:09:21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4.25"/>
    <s v="PJMPower"/>
    <s v="JQUENET"/>
    <s v="ST-PJM"/>
    <x v="0"/>
    <x v="0"/>
    <x v="0"/>
    <m/>
    <n v="636947.1"/>
    <n v="3246"/>
    <d v="2001-06-11T21:00:01"/>
    <d v="2001-06-15T21:00:01"/>
  </r>
  <r>
    <x v="45"/>
    <x v="1"/>
    <n v="300000"/>
    <n v="90"/>
    <n v="1355243"/>
    <d v="2001-06-07T09:12:36"/>
    <s v="NRG Power Marketing Inc."/>
    <x v="2"/>
    <x v="0"/>
    <x v="0"/>
    <x v="1"/>
    <x v="4"/>
    <n v="49613"/>
    <s v="US Gas Swap      Nymex                   Sep01           USD/MM"/>
    <x v="1"/>
    <x v="4"/>
    <x v="0"/>
    <x v="1"/>
    <x v="0"/>
    <n v="3.8975"/>
    <s v="fzerilli"/>
    <s v="JARNOLD"/>
    <s v="NG-Price"/>
    <x v="1"/>
    <x v="0"/>
    <x v="1"/>
    <m/>
    <s v="VF3519.1"/>
    <n v="69121"/>
    <d v="2001-09-01T21:00:00"/>
    <d v="2001-09-30T21:00:00"/>
  </r>
  <r>
    <x v="45"/>
    <x v="1"/>
    <n v="310000"/>
    <n v="77.5"/>
    <n v="1355343"/>
    <d v="2001-06-07T09:15:44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548.1"/>
    <n v="66652"/>
    <d v="2001-07-01T21:00:01"/>
    <d v="2001-07-31T21:00:01"/>
  </r>
  <r>
    <x v="45"/>
    <x v="2"/>
    <n v="4000"/>
    <n v="20"/>
    <n v="1356022"/>
    <d v="2001-06-07T09:34:27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75"/>
    <s v="ZACHA007"/>
    <s v="JQUENET"/>
    <s v="ST-PJM"/>
    <x v="0"/>
    <x v="0"/>
    <x v="0"/>
    <m/>
    <n v="637015.1"/>
    <n v="27457"/>
    <d v="2001-06-18T21:00:00"/>
    <d v="2001-06-22T21:00:00"/>
  </r>
  <r>
    <x v="45"/>
    <x v="0"/>
    <n v="12400"/>
    <n v="93"/>
    <n v="1356064"/>
    <d v="2001-06-07T09:36:11"/>
    <s v="Williams Energy Marketing &amp; Trading Company"/>
    <x v="1"/>
    <x v="0"/>
    <x v="0"/>
    <x v="0"/>
    <x v="1"/>
    <n v="36705"/>
    <s v="US Pwr Phy CAISO SP15 Peak               Aug01           USD/MWh"/>
    <x v="0"/>
    <x v="0"/>
    <x v="0"/>
    <x v="0"/>
    <x v="0"/>
    <n v="173"/>
    <s v="CBOHN010"/>
    <s v="RBADEER"/>
    <s v="ST-CA"/>
    <x v="0"/>
    <x v="0"/>
    <x v="0"/>
    <n v="96004396"/>
    <n v="637025.1"/>
    <n v="64245"/>
    <d v="2001-08-01T21:00:01"/>
    <d v="2001-08-31T21:00:01"/>
  </r>
  <r>
    <x v="45"/>
    <x v="0"/>
    <n v="12400"/>
    <n v="93"/>
    <n v="1356075"/>
    <d v="2001-06-07T09:36:48"/>
    <s v="Williams Energy Marketing &amp; Trading Company"/>
    <x v="1"/>
    <x v="0"/>
    <x v="0"/>
    <x v="0"/>
    <x v="1"/>
    <n v="36700"/>
    <s v="US Pwr Phy CAISO NP15 Peak               Aug01           USD/MWh"/>
    <x v="0"/>
    <x v="0"/>
    <x v="0"/>
    <x v="0"/>
    <x v="0"/>
    <n v="175"/>
    <s v="CBOHN010"/>
    <s v="RBADEER"/>
    <s v="LT-CA"/>
    <x v="0"/>
    <x v="0"/>
    <x v="0"/>
    <n v="96004396"/>
    <n v="637029.1"/>
    <n v="64245"/>
    <d v="2001-08-01T21:00:01"/>
    <d v="2001-08-31T21:00:01"/>
  </r>
  <r>
    <x v="45"/>
    <x v="2"/>
    <n v="4000"/>
    <n v="20"/>
    <n v="1356223"/>
    <d v="2001-06-07T09:44:16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3.25"/>
    <s v="GOZBOB12"/>
    <s v="FSTURM"/>
    <s v="ST-ECAR"/>
    <x v="0"/>
    <x v="0"/>
    <x v="0"/>
    <n v="96057479"/>
    <n v="637053.1"/>
    <n v="55134"/>
    <d v="2001-07-02T21:00:00"/>
    <d v="2001-07-06T21:00:00"/>
  </r>
  <r>
    <x v="45"/>
    <x v="2"/>
    <n v="4000"/>
    <n v="20"/>
    <n v="1356363"/>
    <d v="2001-06-07T09:54:00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"/>
    <s v="JEFFK003"/>
    <s v="PBRODER"/>
    <s v="ST-New England"/>
    <x v="0"/>
    <x v="0"/>
    <x v="0"/>
    <n v="96009016"/>
    <n v="637075.1"/>
    <n v="18"/>
    <d v="2001-06-11T21:00:01"/>
    <d v="2001-06-15T21:00:01"/>
  </r>
  <r>
    <x v="45"/>
    <x v="2"/>
    <n v="73600"/>
    <n v="368"/>
    <n v="1356456"/>
    <d v="2001-06-07T10:00:32"/>
    <s v="Reliant Energy Services, Inc."/>
    <x v="4"/>
    <x v="0"/>
    <x v="0"/>
    <x v="0"/>
    <x v="3"/>
    <n v="32890"/>
    <s v="US Pwr Phy Firm  PJM-W Peak              Oct-Dec01       USD/MWh"/>
    <x v="3"/>
    <x v="0"/>
    <x v="0"/>
    <x v="0"/>
    <x v="0"/>
    <n v="36.200000000000003"/>
    <s v="CFOR1234"/>
    <s v="RBENSON"/>
    <s v="LT-PJM"/>
    <x v="0"/>
    <x v="0"/>
    <x v="0"/>
    <n v="96053024"/>
    <n v="637097.1"/>
    <n v="65268"/>
    <d v="2001-10-01T14:12:00"/>
    <d v="2001-12-31T14:12:00"/>
  </r>
  <r>
    <x v="45"/>
    <x v="1"/>
    <n v="230000"/>
    <n v="57.5"/>
    <n v="1356481"/>
    <d v="2001-06-07T10:02:55"/>
    <s v="Coral Energy Holding L.P."/>
    <x v="3"/>
    <x v="0"/>
    <x v="0"/>
    <x v="1"/>
    <x v="5"/>
    <n v="39052"/>
    <s v="CAN Gas Basis    Sumas                   Jul-Sep01       USD/MM"/>
    <x v="14"/>
    <x v="0"/>
    <x v="0"/>
    <x v="1"/>
    <x v="0"/>
    <n v="-0.46"/>
    <s v="CDAN1234"/>
    <s v="JMCKAY"/>
    <s v="FT - CAND - EGSC - EA"/>
    <x v="1"/>
    <x v="0"/>
    <x v="2"/>
    <n v="96018986"/>
    <s v="VF3877.1"/>
    <n v="49747"/>
    <d v="2001-07-01T00:00:00"/>
    <d v="2001-09-30T00:00:00"/>
  </r>
  <r>
    <x v="45"/>
    <x v="0"/>
    <n v="12400"/>
    <n v="93"/>
    <n v="1356663"/>
    <d v="2001-06-07T10:18:08"/>
    <s v="Mirant Americas Energy Marketing, L.P."/>
    <x v="1"/>
    <x v="0"/>
    <x v="0"/>
    <x v="0"/>
    <x v="1"/>
    <n v="38567"/>
    <s v="US Pwr Phy CAISO NP15 OffPk              Jul01           USD/MWh"/>
    <x v="0"/>
    <x v="0"/>
    <x v="0"/>
    <x v="0"/>
    <x v="0"/>
    <n v="85"/>
    <s v="CBOHN010"/>
    <s v="CMALLOR"/>
    <s v="ST-CA"/>
    <x v="0"/>
    <x v="0"/>
    <x v="0"/>
    <n v="96006417"/>
    <n v="637129.1"/>
    <n v="56264"/>
    <d v="2001-07-01T21:00:01"/>
    <d v="2001-07-31T21:00:01"/>
  </r>
  <r>
    <x v="45"/>
    <x v="1"/>
    <n v="755000"/>
    <n v="188.75"/>
    <n v="1356839"/>
    <d v="2001-06-07T10:42:51"/>
    <s v="Mirant Americas Energy Marketing, L.P."/>
    <x v="1"/>
    <x v="0"/>
    <x v="0"/>
    <x v="1"/>
    <x v="2"/>
    <n v="35675"/>
    <s v="US Gas Basis     NNG Ventura             Nov01-Mar02     USD/MM"/>
    <x v="1"/>
    <x v="2"/>
    <x v="0"/>
    <x v="1"/>
    <x v="0"/>
    <n v="3.5000000000000003E-2"/>
    <s v="CHRISW001"/>
    <s v="ALEWIS"/>
    <s v="GD-CENTRAL"/>
    <x v="1"/>
    <x v="0"/>
    <x v="1"/>
    <n v="95000281"/>
    <s v="VF4074.1"/>
    <n v="56264"/>
    <d v="2001-11-01T00:00:00"/>
    <d v="2002-03-31T00:00:00"/>
  </r>
  <r>
    <x v="45"/>
    <x v="0"/>
    <n v="12400"/>
    <n v="93"/>
    <n v="1356849"/>
    <d v="2001-06-07T10:44:31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93"/>
    <s v="CBOHN010"/>
    <s v="CMALLOR"/>
    <s v="ST-CA"/>
    <x v="0"/>
    <x v="0"/>
    <x v="0"/>
    <n v="96006417"/>
    <n v="637169.1"/>
    <n v="56264"/>
    <d v="2001-07-01T21:00:01"/>
    <d v="2001-07-31T21:00:01"/>
  </r>
  <r>
    <x v="45"/>
    <x v="0"/>
    <n v="12400"/>
    <n v="93"/>
    <n v="1356998"/>
    <d v="2001-06-07T11:05:14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100"/>
    <s v="CBOHN010"/>
    <s v="CMALLOR"/>
    <s v="ST-CA"/>
    <x v="0"/>
    <x v="0"/>
    <x v="0"/>
    <n v="96006417"/>
    <n v="637196.1"/>
    <n v="56264"/>
    <d v="2001-07-01T21:00:01"/>
    <d v="2001-07-31T21:00:01"/>
  </r>
  <r>
    <x v="45"/>
    <x v="2"/>
    <n v="24000"/>
    <n v="120"/>
    <n v="1357109"/>
    <d v="2001-06-07T11:27:53"/>
    <s v="Constellation Power Source, Inc."/>
    <x v="1"/>
    <x v="0"/>
    <x v="0"/>
    <x v="0"/>
    <x v="3"/>
    <n v="26313"/>
    <s v="US Pwr Phy Firm  Entergy Peak            Sep01           USD/MWh"/>
    <x v="1"/>
    <x v="3"/>
    <x v="0"/>
    <x v="0"/>
    <x v="0"/>
    <n v="43"/>
    <s v="GOZBOB12"/>
    <s v="MCARSON2"/>
    <s v="LT-SPP"/>
    <x v="0"/>
    <x v="0"/>
    <x v="0"/>
    <n v="96057479"/>
    <n v="637250.1"/>
    <n v="55134"/>
    <d v="2001-09-01T14:16:00"/>
    <d v="2001-09-30T14:16:00"/>
  </r>
  <r>
    <x v="45"/>
    <x v="2"/>
    <n v="49600"/>
    <n v="248"/>
    <n v="1357354"/>
    <d v="2001-06-07T12:01:12"/>
    <s v="Engage Energy Canada L.P."/>
    <x v="0"/>
    <x v="0"/>
    <x v="0"/>
    <x v="0"/>
    <x v="6"/>
    <n v="30185"/>
    <s v="US Pwr Fin Swap  ISO NY Z-A Peak         Jul-Aug01       USD/MWh"/>
    <x v="1"/>
    <x v="3"/>
    <x v="0"/>
    <x v="0"/>
    <x v="0"/>
    <n v="58.75"/>
    <s v="NYSPower"/>
    <s v="DDAVIS"/>
    <s v="LT-New England"/>
    <x v="0"/>
    <x v="0"/>
    <x v="1"/>
    <n v="96028131"/>
    <n v="637326.1"/>
    <n v="53341"/>
    <d v="2001-07-01T00:00:00"/>
    <d v="2001-08-31T00:00:00"/>
  </r>
  <r>
    <x v="45"/>
    <x v="2"/>
    <n v="4000"/>
    <n v="20"/>
    <n v="1357792"/>
    <d v="2001-06-07T13:06:36"/>
    <s v="Constellation Power Source, Inc."/>
    <x v="0"/>
    <x v="0"/>
    <x v="0"/>
    <x v="0"/>
    <x v="3"/>
    <n v="29083"/>
    <s v="US Pwr Phy Firm  NEPOOL Peak             11-15Jun01      USD/MWh"/>
    <x v="1"/>
    <x v="3"/>
    <x v="0"/>
    <x v="0"/>
    <x v="0"/>
    <n v="42.25"/>
    <s v="NepoolDesk"/>
    <s v="PBRODER"/>
    <s v="ST-New England"/>
    <x v="0"/>
    <x v="0"/>
    <x v="0"/>
    <n v="96057479"/>
    <n v="637561.1"/>
    <n v="55134"/>
    <d v="2001-06-11T21:00:01"/>
    <d v="2001-06-15T21:00:01"/>
  </r>
  <r>
    <x v="45"/>
    <x v="0"/>
    <n v="36400"/>
    <n v="273"/>
    <n v="1357825"/>
    <d v="2001-06-07T13:10:1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52.5"/>
    <s v="POWERWEST"/>
    <s v="RBADEER"/>
    <s v="LT-CA"/>
    <x v="0"/>
    <x v="0"/>
    <x v="0"/>
    <n v="96057469"/>
    <n v="637584.1"/>
    <n v="53350"/>
    <d v="2002-04-01T00:00:00"/>
    <d v="2002-06-30T00:00:00"/>
  </r>
  <r>
    <x v="45"/>
    <x v="2"/>
    <n v="4000"/>
    <n v="20"/>
    <n v="1357892"/>
    <d v="2001-06-07T13:18:29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3.5"/>
    <s v="DDEF1234"/>
    <s v="KPRESTO"/>
    <s v="LT-SERC"/>
    <x v="0"/>
    <x v="0"/>
    <x v="0"/>
    <m/>
    <n v="637610.1"/>
    <n v="26428"/>
    <d v="2001-06-11T21:00:00"/>
    <d v="2001-06-15T21:00:00"/>
  </r>
  <r>
    <x v="45"/>
    <x v="2"/>
    <n v="24000"/>
    <n v="120"/>
    <n v="1357918"/>
    <d v="2001-06-07T13:20:15"/>
    <s v="CMS Marketing, Services and Trading Company"/>
    <x v="4"/>
    <x v="0"/>
    <x v="0"/>
    <x v="0"/>
    <x v="3"/>
    <n v="26313"/>
    <s v="US Pwr Phy Firm  Entergy Peak            Sep01           USD/MWh"/>
    <x v="3"/>
    <x v="0"/>
    <x v="0"/>
    <x v="0"/>
    <x v="0"/>
    <n v="43"/>
    <s v="CORR1234"/>
    <s v="MCARSON2"/>
    <s v="LT-SPP"/>
    <x v="0"/>
    <x v="0"/>
    <x v="0"/>
    <n v="96018400"/>
    <n v="637619.1"/>
    <n v="53295"/>
    <d v="2001-09-01T14:16:00"/>
    <d v="2001-09-30T14:16:00"/>
  </r>
  <r>
    <x v="45"/>
    <x v="2"/>
    <n v="4000"/>
    <n v="20"/>
    <n v="1357923"/>
    <d v="2001-06-07T13:20:36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2.5"/>
    <s v="DDEF1234"/>
    <s v="KPRESTO"/>
    <s v="LT-SERC"/>
    <x v="0"/>
    <x v="0"/>
    <x v="0"/>
    <m/>
    <n v="637620.1"/>
    <n v="26428"/>
    <d v="2001-06-11T21:00:00"/>
    <d v="2001-06-15T21:00:00"/>
  </r>
  <r>
    <x v="45"/>
    <x v="2"/>
    <n v="4000"/>
    <n v="20"/>
    <n v="1358030"/>
    <d v="2001-06-07T13:36:16"/>
    <s v="Allegheny Energy Supply Company, LLC"/>
    <x v="1"/>
    <x v="0"/>
    <x v="0"/>
    <x v="0"/>
    <x v="3"/>
    <n v="25667"/>
    <s v="US Pwr Phy Firm  TVA Peak                11-15Jun01      USD/MWh"/>
    <x v="1"/>
    <x v="3"/>
    <x v="0"/>
    <x v="0"/>
    <x v="0"/>
    <n v="45.5"/>
    <s v="CHRISB008"/>
    <s v="JKING6"/>
    <s v="ST-SERC"/>
    <x v="0"/>
    <x v="0"/>
    <x v="0"/>
    <n v="96037738"/>
    <n v="637649.1"/>
    <n v="72209"/>
    <d v="2001-06-11T21:00:01"/>
    <d v="2001-06-15T21:00:01"/>
  </r>
  <r>
    <x v="45"/>
    <x v="2"/>
    <n v="4000"/>
    <n v="20"/>
    <n v="1358031"/>
    <d v="2001-06-07T13:36:20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.5"/>
    <s v="DDEF1234"/>
    <s v="KPRESTO"/>
    <s v="LT-SERC"/>
    <x v="0"/>
    <x v="0"/>
    <x v="0"/>
    <m/>
    <n v="637650.1"/>
    <n v="26428"/>
    <d v="2001-06-11T21:00:00"/>
    <d v="2001-06-15T21:00:00"/>
  </r>
  <r>
    <x v="45"/>
    <x v="2"/>
    <n v="4000"/>
    <n v="20"/>
    <n v="1358032"/>
    <d v="2001-06-07T13:36:35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"/>
    <s v="DDEF1234"/>
    <s v="KPRESTO"/>
    <s v="LT-SERC"/>
    <x v="0"/>
    <x v="0"/>
    <x v="0"/>
    <m/>
    <n v="637651.1"/>
    <n v="26428"/>
    <d v="2001-06-11T21:00:00"/>
    <d v="2001-06-15T21:00:00"/>
  </r>
  <r>
    <x v="45"/>
    <x v="2"/>
    <n v="4000"/>
    <n v="20"/>
    <n v="1358107"/>
    <d v="2001-06-07T13:47:48"/>
    <s v="Virginia Electric and Power Company"/>
    <x v="4"/>
    <x v="0"/>
    <x v="0"/>
    <x v="0"/>
    <x v="3"/>
    <n v="25667"/>
    <s v="US Pwr Phy Firm  TVA Peak                11-15Jun01      USD/MWh"/>
    <x v="1"/>
    <x v="3"/>
    <x v="0"/>
    <x v="0"/>
    <x v="0"/>
    <n v="45"/>
    <s v="MSCH1234"/>
    <s v="JKING6"/>
    <s v="ST-SERC"/>
    <x v="0"/>
    <x v="0"/>
    <x v="0"/>
    <m/>
    <n v="637682.1"/>
    <n v="3246"/>
    <d v="2001-06-11T21:00:01"/>
    <d v="2001-06-15T21:00:01"/>
  </r>
  <r>
    <x v="45"/>
    <x v="2"/>
    <n v="4000"/>
    <n v="20"/>
    <n v="1358166"/>
    <d v="2001-06-07T13:58:15"/>
    <s v="Peco Energy Company"/>
    <x v="0"/>
    <x v="0"/>
    <x v="0"/>
    <x v="0"/>
    <x v="3"/>
    <n v="29083"/>
    <s v="US Pwr Phy Firm  NEPOOL Peak             11-15Jun01      USD/MWh"/>
    <x v="1"/>
    <x v="3"/>
    <x v="0"/>
    <x v="0"/>
    <x v="0"/>
    <n v="42.5"/>
    <s v="NepoolDesk"/>
    <s v="PBRODER"/>
    <s v="ST-New England"/>
    <x v="0"/>
    <x v="0"/>
    <x v="0"/>
    <m/>
    <n v="637715.1"/>
    <n v="5607"/>
    <d v="2001-06-11T21:00:01"/>
    <d v="2001-06-15T21:00:01"/>
  </r>
  <r>
    <x v="45"/>
    <x v="2"/>
    <n v="24000"/>
    <n v="120"/>
    <n v="1358267"/>
    <d v="2001-06-07T14:11:05"/>
    <s v="CMS Marketing, Services and Trading Company"/>
    <x v="4"/>
    <x v="0"/>
    <x v="0"/>
    <x v="0"/>
    <x v="3"/>
    <n v="26313"/>
    <s v="US Pwr Phy Firm  Entergy Peak            Sep01           USD/MWh"/>
    <x v="1"/>
    <x v="3"/>
    <x v="0"/>
    <x v="0"/>
    <x v="0"/>
    <n v="43"/>
    <s v="CORR1234"/>
    <s v="MCARSON2"/>
    <s v="LT-SPP"/>
    <x v="0"/>
    <x v="0"/>
    <x v="0"/>
    <n v="96018400"/>
    <n v="637758.1"/>
    <n v="53295"/>
    <d v="2001-09-01T14:16:00"/>
    <d v="2001-09-30T14:16:00"/>
  </r>
  <r>
    <x v="45"/>
    <x v="2"/>
    <n v="47200"/>
    <n v="236"/>
    <n v="1358284"/>
    <d v="2001-06-07T14:16:53"/>
    <s v="Williams Energy Marketing &amp; Trading Company"/>
    <x v="4"/>
    <x v="0"/>
    <x v="0"/>
    <x v="0"/>
    <x v="3"/>
    <n v="33296"/>
    <s v="US Pwr Phy Firm  Entergy Peak            Jan-Feb02       USD/MWh"/>
    <x v="1"/>
    <x v="3"/>
    <x v="0"/>
    <x v="0"/>
    <x v="0"/>
    <n v="39.25"/>
    <s v="LRAT1234"/>
    <s v="MCARSON2"/>
    <s v="ST-SPP"/>
    <x v="0"/>
    <x v="0"/>
    <x v="0"/>
    <n v="96004396"/>
    <n v="637777.1"/>
    <n v="64245"/>
    <d v="2002-01-01T14:16:00"/>
    <d v="2002-02-28T14:16:00"/>
  </r>
  <r>
    <x v="45"/>
    <x v="2"/>
    <n v="24000"/>
    <n v="120"/>
    <n v="1358458"/>
    <d v="2001-06-07T15:16:14"/>
    <s v="Aquila Energy Marketing Corporation"/>
    <x v="4"/>
    <x v="0"/>
    <x v="0"/>
    <x v="0"/>
    <x v="3"/>
    <n v="3751"/>
    <s v="US Pwr Phy Firm  Cinergy Peak            Sep01           USD/MWh"/>
    <x v="3"/>
    <x v="0"/>
    <x v="0"/>
    <x v="0"/>
    <x v="0"/>
    <n v="36.700000000000003"/>
    <s v="LRAT1234"/>
    <s v="FSTURM"/>
    <s v="ST-ECAR"/>
    <x v="0"/>
    <x v="0"/>
    <x v="0"/>
    <n v="96009016"/>
    <n v="637891.1"/>
    <n v="18"/>
    <d v="2001-09-01T17:11:00"/>
    <d v="2001-09-30T17:11:00"/>
  </r>
  <r>
    <x v="45"/>
    <x v="2"/>
    <n v="24800"/>
    <n v="124"/>
    <n v="1358727"/>
    <d v="2001-06-07T15:32:02"/>
    <s v="Constellation Power Source, Inc."/>
    <x v="1"/>
    <x v="0"/>
    <x v="0"/>
    <x v="0"/>
    <x v="3"/>
    <n v="40819"/>
    <s v="US Pwr Phy Firm  COMED Peak              Jul01           USD/MWh"/>
    <x v="1"/>
    <x v="3"/>
    <x v="0"/>
    <x v="0"/>
    <x v="0"/>
    <n v="75.5"/>
    <s v="MARKTH11"/>
    <s v="FSTURM"/>
    <s v="LT-ECAR"/>
    <x v="0"/>
    <x v="0"/>
    <x v="0"/>
    <n v="96057479"/>
    <n v="637943.1"/>
    <n v="55134"/>
    <d v="2001-07-01T21:00:01"/>
    <d v="2001-07-31T21:00: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  <r>
    <d v="2001-06-07T00:00:00"/>
    <d v="2001-06-07T08:18:00"/>
    <s v="Exelon Energy Company"/>
    <x v="1"/>
    <x v="0"/>
    <x v="0"/>
    <x v="0"/>
    <x v="1"/>
    <n v="48660"/>
    <s v="US Pwr Phy Firm  NEPOOL Peak             Mar-Apr02       USD/MWh"/>
    <x v="2"/>
    <x v="1"/>
    <x v="0"/>
    <x v="0"/>
    <n v="44.85"/>
    <x v="5"/>
    <n v="34844.94"/>
    <d v="2002-03-01T00:00:00"/>
    <d v="2002-04-30T00:00:00"/>
  </r>
  <r>
    <d v="2001-06-07T00:00:00"/>
    <d v="2001-06-07T09:36:00"/>
    <s v="Edison Mission Marketing &amp; Trading Inc."/>
    <x v="1"/>
    <x v="0"/>
    <x v="0"/>
    <x v="0"/>
    <x v="1"/>
    <n v="36462"/>
    <s v="US Pwr Phy Firm  Cinergy Peak            Jul01           USD/MWh"/>
    <x v="2"/>
    <x v="1"/>
    <x v="0"/>
    <x v="0"/>
    <n v="79.75"/>
    <x v="1"/>
    <n v="17137"/>
    <d v="2001-07-01T00:00:00"/>
    <d v="2001-07-31T00:00:00"/>
  </r>
  <r>
    <d v="2001-06-07T00:00:00"/>
    <d v="2001-06-07T13:03:00"/>
    <s v="Carolina Power &amp; Light Company"/>
    <x v="1"/>
    <x v="0"/>
    <x v="0"/>
    <x v="0"/>
    <x v="1"/>
    <n v="29089"/>
    <s v="US Pwr Phy Firm  PJM-W Peak              11-15Jun01      USD/MWh"/>
    <x v="2"/>
    <x v="1"/>
    <x v="0"/>
    <x v="0"/>
    <n v="43.5"/>
    <x v="4"/>
    <n v="4080"/>
    <d v="2001-06-11T00:00:00"/>
    <d v="2001-06-15T00:00:00"/>
  </r>
  <r>
    <d v="2001-06-07T00:00:00"/>
    <d v="2001-06-07T13:06:00"/>
    <s v="Constellation Energy Source, Inc."/>
    <x v="0"/>
    <x v="0"/>
    <x v="0"/>
    <x v="0"/>
    <x v="1"/>
    <n v="29083"/>
    <s v="US Pwr Phy Firm  NEPOOL Peak             11-15Jun01      USD/MWh"/>
    <x v="2"/>
    <x v="1"/>
    <x v="0"/>
    <x v="0"/>
    <n v="42.25"/>
    <x v="5"/>
    <n v="4080"/>
    <d v="2001-06-11T00:00:00"/>
    <d v="2001-06-15T00:00:00"/>
  </r>
  <r>
    <d v="2001-06-07T00:00:00"/>
    <d v="2001-06-07T13:18:00"/>
    <s v="Southern Company Services, Inc."/>
    <x v="4"/>
    <x v="0"/>
    <x v="0"/>
    <x v="0"/>
    <x v="1"/>
    <n v="51761"/>
    <s v="US Pwr Phy Firm  SOCO Peak               11-15Jun01      USD/MWh"/>
    <x v="0"/>
    <x v="5"/>
    <x v="0"/>
    <x v="0"/>
    <n v="53"/>
    <x v="4"/>
    <n v="2856"/>
    <d v="2001-06-11T00:00:00"/>
    <d v="2001-06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4" cacheId="5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7" firstHeaderRow="1" firstDataRow="3" firstDataCol="1" rowPageCount="1" colPageCount="1"/>
  <pivotFields count="31">
    <pivotField axis="axisPage"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1"/>
    </i>
    <i>
      <x v="12"/>
    </i>
    <i>
      <x v="13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6" hier="0"/>
  </pageFields>
  <dataFields count="2">
    <dataField name="DEAL COUNT" fld="10" subtotal="count" baseField="0" baseItem="0"/>
    <dataField name="BROKER SAVING" fld="3" baseField="0" baseItem="0"/>
  </dataFields>
  <formats count="5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27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  <format dxfId="25">
      <pivotArea grandRow="1" outline="0" fieldPosition="0"/>
    </format>
    <format dxfId="24">
      <pivotArea outline="0" fieldPosition="0">
        <references count="1">
          <reference field="7" count="0" selected="0"/>
        </references>
      </pivotArea>
    </format>
    <format dxfId="23">
      <pivotArea dataOnly="0" labelOnly="1" outline="0" fieldPosition="0">
        <references count="1">
          <reference field="7" count="1">
            <x v="0"/>
          </reference>
        </references>
      </pivotArea>
    </format>
    <format dxfId="22">
      <pivotArea dataOnly="0" labelOnly="1" outline="0" fieldPosition="0">
        <references count="1">
          <reference field="7" count="1">
            <x v="1"/>
          </reference>
        </references>
      </pivotArea>
    </format>
    <format dxfId="21">
      <pivotArea dataOnly="0" labelOnly="1" outline="0" fieldPosition="0">
        <references count="1">
          <reference field="7" count="1">
            <x v="5"/>
          </reference>
        </references>
      </pivotArea>
    </format>
    <format dxfId="20">
      <pivotArea dataOnly="0" labelOnly="1" outline="0" fieldPosition="0">
        <references count="1">
          <reference field="7" count="1">
            <x v="11"/>
          </reference>
        </references>
      </pivotArea>
    </format>
    <format dxfId="19">
      <pivotArea dataOnly="0" labelOnly="1" outline="0" fieldPosition="0">
        <references count="1">
          <reference field="7" count="1">
            <x v="12"/>
          </reference>
        </references>
      </pivotArea>
    </format>
    <format dxfId="18">
      <pivotArea dataOnly="0" labelOnly="1" outline="0" fieldPosition="0">
        <references count="1">
          <reference field="7" count="1">
            <x v="1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30" firstHeaderRow="1" firstDataRow="3" firstDataCol="1"/>
  <pivotFields count="31">
    <pivotField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37">
    <format dxfId="105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4">
      <pivotArea dataOnly="0" grandRow="1" outline="0" fieldPosition="0"/>
    </format>
    <format dxfId="103">
      <pivotArea type="origin" dataOnly="0" labelOnly="1" outline="0" fieldPosition="0"/>
    </format>
    <format dxfId="102">
      <pivotArea type="origin" dataOnly="0" labelOnly="1" outline="0" fieldPosition="0"/>
    </format>
    <format dxfId="101">
      <pivotArea type="origin" dataOnly="0" labelOnly="1" outline="0" fieldPosition="0"/>
    </format>
    <format dxfId="100">
      <pivotArea dataOnly="0" grandRow="1" outline="0" fieldPosition="0"/>
    </format>
    <format dxfId="9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8">
      <pivotArea type="origin" dataOnly="0" labelOnly="1" outline="0" fieldPosition="0"/>
    </format>
    <format dxfId="97">
      <pivotArea field="0" type="button" dataOnly="0" labelOnly="1" outline="0" fieldPosition="0"/>
    </format>
    <format dxfId="96">
      <pivotArea dataOnly="0" outline="0" fieldPosition="0">
        <references count="1">
          <reference field="10" count="0"/>
        </references>
      </pivotArea>
    </format>
    <format dxfId="95">
      <pivotArea field="10" dataOnly="0" grandCol="1" outline="0" axis="axisCol" fieldPosition="1">
        <references count="1">
          <reference field="4294967294" count="0"/>
        </references>
      </pivotArea>
    </format>
    <format dxfId="94">
      <pivotArea dataOnly="0" outline="0" fieldPosition="0">
        <references count="1">
          <reference field="4294967294" count="1">
            <x v="1"/>
          </reference>
        </references>
      </pivotArea>
    </format>
    <format dxfId="93">
      <pivotArea dataOnly="0" labelOnly="1" outline="0" fieldPosition="0">
        <references count="1">
          <reference field="10" count="1">
            <x v="0"/>
          </reference>
        </references>
      </pivotArea>
    </format>
    <format dxfId="92">
      <pivotArea dataOnly="0" labelOnly="1" outline="0" fieldPosition="0">
        <references count="1">
          <reference field="10" count="1">
            <x v="1"/>
          </reference>
        </references>
      </pivotArea>
    </format>
    <format dxfId="91">
      <pivotArea dataOnly="0" labelOnly="1" outline="0" fieldPosition="0">
        <references count="1">
          <reference field="10" count="1">
            <x v="0"/>
          </reference>
        </references>
      </pivotArea>
    </format>
    <format dxfId="90">
      <pivotArea dataOnly="0" labelOnly="1" outline="0" fieldPosition="0">
        <references count="1">
          <reference field="10" count="1">
            <x v="1"/>
          </reference>
        </references>
      </pivotArea>
    </format>
    <format dxfId="89">
      <pivotArea dataOnly="0" labelOnly="1" grandCol="1" outline="0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7">
      <pivotArea field="10" dataOnly="0" grandCol="1" outline="0" axis="axisCol" fieldPosition="1">
        <references count="1">
          <reference field="4294967294" count="0"/>
        </references>
      </pivotArea>
    </format>
    <format dxfId="86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85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84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83">
      <pivotArea outline="0" fieldPosition="0">
        <references count="1">
          <reference field="7" count="0" selected="0"/>
        </references>
      </pivotArea>
    </format>
    <format dxfId="82">
      <pivotArea dataOnly="0" labelOnly="1" outline="0" fieldPosition="0">
        <references count="1">
          <reference field="7" count="1">
            <x v="0"/>
          </reference>
        </references>
      </pivotArea>
    </format>
    <format dxfId="81">
      <pivotArea dataOnly="0" labelOnly="1" outline="0" fieldPosition="0">
        <references count="1">
          <reference field="7" count="1">
            <x v="1"/>
          </reference>
        </references>
      </pivotArea>
    </format>
    <format dxfId="80">
      <pivotArea dataOnly="0" labelOnly="1" outline="0" fieldPosition="0">
        <references count="1">
          <reference field="7" count="1">
            <x v="5"/>
          </reference>
        </references>
      </pivotArea>
    </format>
    <format dxfId="79">
      <pivotArea dataOnly="0" labelOnly="1" outline="0" fieldPosition="0">
        <references count="1">
          <reference field="7" count="1">
            <x v="10"/>
          </reference>
        </references>
      </pivotArea>
    </format>
    <format dxfId="78">
      <pivotArea dataOnly="0" labelOnly="1" outline="0" fieldPosition="0">
        <references count="1">
          <reference field="7" count="1">
            <x v="11"/>
          </reference>
        </references>
      </pivotArea>
    </format>
    <format dxfId="77">
      <pivotArea dataOnly="0" labelOnly="1" outline="0" fieldPosition="0">
        <references count="1">
          <reference field="7" count="1">
            <x v="12"/>
          </reference>
        </references>
      </pivotArea>
    </format>
    <format dxfId="76">
      <pivotArea grandRow="1" outline="0" fieldPosition="0"/>
    </format>
    <format dxfId="75">
      <pivotArea outline="0" fieldPosition="0">
        <references count="1">
          <reference field="7" count="0" selected="0"/>
        </references>
      </pivotArea>
    </format>
    <format dxfId="74">
      <pivotArea dataOnly="0" labelOnly="1" outline="0" fieldPosition="0">
        <references count="1">
          <reference field="7" count="1">
            <x v="0"/>
          </reference>
        </references>
      </pivotArea>
    </format>
    <format dxfId="73">
      <pivotArea dataOnly="0" labelOnly="1" outline="0" fieldPosition="0">
        <references count="1">
          <reference field="7" count="1">
            <x v="1"/>
          </reference>
        </references>
      </pivotArea>
    </format>
    <format dxfId="72">
      <pivotArea dataOnly="0" labelOnly="1" outline="0" fieldPosition="0">
        <references count="1">
          <reference field="7" count="1">
            <x v="5"/>
          </reference>
        </references>
      </pivotArea>
    </format>
    <format dxfId="71">
      <pivotArea dataOnly="0" labelOnly="1" outline="0" fieldPosition="0">
        <references count="1">
          <reference field="7" count="1">
            <x v="10"/>
          </reference>
        </references>
      </pivotArea>
    </format>
    <format dxfId="70">
      <pivotArea dataOnly="0" labelOnly="1" outline="0" fieldPosition="0">
        <references count="1">
          <reference field="7" count="1">
            <x v="11"/>
          </reference>
        </references>
      </pivotArea>
    </format>
    <format dxfId="69">
      <pivotArea dataOnly="0" labelOnly="1" outline="0" fieldPosition="0">
        <references count="1">
          <reference field="7" count="1"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4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26">
    <format dxfId="131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0">
      <pivotArea dataOnly="0" grandRow="1" outline="0" fieldPosition="0"/>
    </format>
    <format dxfId="129">
      <pivotArea type="origin" dataOnly="0" labelOnly="1" outline="0" fieldPosition="0"/>
    </format>
    <format dxfId="128">
      <pivotArea type="origin" dataOnly="0" labelOnly="1" outline="0" fieldPosition="0"/>
    </format>
    <format dxfId="12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6">
      <pivotArea type="origin" dataOnly="0" labelOnly="1" outline="0" fieldPosition="0"/>
    </format>
    <format dxfId="125">
      <pivotArea dataOnly="0" labelOnly="1" outline="0" fieldPosition="0">
        <references count="1">
          <reference field="6" count="1">
            <x v="0"/>
          </reference>
        </references>
      </pivotArea>
    </format>
    <format dxfId="124">
      <pivotArea dataOnly="0" labelOnly="1" outline="0" fieldPosition="0">
        <references count="1">
          <reference field="6" count="1">
            <x v="1"/>
          </reference>
        </references>
      </pivotArea>
    </format>
    <format dxfId="123">
      <pivotArea dataOnly="0" labelOnly="1" grandCol="1" outline="0" fieldPosition="0"/>
    </format>
    <format dxfId="122">
      <pivotArea grandRow="1" outline="0" fieldPosition="0"/>
    </format>
    <format dxfId="121">
      <pivotArea dataOnly="0" labelOnly="1" grandRow="1" outline="0" fieldPosition="0"/>
    </format>
    <format dxfId="120">
      <pivotArea outline="0" fieldPosition="0">
        <references count="1">
          <reference field="3" count="0" selected="0"/>
        </references>
      </pivotArea>
    </format>
    <format dxfId="119">
      <pivotArea dataOnly="0" labelOnly="1" outline="0" fieldPosition="0">
        <references count="1">
          <reference field="3" count="1">
            <x v="0"/>
          </reference>
        </references>
      </pivotArea>
    </format>
    <format dxfId="118">
      <pivotArea dataOnly="0" labelOnly="1" outline="0" fieldPosition="0">
        <references count="1">
          <reference field="3" count="1">
            <x v="1"/>
          </reference>
        </references>
      </pivotArea>
    </format>
    <format dxfId="117">
      <pivotArea dataOnly="0" labelOnly="1" outline="0" fieldPosition="0">
        <references count="1">
          <reference field="3" count="1">
            <x v="12"/>
          </reference>
        </references>
      </pivotArea>
    </format>
    <format dxfId="116">
      <pivotArea dataOnly="0" labelOnly="1" outline="0" fieldPosition="0">
        <references count="1">
          <reference field="3" count="1">
            <x v="14"/>
          </reference>
        </references>
      </pivotArea>
    </format>
    <format dxfId="115">
      <pivotArea dataOnly="0" labelOnly="1" outline="0" fieldPosition="0">
        <references count="1">
          <reference field="3" count="1">
            <x v="17"/>
          </reference>
        </references>
      </pivotArea>
    </format>
    <format dxfId="114">
      <pivotArea dataOnly="0" labelOnly="1" outline="0" fieldPosition="0">
        <references count="1">
          <reference field="3" count="1">
            <x v="18"/>
          </reference>
        </references>
      </pivotArea>
    </format>
    <format dxfId="113">
      <pivotArea field="6" grandRow="1" outline="0" axis="axisCol" fieldPosition="0">
        <references count="1">
          <reference field="6" count="0" selected="0"/>
        </references>
      </pivotArea>
    </format>
    <format dxfId="112">
      <pivotArea outline="0" fieldPosition="0">
        <references count="1">
          <reference field="3" count="0" selected="0"/>
        </references>
      </pivotArea>
    </format>
    <format dxfId="111">
      <pivotArea dataOnly="0" labelOnly="1" outline="0" fieldPosition="0">
        <references count="1">
          <reference field="3" count="1">
            <x v="0"/>
          </reference>
        </references>
      </pivotArea>
    </format>
    <format dxfId="110">
      <pivotArea dataOnly="0" labelOnly="1" outline="0" fieldPosition="0">
        <references count="1">
          <reference field="3" count="1">
            <x v="1"/>
          </reference>
        </references>
      </pivotArea>
    </format>
    <format dxfId="109">
      <pivotArea dataOnly="0" labelOnly="1" outline="0" fieldPosition="0">
        <references count="1">
          <reference field="3" count="1">
            <x v="12"/>
          </reference>
        </references>
      </pivotArea>
    </format>
    <format dxfId="108">
      <pivotArea dataOnly="0" labelOnly="1" outline="0" fieldPosition="0">
        <references count="1">
          <reference field="3" count="1">
            <x v="14"/>
          </reference>
        </references>
      </pivotArea>
    </format>
    <format dxfId="107">
      <pivotArea dataOnly="0" labelOnly="1" outline="0" fieldPosition="0">
        <references count="1">
          <reference field="3" count="1">
            <x v="17"/>
          </reference>
        </references>
      </pivotArea>
    </format>
    <format dxfId="106">
      <pivotArea dataOnly="0" labelOnly="1" outline="0" fieldPosition="0">
        <references count="1">
          <reference field="3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C42" firstHeaderRow="1" firstDataRow="2" firstDataCol="1" rowPageCount="1" colPageCount="1"/>
  <pivotFields count="19">
    <pivotField axis="axisPage"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9"/>
        <item m="1" x="4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5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40" hier="0"/>
  </pageFields>
  <dataFields count="1">
    <dataField name="FAILED TRANSACTION COUNT" fld="6" subtotal="count" baseField="0" baseItem="0"/>
  </dataFields>
  <formats count="27">
    <format dxfId="15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7">
      <pivotArea dataOnly="0" grandRow="1" outline="0" fieldPosition="0"/>
    </format>
    <format dxfId="156">
      <pivotArea type="origin" dataOnly="0" labelOnly="1" outline="0" fieldPosition="0"/>
    </format>
    <format dxfId="155">
      <pivotArea type="origin" dataOnly="0" labelOnly="1" outline="0" fieldPosition="0"/>
    </format>
    <format dxfId="15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3">
      <pivotArea field="0" type="button" dataOnly="0" labelOnly="1" outline="0" axis="axisPage" fieldPosition="0"/>
    </format>
    <format dxfId="152">
      <pivotArea dataOnly="0" labelOnly="1" outline="0" fieldPosition="0">
        <references count="1">
          <reference field="0" count="1">
            <x v="10"/>
          </reference>
        </references>
      </pivotArea>
    </format>
    <format dxfId="151">
      <pivotArea dataOnly="0" labelOnly="1" outline="0" fieldPosition="0">
        <references count="1">
          <reference field="0" count="1">
            <x v="10"/>
          </reference>
        </references>
      </pivotArea>
    </format>
    <format dxfId="150">
      <pivotArea dataOnly="0" labelOnly="1" outline="0" fieldPosition="0">
        <references count="1">
          <reference field="0" count="1">
            <x v="10"/>
          </reference>
        </references>
      </pivotArea>
    </format>
    <format dxfId="149">
      <pivotArea dataOnly="0" labelOnly="1" outline="0" fieldPosition="0">
        <references count="1">
          <reference field="0" count="1">
            <x v="10"/>
          </reference>
        </references>
      </pivotArea>
    </format>
    <format dxfId="148">
      <pivotArea type="origin" dataOnly="0" labelOnly="1" outline="0" fieldPosition="0"/>
    </format>
    <format dxfId="147">
      <pivotArea dataOnly="0" labelOnly="1" outline="0" fieldPosition="0">
        <references count="1">
          <reference field="0" count="1">
            <x v="11"/>
          </reference>
        </references>
      </pivotArea>
    </format>
    <format dxfId="146">
      <pivotArea field="0" type="button" dataOnly="0" labelOnly="1" outline="0" axis="axisPage" fieldPosition="0"/>
    </format>
    <format dxfId="145">
      <pivotArea dataOnly="0" labelOnly="1" outline="0" fieldPosition="0">
        <references count="1">
          <reference field="0" count="1">
            <x v="23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42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41">
      <pivotArea grandRow="1" outline="0" fieldPosition="0"/>
    </format>
    <format dxfId="140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39"/>
          </reference>
          <reference field="3" count="1">
            <x v="1"/>
          </reference>
        </references>
      </pivotArea>
    </format>
    <format dxfId="137">
      <pivotArea field="6" grandRow="1" outline="0" axis="axisCol" fieldPosition="0">
        <references count="1">
          <reference field="6" count="0" selected="0"/>
        </references>
      </pivotArea>
    </format>
    <format dxfId="136">
      <pivotArea dataOnly="0" labelOnly="1" grandRow="1" outline="0" fieldPosition="0">
        <references count="1">
          <reference field="0" count="1" selected="0">
            <x v="39"/>
          </reference>
        </references>
      </pivotArea>
    </format>
    <format dxfId="135">
      <pivotArea outline="0" fieldPosition="0">
        <references count="1">
          <reference field="3" count="3" selected="0">
            <x v="0"/>
            <x v="1"/>
            <x v="15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40"/>
          </reference>
          <reference field="3" count="1">
            <x v="0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40"/>
          </reference>
          <reference field="3" count="1">
            <x v="1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40"/>
          </reference>
          <reference field="3" count="1">
            <x v="1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0:D31" firstHeaderRow="2" firstDataRow="2" firstDataCol="3" rowPageCount="1" colPageCount="1"/>
  <pivotFields count="29">
    <pivotField axis="axisPage" compact="0" numFmtId="188" outline="0" subtotalTop="0" showAll="0" includeNewItemsInFilter="1">
      <items count="5">
        <item x="1"/>
        <item x="0"/>
        <item x="2"/>
        <item x="3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10">
    <i>
      <x/>
      <x/>
      <x/>
    </i>
    <i r="2">
      <x v="1"/>
    </i>
    <i r="1">
      <x v="1"/>
      <x v="1"/>
    </i>
    <i r="1">
      <x v="2"/>
      <x v="2"/>
    </i>
    <i r="1">
      <x v="3"/>
      <x/>
    </i>
    <i r="1">
      <x v="4"/>
      <x/>
    </i>
    <i r="2">
      <x v="2"/>
    </i>
    <i r="1">
      <x v="5"/>
      <x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4">
    <format dxfId="11">
      <pivotArea field="0" dataOnly="0" grandRow="1" outline="0" axis="axisPage" fieldPosition="0">
        <references count="1">
          <reference field="0" count="0" selected="0"/>
        </references>
      </pivotArea>
    </format>
    <format dxfId="10">
      <pivotArea field="0" dataOnly="0" grandRow="1" outline="0" axis="axisPage" fieldPosition="0">
        <references count="1">
          <reference field="0" count="0" selected="0"/>
        </references>
      </pivotArea>
    </format>
    <format dxfId="9">
      <pivotArea dataOnly="0" grandRow="1" outline="0" fieldPosition="0"/>
    </format>
    <format dxfId="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4" firstHeaderRow="2" firstDataRow="2" firstDataCol="3" rowPageCount="1" colPageCount="1"/>
  <pivotFields count="29">
    <pivotField axis="axisPage" compact="0" numFmtId="188" outline="0" subtotalTop="0" showAll="0" includeNewItemsInFilter="1">
      <items count="5">
        <item x="1"/>
        <item x="0"/>
        <item x="2"/>
        <item x="3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5">
    <i>
      <x/>
      <x/>
      <x/>
    </i>
    <i r="2">
      <x v="1"/>
    </i>
    <i r="1">
      <x v="4"/>
      <x v="2"/>
    </i>
    <i t="default">
      <x/>
    </i>
    <i t="grand">
      <x/>
    </i>
  </rowItems>
  <colItems count="1">
    <i/>
  </colItems>
  <pageFields count="1">
    <pageField fld="0" item="3" hier="0"/>
  </pageFields>
  <dataFields count="1">
    <dataField name="Count" fld="2" subtotal="count" baseField="0" baseItem="0"/>
  </dataFields>
  <formats count="5">
    <format dxfId="16">
      <pivotArea field="0" dataOnly="0" grandRow="1" outline="0" axis="axisPage" fieldPosition="0">
        <references count="1">
          <reference field="0" count="0" selected="0"/>
        </references>
      </pivotArea>
    </format>
    <format dxfId="15">
      <pivotArea field="0" dataOnly="0" grandRow="1" outline="0" axis="axisPage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13">
      <pivotArea field="0" dataOnly="0" grandRow="1" outline="0" axis="axisPage" fieldPosition="0">
        <references count="1">
          <reference field="0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5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4"/>
  <sheetViews>
    <sheetView showGridLines="0" tabSelected="1" zoomScale="80" workbookViewId="0">
      <selection activeCell="D1" sqref="D1"/>
    </sheetView>
  </sheetViews>
  <sheetFormatPr defaultRowHeight="12.75" x14ac:dyDescent="0.2"/>
  <cols>
    <col min="1" max="1" width="30.5703125" customWidth="1"/>
    <col min="2" max="5" width="16.7109375" customWidth="1"/>
    <col min="6" max="6" width="17.7109375" style="75" customWidth="1"/>
    <col min="7" max="7" width="21.42578125" style="75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20.25" x14ac:dyDescent="0.3">
      <c r="A1" s="136" t="s">
        <v>209</v>
      </c>
      <c r="B1" s="103"/>
      <c r="D1" t="s">
        <v>201</v>
      </c>
    </row>
    <row r="3" spans="1:8" ht="20.25" x14ac:dyDescent="0.3">
      <c r="A3" s="93" t="s">
        <v>80</v>
      </c>
    </row>
    <row r="4" spans="1:8" ht="13.5" thickBot="1" x14ac:dyDescent="0.25">
      <c r="A4" s="15"/>
    </row>
    <row r="5" spans="1:8" s="87" customFormat="1" ht="15.75" thickBot="1" x14ac:dyDescent="0.3">
      <c r="A5" s="88" t="s">
        <v>173</v>
      </c>
      <c r="B5" s="88"/>
      <c r="C5" s="88"/>
      <c r="D5" s="88"/>
      <c r="E5" s="88"/>
      <c r="F5" s="88"/>
      <c r="G5" s="89"/>
      <c r="H5" s="86"/>
    </row>
    <row r="6" spans="1:8" ht="13.5" thickBot="1" x14ac:dyDescent="0.25">
      <c r="A6" s="82" t="s">
        <v>46</v>
      </c>
      <c r="B6" s="83">
        <v>37049</v>
      </c>
      <c r="C6" s="85"/>
      <c r="D6" s="40"/>
      <c r="E6" s="38"/>
      <c r="F6" s="38"/>
      <c r="G6" s="39"/>
      <c r="H6" s="37"/>
    </row>
    <row r="7" spans="1:8" ht="13.5" thickBot="1" x14ac:dyDescent="0.25">
      <c r="F7"/>
      <c r="G7"/>
      <c r="H7" s="76"/>
    </row>
    <row r="8" spans="1:8" x14ac:dyDescent="0.2">
      <c r="A8" s="99"/>
      <c r="B8" s="95" t="s">
        <v>410</v>
      </c>
      <c r="C8" s="96" t="s">
        <v>44</v>
      </c>
      <c r="D8" s="97"/>
      <c r="E8" s="97"/>
      <c r="F8" s="97"/>
      <c r="G8" s="98"/>
      <c r="H8" s="76"/>
    </row>
    <row r="9" spans="1:8" ht="13.5" customHeight="1" thickBot="1" x14ac:dyDescent="0.25">
      <c r="A9" s="100"/>
      <c r="B9" s="177" t="s">
        <v>414</v>
      </c>
      <c r="C9" s="181"/>
      <c r="D9" s="177" t="s">
        <v>411</v>
      </c>
      <c r="E9" s="181"/>
      <c r="F9" s="177" t="s">
        <v>413</v>
      </c>
      <c r="G9" s="179" t="s">
        <v>412</v>
      </c>
      <c r="H9" s="76"/>
    </row>
    <row r="10" spans="1:8" x14ac:dyDescent="0.2">
      <c r="A10" s="95" t="s">
        <v>912</v>
      </c>
      <c r="B10" s="107" t="s">
        <v>942</v>
      </c>
      <c r="C10" s="108" t="s">
        <v>913</v>
      </c>
      <c r="D10" s="107" t="s">
        <v>942</v>
      </c>
      <c r="E10" s="108" t="s">
        <v>913</v>
      </c>
      <c r="F10" s="178"/>
      <c r="G10" s="180"/>
      <c r="H10" s="77"/>
    </row>
    <row r="11" spans="1:8" x14ac:dyDescent="0.2">
      <c r="A11" s="127" t="s">
        <v>997</v>
      </c>
      <c r="B11" s="143">
        <v>4</v>
      </c>
      <c r="C11" s="144">
        <v>28</v>
      </c>
      <c r="D11" s="145">
        <v>1266.25</v>
      </c>
      <c r="E11" s="146">
        <v>1528.6</v>
      </c>
      <c r="F11" s="147">
        <v>32</v>
      </c>
      <c r="G11" s="148">
        <v>2794.85</v>
      </c>
      <c r="H11" s="77"/>
    </row>
    <row r="12" spans="1:8" x14ac:dyDescent="0.2">
      <c r="A12" s="127" t="s">
        <v>911</v>
      </c>
      <c r="B12" s="160"/>
      <c r="C12" s="161">
        <v>14</v>
      </c>
      <c r="D12" s="142"/>
      <c r="E12" s="174">
        <v>1365</v>
      </c>
      <c r="F12" s="25">
        <v>14</v>
      </c>
      <c r="G12" s="175">
        <v>1365</v>
      </c>
      <c r="H12" s="77"/>
    </row>
    <row r="13" spans="1:8" x14ac:dyDescent="0.2">
      <c r="A13" s="127" t="s">
        <v>171</v>
      </c>
      <c r="B13" s="160">
        <v>1</v>
      </c>
      <c r="C13" s="161"/>
      <c r="D13" s="142">
        <v>90</v>
      </c>
      <c r="E13" s="174"/>
      <c r="F13" s="25">
        <v>1</v>
      </c>
      <c r="G13" s="175">
        <v>90</v>
      </c>
      <c r="H13" s="78"/>
    </row>
    <row r="14" spans="1:8" x14ac:dyDescent="0.2">
      <c r="A14" s="127" t="s">
        <v>461</v>
      </c>
      <c r="B14" s="160">
        <v>1</v>
      </c>
      <c r="C14" s="161"/>
      <c r="D14" s="142">
        <v>57.5</v>
      </c>
      <c r="E14" s="174"/>
      <c r="F14" s="25">
        <v>1</v>
      </c>
      <c r="G14" s="175">
        <v>57.5</v>
      </c>
      <c r="H14" s="75"/>
    </row>
    <row r="15" spans="1:8" x14ac:dyDescent="0.2">
      <c r="A15" s="127" t="s">
        <v>501</v>
      </c>
      <c r="B15" s="160"/>
      <c r="C15" s="161">
        <v>23</v>
      </c>
      <c r="D15" s="142"/>
      <c r="E15" s="174">
        <v>2212</v>
      </c>
      <c r="F15" s="25">
        <v>23</v>
      </c>
      <c r="G15" s="175">
        <v>2212</v>
      </c>
      <c r="H15" s="75"/>
    </row>
    <row r="16" spans="1:8" x14ac:dyDescent="0.2">
      <c r="A16" s="127" t="s">
        <v>744</v>
      </c>
      <c r="B16" s="149"/>
      <c r="C16" s="150">
        <v>1</v>
      </c>
      <c r="D16" s="151"/>
      <c r="E16" s="152">
        <v>0</v>
      </c>
      <c r="F16" s="153">
        <v>1</v>
      </c>
      <c r="G16" s="162">
        <v>0</v>
      </c>
    </row>
    <row r="17" spans="1:7" x14ac:dyDescent="0.2">
      <c r="A17" s="141" t="s">
        <v>43</v>
      </c>
      <c r="B17" s="154">
        <v>6</v>
      </c>
      <c r="C17" s="155">
        <v>66</v>
      </c>
      <c r="D17" s="156">
        <v>1413.75</v>
      </c>
      <c r="E17" s="157">
        <v>5105.6000000000004</v>
      </c>
      <c r="F17" s="158">
        <v>72</v>
      </c>
      <c r="G17" s="159">
        <v>6519.35</v>
      </c>
    </row>
    <row r="18" spans="1:7" x14ac:dyDescent="0.2">
      <c r="A18" s="176" t="s">
        <v>264</v>
      </c>
      <c r="F18"/>
      <c r="G18"/>
    </row>
    <row r="19" spans="1:7" ht="13.5" thickBot="1" x14ac:dyDescent="0.25">
      <c r="F19"/>
      <c r="G19"/>
    </row>
    <row r="20" spans="1:7" ht="15.75" thickBot="1" x14ac:dyDescent="0.3">
      <c r="A20" s="121" t="s">
        <v>573</v>
      </c>
      <c r="B20" s="121"/>
      <c r="C20" s="121"/>
      <c r="D20" s="121"/>
      <c r="E20" s="121"/>
      <c r="F20" s="121"/>
      <c r="G20" s="122"/>
    </row>
    <row r="21" spans="1:7" x14ac:dyDescent="0.2">
      <c r="A21" s="99"/>
      <c r="B21" s="95" t="s">
        <v>410</v>
      </c>
      <c r="C21" s="96" t="s">
        <v>44</v>
      </c>
      <c r="D21" s="97"/>
      <c r="E21" s="97"/>
      <c r="F21" s="97"/>
      <c r="G21" s="98"/>
    </row>
    <row r="22" spans="1:7" ht="13.5" customHeight="1" thickBot="1" x14ac:dyDescent="0.25">
      <c r="A22" s="100"/>
      <c r="B22" s="177" t="s">
        <v>414</v>
      </c>
      <c r="C22" s="181"/>
      <c r="D22" s="182" t="s">
        <v>411</v>
      </c>
      <c r="E22" s="183"/>
      <c r="F22" s="184" t="s">
        <v>413</v>
      </c>
      <c r="G22" s="186" t="s">
        <v>412</v>
      </c>
    </row>
    <row r="23" spans="1:7" x14ac:dyDescent="0.2">
      <c r="A23" s="95" t="s">
        <v>912</v>
      </c>
      <c r="B23" s="101" t="s">
        <v>942</v>
      </c>
      <c r="C23" s="102" t="s">
        <v>913</v>
      </c>
      <c r="D23" s="101" t="s">
        <v>942</v>
      </c>
      <c r="E23" s="102" t="s">
        <v>913</v>
      </c>
      <c r="F23" s="185"/>
      <c r="G23" s="187"/>
    </row>
    <row r="24" spans="1:7" x14ac:dyDescent="0.2">
      <c r="A24" s="127" t="s">
        <v>997</v>
      </c>
      <c r="B24" s="128">
        <v>100</v>
      </c>
      <c r="C24" s="128">
        <v>296</v>
      </c>
      <c r="D24" s="130">
        <v>28380</v>
      </c>
      <c r="E24" s="130">
        <v>23829.84</v>
      </c>
      <c r="F24" s="131">
        <v>396</v>
      </c>
      <c r="G24" s="132">
        <v>52209.84</v>
      </c>
    </row>
    <row r="25" spans="1:7" x14ac:dyDescent="0.2">
      <c r="A25" s="127" t="s">
        <v>911</v>
      </c>
      <c r="B25" s="128">
        <v>38</v>
      </c>
      <c r="C25" s="128">
        <v>293</v>
      </c>
      <c r="D25" s="130">
        <v>6208.5</v>
      </c>
      <c r="E25" s="130">
        <v>27451</v>
      </c>
      <c r="F25" s="131">
        <v>331</v>
      </c>
      <c r="G25" s="132">
        <v>33659.5</v>
      </c>
    </row>
    <row r="26" spans="1:7" x14ac:dyDescent="0.2">
      <c r="A26" s="127" t="s">
        <v>171</v>
      </c>
      <c r="B26" s="128">
        <v>13</v>
      </c>
      <c r="C26" s="128"/>
      <c r="D26" s="130">
        <v>1636.83</v>
      </c>
      <c r="E26" s="130"/>
      <c r="F26" s="131">
        <v>13</v>
      </c>
      <c r="G26" s="132">
        <v>1636.83</v>
      </c>
    </row>
    <row r="27" spans="1:7" x14ac:dyDescent="0.2">
      <c r="A27" s="127" t="s">
        <v>461</v>
      </c>
      <c r="B27" s="128">
        <v>59</v>
      </c>
      <c r="C27" s="128">
        <v>1</v>
      </c>
      <c r="D27" s="130">
        <v>10098.9375</v>
      </c>
      <c r="E27" s="130">
        <v>4</v>
      </c>
      <c r="F27" s="131">
        <v>60</v>
      </c>
      <c r="G27" s="132">
        <v>10102.9375</v>
      </c>
    </row>
    <row r="28" spans="1:7" x14ac:dyDescent="0.2">
      <c r="A28" s="127" t="s">
        <v>501</v>
      </c>
      <c r="B28" s="128"/>
      <c r="C28" s="128">
        <v>95</v>
      </c>
      <c r="D28" s="130"/>
      <c r="E28" s="130">
        <v>8649</v>
      </c>
      <c r="F28" s="131">
        <v>95</v>
      </c>
      <c r="G28" s="132">
        <v>8649</v>
      </c>
    </row>
    <row r="29" spans="1:7" x14ac:dyDescent="0.2">
      <c r="A29" s="127" t="s">
        <v>744</v>
      </c>
      <c r="B29" s="128"/>
      <c r="C29" s="128">
        <v>2</v>
      </c>
      <c r="D29" s="130"/>
      <c r="E29" s="130">
        <v>120</v>
      </c>
      <c r="F29" s="131">
        <v>2</v>
      </c>
      <c r="G29" s="132">
        <v>120</v>
      </c>
    </row>
    <row r="30" spans="1:7" x14ac:dyDescent="0.2">
      <c r="A30" s="126" t="s">
        <v>43</v>
      </c>
      <c r="B30" s="168">
        <v>210</v>
      </c>
      <c r="C30" s="169">
        <v>687</v>
      </c>
      <c r="D30" s="170">
        <v>46324.267500000002</v>
      </c>
      <c r="E30" s="171">
        <v>60053.84</v>
      </c>
      <c r="F30" s="172">
        <v>897</v>
      </c>
      <c r="G30" s="173">
        <v>106378.1075</v>
      </c>
    </row>
    <row r="32" spans="1:7" ht="20.25" x14ac:dyDescent="0.3">
      <c r="A32" s="94" t="s">
        <v>81</v>
      </c>
    </row>
    <row r="33" spans="1:8" ht="13.5" thickBot="1" x14ac:dyDescent="0.25">
      <c r="H33" s="37"/>
    </row>
    <row r="34" spans="1:8" s="87" customFormat="1" ht="15.75" thickBot="1" x14ac:dyDescent="0.3">
      <c r="A34" s="90" t="s">
        <v>173</v>
      </c>
      <c r="B34" s="91"/>
      <c r="C34" s="91"/>
      <c r="D34" s="92"/>
    </row>
    <row r="35" spans="1:8" ht="13.5" thickBot="1" x14ac:dyDescent="0.25">
      <c r="A35" s="84" t="s">
        <v>46</v>
      </c>
      <c r="B35" s="83">
        <v>37049</v>
      </c>
      <c r="C35" s="38"/>
      <c r="D35" s="39"/>
    </row>
    <row r="36" spans="1:8" ht="13.5" thickBot="1" x14ac:dyDescent="0.25"/>
    <row r="37" spans="1:8" ht="13.5" thickBot="1" x14ac:dyDescent="0.25">
      <c r="A37" s="42" t="s">
        <v>47</v>
      </c>
      <c r="B37" s="54" t="s">
        <v>45</v>
      </c>
      <c r="C37" s="56"/>
      <c r="E37" s="35"/>
    </row>
    <row r="38" spans="1:8" x14ac:dyDescent="0.2">
      <c r="A38" s="54" t="s">
        <v>912</v>
      </c>
      <c r="B38" s="16" t="s">
        <v>913</v>
      </c>
      <c r="C38" s="17" t="s">
        <v>43</v>
      </c>
      <c r="E38" s="35"/>
    </row>
    <row r="39" spans="1:8" x14ac:dyDescent="0.2">
      <c r="A39" s="133" t="s">
        <v>997</v>
      </c>
      <c r="B39" s="129">
        <v>3</v>
      </c>
      <c r="C39" s="129">
        <v>3</v>
      </c>
      <c r="E39" s="72"/>
    </row>
    <row r="40" spans="1:8" x14ac:dyDescent="0.2">
      <c r="A40" s="133" t="s">
        <v>911</v>
      </c>
      <c r="B40" s="129">
        <v>1</v>
      </c>
      <c r="C40" s="129">
        <v>1</v>
      </c>
      <c r="E40" s="72"/>
    </row>
    <row r="41" spans="1:8" x14ac:dyDescent="0.2">
      <c r="A41" s="133" t="s">
        <v>501</v>
      </c>
      <c r="B41" s="129">
        <v>1</v>
      </c>
      <c r="C41" s="129">
        <v>1</v>
      </c>
      <c r="E41" s="72"/>
    </row>
    <row r="42" spans="1:8" x14ac:dyDescent="0.2">
      <c r="A42" s="163" t="s">
        <v>43</v>
      </c>
      <c r="B42" s="164">
        <v>5</v>
      </c>
      <c r="C42" s="165">
        <v>5</v>
      </c>
      <c r="E42" s="72"/>
    </row>
    <row r="43" spans="1:8" x14ac:dyDescent="0.2">
      <c r="E43" s="72"/>
    </row>
    <row r="44" spans="1:8" ht="13.5" thickBot="1" x14ac:dyDescent="0.25">
      <c r="E44" s="77"/>
    </row>
    <row r="45" spans="1:8" ht="15.75" thickBot="1" x14ac:dyDescent="0.3">
      <c r="A45" s="121" t="s">
        <v>573</v>
      </c>
      <c r="B45" s="121"/>
      <c r="C45" s="121"/>
      <c r="D45" s="122"/>
      <c r="F45"/>
      <c r="G45"/>
    </row>
    <row r="46" spans="1:8" ht="13.5" thickBot="1" x14ac:dyDescent="0.25">
      <c r="A46" s="42" t="s">
        <v>47</v>
      </c>
      <c r="B46" s="54" t="s">
        <v>45</v>
      </c>
      <c r="C46" s="55"/>
      <c r="D46" s="56"/>
    </row>
    <row r="47" spans="1:8" x14ac:dyDescent="0.2">
      <c r="A47" s="54" t="s">
        <v>912</v>
      </c>
      <c r="B47" s="113" t="s">
        <v>942</v>
      </c>
      <c r="C47" s="114" t="s">
        <v>913</v>
      </c>
      <c r="D47" s="115" t="s">
        <v>43</v>
      </c>
    </row>
    <row r="48" spans="1:8" x14ac:dyDescent="0.2">
      <c r="A48" s="133" t="s">
        <v>997</v>
      </c>
      <c r="B48" s="129">
        <v>43</v>
      </c>
      <c r="C48" s="129">
        <v>42</v>
      </c>
      <c r="D48" s="129">
        <v>85</v>
      </c>
    </row>
    <row r="49" spans="1:4" x14ac:dyDescent="0.2">
      <c r="A49" s="133" t="s">
        <v>911</v>
      </c>
      <c r="B49" s="129">
        <v>7</v>
      </c>
      <c r="C49" s="129">
        <v>40</v>
      </c>
      <c r="D49" s="129">
        <v>47</v>
      </c>
    </row>
    <row r="50" spans="1:4" x14ac:dyDescent="0.2">
      <c r="A50" s="133" t="s">
        <v>171</v>
      </c>
      <c r="B50" s="129">
        <v>21</v>
      </c>
      <c r="C50" s="129"/>
      <c r="D50" s="129">
        <v>21</v>
      </c>
    </row>
    <row r="51" spans="1:4" x14ac:dyDescent="0.2">
      <c r="A51" s="133" t="s">
        <v>501</v>
      </c>
      <c r="B51" s="129"/>
      <c r="C51" s="129">
        <v>12</v>
      </c>
      <c r="D51" s="129">
        <v>12</v>
      </c>
    </row>
    <row r="52" spans="1:4" x14ac:dyDescent="0.2">
      <c r="A52" s="133" t="s">
        <v>461</v>
      </c>
      <c r="B52" s="129">
        <v>6</v>
      </c>
      <c r="C52" s="129"/>
      <c r="D52" s="129">
        <v>6</v>
      </c>
    </row>
    <row r="53" spans="1:4" x14ac:dyDescent="0.2">
      <c r="A53" s="133" t="s">
        <v>744</v>
      </c>
      <c r="B53" s="129">
        <v>1</v>
      </c>
      <c r="C53" s="129"/>
      <c r="D53" s="129">
        <v>1</v>
      </c>
    </row>
    <row r="54" spans="1:4" x14ac:dyDescent="0.2">
      <c r="A54" s="134" t="s">
        <v>43</v>
      </c>
      <c r="B54" s="166">
        <v>78</v>
      </c>
      <c r="C54" s="167">
        <v>94</v>
      </c>
      <c r="D54" s="165">
        <v>172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6:B19 B52">
    <cfRule type="cellIs" dxfId="17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zoomScale="80" workbookViewId="0">
      <selection activeCell="D1" sqref="D1"/>
    </sheetView>
  </sheetViews>
  <sheetFormatPr defaultRowHeight="12.75" x14ac:dyDescent="0.2"/>
  <cols>
    <col min="1" max="1" width="17.7109375" customWidth="1"/>
    <col min="2" max="2" width="38.7109375" customWidth="1"/>
    <col min="3" max="3" width="15.140625" customWidth="1"/>
    <col min="4" max="5" width="5.28515625" customWidth="1"/>
    <col min="6" max="6" width="11.28515625" bestFit="1" customWidth="1"/>
  </cols>
  <sheetData>
    <row r="1" spans="1:4" ht="20.25" x14ac:dyDescent="0.3">
      <c r="A1" s="136" t="s">
        <v>210</v>
      </c>
    </row>
    <row r="3" spans="1:4" ht="20.25" x14ac:dyDescent="0.3">
      <c r="A3" s="93" t="s">
        <v>80</v>
      </c>
    </row>
    <row r="4" spans="1:4" ht="13.5" thickBot="1" x14ac:dyDescent="0.25"/>
    <row r="5" spans="1:4" ht="15.75" thickBot="1" x14ac:dyDescent="0.3">
      <c r="A5" s="188" t="s">
        <v>173</v>
      </c>
      <c r="B5" s="189"/>
      <c r="C5" s="189"/>
      <c r="D5" s="190"/>
    </row>
    <row r="6" spans="1:4" x14ac:dyDescent="0.2">
      <c r="A6" s="117" t="s">
        <v>46</v>
      </c>
      <c r="B6" s="119">
        <v>37049</v>
      </c>
    </row>
    <row r="8" spans="1:4" x14ac:dyDescent="0.2">
      <c r="A8" s="54" t="s">
        <v>575</v>
      </c>
      <c r="B8" s="55"/>
      <c r="C8" s="55"/>
      <c r="D8" s="17"/>
    </row>
    <row r="9" spans="1:4" x14ac:dyDescent="0.2">
      <c r="A9" s="54" t="s">
        <v>576</v>
      </c>
      <c r="B9" s="54" t="s">
        <v>881</v>
      </c>
      <c r="C9" s="54" t="s">
        <v>45</v>
      </c>
      <c r="D9" s="17" t="s">
        <v>570</v>
      </c>
    </row>
    <row r="10" spans="1:4" x14ac:dyDescent="0.2">
      <c r="A10" s="16" t="s">
        <v>564</v>
      </c>
      <c r="B10" s="16" t="s">
        <v>99</v>
      </c>
      <c r="C10" s="16" t="s">
        <v>408</v>
      </c>
      <c r="D10" s="18">
        <v>1</v>
      </c>
    </row>
    <row r="11" spans="1:4" x14ac:dyDescent="0.2">
      <c r="A11" s="43"/>
      <c r="B11" s="43"/>
      <c r="C11" s="36" t="s">
        <v>407</v>
      </c>
      <c r="D11" s="19">
        <v>10</v>
      </c>
    </row>
    <row r="12" spans="1:4" x14ac:dyDescent="0.2">
      <c r="A12" s="43"/>
      <c r="B12" s="16" t="s">
        <v>988</v>
      </c>
      <c r="C12" s="16" t="s">
        <v>942</v>
      </c>
      <c r="D12" s="18">
        <v>6</v>
      </c>
    </row>
    <row r="13" spans="1:4" x14ac:dyDescent="0.2">
      <c r="A13" s="16" t="s">
        <v>572</v>
      </c>
      <c r="B13" s="55"/>
      <c r="C13" s="55"/>
      <c r="D13" s="18">
        <v>17</v>
      </c>
    </row>
    <row r="14" spans="1:4" x14ac:dyDescent="0.2">
      <c r="A14" s="137" t="s">
        <v>43</v>
      </c>
      <c r="B14" s="138"/>
      <c r="C14" s="138"/>
      <c r="D14" s="139">
        <v>17</v>
      </c>
    </row>
    <row r="16" spans="1:4" ht="13.5" thickBot="1" x14ac:dyDescent="0.25"/>
    <row r="17" spans="1:4" ht="15.75" thickBot="1" x14ac:dyDescent="0.3">
      <c r="A17" s="191" t="s">
        <v>573</v>
      </c>
      <c r="B17" s="192"/>
      <c r="C17" s="192"/>
      <c r="D17" s="193"/>
    </row>
    <row r="18" spans="1:4" x14ac:dyDescent="0.2">
      <c r="A18" s="117" t="s">
        <v>46</v>
      </c>
      <c r="B18" s="118" t="s">
        <v>571</v>
      </c>
    </row>
    <row r="20" spans="1:4" x14ac:dyDescent="0.2">
      <c r="A20" s="54" t="s">
        <v>575</v>
      </c>
      <c r="B20" s="55"/>
      <c r="C20" s="55"/>
      <c r="D20" s="17"/>
    </row>
    <row r="21" spans="1:4" x14ac:dyDescent="0.2">
      <c r="A21" s="54" t="s">
        <v>576</v>
      </c>
      <c r="B21" s="54" t="s">
        <v>881</v>
      </c>
      <c r="C21" s="54" t="s">
        <v>45</v>
      </c>
      <c r="D21" s="17" t="s">
        <v>570</v>
      </c>
    </row>
    <row r="22" spans="1:4" x14ac:dyDescent="0.2">
      <c r="A22" s="113" t="s">
        <v>564</v>
      </c>
      <c r="B22" s="16" t="s">
        <v>99</v>
      </c>
      <c r="C22" s="16" t="s">
        <v>408</v>
      </c>
      <c r="D22" s="18">
        <v>7</v>
      </c>
    </row>
    <row r="23" spans="1:4" x14ac:dyDescent="0.2">
      <c r="A23" s="140"/>
      <c r="B23" s="43"/>
      <c r="C23" s="36" t="s">
        <v>407</v>
      </c>
      <c r="D23" s="19">
        <v>10</v>
      </c>
    </row>
    <row r="24" spans="1:4" x14ac:dyDescent="0.2">
      <c r="A24" s="140"/>
      <c r="B24" s="16" t="s">
        <v>1056</v>
      </c>
      <c r="C24" s="16" t="s">
        <v>407</v>
      </c>
      <c r="D24" s="18">
        <v>1</v>
      </c>
    </row>
    <row r="25" spans="1:4" x14ac:dyDescent="0.2">
      <c r="A25" s="140"/>
      <c r="B25" s="16" t="s">
        <v>21</v>
      </c>
      <c r="C25" s="16" t="s">
        <v>942</v>
      </c>
      <c r="D25" s="18">
        <v>2</v>
      </c>
    </row>
    <row r="26" spans="1:4" x14ac:dyDescent="0.2">
      <c r="A26" s="140"/>
      <c r="B26" s="16" t="s">
        <v>470</v>
      </c>
      <c r="C26" s="16" t="s">
        <v>408</v>
      </c>
      <c r="D26" s="18">
        <v>6</v>
      </c>
    </row>
    <row r="27" spans="1:4" x14ac:dyDescent="0.2">
      <c r="A27" s="140"/>
      <c r="B27" s="16" t="s">
        <v>988</v>
      </c>
      <c r="C27" s="16" t="s">
        <v>408</v>
      </c>
      <c r="D27" s="18">
        <v>1</v>
      </c>
    </row>
    <row r="28" spans="1:4" x14ac:dyDescent="0.2">
      <c r="A28" s="140"/>
      <c r="B28" s="43"/>
      <c r="C28" s="36" t="s">
        <v>942</v>
      </c>
      <c r="D28" s="19">
        <v>6</v>
      </c>
    </row>
    <row r="29" spans="1:4" x14ac:dyDescent="0.2">
      <c r="A29" s="140"/>
      <c r="B29" s="16" t="s">
        <v>93</v>
      </c>
      <c r="C29" s="16" t="s">
        <v>408</v>
      </c>
      <c r="D29" s="18">
        <v>1</v>
      </c>
    </row>
    <row r="30" spans="1:4" x14ac:dyDescent="0.2">
      <c r="A30" s="16" t="s">
        <v>572</v>
      </c>
      <c r="B30" s="55"/>
      <c r="C30" s="55"/>
      <c r="D30" s="18">
        <v>34</v>
      </c>
    </row>
    <row r="31" spans="1:4" x14ac:dyDescent="0.2">
      <c r="A31" s="116" t="s">
        <v>43</v>
      </c>
      <c r="B31" s="135"/>
      <c r="C31" s="135"/>
      <c r="D31" s="112">
        <v>34</v>
      </c>
    </row>
  </sheetData>
  <mergeCells count="2">
    <mergeCell ref="A5:D5"/>
    <mergeCell ref="A17:D17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workbookViewId="0">
      <selection activeCell="B12" sqref="B12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4" t="str">
        <f>'BROKER DEAL SUMMARY'!A1</f>
        <v>EnronOnline Broker Detail for 6/7/2001</v>
      </c>
    </row>
    <row r="2" spans="1:5" ht="18" x14ac:dyDescent="0.25">
      <c r="A2" s="34"/>
    </row>
    <row r="4" spans="1:5" ht="18" x14ac:dyDescent="0.25">
      <c r="A4" s="41" t="s">
        <v>81</v>
      </c>
    </row>
    <row r="5" spans="1:5" ht="13.5" thickBot="1" x14ac:dyDescent="0.25"/>
    <row r="6" spans="1:5" ht="13.5" thickBot="1" x14ac:dyDescent="0.25">
      <c r="A6" s="194" t="s">
        <v>172</v>
      </c>
      <c r="B6" s="195"/>
      <c r="C6" s="195"/>
      <c r="D6" s="195"/>
      <c r="E6" s="196"/>
    </row>
    <row r="7" spans="1:5" ht="13.5" thickBot="1" x14ac:dyDescent="0.25"/>
    <row r="8" spans="1:5" ht="13.5" thickBot="1" x14ac:dyDescent="0.25">
      <c r="A8" s="57" t="s">
        <v>47</v>
      </c>
      <c r="B8" s="58"/>
      <c r="C8" s="54" t="s">
        <v>45</v>
      </c>
      <c r="D8" s="55"/>
      <c r="E8" s="56"/>
    </row>
    <row r="9" spans="1:5" x14ac:dyDescent="0.2">
      <c r="A9" s="54" t="s">
        <v>912</v>
      </c>
      <c r="B9" s="54" t="s">
        <v>29</v>
      </c>
      <c r="C9" s="16" t="s">
        <v>942</v>
      </c>
      <c r="D9" s="22" t="s">
        <v>913</v>
      </c>
      <c r="E9" s="17" t="s">
        <v>43</v>
      </c>
    </row>
    <row r="10" spans="1:5" x14ac:dyDescent="0.2">
      <c r="A10" s="16" t="s">
        <v>997</v>
      </c>
      <c r="B10" s="16" t="s">
        <v>36</v>
      </c>
      <c r="C10" s="23">
        <v>1</v>
      </c>
      <c r="D10" s="24">
        <v>3</v>
      </c>
      <c r="E10" s="18">
        <v>4</v>
      </c>
    </row>
    <row r="11" spans="1:5" x14ac:dyDescent="0.2">
      <c r="A11" s="43"/>
      <c r="B11" s="36" t="s">
        <v>33</v>
      </c>
      <c r="C11" s="25">
        <v>1</v>
      </c>
      <c r="D11" s="26">
        <v>10</v>
      </c>
      <c r="E11" s="19">
        <v>11</v>
      </c>
    </row>
    <row r="12" spans="1:5" x14ac:dyDescent="0.2">
      <c r="A12" s="43"/>
      <c r="B12" s="36" t="s">
        <v>41</v>
      </c>
      <c r="C12" s="25"/>
      <c r="D12" s="26">
        <v>6</v>
      </c>
      <c r="E12" s="19">
        <v>6</v>
      </c>
    </row>
    <row r="13" spans="1:5" x14ac:dyDescent="0.2">
      <c r="A13" s="43"/>
      <c r="B13" s="36" t="s">
        <v>31</v>
      </c>
      <c r="C13" s="25"/>
      <c r="D13" s="26">
        <v>17</v>
      </c>
      <c r="E13" s="19">
        <v>17</v>
      </c>
    </row>
    <row r="14" spans="1:5" x14ac:dyDescent="0.2">
      <c r="A14" s="43"/>
      <c r="B14" s="36" t="s">
        <v>38</v>
      </c>
      <c r="C14" s="25">
        <v>3</v>
      </c>
      <c r="D14" s="26"/>
      <c r="E14" s="19">
        <v>3</v>
      </c>
    </row>
    <row r="15" spans="1:5" x14ac:dyDescent="0.2">
      <c r="A15" s="43"/>
      <c r="B15" s="36" t="s">
        <v>35</v>
      </c>
      <c r="C15" s="25">
        <v>7</v>
      </c>
      <c r="D15" s="26">
        <v>1</v>
      </c>
      <c r="E15" s="19">
        <v>8</v>
      </c>
    </row>
    <row r="16" spans="1:5" x14ac:dyDescent="0.2">
      <c r="A16" s="43"/>
      <c r="B16" s="36" t="s">
        <v>108</v>
      </c>
      <c r="C16" s="25">
        <v>1</v>
      </c>
      <c r="D16" s="26"/>
      <c r="E16" s="19">
        <v>1</v>
      </c>
    </row>
    <row r="17" spans="1:5" x14ac:dyDescent="0.2">
      <c r="A17" s="43"/>
      <c r="B17" s="36" t="s">
        <v>383</v>
      </c>
      <c r="C17" s="25">
        <v>30</v>
      </c>
      <c r="D17" s="26">
        <v>5</v>
      </c>
      <c r="E17" s="19">
        <v>35</v>
      </c>
    </row>
    <row r="18" spans="1:5" x14ac:dyDescent="0.2">
      <c r="A18" s="44" t="s">
        <v>197</v>
      </c>
      <c r="B18" s="45"/>
      <c r="C18" s="46">
        <v>43</v>
      </c>
      <c r="D18" s="47">
        <v>42</v>
      </c>
      <c r="E18" s="48">
        <v>85</v>
      </c>
    </row>
    <row r="19" spans="1:5" x14ac:dyDescent="0.2">
      <c r="A19" s="16" t="s">
        <v>911</v>
      </c>
      <c r="B19" s="16" t="s">
        <v>36</v>
      </c>
      <c r="C19" s="23">
        <v>2</v>
      </c>
      <c r="D19" s="24">
        <v>5</v>
      </c>
      <c r="E19" s="18">
        <v>7</v>
      </c>
    </row>
    <row r="20" spans="1:5" x14ac:dyDescent="0.2">
      <c r="A20" s="43"/>
      <c r="B20" s="36" t="s">
        <v>33</v>
      </c>
      <c r="C20" s="25">
        <v>1</v>
      </c>
      <c r="D20" s="26">
        <v>4</v>
      </c>
      <c r="E20" s="19">
        <v>5</v>
      </c>
    </row>
    <row r="21" spans="1:5" x14ac:dyDescent="0.2">
      <c r="A21" s="43"/>
      <c r="B21" s="36" t="s">
        <v>41</v>
      </c>
      <c r="C21" s="25"/>
      <c r="D21" s="26">
        <v>6</v>
      </c>
      <c r="E21" s="19">
        <v>6</v>
      </c>
    </row>
    <row r="22" spans="1:5" x14ac:dyDescent="0.2">
      <c r="A22" s="43"/>
      <c r="B22" s="36" t="s">
        <v>31</v>
      </c>
      <c r="C22" s="25">
        <v>1</v>
      </c>
      <c r="D22" s="26">
        <v>13</v>
      </c>
      <c r="E22" s="19">
        <v>14</v>
      </c>
    </row>
    <row r="23" spans="1:5" x14ac:dyDescent="0.2">
      <c r="A23" s="43"/>
      <c r="B23" s="36" t="s">
        <v>38</v>
      </c>
      <c r="C23" s="25"/>
      <c r="D23" s="26">
        <v>3</v>
      </c>
      <c r="E23" s="19">
        <v>3</v>
      </c>
    </row>
    <row r="24" spans="1:5" x14ac:dyDescent="0.2">
      <c r="A24" s="43"/>
      <c r="B24" s="36" t="s">
        <v>35</v>
      </c>
      <c r="C24" s="25">
        <v>1</v>
      </c>
      <c r="D24" s="26">
        <v>9</v>
      </c>
      <c r="E24" s="19">
        <v>10</v>
      </c>
    </row>
    <row r="25" spans="1:5" x14ac:dyDescent="0.2">
      <c r="A25" s="43"/>
      <c r="B25" s="36" t="s">
        <v>266</v>
      </c>
      <c r="C25" s="25">
        <v>2</v>
      </c>
      <c r="D25" s="26"/>
      <c r="E25" s="19">
        <v>2</v>
      </c>
    </row>
    <row r="26" spans="1:5" x14ac:dyDescent="0.2">
      <c r="A26" s="44" t="s">
        <v>198</v>
      </c>
      <c r="B26" s="45"/>
      <c r="C26" s="46">
        <v>7</v>
      </c>
      <c r="D26" s="47">
        <v>40</v>
      </c>
      <c r="E26" s="48">
        <v>47</v>
      </c>
    </row>
    <row r="27" spans="1:5" x14ac:dyDescent="0.2">
      <c r="A27" s="16" t="s">
        <v>171</v>
      </c>
      <c r="B27" s="16" t="s">
        <v>36</v>
      </c>
      <c r="C27" s="23">
        <v>1</v>
      </c>
      <c r="D27" s="24"/>
      <c r="E27" s="18">
        <v>1</v>
      </c>
    </row>
    <row r="28" spans="1:5" x14ac:dyDescent="0.2">
      <c r="A28" s="43"/>
      <c r="B28" s="36" t="s">
        <v>41</v>
      </c>
      <c r="C28" s="25">
        <v>3</v>
      </c>
      <c r="D28" s="26"/>
      <c r="E28" s="19">
        <v>3</v>
      </c>
    </row>
    <row r="29" spans="1:5" x14ac:dyDescent="0.2">
      <c r="A29" s="43"/>
      <c r="B29" s="36" t="s">
        <v>31</v>
      </c>
      <c r="C29" s="25">
        <v>10</v>
      </c>
      <c r="D29" s="26"/>
      <c r="E29" s="19">
        <v>10</v>
      </c>
    </row>
    <row r="30" spans="1:5" x14ac:dyDescent="0.2">
      <c r="A30" s="43"/>
      <c r="B30" s="36" t="s">
        <v>38</v>
      </c>
      <c r="C30" s="25">
        <v>1</v>
      </c>
      <c r="D30" s="26"/>
      <c r="E30" s="19">
        <v>1</v>
      </c>
    </row>
    <row r="31" spans="1:5" x14ac:dyDescent="0.2">
      <c r="A31" s="43"/>
      <c r="B31" s="36" t="s">
        <v>35</v>
      </c>
      <c r="C31" s="25">
        <v>3</v>
      </c>
      <c r="D31" s="26"/>
      <c r="E31" s="19">
        <v>3</v>
      </c>
    </row>
    <row r="32" spans="1:5" x14ac:dyDescent="0.2">
      <c r="A32" s="43"/>
      <c r="B32" s="36" t="s">
        <v>383</v>
      </c>
      <c r="C32" s="25">
        <v>3</v>
      </c>
      <c r="D32" s="26"/>
      <c r="E32" s="19">
        <v>3</v>
      </c>
    </row>
    <row r="33" spans="1:5" x14ac:dyDescent="0.2">
      <c r="A33" s="44" t="s">
        <v>199</v>
      </c>
      <c r="B33" s="45"/>
      <c r="C33" s="46">
        <v>21</v>
      </c>
      <c r="D33" s="47"/>
      <c r="E33" s="48">
        <v>21</v>
      </c>
    </row>
    <row r="34" spans="1:5" x14ac:dyDescent="0.2">
      <c r="A34" s="16" t="s">
        <v>461</v>
      </c>
      <c r="B34" s="16" t="s">
        <v>31</v>
      </c>
      <c r="C34" s="23">
        <v>2</v>
      </c>
      <c r="D34" s="24"/>
      <c r="E34" s="18">
        <v>2</v>
      </c>
    </row>
    <row r="35" spans="1:5" x14ac:dyDescent="0.2">
      <c r="A35" s="43"/>
      <c r="B35" s="36" t="s">
        <v>35</v>
      </c>
      <c r="C35" s="25">
        <v>4</v>
      </c>
      <c r="D35" s="26"/>
      <c r="E35" s="19">
        <v>4</v>
      </c>
    </row>
    <row r="36" spans="1:5" x14ac:dyDescent="0.2">
      <c r="A36" s="44" t="s">
        <v>463</v>
      </c>
      <c r="B36" s="45"/>
      <c r="C36" s="46">
        <v>6</v>
      </c>
      <c r="D36" s="47"/>
      <c r="E36" s="48">
        <v>6</v>
      </c>
    </row>
    <row r="37" spans="1:5" x14ac:dyDescent="0.2">
      <c r="A37" s="16" t="s">
        <v>501</v>
      </c>
      <c r="B37" s="16" t="s">
        <v>36</v>
      </c>
      <c r="C37" s="23"/>
      <c r="D37" s="24">
        <v>1</v>
      </c>
      <c r="E37" s="18">
        <v>1</v>
      </c>
    </row>
    <row r="38" spans="1:5" x14ac:dyDescent="0.2">
      <c r="A38" s="43"/>
      <c r="B38" s="36" t="s">
        <v>33</v>
      </c>
      <c r="C38" s="25"/>
      <c r="D38" s="26">
        <v>5</v>
      </c>
      <c r="E38" s="19">
        <v>5</v>
      </c>
    </row>
    <row r="39" spans="1:5" x14ac:dyDescent="0.2">
      <c r="A39" s="43"/>
      <c r="B39" s="36" t="s">
        <v>31</v>
      </c>
      <c r="C39" s="25"/>
      <c r="D39" s="26">
        <v>3</v>
      </c>
      <c r="E39" s="19">
        <v>3</v>
      </c>
    </row>
    <row r="40" spans="1:5" x14ac:dyDescent="0.2">
      <c r="A40" s="43"/>
      <c r="B40" s="36" t="s">
        <v>38</v>
      </c>
      <c r="C40" s="25"/>
      <c r="D40" s="26">
        <v>2</v>
      </c>
      <c r="E40" s="19">
        <v>2</v>
      </c>
    </row>
    <row r="41" spans="1:5" x14ac:dyDescent="0.2">
      <c r="A41" s="43"/>
      <c r="B41" s="36" t="s">
        <v>531</v>
      </c>
      <c r="C41" s="25"/>
      <c r="D41" s="26">
        <v>1</v>
      </c>
      <c r="E41" s="19">
        <v>1</v>
      </c>
    </row>
    <row r="42" spans="1:5" x14ac:dyDescent="0.2">
      <c r="A42" s="44" t="s">
        <v>533</v>
      </c>
      <c r="B42" s="45"/>
      <c r="C42" s="46"/>
      <c r="D42" s="47">
        <v>12</v>
      </c>
      <c r="E42" s="48">
        <v>12</v>
      </c>
    </row>
    <row r="43" spans="1:5" x14ac:dyDescent="0.2">
      <c r="A43" s="16" t="s">
        <v>744</v>
      </c>
      <c r="B43" s="16" t="s">
        <v>383</v>
      </c>
      <c r="C43" s="23">
        <v>1</v>
      </c>
      <c r="D43" s="24"/>
      <c r="E43" s="18">
        <v>1</v>
      </c>
    </row>
    <row r="44" spans="1:5" x14ac:dyDescent="0.2">
      <c r="A44" s="44" t="s">
        <v>877</v>
      </c>
      <c r="B44" s="45"/>
      <c r="C44" s="46">
        <v>1</v>
      </c>
      <c r="D44" s="47"/>
      <c r="E44" s="48">
        <v>1</v>
      </c>
    </row>
    <row r="45" spans="1:5" x14ac:dyDescent="0.2">
      <c r="A45" s="20" t="s">
        <v>43</v>
      </c>
      <c r="B45" s="49"/>
      <c r="C45" s="27">
        <v>78</v>
      </c>
      <c r="D45" s="28">
        <v>94</v>
      </c>
      <c r="E45" s="21">
        <v>172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911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24</v>
      </c>
      <c r="B1" s="12"/>
      <c r="C1" s="12"/>
    </row>
    <row r="2" spans="1:255" ht="18" x14ac:dyDescent="0.25">
      <c r="A2" s="13" t="s">
        <v>25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4" t="s">
        <v>405</v>
      </c>
      <c r="B4" s="14"/>
      <c r="C4" s="14"/>
    </row>
    <row r="5" spans="1:255" ht="13.5" thickBot="1" x14ac:dyDescent="0.25">
      <c r="A5" s="59" t="s">
        <v>912</v>
      </c>
      <c r="B5" s="62" t="s">
        <v>942</v>
      </c>
      <c r="C5" s="61" t="s">
        <v>408</v>
      </c>
      <c r="D5" s="60" t="s">
        <v>407</v>
      </c>
      <c r="E5" s="60" t="s">
        <v>415</v>
      </c>
      <c r="F5" s="60" t="s">
        <v>263</v>
      </c>
    </row>
    <row r="6" spans="1:255" ht="13.5" thickBot="1" x14ac:dyDescent="0.25">
      <c r="A6" s="68">
        <v>1</v>
      </c>
      <c r="B6" s="66">
        <v>2</v>
      </c>
      <c r="C6" s="65">
        <v>3</v>
      </c>
      <c r="D6" s="67">
        <v>4</v>
      </c>
      <c r="E6" s="67">
        <v>5</v>
      </c>
      <c r="F6" s="67">
        <v>6</v>
      </c>
    </row>
    <row r="7" spans="1:255" ht="13.5" thickBot="1" x14ac:dyDescent="0.25">
      <c r="A7" s="63" t="s">
        <v>997</v>
      </c>
      <c r="B7" s="73">
        <v>2.5000000000000001E-4</v>
      </c>
      <c r="C7" s="73">
        <v>5.0000000000000001E-3</v>
      </c>
      <c r="D7" s="73">
        <v>7.4999999999999997E-3</v>
      </c>
      <c r="E7" s="73">
        <v>7.4999999999999997E-3</v>
      </c>
      <c r="F7" s="73">
        <v>0</v>
      </c>
    </row>
    <row r="8" spans="1:255" ht="13.5" thickBot="1" x14ac:dyDescent="0.25">
      <c r="A8" s="79" t="s">
        <v>911</v>
      </c>
      <c r="B8" s="81">
        <v>2.9999999999999997E-4</v>
      </c>
      <c r="C8" s="81">
        <v>5.0000000000000001E-3</v>
      </c>
      <c r="D8" s="81">
        <v>7.4999999999999997E-3</v>
      </c>
      <c r="E8" s="81">
        <v>7.4999999999999997E-3</v>
      </c>
      <c r="F8" s="81">
        <v>0</v>
      </c>
    </row>
    <row r="9" spans="1:255" ht="13.5" thickBot="1" x14ac:dyDescent="0.25">
      <c r="A9" s="64" t="s">
        <v>171</v>
      </c>
      <c r="B9" s="74">
        <v>2.9999999999999997E-4</v>
      </c>
      <c r="C9" s="74">
        <v>7.4999999999999997E-3</v>
      </c>
      <c r="D9" s="74">
        <v>7.4999999999999997E-3</v>
      </c>
      <c r="E9" s="74">
        <v>7.4999999999999997E-3</v>
      </c>
      <c r="F9" s="74">
        <v>0</v>
      </c>
    </row>
    <row r="10" spans="1:255" ht="13.5" thickBot="1" x14ac:dyDescent="0.25">
      <c r="A10" s="79" t="s">
        <v>461</v>
      </c>
      <c r="B10" s="80">
        <v>2.5000000000000001E-4</v>
      </c>
      <c r="C10" s="80">
        <v>5.0000000000000001E-3</v>
      </c>
      <c r="D10" s="80">
        <v>7.4999999999999997E-3</v>
      </c>
      <c r="E10" s="80">
        <v>7.4999999999999997E-3</v>
      </c>
      <c r="F10" s="80">
        <v>0</v>
      </c>
    </row>
    <row r="11" spans="1:255" ht="15" customHeight="1" thickBot="1" x14ac:dyDescent="0.25">
      <c r="A11" s="79" t="s">
        <v>501</v>
      </c>
      <c r="B11" s="80">
        <v>2.5000000000000001E-4</v>
      </c>
      <c r="C11" s="80">
        <v>5.0000000000000001E-3</v>
      </c>
      <c r="D11" s="80">
        <v>7.4999999999999997E-3</v>
      </c>
      <c r="E11" s="80">
        <v>7.4999999999999997E-3</v>
      </c>
      <c r="F11" s="80">
        <v>0</v>
      </c>
    </row>
    <row r="12" spans="1:255" ht="15" customHeight="1" thickBot="1" x14ac:dyDescent="0.25">
      <c r="A12" s="111" t="s">
        <v>744</v>
      </c>
      <c r="B12" s="80">
        <v>2.5000000000000001E-4</v>
      </c>
      <c r="C12" s="80">
        <v>5.0000000000000001E-3</v>
      </c>
      <c r="D12" s="80">
        <v>7.4999999999999997E-3</v>
      </c>
      <c r="E12" s="80">
        <v>7.4999999999999997E-3</v>
      </c>
      <c r="F12" s="80">
        <v>0</v>
      </c>
    </row>
    <row r="14" spans="1:255" x14ac:dyDescent="0.2">
      <c r="A14" s="69" t="s">
        <v>46</v>
      </c>
      <c r="B14" s="69" t="s">
        <v>406</v>
      </c>
      <c r="C14" s="69" t="s">
        <v>409</v>
      </c>
      <c r="D14" s="69" t="s">
        <v>404</v>
      </c>
      <c r="E14" s="2" t="s">
        <v>879</v>
      </c>
      <c r="F14" s="4" t="s">
        <v>880</v>
      </c>
      <c r="G14" s="1" t="s">
        <v>881</v>
      </c>
      <c r="H14" s="1" t="s">
        <v>882</v>
      </c>
      <c r="I14" s="1" t="s">
        <v>883</v>
      </c>
      <c r="J14" s="1" t="s">
        <v>884</v>
      </c>
      <c r="K14" s="1" t="s">
        <v>885</v>
      </c>
      <c r="L14" s="1" t="s">
        <v>886</v>
      </c>
      <c r="M14" s="1" t="s">
        <v>887</v>
      </c>
      <c r="N14" s="1" t="s">
        <v>888</v>
      </c>
      <c r="O14" s="6" t="s">
        <v>889</v>
      </c>
      <c r="P14" s="6" t="s">
        <v>890</v>
      </c>
      <c r="Q14" s="8" t="s">
        <v>891</v>
      </c>
      <c r="R14" s="1" t="s">
        <v>892</v>
      </c>
      <c r="S14" s="1" t="s">
        <v>893</v>
      </c>
      <c r="T14" s="10" t="s">
        <v>894</v>
      </c>
      <c r="U14" s="1" t="s">
        <v>895</v>
      </c>
      <c r="V14" s="1" t="s">
        <v>896</v>
      </c>
      <c r="W14" s="1" t="s">
        <v>897</v>
      </c>
      <c r="X14" s="1" t="s">
        <v>898</v>
      </c>
      <c r="Y14" s="1" t="s">
        <v>899</v>
      </c>
      <c r="Z14" s="1" t="s">
        <v>900</v>
      </c>
      <c r="AA14" s="1" t="s">
        <v>901</v>
      </c>
      <c r="AB14" s="1" t="s">
        <v>902</v>
      </c>
      <c r="AC14" s="1" t="s">
        <v>903</v>
      </c>
      <c r="AD14" s="4" t="s">
        <v>904</v>
      </c>
      <c r="AE14" s="4" t="s">
        <v>905</v>
      </c>
      <c r="AF14" s="1" t="s">
        <v>906</v>
      </c>
      <c r="AG14" s="1" t="s">
        <v>907</v>
      </c>
      <c r="AH14" s="1" t="s">
        <v>908</v>
      </c>
      <c r="AI14" s="1" t="s">
        <v>909</v>
      </c>
      <c r="IU14" s="2"/>
    </row>
    <row r="15" spans="1:255" x14ac:dyDescent="0.2">
      <c r="A15" s="70">
        <f t="shared" ref="A15:A79" si="0">DATEVALUE(TEXT(F15, "mm/dd/yy"))</f>
        <v>36978</v>
      </c>
      <c r="B15" s="70" t="str">
        <f>IF(K15="Power",IF(Z15="Enron Canada Corp.",LEFT(L15,9),LEFT(L15,13)),K15)</f>
        <v>US West Power</v>
      </c>
      <c r="C15" s="71">
        <f>IF(K15="Power",((AE15-AD15+1)*16*SUM(O15:P15)),((AE15-AD15+1)*SUM(O15:P15)))</f>
        <v>12400</v>
      </c>
      <c r="D15" s="71">
        <f>VLOOKUP(H15,$A$7:$F$13,(HLOOKUP(B15,$B$5:$F$6,2,FALSE)),FALSE)*C15</f>
        <v>93</v>
      </c>
      <c r="E15" s="3">
        <v>1056585</v>
      </c>
      <c r="F15" s="5">
        <v>36978.632060185184</v>
      </c>
      <c r="G15" t="s">
        <v>910</v>
      </c>
      <c r="H15" t="s">
        <v>911</v>
      </c>
      <c r="I15" t="s">
        <v>912</v>
      </c>
      <c r="K15" t="s">
        <v>913</v>
      </c>
      <c r="L15" t="s">
        <v>914</v>
      </c>
      <c r="M15">
        <v>31671</v>
      </c>
      <c r="N15" t="s">
        <v>915</v>
      </c>
      <c r="O15" s="7">
        <v>25</v>
      </c>
      <c r="R15" t="s">
        <v>916</v>
      </c>
      <c r="S15" t="s">
        <v>917</v>
      </c>
      <c r="T15" s="11">
        <v>286</v>
      </c>
      <c r="U15" t="s">
        <v>918</v>
      </c>
      <c r="V15" t="s">
        <v>919</v>
      </c>
      <c r="W15" t="s">
        <v>920</v>
      </c>
      <c r="X15" t="s">
        <v>921</v>
      </c>
      <c r="Y15" t="s">
        <v>922</v>
      </c>
      <c r="Z15" t="s">
        <v>923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0">
        <f t="shared" si="0"/>
        <v>36980</v>
      </c>
      <c r="B16" s="70" t="str">
        <f t="shared" ref="B16:B79" si="1">IF(K16="Power",IF(Z16="Enron Canada Corp.",LEFT(L16,9),LEFT(L16,13)),K16)</f>
        <v>US West Power</v>
      </c>
      <c r="C16" s="71">
        <f t="shared" ref="C16:C79" si="2">IF(K16="Power",((AE16-AD16+1)*16*SUM(O16:P16)),((AE16-AD16+1)*SUM(O16:P16)))</f>
        <v>36800</v>
      </c>
      <c r="D16" s="71">
        <f t="shared" ref="D16:D79" si="3">VLOOKUP(H16,$A$7:$F$13,(HLOOKUP(B16,$B$5:$F$6,2,FALSE)),FALSE)*C16</f>
        <v>276</v>
      </c>
      <c r="E16" s="3">
        <v>1067218</v>
      </c>
      <c r="F16" s="5">
        <v>36980.442835648151</v>
      </c>
      <c r="G16" t="s">
        <v>924</v>
      </c>
      <c r="H16" t="s">
        <v>911</v>
      </c>
      <c r="I16" t="s">
        <v>912</v>
      </c>
      <c r="K16" t="s">
        <v>913</v>
      </c>
      <c r="L16" t="s">
        <v>925</v>
      </c>
      <c r="M16">
        <v>29297</v>
      </c>
      <c r="N16" t="s">
        <v>926</v>
      </c>
      <c r="P16" s="7">
        <v>25</v>
      </c>
      <c r="R16" t="s">
        <v>916</v>
      </c>
      <c r="S16" t="s">
        <v>917</v>
      </c>
      <c r="T16" s="11">
        <v>390</v>
      </c>
      <c r="U16" t="s">
        <v>918</v>
      </c>
      <c r="V16" t="s">
        <v>927</v>
      </c>
      <c r="W16" t="s">
        <v>928</v>
      </c>
      <c r="X16" t="s">
        <v>921</v>
      </c>
      <c r="Y16" t="s">
        <v>922</v>
      </c>
      <c r="Z16" t="s">
        <v>923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0">
        <f t="shared" si="0"/>
        <v>36983</v>
      </c>
      <c r="B17" s="70" t="str">
        <f t="shared" si="1"/>
        <v>US West Power</v>
      </c>
      <c r="C17" s="71">
        <f t="shared" si="2"/>
        <v>12400</v>
      </c>
      <c r="D17" s="71">
        <f t="shared" si="3"/>
        <v>93</v>
      </c>
      <c r="E17" s="3">
        <v>1072905</v>
      </c>
      <c r="F17" s="5">
        <v>36983.404374999998</v>
      </c>
      <c r="G17" t="s">
        <v>924</v>
      </c>
      <c r="H17" t="s">
        <v>911</v>
      </c>
      <c r="I17" t="s">
        <v>912</v>
      </c>
      <c r="K17" t="s">
        <v>913</v>
      </c>
      <c r="L17" t="s">
        <v>914</v>
      </c>
      <c r="M17">
        <v>33759</v>
      </c>
      <c r="N17" t="s">
        <v>929</v>
      </c>
      <c r="P17" s="7">
        <v>25</v>
      </c>
      <c r="R17" t="s">
        <v>916</v>
      </c>
      <c r="S17" t="s">
        <v>917</v>
      </c>
      <c r="T17" s="11">
        <v>305</v>
      </c>
      <c r="U17" t="s">
        <v>918</v>
      </c>
      <c r="V17" t="s">
        <v>930</v>
      </c>
      <c r="W17" t="s">
        <v>931</v>
      </c>
      <c r="X17" t="s">
        <v>921</v>
      </c>
      <c r="Y17" t="s">
        <v>922</v>
      </c>
      <c r="Z17" t="s">
        <v>923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0">
        <f t="shared" si="0"/>
        <v>36983</v>
      </c>
      <c r="B18" s="70" t="str">
        <f t="shared" si="1"/>
        <v>US West Power</v>
      </c>
      <c r="C18" s="71">
        <f t="shared" si="2"/>
        <v>12000</v>
      </c>
      <c r="D18" s="71">
        <f t="shared" si="3"/>
        <v>90</v>
      </c>
      <c r="E18" s="3">
        <v>1073303</v>
      </c>
      <c r="F18" s="5">
        <v>36983.421539351853</v>
      </c>
      <c r="G18" t="s">
        <v>932</v>
      </c>
      <c r="H18" t="s">
        <v>911</v>
      </c>
      <c r="I18" t="s">
        <v>912</v>
      </c>
      <c r="K18" t="s">
        <v>913</v>
      </c>
      <c r="L18" t="s">
        <v>925</v>
      </c>
      <c r="M18">
        <v>36705</v>
      </c>
      <c r="N18" t="s">
        <v>933</v>
      </c>
      <c r="O18" s="7">
        <v>25</v>
      </c>
      <c r="R18" t="s">
        <v>916</v>
      </c>
      <c r="S18" t="s">
        <v>917</v>
      </c>
      <c r="T18" s="11">
        <v>305</v>
      </c>
      <c r="U18" t="s">
        <v>918</v>
      </c>
      <c r="V18" t="s">
        <v>927</v>
      </c>
      <c r="W18" t="s">
        <v>934</v>
      </c>
      <c r="X18" t="s">
        <v>921</v>
      </c>
      <c r="Y18" t="s">
        <v>922</v>
      </c>
      <c r="Z18" t="s">
        <v>923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0">
        <f t="shared" si="0"/>
        <v>36983</v>
      </c>
      <c r="B19" s="70" t="str">
        <f t="shared" si="1"/>
        <v>US West Power</v>
      </c>
      <c r="C19" s="71">
        <f t="shared" si="2"/>
        <v>36400</v>
      </c>
      <c r="D19" s="71">
        <f t="shared" si="3"/>
        <v>273</v>
      </c>
      <c r="E19" s="3">
        <v>1073927</v>
      </c>
      <c r="F19" s="5">
        <v>36983.475960648146</v>
      </c>
      <c r="G19" t="s">
        <v>932</v>
      </c>
      <c r="H19" t="s">
        <v>911</v>
      </c>
      <c r="I19" t="s">
        <v>912</v>
      </c>
      <c r="K19" t="s">
        <v>913</v>
      </c>
      <c r="L19" t="s">
        <v>914</v>
      </c>
      <c r="M19">
        <v>38267</v>
      </c>
      <c r="N19" t="s">
        <v>935</v>
      </c>
      <c r="P19" s="7">
        <v>25</v>
      </c>
      <c r="R19" t="s">
        <v>916</v>
      </c>
      <c r="S19" t="s">
        <v>917</v>
      </c>
      <c r="T19" s="11">
        <v>125</v>
      </c>
      <c r="U19" t="s">
        <v>918</v>
      </c>
      <c r="V19" t="s">
        <v>930</v>
      </c>
      <c r="W19" t="s">
        <v>931</v>
      </c>
      <c r="X19" t="s">
        <v>921</v>
      </c>
      <c r="Y19" t="s">
        <v>922</v>
      </c>
      <c r="Z19" t="s">
        <v>923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0">
        <f t="shared" si="0"/>
        <v>36984</v>
      </c>
      <c r="B20" s="70" t="str">
        <f t="shared" si="1"/>
        <v>US West Power</v>
      </c>
      <c r="C20" s="71">
        <f t="shared" si="2"/>
        <v>12000</v>
      </c>
      <c r="D20" s="71">
        <f t="shared" si="3"/>
        <v>90</v>
      </c>
      <c r="E20" s="3">
        <v>1080894</v>
      </c>
      <c r="F20" s="5">
        <v>36984.55809027778</v>
      </c>
      <c r="G20" t="s">
        <v>924</v>
      </c>
      <c r="H20" t="s">
        <v>911</v>
      </c>
      <c r="I20" t="s">
        <v>912</v>
      </c>
      <c r="K20" t="s">
        <v>913</v>
      </c>
      <c r="L20" t="s">
        <v>914</v>
      </c>
      <c r="M20">
        <v>33760</v>
      </c>
      <c r="N20" t="s">
        <v>936</v>
      </c>
      <c r="O20" s="7">
        <v>25</v>
      </c>
      <c r="R20" t="s">
        <v>916</v>
      </c>
      <c r="S20" t="s">
        <v>917</v>
      </c>
      <c r="T20" s="11">
        <v>415</v>
      </c>
      <c r="U20" t="s">
        <v>937</v>
      </c>
      <c r="V20" t="s">
        <v>919</v>
      </c>
      <c r="W20" t="s">
        <v>931</v>
      </c>
      <c r="X20" t="s">
        <v>921</v>
      </c>
      <c r="Y20" t="s">
        <v>922</v>
      </c>
      <c r="Z20" t="s">
        <v>923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0">
        <f t="shared" si="0"/>
        <v>36985</v>
      </c>
      <c r="B21" s="70" t="str">
        <f t="shared" si="1"/>
        <v>US West Power</v>
      </c>
      <c r="C21" s="71">
        <f t="shared" si="2"/>
        <v>12400</v>
      </c>
      <c r="D21" s="71">
        <f t="shared" si="3"/>
        <v>93</v>
      </c>
      <c r="E21" s="3">
        <v>1085856</v>
      </c>
      <c r="F21" s="5">
        <v>36985.469861111109</v>
      </c>
      <c r="G21" t="s">
        <v>924</v>
      </c>
      <c r="H21" t="s">
        <v>911</v>
      </c>
      <c r="I21" t="s">
        <v>912</v>
      </c>
      <c r="K21" t="s">
        <v>913</v>
      </c>
      <c r="L21" t="s">
        <v>914</v>
      </c>
      <c r="M21">
        <v>31671</v>
      </c>
      <c r="N21" t="s">
        <v>915</v>
      </c>
      <c r="P21" s="7">
        <v>25</v>
      </c>
      <c r="R21" t="s">
        <v>916</v>
      </c>
      <c r="S21" t="s">
        <v>917</v>
      </c>
      <c r="T21" s="11">
        <v>303.5</v>
      </c>
      <c r="U21" t="s">
        <v>937</v>
      </c>
      <c r="V21" t="s">
        <v>938</v>
      </c>
      <c r="W21" t="s">
        <v>920</v>
      </c>
      <c r="X21" t="s">
        <v>921</v>
      </c>
      <c r="Y21" t="s">
        <v>922</v>
      </c>
      <c r="Z21" t="s">
        <v>923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0">
        <f t="shared" si="0"/>
        <v>36986</v>
      </c>
      <c r="B22" s="70" t="str">
        <f t="shared" si="1"/>
        <v>US West Power</v>
      </c>
      <c r="C22" s="71">
        <f t="shared" si="2"/>
        <v>800</v>
      </c>
      <c r="D22" s="71">
        <f t="shared" si="3"/>
        <v>6</v>
      </c>
      <c r="E22" s="3">
        <v>1088957</v>
      </c>
      <c r="F22" s="5">
        <v>36986.336863425924</v>
      </c>
      <c r="G22" t="s">
        <v>924</v>
      </c>
      <c r="H22" t="s">
        <v>911</v>
      </c>
      <c r="I22" t="s">
        <v>912</v>
      </c>
      <c r="K22" t="s">
        <v>913</v>
      </c>
      <c r="L22" t="s">
        <v>914</v>
      </c>
      <c r="M22">
        <v>10631</v>
      </c>
      <c r="N22" t="s">
        <v>939</v>
      </c>
      <c r="P22" s="7">
        <v>25</v>
      </c>
      <c r="R22" t="s">
        <v>916</v>
      </c>
      <c r="S22" t="s">
        <v>917</v>
      </c>
      <c r="T22" s="11">
        <v>186</v>
      </c>
      <c r="U22" t="s">
        <v>937</v>
      </c>
      <c r="V22" t="s">
        <v>940</v>
      </c>
      <c r="W22" t="s">
        <v>920</v>
      </c>
      <c r="X22" t="s">
        <v>921</v>
      </c>
      <c r="Y22" t="s">
        <v>922</v>
      </c>
      <c r="Z22" t="s">
        <v>923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0">
        <f t="shared" si="0"/>
        <v>36986</v>
      </c>
      <c r="B23" s="70" t="str">
        <f t="shared" si="1"/>
        <v>US West Power</v>
      </c>
      <c r="C23" s="71">
        <f t="shared" si="2"/>
        <v>12400</v>
      </c>
      <c r="D23" s="71">
        <f t="shared" si="3"/>
        <v>93</v>
      </c>
      <c r="E23" s="3">
        <v>1090300</v>
      </c>
      <c r="F23" s="5">
        <v>36986.370995370373</v>
      </c>
      <c r="G23" t="s">
        <v>924</v>
      </c>
      <c r="H23" t="s">
        <v>911</v>
      </c>
      <c r="I23" t="s">
        <v>912</v>
      </c>
      <c r="K23" t="s">
        <v>913</v>
      </c>
      <c r="L23" t="s">
        <v>914</v>
      </c>
      <c r="M23">
        <v>33759</v>
      </c>
      <c r="N23" t="s">
        <v>929</v>
      </c>
      <c r="O23" s="7">
        <v>25</v>
      </c>
      <c r="R23" t="s">
        <v>916</v>
      </c>
      <c r="S23" t="s">
        <v>917</v>
      </c>
      <c r="T23" s="11">
        <v>317</v>
      </c>
      <c r="U23" t="s">
        <v>937</v>
      </c>
      <c r="V23" t="s">
        <v>930</v>
      </c>
      <c r="W23" t="s">
        <v>931</v>
      </c>
      <c r="X23" t="s">
        <v>921</v>
      </c>
      <c r="Y23" t="s">
        <v>922</v>
      </c>
      <c r="Z23" t="s">
        <v>923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0">
        <f t="shared" si="0"/>
        <v>36991</v>
      </c>
      <c r="B24" s="70" t="str">
        <f t="shared" si="1"/>
        <v>Natural Gas</v>
      </c>
      <c r="C24" s="71">
        <f t="shared" si="2"/>
        <v>155000</v>
      </c>
      <c r="D24" s="71">
        <f t="shared" si="3"/>
        <v>46.499999999999993</v>
      </c>
      <c r="E24" s="3">
        <v>1110507</v>
      </c>
      <c r="F24" s="5">
        <v>36991.40556712963</v>
      </c>
      <c r="G24" t="s">
        <v>941</v>
      </c>
      <c r="H24" t="s">
        <v>911</v>
      </c>
      <c r="I24" t="s">
        <v>912</v>
      </c>
      <c r="K24" t="s">
        <v>942</v>
      </c>
      <c r="L24" t="s">
        <v>943</v>
      </c>
      <c r="M24">
        <v>36578</v>
      </c>
      <c r="N24" t="s">
        <v>944</v>
      </c>
      <c r="P24" s="7">
        <v>5000</v>
      </c>
      <c r="R24" t="s">
        <v>945</v>
      </c>
      <c r="S24" t="s">
        <v>917</v>
      </c>
      <c r="T24" s="11">
        <v>-7.4999999999999997E-2</v>
      </c>
      <c r="U24" t="s">
        <v>946</v>
      </c>
      <c r="V24" t="s">
        <v>947</v>
      </c>
      <c r="W24" t="s">
        <v>948</v>
      </c>
      <c r="X24" t="s">
        <v>949</v>
      </c>
      <c r="Y24" t="s">
        <v>922</v>
      </c>
      <c r="Z24" t="s">
        <v>950</v>
      </c>
      <c r="AA24">
        <v>96004898</v>
      </c>
      <c r="AB24" t="s">
        <v>951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0">
        <f t="shared" si="0"/>
        <v>36992</v>
      </c>
      <c r="B25" s="70" t="str">
        <f t="shared" si="1"/>
        <v>US East Power</v>
      </c>
      <c r="C25" s="71">
        <f t="shared" si="2"/>
        <v>24800</v>
      </c>
      <c r="D25" s="71">
        <f t="shared" si="3"/>
        <v>124</v>
      </c>
      <c r="E25" s="3">
        <v>1115603</v>
      </c>
      <c r="F25" s="5">
        <v>36992.385034722225</v>
      </c>
      <c r="G25" t="s">
        <v>952</v>
      </c>
      <c r="H25" t="s">
        <v>911</v>
      </c>
      <c r="I25" t="s">
        <v>912</v>
      </c>
      <c r="K25" t="s">
        <v>913</v>
      </c>
      <c r="L25" t="s">
        <v>953</v>
      </c>
      <c r="M25">
        <v>7472</v>
      </c>
      <c r="N25" t="s">
        <v>954</v>
      </c>
      <c r="P25" s="7">
        <v>50</v>
      </c>
      <c r="R25" t="s">
        <v>916</v>
      </c>
      <c r="S25" t="s">
        <v>917</v>
      </c>
      <c r="T25" s="11">
        <v>59</v>
      </c>
      <c r="U25" t="s">
        <v>955</v>
      </c>
      <c r="V25" t="s">
        <v>956</v>
      </c>
      <c r="W25" t="s">
        <v>957</v>
      </c>
      <c r="X25" t="s">
        <v>921</v>
      </c>
      <c r="Y25" t="s">
        <v>922</v>
      </c>
      <c r="Z25" t="s">
        <v>923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0">
        <f t="shared" si="0"/>
        <v>36992</v>
      </c>
      <c r="B26" s="70" t="str">
        <f t="shared" si="1"/>
        <v>Natural Gas</v>
      </c>
      <c r="C26" s="71">
        <f t="shared" si="2"/>
        <v>155000</v>
      </c>
      <c r="D26" s="71">
        <f t="shared" si="3"/>
        <v>46.499999999999993</v>
      </c>
      <c r="E26" s="3">
        <v>1116094</v>
      </c>
      <c r="F26" s="5">
        <v>36992.398923611108</v>
      </c>
      <c r="G26" t="s">
        <v>958</v>
      </c>
      <c r="H26" t="s">
        <v>911</v>
      </c>
      <c r="I26" t="s">
        <v>912</v>
      </c>
      <c r="K26" t="s">
        <v>942</v>
      </c>
      <c r="L26" t="s">
        <v>959</v>
      </c>
      <c r="M26">
        <v>36237</v>
      </c>
      <c r="N26" t="s">
        <v>960</v>
      </c>
      <c r="O26" s="7">
        <v>5000</v>
      </c>
      <c r="R26" t="s">
        <v>945</v>
      </c>
      <c r="S26" t="s">
        <v>917</v>
      </c>
      <c r="T26" s="11">
        <v>2.5000000000000001E-3</v>
      </c>
      <c r="U26" t="s">
        <v>961</v>
      </c>
      <c r="V26" t="s">
        <v>962</v>
      </c>
      <c r="W26" t="s">
        <v>963</v>
      </c>
      <c r="X26" t="s">
        <v>949</v>
      </c>
      <c r="Y26" t="s">
        <v>922</v>
      </c>
      <c r="Z26" t="s">
        <v>950</v>
      </c>
      <c r="AA26">
        <v>96021110</v>
      </c>
      <c r="AB26" t="s">
        <v>964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0">
        <f t="shared" si="0"/>
        <v>36992</v>
      </c>
      <c r="B27" s="70" t="str">
        <f t="shared" si="1"/>
        <v>US West Power</v>
      </c>
      <c r="C27" s="71">
        <f t="shared" si="2"/>
        <v>36800</v>
      </c>
      <c r="D27" s="71">
        <f t="shared" si="3"/>
        <v>276</v>
      </c>
      <c r="E27" s="3">
        <v>1117095</v>
      </c>
      <c r="F27" s="5">
        <v>36992.476863425924</v>
      </c>
      <c r="G27" t="s">
        <v>965</v>
      </c>
      <c r="H27" t="s">
        <v>911</v>
      </c>
      <c r="I27" t="s">
        <v>912</v>
      </c>
      <c r="K27" t="s">
        <v>913</v>
      </c>
      <c r="L27" t="s">
        <v>914</v>
      </c>
      <c r="M27">
        <v>30895</v>
      </c>
      <c r="N27" t="s">
        <v>966</v>
      </c>
      <c r="P27" s="7">
        <v>25</v>
      </c>
      <c r="R27" t="s">
        <v>916</v>
      </c>
      <c r="S27" t="s">
        <v>917</v>
      </c>
      <c r="T27" s="11">
        <v>486</v>
      </c>
      <c r="U27" t="s">
        <v>937</v>
      </c>
      <c r="V27" t="s">
        <v>930</v>
      </c>
      <c r="W27" t="s">
        <v>931</v>
      </c>
      <c r="X27" t="s">
        <v>921</v>
      </c>
      <c r="Y27" t="s">
        <v>922</v>
      </c>
      <c r="Z27" t="s">
        <v>923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0">
        <f t="shared" si="0"/>
        <v>36993</v>
      </c>
      <c r="B28" s="70" t="str">
        <f t="shared" si="1"/>
        <v>US East Power</v>
      </c>
      <c r="C28" s="71">
        <f t="shared" si="2"/>
        <v>4000</v>
      </c>
      <c r="D28" s="71">
        <f t="shared" si="3"/>
        <v>20</v>
      </c>
      <c r="E28" s="3">
        <v>1119156</v>
      </c>
      <c r="F28" s="5">
        <v>36993.291550925926</v>
      </c>
      <c r="G28" t="s">
        <v>967</v>
      </c>
      <c r="H28" t="s">
        <v>911</v>
      </c>
      <c r="I28" t="s">
        <v>912</v>
      </c>
      <c r="K28" t="s">
        <v>913</v>
      </c>
      <c r="L28" t="s">
        <v>953</v>
      </c>
      <c r="M28">
        <v>29083</v>
      </c>
      <c r="N28" t="s">
        <v>968</v>
      </c>
      <c r="O28" s="7">
        <v>50</v>
      </c>
      <c r="R28" t="s">
        <v>916</v>
      </c>
      <c r="S28" t="s">
        <v>917</v>
      </c>
      <c r="T28" s="11">
        <v>52.5</v>
      </c>
      <c r="U28" t="s">
        <v>955</v>
      </c>
      <c r="V28" t="s">
        <v>956</v>
      </c>
      <c r="W28" t="s">
        <v>969</v>
      </c>
      <c r="X28" t="s">
        <v>921</v>
      </c>
      <c r="Y28" t="s">
        <v>922</v>
      </c>
      <c r="Z28" t="s">
        <v>923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0">
        <f t="shared" si="0"/>
        <v>36993</v>
      </c>
      <c r="B29" s="70" t="str">
        <f t="shared" si="1"/>
        <v>US East Power</v>
      </c>
      <c r="C29" s="71">
        <f t="shared" si="2"/>
        <v>4000</v>
      </c>
      <c r="D29" s="71">
        <f t="shared" si="3"/>
        <v>20</v>
      </c>
      <c r="E29" s="3">
        <v>1119809</v>
      </c>
      <c r="F29" s="5">
        <v>36993.343321759261</v>
      </c>
      <c r="G29" t="s">
        <v>970</v>
      </c>
      <c r="H29" t="s">
        <v>911</v>
      </c>
      <c r="I29" t="s">
        <v>912</v>
      </c>
      <c r="K29" t="s">
        <v>913</v>
      </c>
      <c r="L29" t="s">
        <v>953</v>
      </c>
      <c r="M29">
        <v>29089</v>
      </c>
      <c r="N29" t="s">
        <v>971</v>
      </c>
      <c r="O29" s="7">
        <v>50</v>
      </c>
      <c r="R29" t="s">
        <v>916</v>
      </c>
      <c r="S29" t="s">
        <v>917</v>
      </c>
      <c r="T29" s="11">
        <v>49.5</v>
      </c>
      <c r="U29" t="s">
        <v>972</v>
      </c>
      <c r="V29" t="s">
        <v>973</v>
      </c>
      <c r="W29" t="s">
        <v>974</v>
      </c>
      <c r="X29" t="s">
        <v>921</v>
      </c>
      <c r="Y29" t="s">
        <v>922</v>
      </c>
      <c r="Z29" t="s">
        <v>923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0">
        <f t="shared" si="0"/>
        <v>36993</v>
      </c>
      <c r="B30" s="70" t="str">
        <f t="shared" si="1"/>
        <v>Natural Gas</v>
      </c>
      <c r="C30" s="71">
        <f t="shared" si="2"/>
        <v>755000</v>
      </c>
      <c r="D30" s="71">
        <f t="shared" si="3"/>
        <v>226.49999999999997</v>
      </c>
      <c r="E30" s="3">
        <v>1121524</v>
      </c>
      <c r="F30" s="5">
        <v>36993.385416666664</v>
      </c>
      <c r="G30" t="s">
        <v>975</v>
      </c>
      <c r="H30" t="s">
        <v>911</v>
      </c>
      <c r="I30" t="s">
        <v>912</v>
      </c>
      <c r="K30" t="s">
        <v>942</v>
      </c>
      <c r="L30" t="s">
        <v>943</v>
      </c>
      <c r="M30">
        <v>36698</v>
      </c>
      <c r="N30" t="s">
        <v>976</v>
      </c>
      <c r="P30" s="7">
        <v>5000</v>
      </c>
      <c r="R30" t="s">
        <v>945</v>
      </c>
      <c r="S30" t="s">
        <v>917</v>
      </c>
      <c r="T30" s="11">
        <v>5.0999999999999996</v>
      </c>
      <c r="U30" t="s">
        <v>946</v>
      </c>
      <c r="V30" t="s">
        <v>977</v>
      </c>
      <c r="W30" t="s">
        <v>978</v>
      </c>
      <c r="X30" t="s">
        <v>949</v>
      </c>
      <c r="Y30" t="s">
        <v>922</v>
      </c>
      <c r="Z30" t="s">
        <v>950</v>
      </c>
      <c r="AA30">
        <v>96018986</v>
      </c>
      <c r="AB30" t="s">
        <v>979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0">
        <f t="shared" si="0"/>
        <v>36993</v>
      </c>
      <c r="B31" s="70" t="str">
        <f t="shared" si="1"/>
        <v>Natural Gas</v>
      </c>
      <c r="C31" s="71">
        <f t="shared" si="2"/>
        <v>755000</v>
      </c>
      <c r="D31" s="71">
        <f t="shared" si="3"/>
        <v>226.49999999999997</v>
      </c>
      <c r="E31" s="3">
        <v>1122091</v>
      </c>
      <c r="F31" s="5">
        <v>36993.405405092592</v>
      </c>
      <c r="G31" t="s">
        <v>980</v>
      </c>
      <c r="H31" t="s">
        <v>911</v>
      </c>
      <c r="I31" t="s">
        <v>912</v>
      </c>
      <c r="K31" t="s">
        <v>942</v>
      </c>
      <c r="L31" t="s">
        <v>943</v>
      </c>
      <c r="M31">
        <v>36698</v>
      </c>
      <c r="N31" t="s">
        <v>976</v>
      </c>
      <c r="P31" s="7">
        <v>5000</v>
      </c>
      <c r="R31" t="s">
        <v>945</v>
      </c>
      <c r="S31" t="s">
        <v>917</v>
      </c>
      <c r="T31" s="11">
        <v>5.0999999999999996</v>
      </c>
      <c r="U31" t="s">
        <v>946</v>
      </c>
      <c r="V31" t="s">
        <v>977</v>
      </c>
      <c r="W31" t="s">
        <v>978</v>
      </c>
      <c r="X31" t="s">
        <v>949</v>
      </c>
      <c r="Y31" t="s">
        <v>922</v>
      </c>
      <c r="Z31" t="s">
        <v>950</v>
      </c>
      <c r="AA31">
        <v>95000281</v>
      </c>
      <c r="AB31" t="s">
        <v>981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0">
        <f t="shared" si="0"/>
        <v>36993</v>
      </c>
      <c r="B32" s="70" t="str">
        <f t="shared" si="1"/>
        <v>US West Power</v>
      </c>
      <c r="C32" s="71">
        <f t="shared" si="2"/>
        <v>36000</v>
      </c>
      <c r="D32" s="71">
        <f t="shared" si="3"/>
        <v>270</v>
      </c>
      <c r="E32" s="3">
        <v>1122598</v>
      </c>
      <c r="F32" s="5">
        <v>36993.443553240744</v>
      </c>
      <c r="G32" t="s">
        <v>982</v>
      </c>
      <c r="H32" t="s">
        <v>911</v>
      </c>
      <c r="I32" t="s">
        <v>912</v>
      </c>
      <c r="K32" t="s">
        <v>913</v>
      </c>
      <c r="L32" t="s">
        <v>925</v>
      </c>
      <c r="M32">
        <v>44877</v>
      </c>
      <c r="N32" t="s">
        <v>983</v>
      </c>
      <c r="P32" s="7">
        <v>25</v>
      </c>
      <c r="R32" t="s">
        <v>916</v>
      </c>
      <c r="S32" t="s">
        <v>917</v>
      </c>
      <c r="T32" s="11">
        <v>170</v>
      </c>
      <c r="U32" t="s">
        <v>937</v>
      </c>
      <c r="V32" t="s">
        <v>927</v>
      </c>
      <c r="W32" t="s">
        <v>928</v>
      </c>
      <c r="X32" t="s">
        <v>921</v>
      </c>
      <c r="Y32" t="s">
        <v>922</v>
      </c>
      <c r="Z32" t="s">
        <v>923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0">
        <f t="shared" si="0"/>
        <v>36993</v>
      </c>
      <c r="B33" s="70" t="str">
        <f t="shared" si="1"/>
        <v>US West Power</v>
      </c>
      <c r="C33" s="71">
        <f t="shared" si="2"/>
        <v>12400</v>
      </c>
      <c r="D33" s="71">
        <f t="shared" si="3"/>
        <v>93</v>
      </c>
      <c r="E33" s="3">
        <v>1123267</v>
      </c>
      <c r="F33" s="5">
        <v>36993.561979166669</v>
      </c>
      <c r="G33" t="s">
        <v>924</v>
      </c>
      <c r="H33" t="s">
        <v>911</v>
      </c>
      <c r="I33" t="s">
        <v>912</v>
      </c>
      <c r="K33" t="s">
        <v>913</v>
      </c>
      <c r="L33" t="s">
        <v>914</v>
      </c>
      <c r="M33">
        <v>47542</v>
      </c>
      <c r="N33" t="s">
        <v>984</v>
      </c>
      <c r="P33" s="7">
        <v>25</v>
      </c>
      <c r="R33" t="s">
        <v>916</v>
      </c>
      <c r="S33" t="s">
        <v>917</v>
      </c>
      <c r="T33" s="11">
        <v>314</v>
      </c>
      <c r="U33" t="s">
        <v>937</v>
      </c>
      <c r="V33" t="s">
        <v>930</v>
      </c>
      <c r="W33" t="s">
        <v>931</v>
      </c>
      <c r="X33" t="s">
        <v>921</v>
      </c>
      <c r="Y33" t="s">
        <v>922</v>
      </c>
      <c r="Z33" t="s">
        <v>923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0">
        <f t="shared" si="0"/>
        <v>36993</v>
      </c>
      <c r="B34" s="70" t="str">
        <f t="shared" si="1"/>
        <v>US West Power</v>
      </c>
      <c r="C34" s="71">
        <f t="shared" si="2"/>
        <v>36800</v>
      </c>
      <c r="D34" s="71">
        <f t="shared" si="3"/>
        <v>276</v>
      </c>
      <c r="E34" s="3">
        <v>1123655</v>
      </c>
      <c r="F34" s="5">
        <v>36993.643530092595</v>
      </c>
      <c r="G34" t="s">
        <v>985</v>
      </c>
      <c r="H34" t="s">
        <v>911</v>
      </c>
      <c r="I34" t="s">
        <v>912</v>
      </c>
      <c r="K34" t="s">
        <v>913</v>
      </c>
      <c r="L34" t="s">
        <v>914</v>
      </c>
      <c r="M34">
        <v>30895</v>
      </c>
      <c r="N34" t="s">
        <v>966</v>
      </c>
      <c r="P34" s="7">
        <v>25</v>
      </c>
      <c r="R34" t="s">
        <v>916</v>
      </c>
      <c r="S34" t="s">
        <v>917</v>
      </c>
      <c r="T34" s="11">
        <v>500</v>
      </c>
      <c r="U34" t="s">
        <v>937</v>
      </c>
      <c r="V34" t="s">
        <v>930</v>
      </c>
      <c r="W34" t="s">
        <v>931</v>
      </c>
      <c r="X34" t="s">
        <v>921</v>
      </c>
      <c r="Y34" t="s">
        <v>922</v>
      </c>
      <c r="Z34" t="s">
        <v>923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0">
        <f t="shared" si="0"/>
        <v>36997</v>
      </c>
      <c r="B35" s="70" t="str">
        <f t="shared" si="1"/>
        <v>US East Power</v>
      </c>
      <c r="C35" s="71">
        <f t="shared" si="2"/>
        <v>800</v>
      </c>
      <c r="D35" s="71">
        <f t="shared" si="3"/>
        <v>4</v>
      </c>
      <c r="E35" s="3">
        <v>1126073</v>
      </c>
      <c r="F35" s="5">
        <v>36997.373148148145</v>
      </c>
      <c r="G35" t="s">
        <v>980</v>
      </c>
      <c r="H35" t="s">
        <v>911</v>
      </c>
      <c r="I35" t="s">
        <v>912</v>
      </c>
      <c r="K35" t="s">
        <v>913</v>
      </c>
      <c r="L35" t="s">
        <v>953</v>
      </c>
      <c r="M35">
        <v>34503</v>
      </c>
      <c r="N35" t="s">
        <v>986</v>
      </c>
      <c r="P35" s="7">
        <v>50</v>
      </c>
      <c r="R35" t="s">
        <v>916</v>
      </c>
      <c r="S35" t="s">
        <v>917</v>
      </c>
      <c r="T35" s="11">
        <v>31.5</v>
      </c>
      <c r="U35" t="s">
        <v>955</v>
      </c>
      <c r="V35" t="s">
        <v>956</v>
      </c>
      <c r="W35" t="s">
        <v>969</v>
      </c>
      <c r="X35" t="s">
        <v>921</v>
      </c>
      <c r="Y35" t="s">
        <v>922</v>
      </c>
      <c r="Z35" t="s">
        <v>923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0">
        <f t="shared" si="0"/>
        <v>36997</v>
      </c>
      <c r="B36" s="70" t="str">
        <f t="shared" si="1"/>
        <v>Natural Gas</v>
      </c>
      <c r="C36" s="71">
        <f t="shared" si="2"/>
        <v>155000</v>
      </c>
      <c r="D36" s="71">
        <f t="shared" si="3"/>
        <v>46.499999999999993</v>
      </c>
      <c r="E36" s="3">
        <v>1127110</v>
      </c>
      <c r="F36" s="5">
        <v>36997.406608796293</v>
      </c>
      <c r="G36" t="s">
        <v>958</v>
      </c>
      <c r="H36" t="s">
        <v>911</v>
      </c>
      <c r="I36" t="s">
        <v>912</v>
      </c>
      <c r="K36" t="s">
        <v>942</v>
      </c>
      <c r="L36" t="s">
        <v>959</v>
      </c>
      <c r="M36">
        <v>36237</v>
      </c>
      <c r="N36" t="s">
        <v>960</v>
      </c>
      <c r="O36" s="7">
        <v>5000</v>
      </c>
      <c r="R36" t="s">
        <v>945</v>
      </c>
      <c r="S36" t="s">
        <v>917</v>
      </c>
      <c r="T36" s="11">
        <v>0</v>
      </c>
      <c r="U36" t="s">
        <v>961</v>
      </c>
      <c r="V36" t="s">
        <v>962</v>
      </c>
      <c r="W36" t="s">
        <v>963</v>
      </c>
      <c r="X36" t="s">
        <v>949</v>
      </c>
      <c r="Y36" t="s">
        <v>922</v>
      </c>
      <c r="Z36" t="s">
        <v>950</v>
      </c>
      <c r="AA36">
        <v>96021110</v>
      </c>
      <c r="AB36" t="s">
        <v>987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0">
        <f t="shared" si="0"/>
        <v>36998</v>
      </c>
      <c r="B37" s="70" t="str">
        <f t="shared" si="1"/>
        <v>US East Power</v>
      </c>
      <c r="C37" s="71">
        <f t="shared" si="2"/>
        <v>1600</v>
      </c>
      <c r="D37" s="71">
        <f t="shared" si="3"/>
        <v>8</v>
      </c>
      <c r="E37" s="3">
        <v>1128919</v>
      </c>
      <c r="F37" s="5">
        <v>36998.283761574072</v>
      </c>
      <c r="G37" t="s">
        <v>988</v>
      </c>
      <c r="H37" t="s">
        <v>911</v>
      </c>
      <c r="I37" t="s">
        <v>912</v>
      </c>
      <c r="K37" t="s">
        <v>913</v>
      </c>
      <c r="L37" t="s">
        <v>953</v>
      </c>
      <c r="M37">
        <v>29085</v>
      </c>
      <c r="N37" t="s">
        <v>989</v>
      </c>
      <c r="O37" s="7">
        <v>50</v>
      </c>
      <c r="R37" t="s">
        <v>916</v>
      </c>
      <c r="S37" t="s">
        <v>917</v>
      </c>
      <c r="T37" s="11">
        <v>51.75</v>
      </c>
      <c r="U37" t="s">
        <v>972</v>
      </c>
      <c r="V37" t="s">
        <v>973</v>
      </c>
      <c r="W37" t="s">
        <v>974</v>
      </c>
      <c r="X37" t="s">
        <v>921</v>
      </c>
      <c r="Y37" t="s">
        <v>922</v>
      </c>
      <c r="Z37" t="s">
        <v>923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0">
        <f t="shared" si="0"/>
        <v>36998</v>
      </c>
      <c r="B38" s="70" t="str">
        <f t="shared" si="1"/>
        <v>US East Power</v>
      </c>
      <c r="C38" s="71">
        <f t="shared" si="2"/>
        <v>1600</v>
      </c>
      <c r="D38" s="71">
        <f t="shared" si="3"/>
        <v>8</v>
      </c>
      <c r="E38" s="3">
        <v>1128923</v>
      </c>
      <c r="F38" s="5">
        <v>36998.284479166665</v>
      </c>
      <c r="G38" t="s">
        <v>990</v>
      </c>
      <c r="H38" t="s">
        <v>911</v>
      </c>
      <c r="I38" t="s">
        <v>912</v>
      </c>
      <c r="K38" t="s">
        <v>913</v>
      </c>
      <c r="L38" t="s">
        <v>953</v>
      </c>
      <c r="M38">
        <v>29085</v>
      </c>
      <c r="N38" t="s">
        <v>989</v>
      </c>
      <c r="O38" s="7">
        <v>50</v>
      </c>
      <c r="R38" t="s">
        <v>916</v>
      </c>
      <c r="S38" t="s">
        <v>917</v>
      </c>
      <c r="T38" s="11">
        <v>51.5</v>
      </c>
      <c r="U38" t="s">
        <v>972</v>
      </c>
      <c r="V38" t="s">
        <v>973</v>
      </c>
      <c r="W38" t="s">
        <v>974</v>
      </c>
      <c r="X38" t="s">
        <v>921</v>
      </c>
      <c r="Y38" t="s">
        <v>922</v>
      </c>
      <c r="Z38" t="s">
        <v>923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0">
        <f t="shared" si="0"/>
        <v>36998</v>
      </c>
      <c r="B39" s="70" t="str">
        <f t="shared" si="1"/>
        <v>US East Power</v>
      </c>
      <c r="C39" s="71">
        <f t="shared" si="2"/>
        <v>1600</v>
      </c>
      <c r="D39" s="71">
        <f t="shared" si="3"/>
        <v>8</v>
      </c>
      <c r="E39" s="3">
        <v>1128931</v>
      </c>
      <c r="F39" s="5">
        <v>36998.287511574075</v>
      </c>
      <c r="G39" t="s">
        <v>990</v>
      </c>
      <c r="H39" t="s">
        <v>911</v>
      </c>
      <c r="I39" t="s">
        <v>912</v>
      </c>
      <c r="K39" t="s">
        <v>913</v>
      </c>
      <c r="L39" t="s">
        <v>953</v>
      </c>
      <c r="M39">
        <v>29085</v>
      </c>
      <c r="N39" t="s">
        <v>989</v>
      </c>
      <c r="O39" s="7">
        <v>50</v>
      </c>
      <c r="R39" t="s">
        <v>916</v>
      </c>
      <c r="S39" t="s">
        <v>917</v>
      </c>
      <c r="T39" s="11">
        <v>51.5</v>
      </c>
      <c r="U39" t="s">
        <v>972</v>
      </c>
      <c r="V39" t="s">
        <v>973</v>
      </c>
      <c r="W39" t="s">
        <v>974</v>
      </c>
      <c r="X39" t="s">
        <v>921</v>
      </c>
      <c r="Y39" t="s">
        <v>922</v>
      </c>
      <c r="Z39" t="s">
        <v>923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0">
        <f t="shared" si="0"/>
        <v>36998</v>
      </c>
      <c r="B40" s="70" t="str">
        <f t="shared" si="1"/>
        <v>US East Power</v>
      </c>
      <c r="C40" s="71">
        <f t="shared" si="2"/>
        <v>24000</v>
      </c>
      <c r="D40" s="71">
        <f t="shared" si="3"/>
        <v>120</v>
      </c>
      <c r="E40" s="3">
        <v>1129173</v>
      </c>
      <c r="F40" s="5">
        <v>36998.310706018521</v>
      </c>
      <c r="G40" t="s">
        <v>991</v>
      </c>
      <c r="H40" t="s">
        <v>911</v>
      </c>
      <c r="I40" t="s">
        <v>912</v>
      </c>
      <c r="K40" t="s">
        <v>913</v>
      </c>
      <c r="L40" t="s">
        <v>953</v>
      </c>
      <c r="M40">
        <v>32554</v>
      </c>
      <c r="N40" t="s">
        <v>992</v>
      </c>
      <c r="P40" s="7">
        <v>50</v>
      </c>
      <c r="R40" t="s">
        <v>916</v>
      </c>
      <c r="S40" t="s">
        <v>917</v>
      </c>
      <c r="T40" s="11">
        <v>76</v>
      </c>
      <c r="U40" t="s">
        <v>972</v>
      </c>
      <c r="V40" t="s">
        <v>993</v>
      </c>
      <c r="W40" t="s">
        <v>994</v>
      </c>
      <c r="X40" t="s">
        <v>921</v>
      </c>
      <c r="Y40" t="s">
        <v>922</v>
      </c>
      <c r="Z40" t="s">
        <v>923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0">
        <f t="shared" si="0"/>
        <v>36998</v>
      </c>
      <c r="B41" s="70" t="str">
        <f t="shared" si="1"/>
        <v>US East Power</v>
      </c>
      <c r="C41" s="71">
        <f t="shared" si="2"/>
        <v>24800</v>
      </c>
      <c r="D41" s="71">
        <f t="shared" si="3"/>
        <v>124</v>
      </c>
      <c r="E41" s="3">
        <v>1129523</v>
      </c>
      <c r="F41" s="5">
        <v>36998.336388888885</v>
      </c>
      <c r="G41" t="s">
        <v>995</v>
      </c>
      <c r="H41" t="s">
        <v>911</v>
      </c>
      <c r="I41" t="s">
        <v>912</v>
      </c>
      <c r="K41" t="s">
        <v>913</v>
      </c>
      <c r="L41" t="s">
        <v>953</v>
      </c>
      <c r="M41">
        <v>7472</v>
      </c>
      <c r="N41" t="s">
        <v>954</v>
      </c>
      <c r="P41" s="7">
        <v>50</v>
      </c>
      <c r="R41" t="s">
        <v>916</v>
      </c>
      <c r="S41" t="s">
        <v>917</v>
      </c>
      <c r="T41" s="11">
        <v>59.75</v>
      </c>
      <c r="U41" t="s">
        <v>955</v>
      </c>
      <c r="V41" t="s">
        <v>956</v>
      </c>
      <c r="W41" t="s">
        <v>957</v>
      </c>
      <c r="X41" t="s">
        <v>921</v>
      </c>
      <c r="Y41" t="s">
        <v>922</v>
      </c>
      <c r="Z41" t="s">
        <v>923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0">
        <f t="shared" si="0"/>
        <v>36998</v>
      </c>
      <c r="B42" s="70" t="str">
        <f t="shared" si="1"/>
        <v>US East Power</v>
      </c>
      <c r="C42" s="71">
        <f t="shared" si="2"/>
        <v>24000</v>
      </c>
      <c r="D42" s="71">
        <f t="shared" si="3"/>
        <v>120</v>
      </c>
      <c r="E42" s="3">
        <v>1130477</v>
      </c>
      <c r="F42" s="5">
        <v>36998.36824074074</v>
      </c>
      <c r="G42" t="s">
        <v>991</v>
      </c>
      <c r="H42" t="s">
        <v>911</v>
      </c>
      <c r="I42" t="s">
        <v>912</v>
      </c>
      <c r="K42" t="s">
        <v>913</v>
      </c>
      <c r="L42" t="s">
        <v>953</v>
      </c>
      <c r="M42">
        <v>32554</v>
      </c>
      <c r="N42" t="s">
        <v>992</v>
      </c>
      <c r="O42" s="7">
        <v>50</v>
      </c>
      <c r="R42" t="s">
        <v>916</v>
      </c>
      <c r="S42" t="s">
        <v>917</v>
      </c>
      <c r="T42" s="11">
        <v>76.25</v>
      </c>
      <c r="U42" t="s">
        <v>972</v>
      </c>
      <c r="V42" t="s">
        <v>993</v>
      </c>
      <c r="W42" t="s">
        <v>994</v>
      </c>
      <c r="X42" t="s">
        <v>921</v>
      </c>
      <c r="Y42" t="s">
        <v>922</v>
      </c>
      <c r="Z42" t="s">
        <v>923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0">
        <f t="shared" si="0"/>
        <v>36998</v>
      </c>
      <c r="B43" s="70" t="str">
        <f t="shared" si="1"/>
        <v>US West Power</v>
      </c>
      <c r="C43" s="71">
        <f t="shared" si="2"/>
        <v>12400</v>
      </c>
      <c r="D43" s="71">
        <f t="shared" si="3"/>
        <v>93</v>
      </c>
      <c r="E43" s="3">
        <v>1132348</v>
      </c>
      <c r="F43" s="5">
        <v>36998.431354166663</v>
      </c>
      <c r="G43" t="s">
        <v>996</v>
      </c>
      <c r="H43" t="s">
        <v>911</v>
      </c>
      <c r="I43" t="s">
        <v>912</v>
      </c>
      <c r="K43" t="s">
        <v>913</v>
      </c>
      <c r="L43" t="s">
        <v>914</v>
      </c>
      <c r="M43">
        <v>33759</v>
      </c>
      <c r="N43" t="s">
        <v>929</v>
      </c>
      <c r="P43" s="7">
        <v>25</v>
      </c>
      <c r="R43" t="s">
        <v>916</v>
      </c>
      <c r="S43" t="s">
        <v>917</v>
      </c>
      <c r="T43" s="11">
        <v>305</v>
      </c>
      <c r="U43" t="s">
        <v>937</v>
      </c>
      <c r="V43" t="s">
        <v>930</v>
      </c>
      <c r="W43" t="s">
        <v>931</v>
      </c>
      <c r="X43" t="s">
        <v>921</v>
      </c>
      <c r="Y43" t="s">
        <v>922</v>
      </c>
      <c r="Z43" t="s">
        <v>923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0">
        <f t="shared" si="0"/>
        <v>36998</v>
      </c>
      <c r="B44" s="70" t="str">
        <f t="shared" si="1"/>
        <v>US West Power</v>
      </c>
      <c r="C44" s="71">
        <f t="shared" si="2"/>
        <v>12400</v>
      </c>
      <c r="D44" s="71">
        <f t="shared" si="3"/>
        <v>93</v>
      </c>
      <c r="E44" s="3">
        <v>1132846</v>
      </c>
      <c r="F44" s="5">
        <v>36998.469560185185</v>
      </c>
      <c r="G44" t="s">
        <v>932</v>
      </c>
      <c r="H44" t="s">
        <v>997</v>
      </c>
      <c r="I44" t="s">
        <v>912</v>
      </c>
      <c r="K44" t="s">
        <v>913</v>
      </c>
      <c r="L44" t="s">
        <v>914</v>
      </c>
      <c r="M44">
        <v>33759</v>
      </c>
      <c r="N44" t="s">
        <v>929</v>
      </c>
      <c r="P44" s="7">
        <v>25</v>
      </c>
      <c r="R44" t="s">
        <v>916</v>
      </c>
      <c r="S44" t="s">
        <v>917</v>
      </c>
      <c r="T44" s="11">
        <v>319</v>
      </c>
      <c r="U44" t="s">
        <v>998</v>
      </c>
      <c r="V44" t="s">
        <v>930</v>
      </c>
      <c r="W44" t="s">
        <v>931</v>
      </c>
      <c r="X44" t="s">
        <v>921</v>
      </c>
      <c r="Y44" t="s">
        <v>922</v>
      </c>
      <c r="Z44" t="s">
        <v>923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0">
        <f t="shared" si="0"/>
        <v>36998</v>
      </c>
      <c r="B45" s="70" t="str">
        <f t="shared" si="1"/>
        <v>US East Power</v>
      </c>
      <c r="C45" s="71">
        <f t="shared" si="2"/>
        <v>24000</v>
      </c>
      <c r="D45" s="71">
        <f t="shared" si="3"/>
        <v>120</v>
      </c>
      <c r="E45" s="3">
        <v>1132974</v>
      </c>
      <c r="F45" s="5">
        <v>36998.495046296295</v>
      </c>
      <c r="G45" t="s">
        <v>999</v>
      </c>
      <c r="H45" t="s">
        <v>997</v>
      </c>
      <c r="I45" t="s">
        <v>912</v>
      </c>
      <c r="K45" t="s">
        <v>913</v>
      </c>
      <c r="L45" t="s">
        <v>953</v>
      </c>
      <c r="M45">
        <v>33277</v>
      </c>
      <c r="N45" t="s">
        <v>1000</v>
      </c>
      <c r="P45" s="7">
        <v>50</v>
      </c>
      <c r="R45" t="s">
        <v>916</v>
      </c>
      <c r="S45" t="s">
        <v>917</v>
      </c>
      <c r="T45" s="11">
        <v>43.05</v>
      </c>
      <c r="U45" t="s">
        <v>1001</v>
      </c>
      <c r="V45" t="s">
        <v>1002</v>
      </c>
      <c r="W45" t="s">
        <v>1003</v>
      </c>
      <c r="X45" t="s">
        <v>921</v>
      </c>
      <c r="Y45" t="s">
        <v>922</v>
      </c>
      <c r="Z45" t="s">
        <v>923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0">
        <f t="shared" si="0"/>
        <v>36998</v>
      </c>
      <c r="B46" s="70" t="str">
        <f t="shared" si="1"/>
        <v>US East Power</v>
      </c>
      <c r="C46" s="71">
        <f t="shared" si="2"/>
        <v>24000</v>
      </c>
      <c r="D46" s="71">
        <f t="shared" si="3"/>
        <v>120</v>
      </c>
      <c r="E46" s="3">
        <v>1133087</v>
      </c>
      <c r="F46" s="5">
        <v>36998.512245370373</v>
      </c>
      <c r="G46" t="s">
        <v>1004</v>
      </c>
      <c r="H46" t="s">
        <v>997</v>
      </c>
      <c r="I46" t="s">
        <v>912</v>
      </c>
      <c r="K46" t="s">
        <v>913</v>
      </c>
      <c r="L46" t="s">
        <v>953</v>
      </c>
      <c r="M46">
        <v>3749</v>
      </c>
      <c r="N46" t="s">
        <v>1005</v>
      </c>
      <c r="P46" s="7">
        <v>50</v>
      </c>
      <c r="R46" t="s">
        <v>916</v>
      </c>
      <c r="S46" t="s">
        <v>917</v>
      </c>
      <c r="T46" s="11">
        <v>77.25</v>
      </c>
      <c r="U46" t="s">
        <v>1001</v>
      </c>
      <c r="V46" t="s">
        <v>1002</v>
      </c>
      <c r="W46" t="s">
        <v>1006</v>
      </c>
      <c r="X46" t="s">
        <v>921</v>
      </c>
      <c r="Y46" t="s">
        <v>922</v>
      </c>
      <c r="Z46" t="s">
        <v>923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0">
        <f t="shared" si="0"/>
        <v>36998</v>
      </c>
      <c r="B47" s="70" t="str">
        <f t="shared" si="1"/>
        <v>US East Power</v>
      </c>
      <c r="C47" s="71">
        <f t="shared" si="2"/>
        <v>6400</v>
      </c>
      <c r="D47" s="71">
        <f t="shared" si="3"/>
        <v>32</v>
      </c>
      <c r="E47" s="3">
        <v>1133381</v>
      </c>
      <c r="F47" s="5">
        <v>36998.560219907406</v>
      </c>
      <c r="G47" t="s">
        <v>970</v>
      </c>
      <c r="H47" t="s">
        <v>911</v>
      </c>
      <c r="I47" t="s">
        <v>912</v>
      </c>
      <c r="K47" t="s">
        <v>913</v>
      </c>
      <c r="L47" t="s">
        <v>953</v>
      </c>
      <c r="M47">
        <v>47803</v>
      </c>
      <c r="N47" t="s">
        <v>1007</v>
      </c>
      <c r="P47" s="7">
        <v>50</v>
      </c>
      <c r="R47" t="s">
        <v>916</v>
      </c>
      <c r="S47" t="s">
        <v>917</v>
      </c>
      <c r="T47" s="11">
        <v>53.1</v>
      </c>
      <c r="U47" t="s">
        <v>972</v>
      </c>
      <c r="V47" t="s">
        <v>973</v>
      </c>
      <c r="W47" t="s">
        <v>974</v>
      </c>
      <c r="X47" t="s">
        <v>921</v>
      </c>
      <c r="Y47" t="s">
        <v>922</v>
      </c>
      <c r="Z47" t="s">
        <v>923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0">
        <f t="shared" si="0"/>
        <v>36999</v>
      </c>
      <c r="B48" s="70" t="str">
        <f t="shared" si="1"/>
        <v>US East Power</v>
      </c>
      <c r="C48" s="71">
        <f t="shared" si="2"/>
        <v>800</v>
      </c>
      <c r="D48" s="71">
        <f t="shared" si="3"/>
        <v>4</v>
      </c>
      <c r="E48" s="3">
        <v>1134462</v>
      </c>
      <c r="F48" s="5">
        <v>36999.288391203707</v>
      </c>
      <c r="G48" t="s">
        <v>967</v>
      </c>
      <c r="H48" t="s">
        <v>911</v>
      </c>
      <c r="I48" t="s">
        <v>912</v>
      </c>
      <c r="K48" t="s">
        <v>913</v>
      </c>
      <c r="L48" t="s">
        <v>953</v>
      </c>
      <c r="M48">
        <v>29082</v>
      </c>
      <c r="N48" t="s">
        <v>1008</v>
      </c>
      <c r="O48" s="7">
        <v>50</v>
      </c>
      <c r="R48" t="s">
        <v>916</v>
      </c>
      <c r="S48" t="s">
        <v>917</v>
      </c>
      <c r="T48" s="11">
        <v>52.75</v>
      </c>
      <c r="U48" t="s">
        <v>955</v>
      </c>
      <c r="V48" t="s">
        <v>956</v>
      </c>
      <c r="W48" t="s">
        <v>969</v>
      </c>
      <c r="X48" t="s">
        <v>921</v>
      </c>
      <c r="Y48" t="s">
        <v>922</v>
      </c>
      <c r="Z48" t="s">
        <v>923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0">
        <f t="shared" si="0"/>
        <v>36999</v>
      </c>
      <c r="B49" s="70" t="str">
        <f t="shared" si="1"/>
        <v>US East Power</v>
      </c>
      <c r="C49" s="71">
        <f t="shared" si="2"/>
        <v>24000</v>
      </c>
      <c r="D49" s="71">
        <f t="shared" si="3"/>
        <v>120</v>
      </c>
      <c r="E49" s="3">
        <v>1134806</v>
      </c>
      <c r="F49" s="5">
        <v>36999.322777777779</v>
      </c>
      <c r="G49" t="s">
        <v>1009</v>
      </c>
      <c r="H49" t="s">
        <v>911</v>
      </c>
      <c r="I49" t="s">
        <v>912</v>
      </c>
      <c r="K49" t="s">
        <v>913</v>
      </c>
      <c r="L49" t="s">
        <v>953</v>
      </c>
      <c r="M49">
        <v>45311</v>
      </c>
      <c r="N49" t="s">
        <v>1010</v>
      </c>
      <c r="P49" s="7">
        <v>50</v>
      </c>
      <c r="R49" t="s">
        <v>916</v>
      </c>
      <c r="S49" t="s">
        <v>917</v>
      </c>
      <c r="T49" s="11">
        <v>62</v>
      </c>
      <c r="U49" t="s">
        <v>972</v>
      </c>
      <c r="V49" t="s">
        <v>993</v>
      </c>
      <c r="W49" t="s">
        <v>994</v>
      </c>
      <c r="X49" t="s">
        <v>921</v>
      </c>
      <c r="Y49" t="s">
        <v>922</v>
      </c>
      <c r="Z49" t="s">
        <v>923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0">
        <f t="shared" si="0"/>
        <v>36999</v>
      </c>
      <c r="B50" s="70" t="str">
        <f t="shared" si="1"/>
        <v>Natural Gas</v>
      </c>
      <c r="C50" s="71">
        <f t="shared" si="2"/>
        <v>1070000</v>
      </c>
      <c r="D50" s="71">
        <f t="shared" si="3"/>
        <v>321</v>
      </c>
      <c r="E50" s="3">
        <v>1135679</v>
      </c>
      <c r="F50" s="5">
        <v>36999.359085648146</v>
      </c>
      <c r="G50" t="s">
        <v>1011</v>
      </c>
      <c r="H50" t="s">
        <v>911</v>
      </c>
      <c r="I50" t="s">
        <v>912</v>
      </c>
      <c r="K50" t="s">
        <v>942</v>
      </c>
      <c r="L50" t="s">
        <v>943</v>
      </c>
      <c r="M50">
        <v>41225</v>
      </c>
      <c r="N50" t="s">
        <v>1012</v>
      </c>
      <c r="P50" s="7">
        <v>5000</v>
      </c>
      <c r="R50" t="s">
        <v>945</v>
      </c>
      <c r="S50" t="s">
        <v>917</v>
      </c>
      <c r="T50" s="11">
        <v>-0.6</v>
      </c>
      <c r="U50" t="s">
        <v>946</v>
      </c>
      <c r="V50" t="s">
        <v>977</v>
      </c>
      <c r="W50" t="s">
        <v>1013</v>
      </c>
      <c r="X50" t="s">
        <v>949</v>
      </c>
      <c r="Y50" t="s">
        <v>922</v>
      </c>
      <c r="Z50" t="s">
        <v>950</v>
      </c>
      <c r="AB50" t="s">
        <v>1014</v>
      </c>
      <c r="AC50">
        <v>54279</v>
      </c>
      <c r="AD50" s="5">
        <v>37347</v>
      </c>
      <c r="AE50" s="5">
        <v>37560</v>
      </c>
    </row>
    <row r="51" spans="1:31" x14ac:dyDescent="0.2">
      <c r="A51" s="70">
        <f t="shared" si="0"/>
        <v>36999</v>
      </c>
      <c r="B51" s="70" t="str">
        <f t="shared" si="1"/>
        <v>Natural Gas</v>
      </c>
      <c r="C51" s="71">
        <f t="shared" si="2"/>
        <v>755000</v>
      </c>
      <c r="D51" s="71">
        <f t="shared" si="3"/>
        <v>226.49999999999997</v>
      </c>
      <c r="E51" s="3">
        <v>1135810</v>
      </c>
      <c r="F51" s="5">
        <v>36999.362754629627</v>
      </c>
      <c r="G51" t="s">
        <v>999</v>
      </c>
      <c r="H51" t="s">
        <v>171</v>
      </c>
      <c r="I51" t="s">
        <v>912</v>
      </c>
      <c r="K51" t="s">
        <v>942</v>
      </c>
      <c r="L51" t="s">
        <v>959</v>
      </c>
      <c r="M51">
        <v>35353</v>
      </c>
      <c r="N51" t="s">
        <v>1015</v>
      </c>
      <c r="P51" s="7">
        <v>5000</v>
      </c>
      <c r="R51" t="s">
        <v>945</v>
      </c>
      <c r="S51" t="s">
        <v>917</v>
      </c>
      <c r="T51" s="11">
        <v>5.4850000000000003</v>
      </c>
      <c r="U51" t="s">
        <v>1016</v>
      </c>
      <c r="V51" t="s">
        <v>1017</v>
      </c>
      <c r="W51" t="s">
        <v>1018</v>
      </c>
      <c r="X51" t="s">
        <v>949</v>
      </c>
      <c r="Y51" t="s">
        <v>922</v>
      </c>
      <c r="Z51" t="s">
        <v>950</v>
      </c>
      <c r="AA51">
        <v>95000226</v>
      </c>
      <c r="AB51" t="s">
        <v>1019</v>
      </c>
      <c r="AC51">
        <v>64245</v>
      </c>
      <c r="AD51" s="5">
        <v>37196</v>
      </c>
      <c r="AE51" s="5">
        <v>37346</v>
      </c>
    </row>
    <row r="52" spans="1:31" x14ac:dyDescent="0.2">
      <c r="A52" s="70">
        <f t="shared" si="0"/>
        <v>36999</v>
      </c>
      <c r="B52" s="70" t="str">
        <f t="shared" si="1"/>
        <v>US East Power</v>
      </c>
      <c r="C52" s="71">
        <f t="shared" si="2"/>
        <v>24800</v>
      </c>
      <c r="D52" s="71">
        <f t="shared" si="3"/>
        <v>124</v>
      </c>
      <c r="E52" s="3">
        <v>1135887</v>
      </c>
      <c r="F52" s="5">
        <v>36999.364745370367</v>
      </c>
      <c r="G52" t="s">
        <v>991</v>
      </c>
      <c r="H52" t="s">
        <v>911</v>
      </c>
      <c r="I52" t="s">
        <v>912</v>
      </c>
      <c r="K52" t="s">
        <v>913</v>
      </c>
      <c r="L52" t="s">
        <v>953</v>
      </c>
      <c r="M52">
        <v>48050</v>
      </c>
      <c r="N52" t="s">
        <v>1020</v>
      </c>
      <c r="P52" s="7">
        <v>50</v>
      </c>
      <c r="R52" t="s">
        <v>916</v>
      </c>
      <c r="S52" t="s">
        <v>917</v>
      </c>
      <c r="T52" s="11">
        <v>43</v>
      </c>
      <c r="U52" t="s">
        <v>972</v>
      </c>
      <c r="V52" t="s">
        <v>993</v>
      </c>
      <c r="W52" t="s">
        <v>994</v>
      </c>
      <c r="X52" t="s">
        <v>921</v>
      </c>
      <c r="Y52" t="s">
        <v>922</v>
      </c>
      <c r="Z52" t="s">
        <v>923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0">
        <f t="shared" si="0"/>
        <v>36999</v>
      </c>
      <c r="B53" s="70" t="str">
        <f t="shared" si="1"/>
        <v>US East Power</v>
      </c>
      <c r="C53" s="71">
        <f t="shared" si="2"/>
        <v>24000</v>
      </c>
      <c r="D53" s="71">
        <f t="shared" si="3"/>
        <v>120</v>
      </c>
      <c r="E53" s="3">
        <v>1136128</v>
      </c>
      <c r="F53" s="5">
        <v>36999.371481481481</v>
      </c>
      <c r="G53" t="s">
        <v>991</v>
      </c>
      <c r="H53" t="s">
        <v>911</v>
      </c>
      <c r="I53" t="s">
        <v>912</v>
      </c>
      <c r="K53" t="s">
        <v>913</v>
      </c>
      <c r="L53" t="s">
        <v>953</v>
      </c>
      <c r="M53">
        <v>32554</v>
      </c>
      <c r="N53" t="s">
        <v>992</v>
      </c>
      <c r="P53" s="7">
        <v>50</v>
      </c>
      <c r="R53" t="s">
        <v>916</v>
      </c>
      <c r="S53" t="s">
        <v>917</v>
      </c>
      <c r="T53" s="11">
        <v>75</v>
      </c>
      <c r="U53" t="s">
        <v>972</v>
      </c>
      <c r="V53" t="s">
        <v>993</v>
      </c>
      <c r="W53" t="s">
        <v>994</v>
      </c>
      <c r="X53" t="s">
        <v>921</v>
      </c>
      <c r="Y53" t="s">
        <v>922</v>
      </c>
      <c r="Z53" t="s">
        <v>923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0">
        <f t="shared" si="0"/>
        <v>36999</v>
      </c>
      <c r="B54" s="70" t="str">
        <f t="shared" si="1"/>
        <v>US East Power</v>
      </c>
      <c r="C54" s="71">
        <f t="shared" si="2"/>
        <v>24800</v>
      </c>
      <c r="D54" s="71">
        <f t="shared" si="3"/>
        <v>124</v>
      </c>
      <c r="E54" s="3">
        <v>1136952</v>
      </c>
      <c r="F54" s="5">
        <v>36999.393645833334</v>
      </c>
      <c r="G54" t="s">
        <v>932</v>
      </c>
      <c r="H54" t="s">
        <v>911</v>
      </c>
      <c r="I54" t="s">
        <v>912</v>
      </c>
      <c r="K54" t="s">
        <v>913</v>
      </c>
      <c r="L54" t="s">
        <v>953</v>
      </c>
      <c r="M54">
        <v>7472</v>
      </c>
      <c r="N54" t="s">
        <v>954</v>
      </c>
      <c r="P54" s="7">
        <v>50</v>
      </c>
      <c r="R54" t="s">
        <v>916</v>
      </c>
      <c r="S54" t="s">
        <v>917</v>
      </c>
      <c r="T54" s="11">
        <v>57.25</v>
      </c>
      <c r="U54" t="s">
        <v>955</v>
      </c>
      <c r="V54" t="s">
        <v>956</v>
      </c>
      <c r="W54" t="s">
        <v>957</v>
      </c>
      <c r="X54" t="s">
        <v>921</v>
      </c>
      <c r="Y54" t="s">
        <v>922</v>
      </c>
      <c r="Z54" t="s">
        <v>923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0">
        <f>DATEVALUE(TEXT(F55, "mm/dd/yy"))</f>
        <v>36999</v>
      </c>
      <c r="B55" s="70" t="str">
        <f t="shared" si="1"/>
        <v>Natural Gas</v>
      </c>
      <c r="C55" s="71">
        <f t="shared" si="2"/>
        <v>155000</v>
      </c>
      <c r="D55" s="71">
        <f t="shared" si="3"/>
        <v>38.75</v>
      </c>
      <c r="E55" s="3">
        <v>1137973</v>
      </c>
      <c r="F55" s="5">
        <v>36999.43482638889</v>
      </c>
      <c r="G55" t="s">
        <v>1021</v>
      </c>
      <c r="H55" t="s">
        <v>997</v>
      </c>
      <c r="I55" t="s">
        <v>912</v>
      </c>
      <c r="K55" t="s">
        <v>942</v>
      </c>
      <c r="L55" t="s">
        <v>943</v>
      </c>
      <c r="M55">
        <v>38615</v>
      </c>
      <c r="N55" t="s">
        <v>1022</v>
      </c>
      <c r="P55" s="7">
        <v>5000</v>
      </c>
      <c r="R55" t="s">
        <v>945</v>
      </c>
      <c r="S55" t="s">
        <v>917</v>
      </c>
      <c r="T55" s="11">
        <v>-0.11749999999999999</v>
      </c>
      <c r="U55" t="s">
        <v>1023</v>
      </c>
      <c r="V55" t="s">
        <v>1024</v>
      </c>
      <c r="W55" t="s">
        <v>1025</v>
      </c>
      <c r="X55" t="s">
        <v>949</v>
      </c>
      <c r="Y55" t="s">
        <v>922</v>
      </c>
      <c r="Z55" t="s">
        <v>950</v>
      </c>
      <c r="AA55">
        <v>96043502</v>
      </c>
      <c r="AB55" t="s">
        <v>1026</v>
      </c>
      <c r="AC55">
        <v>57543</v>
      </c>
      <c r="AD55" s="5">
        <v>37012.875</v>
      </c>
      <c r="AE55" s="5">
        <v>37042.875</v>
      </c>
    </row>
    <row r="56" spans="1:31" x14ac:dyDescent="0.2">
      <c r="A56" s="70">
        <f t="shared" si="0"/>
        <v>36999</v>
      </c>
      <c r="B56" s="70" t="str">
        <f t="shared" si="1"/>
        <v>US East Power</v>
      </c>
      <c r="C56" s="71">
        <f t="shared" si="2"/>
        <v>6400</v>
      </c>
      <c r="D56" s="71">
        <f t="shared" si="3"/>
        <v>32</v>
      </c>
      <c r="E56" s="3">
        <v>1138260</v>
      </c>
      <c r="F56" s="5">
        <v>36999.470567129632</v>
      </c>
      <c r="G56" t="s">
        <v>1027</v>
      </c>
      <c r="H56" t="s">
        <v>997</v>
      </c>
      <c r="I56" t="s">
        <v>912</v>
      </c>
      <c r="K56" t="s">
        <v>913</v>
      </c>
      <c r="L56" t="s">
        <v>953</v>
      </c>
      <c r="M56">
        <v>47948</v>
      </c>
      <c r="N56" t="s">
        <v>1028</v>
      </c>
      <c r="P56" s="7">
        <v>50</v>
      </c>
      <c r="R56" t="s">
        <v>916</v>
      </c>
      <c r="S56" t="s">
        <v>917</v>
      </c>
      <c r="T56" s="11">
        <v>50</v>
      </c>
      <c r="U56" t="s">
        <v>1029</v>
      </c>
      <c r="V56" t="s">
        <v>1030</v>
      </c>
      <c r="W56" t="s">
        <v>1006</v>
      </c>
      <c r="X56" t="s">
        <v>921</v>
      </c>
      <c r="Y56" t="s">
        <v>922</v>
      </c>
      <c r="Z56" t="s">
        <v>923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0">
        <f t="shared" si="0"/>
        <v>36999</v>
      </c>
      <c r="B57" s="70" t="str">
        <f t="shared" si="1"/>
        <v>Natural Gas</v>
      </c>
      <c r="C57" s="71">
        <f t="shared" si="2"/>
        <v>150000</v>
      </c>
      <c r="D57" s="71">
        <f t="shared" si="3"/>
        <v>44.999999999999993</v>
      </c>
      <c r="E57" s="3">
        <v>1138383</v>
      </c>
      <c r="F57" s="5">
        <v>36999.495081018518</v>
      </c>
      <c r="G57" t="s">
        <v>1031</v>
      </c>
      <c r="H57" t="s">
        <v>911</v>
      </c>
      <c r="I57" t="s">
        <v>912</v>
      </c>
      <c r="K57" t="s">
        <v>942</v>
      </c>
      <c r="L57" t="s">
        <v>1032</v>
      </c>
      <c r="M57">
        <v>36511</v>
      </c>
      <c r="N57" t="s">
        <v>1033</v>
      </c>
      <c r="P57" s="7">
        <v>5000</v>
      </c>
      <c r="R57" t="s">
        <v>945</v>
      </c>
      <c r="S57" t="s">
        <v>917</v>
      </c>
      <c r="T57" s="11">
        <v>-0.27500000000000002</v>
      </c>
      <c r="U57" t="s">
        <v>946</v>
      </c>
      <c r="V57" t="s">
        <v>1034</v>
      </c>
      <c r="W57" t="s">
        <v>1035</v>
      </c>
      <c r="X57" t="s">
        <v>949</v>
      </c>
      <c r="Y57" t="s">
        <v>922</v>
      </c>
      <c r="Z57" t="s">
        <v>1036</v>
      </c>
      <c r="AA57">
        <v>96011840</v>
      </c>
      <c r="AB57" t="s">
        <v>1037</v>
      </c>
      <c r="AC57">
        <v>57508</v>
      </c>
      <c r="AD57" s="5">
        <v>37043.875</v>
      </c>
      <c r="AE57" s="5">
        <v>37072.875</v>
      </c>
    </row>
    <row r="58" spans="1:31" x14ac:dyDescent="0.2">
      <c r="A58" s="70">
        <f t="shared" si="0"/>
        <v>36999</v>
      </c>
      <c r="B58" s="70" t="str">
        <f t="shared" si="1"/>
        <v>Natural Gas</v>
      </c>
      <c r="C58" s="71">
        <f t="shared" si="2"/>
        <v>310000</v>
      </c>
      <c r="D58" s="71">
        <f t="shared" si="3"/>
        <v>77.5</v>
      </c>
      <c r="E58" s="3">
        <v>1139381</v>
      </c>
      <c r="F58" s="5">
        <v>36999.570555555554</v>
      </c>
      <c r="G58" t="s">
        <v>958</v>
      </c>
      <c r="H58" t="s">
        <v>997</v>
      </c>
      <c r="I58" t="s">
        <v>912</v>
      </c>
      <c r="K58" t="s">
        <v>942</v>
      </c>
      <c r="L58" t="s">
        <v>943</v>
      </c>
      <c r="M58">
        <v>47634</v>
      </c>
      <c r="N58" t="s">
        <v>1038</v>
      </c>
      <c r="P58" s="7">
        <v>10000</v>
      </c>
      <c r="R58" t="s">
        <v>945</v>
      </c>
      <c r="S58" t="s">
        <v>917</v>
      </c>
      <c r="T58" s="11">
        <v>5.0000000000000001E-3</v>
      </c>
      <c r="U58" t="s">
        <v>1023</v>
      </c>
      <c r="V58" t="s">
        <v>1039</v>
      </c>
      <c r="W58" t="s">
        <v>1040</v>
      </c>
      <c r="X58" t="s">
        <v>949</v>
      </c>
      <c r="Y58" t="s">
        <v>922</v>
      </c>
      <c r="Z58" t="s">
        <v>950</v>
      </c>
      <c r="AA58">
        <v>96021110</v>
      </c>
      <c r="AB58" t="s">
        <v>1041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0">
        <f t="shared" si="0"/>
        <v>36999</v>
      </c>
      <c r="B59" s="70" t="str">
        <f t="shared" si="1"/>
        <v>Natural Gas</v>
      </c>
      <c r="C59" s="71">
        <f t="shared" si="2"/>
        <v>1510000</v>
      </c>
      <c r="D59" s="71">
        <f t="shared" si="3"/>
        <v>452.99999999999994</v>
      </c>
      <c r="E59" s="3">
        <v>1139398</v>
      </c>
      <c r="F59" s="5">
        <v>36999.57230324074</v>
      </c>
      <c r="G59" t="s">
        <v>958</v>
      </c>
      <c r="H59" t="s">
        <v>911</v>
      </c>
      <c r="I59" t="s">
        <v>912</v>
      </c>
      <c r="K59" t="s">
        <v>942</v>
      </c>
      <c r="L59" t="s">
        <v>943</v>
      </c>
      <c r="M59">
        <v>37246</v>
      </c>
      <c r="N59" t="s">
        <v>1042</v>
      </c>
      <c r="P59" s="7">
        <v>10000</v>
      </c>
      <c r="R59" t="s">
        <v>945</v>
      </c>
      <c r="S59" t="s">
        <v>917</v>
      </c>
      <c r="T59" s="11">
        <v>-0.02</v>
      </c>
      <c r="U59" t="s">
        <v>961</v>
      </c>
      <c r="V59" t="s">
        <v>1039</v>
      </c>
      <c r="W59" t="s">
        <v>1040</v>
      </c>
      <c r="X59" t="s">
        <v>949</v>
      </c>
      <c r="Y59" t="s">
        <v>922</v>
      </c>
      <c r="Z59" t="s">
        <v>950</v>
      </c>
      <c r="AA59">
        <v>96021110</v>
      </c>
      <c r="AB59" t="s">
        <v>1043</v>
      </c>
      <c r="AC59">
        <v>57399</v>
      </c>
      <c r="AD59" s="5">
        <v>37196</v>
      </c>
      <c r="AE59" s="5">
        <v>37346</v>
      </c>
    </row>
    <row r="60" spans="1:31" x14ac:dyDescent="0.2">
      <c r="A60" s="70">
        <f t="shared" si="0"/>
        <v>36999</v>
      </c>
      <c r="B60" s="70" t="str">
        <f t="shared" si="1"/>
        <v>US East Power</v>
      </c>
      <c r="C60" s="71">
        <f t="shared" si="2"/>
        <v>24800</v>
      </c>
      <c r="D60" s="71">
        <f t="shared" si="3"/>
        <v>124</v>
      </c>
      <c r="E60" s="3">
        <v>1139482</v>
      </c>
      <c r="F60" s="5">
        <v>36999.57608796296</v>
      </c>
      <c r="G60" t="s">
        <v>999</v>
      </c>
      <c r="H60" t="s">
        <v>997</v>
      </c>
      <c r="I60" t="s">
        <v>912</v>
      </c>
      <c r="K60" t="s">
        <v>913</v>
      </c>
      <c r="L60" t="s">
        <v>953</v>
      </c>
      <c r="M60">
        <v>7472</v>
      </c>
      <c r="N60" t="s">
        <v>954</v>
      </c>
      <c r="P60" s="7">
        <v>50</v>
      </c>
      <c r="R60" t="s">
        <v>916</v>
      </c>
      <c r="S60" t="s">
        <v>917</v>
      </c>
      <c r="T60" s="11">
        <v>56.75</v>
      </c>
      <c r="U60" t="s">
        <v>1044</v>
      </c>
      <c r="V60" t="s">
        <v>956</v>
      </c>
      <c r="W60" t="s">
        <v>957</v>
      </c>
      <c r="X60" t="s">
        <v>921</v>
      </c>
      <c r="Y60" t="s">
        <v>922</v>
      </c>
      <c r="Z60" t="s">
        <v>923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0">
        <f t="shared" si="0"/>
        <v>36999</v>
      </c>
      <c r="B61" s="70" t="str">
        <f t="shared" si="1"/>
        <v>US West Power</v>
      </c>
      <c r="C61" s="71">
        <f t="shared" si="2"/>
        <v>12400</v>
      </c>
      <c r="D61" s="71">
        <f t="shared" si="3"/>
        <v>93</v>
      </c>
      <c r="E61" s="3">
        <v>1140163</v>
      </c>
      <c r="F61" s="5">
        <v>36999.659398148149</v>
      </c>
      <c r="G61" t="s">
        <v>996</v>
      </c>
      <c r="H61" t="s">
        <v>911</v>
      </c>
      <c r="I61" t="s">
        <v>912</v>
      </c>
      <c r="K61" t="s">
        <v>913</v>
      </c>
      <c r="L61" t="s">
        <v>914</v>
      </c>
      <c r="M61">
        <v>31671</v>
      </c>
      <c r="N61" t="s">
        <v>915</v>
      </c>
      <c r="P61" s="7">
        <v>25</v>
      </c>
      <c r="R61" t="s">
        <v>916</v>
      </c>
      <c r="S61" t="s">
        <v>917</v>
      </c>
      <c r="T61" s="11">
        <v>300</v>
      </c>
      <c r="U61" t="s">
        <v>937</v>
      </c>
      <c r="V61" t="s">
        <v>940</v>
      </c>
      <c r="W61" t="s">
        <v>920</v>
      </c>
      <c r="X61" t="s">
        <v>921</v>
      </c>
      <c r="Y61" t="s">
        <v>922</v>
      </c>
      <c r="Z61" t="s">
        <v>923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0">
        <f t="shared" si="0"/>
        <v>37000</v>
      </c>
      <c r="B62" s="70" t="str">
        <f t="shared" si="1"/>
        <v>US East Power</v>
      </c>
      <c r="C62" s="71">
        <f t="shared" si="2"/>
        <v>800</v>
      </c>
      <c r="D62" s="71">
        <f t="shared" si="3"/>
        <v>4</v>
      </c>
      <c r="E62" s="3">
        <v>1140640</v>
      </c>
      <c r="F62" s="5">
        <v>37000.278148148151</v>
      </c>
      <c r="G62" t="s">
        <v>1045</v>
      </c>
      <c r="H62" t="s">
        <v>911</v>
      </c>
      <c r="I62" t="s">
        <v>912</v>
      </c>
      <c r="K62" t="s">
        <v>913</v>
      </c>
      <c r="L62" t="s">
        <v>953</v>
      </c>
      <c r="M62">
        <v>29088</v>
      </c>
      <c r="N62" t="s">
        <v>1046</v>
      </c>
      <c r="O62" s="7">
        <v>50</v>
      </c>
      <c r="R62" t="s">
        <v>916</v>
      </c>
      <c r="S62" t="s">
        <v>917</v>
      </c>
      <c r="T62" s="11">
        <v>42</v>
      </c>
      <c r="U62" t="s">
        <v>972</v>
      </c>
      <c r="V62" t="s">
        <v>956</v>
      </c>
      <c r="W62" t="s">
        <v>974</v>
      </c>
      <c r="X62" t="s">
        <v>921</v>
      </c>
      <c r="Y62" t="s">
        <v>922</v>
      </c>
      <c r="Z62" t="s">
        <v>923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0">
        <f t="shared" si="0"/>
        <v>37000</v>
      </c>
      <c r="B63" s="70" t="str">
        <f t="shared" si="1"/>
        <v>US East Power</v>
      </c>
      <c r="C63" s="71">
        <f t="shared" si="2"/>
        <v>800</v>
      </c>
      <c r="D63" s="71">
        <f t="shared" si="3"/>
        <v>4</v>
      </c>
      <c r="E63" s="3">
        <v>1140656</v>
      </c>
      <c r="F63" s="5">
        <v>37000.28</v>
      </c>
      <c r="G63" t="s">
        <v>980</v>
      </c>
      <c r="H63" t="s">
        <v>911</v>
      </c>
      <c r="I63" t="s">
        <v>912</v>
      </c>
      <c r="K63" t="s">
        <v>913</v>
      </c>
      <c r="L63" t="s">
        <v>953</v>
      </c>
      <c r="M63">
        <v>29082</v>
      </c>
      <c r="N63" t="s">
        <v>1047</v>
      </c>
      <c r="P63" s="7">
        <v>50</v>
      </c>
      <c r="R63" t="s">
        <v>916</v>
      </c>
      <c r="S63" t="s">
        <v>917</v>
      </c>
      <c r="T63" s="11">
        <v>46.5</v>
      </c>
      <c r="U63" t="s">
        <v>955</v>
      </c>
      <c r="V63" t="s">
        <v>956</v>
      </c>
      <c r="W63" t="s">
        <v>969</v>
      </c>
      <c r="X63" t="s">
        <v>921</v>
      </c>
      <c r="Y63" t="s">
        <v>922</v>
      </c>
      <c r="Z63" t="s">
        <v>923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0">
        <f t="shared" si="0"/>
        <v>37000</v>
      </c>
      <c r="B64" s="70" t="str">
        <f t="shared" si="1"/>
        <v>US East Power</v>
      </c>
      <c r="C64" s="71">
        <f t="shared" si="2"/>
        <v>47200</v>
      </c>
      <c r="D64" s="71">
        <f t="shared" si="3"/>
        <v>236</v>
      </c>
      <c r="E64" s="3">
        <v>1140712</v>
      </c>
      <c r="F64" s="5">
        <v>37000.291412037041</v>
      </c>
      <c r="G64" t="s">
        <v>999</v>
      </c>
      <c r="H64" t="s">
        <v>911</v>
      </c>
      <c r="I64" t="s">
        <v>912</v>
      </c>
      <c r="K64" t="s">
        <v>913</v>
      </c>
      <c r="L64" t="s">
        <v>953</v>
      </c>
      <c r="M64">
        <v>33032</v>
      </c>
      <c r="N64" t="s">
        <v>1048</v>
      </c>
      <c r="P64" s="7">
        <v>50</v>
      </c>
      <c r="R64" t="s">
        <v>916</v>
      </c>
      <c r="S64" t="s">
        <v>917</v>
      </c>
      <c r="T64" s="11">
        <v>48</v>
      </c>
      <c r="U64" t="s">
        <v>972</v>
      </c>
      <c r="V64" t="s">
        <v>993</v>
      </c>
      <c r="W64" t="s">
        <v>994</v>
      </c>
      <c r="X64" t="s">
        <v>921</v>
      </c>
      <c r="Y64" t="s">
        <v>922</v>
      </c>
      <c r="Z64" t="s">
        <v>923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0">
        <f t="shared" si="0"/>
        <v>37000</v>
      </c>
      <c r="B65" s="70" t="str">
        <f t="shared" si="1"/>
        <v>US East Power</v>
      </c>
      <c r="C65" s="71">
        <f t="shared" si="2"/>
        <v>47200</v>
      </c>
      <c r="D65" s="71">
        <f t="shared" si="3"/>
        <v>236</v>
      </c>
      <c r="E65" s="3">
        <v>1140728</v>
      </c>
      <c r="F65" s="5">
        <v>37000.292384259257</v>
      </c>
      <c r="G65" t="s">
        <v>999</v>
      </c>
      <c r="H65" t="s">
        <v>911</v>
      </c>
      <c r="I65" t="s">
        <v>912</v>
      </c>
      <c r="K65" t="s">
        <v>913</v>
      </c>
      <c r="L65" t="s">
        <v>953</v>
      </c>
      <c r="M65">
        <v>33032</v>
      </c>
      <c r="N65" t="s">
        <v>1048</v>
      </c>
      <c r="P65" s="7">
        <v>50</v>
      </c>
      <c r="R65" t="s">
        <v>916</v>
      </c>
      <c r="S65" t="s">
        <v>917</v>
      </c>
      <c r="T65" s="11">
        <v>48</v>
      </c>
      <c r="U65" t="s">
        <v>972</v>
      </c>
      <c r="V65" t="s">
        <v>993</v>
      </c>
      <c r="W65" t="s">
        <v>994</v>
      </c>
      <c r="X65" t="s">
        <v>921</v>
      </c>
      <c r="Y65" t="s">
        <v>922</v>
      </c>
      <c r="Z65" t="s">
        <v>923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0">
        <f t="shared" si="0"/>
        <v>37000</v>
      </c>
      <c r="B66" s="70" t="str">
        <f t="shared" si="1"/>
        <v>US East Power</v>
      </c>
      <c r="C66" s="71">
        <f t="shared" si="2"/>
        <v>800</v>
      </c>
      <c r="D66" s="71">
        <f t="shared" si="3"/>
        <v>4</v>
      </c>
      <c r="E66" s="3">
        <v>1140752</v>
      </c>
      <c r="F66" s="5">
        <v>37000.297395833331</v>
      </c>
      <c r="G66" t="s">
        <v>967</v>
      </c>
      <c r="H66" t="s">
        <v>911</v>
      </c>
      <c r="I66" t="s">
        <v>912</v>
      </c>
      <c r="K66" t="s">
        <v>913</v>
      </c>
      <c r="L66" t="s">
        <v>1049</v>
      </c>
      <c r="M66">
        <v>32198</v>
      </c>
      <c r="N66" t="s">
        <v>1050</v>
      </c>
      <c r="O66" s="7">
        <v>50</v>
      </c>
      <c r="R66" t="s">
        <v>916</v>
      </c>
      <c r="S66" t="s">
        <v>917</v>
      </c>
      <c r="T66" s="11">
        <v>50.25</v>
      </c>
      <c r="U66" t="s">
        <v>1051</v>
      </c>
      <c r="V66" t="s">
        <v>1052</v>
      </c>
      <c r="W66" t="s">
        <v>969</v>
      </c>
      <c r="X66" t="s">
        <v>921</v>
      </c>
      <c r="Y66" t="s">
        <v>922</v>
      </c>
      <c r="Z66" t="s">
        <v>950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0">
        <f t="shared" si="0"/>
        <v>37000</v>
      </c>
      <c r="B67" s="70" t="str">
        <f t="shared" si="1"/>
        <v>US East Power</v>
      </c>
      <c r="C67" s="71">
        <f t="shared" si="2"/>
        <v>24000</v>
      </c>
      <c r="D67" s="71">
        <f t="shared" si="3"/>
        <v>120</v>
      </c>
      <c r="E67" s="3">
        <v>1140799</v>
      </c>
      <c r="F67" s="5">
        <v>37000.304722222223</v>
      </c>
      <c r="G67" t="s">
        <v>1053</v>
      </c>
      <c r="H67" t="s">
        <v>911</v>
      </c>
      <c r="I67" t="s">
        <v>912</v>
      </c>
      <c r="K67" t="s">
        <v>913</v>
      </c>
      <c r="L67" t="s">
        <v>953</v>
      </c>
      <c r="M67">
        <v>32554</v>
      </c>
      <c r="N67" t="s">
        <v>992</v>
      </c>
      <c r="P67" s="7">
        <v>50</v>
      </c>
      <c r="R67" t="s">
        <v>916</v>
      </c>
      <c r="S67" t="s">
        <v>917</v>
      </c>
      <c r="T67" s="11">
        <v>74</v>
      </c>
      <c r="U67" t="s">
        <v>972</v>
      </c>
      <c r="V67" t="s">
        <v>993</v>
      </c>
      <c r="W67" t="s">
        <v>994</v>
      </c>
      <c r="X67" t="s">
        <v>921</v>
      </c>
      <c r="Y67" t="s">
        <v>922</v>
      </c>
      <c r="Z67" t="s">
        <v>923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0">
        <f t="shared" si="0"/>
        <v>37000</v>
      </c>
      <c r="B68" s="70" t="str">
        <f t="shared" si="1"/>
        <v>US East Power</v>
      </c>
      <c r="C68" s="71">
        <f t="shared" si="2"/>
        <v>800</v>
      </c>
      <c r="D68" s="71">
        <f t="shared" si="3"/>
        <v>4</v>
      </c>
      <c r="E68" s="3">
        <v>1140814</v>
      </c>
      <c r="F68" s="5">
        <v>37000.308263888888</v>
      </c>
      <c r="G68" t="s">
        <v>991</v>
      </c>
      <c r="H68" t="s">
        <v>911</v>
      </c>
      <c r="I68" t="s">
        <v>912</v>
      </c>
      <c r="K68" t="s">
        <v>913</v>
      </c>
      <c r="L68" t="s">
        <v>953</v>
      </c>
      <c r="M68">
        <v>29088</v>
      </c>
      <c r="N68" t="s">
        <v>1046</v>
      </c>
      <c r="O68" s="7">
        <v>50</v>
      </c>
      <c r="R68" t="s">
        <v>916</v>
      </c>
      <c r="S68" t="s">
        <v>917</v>
      </c>
      <c r="T68" s="11">
        <v>42.5</v>
      </c>
      <c r="U68" t="s">
        <v>972</v>
      </c>
      <c r="V68" t="s">
        <v>973</v>
      </c>
      <c r="W68" t="s">
        <v>974</v>
      </c>
      <c r="X68" t="s">
        <v>921</v>
      </c>
      <c r="Y68" t="s">
        <v>922</v>
      </c>
      <c r="Z68" t="s">
        <v>923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0">
        <f t="shared" si="0"/>
        <v>37000</v>
      </c>
      <c r="B69" s="70" t="str">
        <f t="shared" si="1"/>
        <v>US East Power</v>
      </c>
      <c r="C69" s="71">
        <f t="shared" si="2"/>
        <v>800</v>
      </c>
      <c r="D69" s="71">
        <f t="shared" si="3"/>
        <v>4</v>
      </c>
      <c r="E69" s="3">
        <v>1140816</v>
      </c>
      <c r="F69" s="5">
        <v>37000.308506944442</v>
      </c>
      <c r="G69" t="s">
        <v>991</v>
      </c>
      <c r="H69" t="s">
        <v>911</v>
      </c>
      <c r="I69" t="s">
        <v>912</v>
      </c>
      <c r="K69" t="s">
        <v>913</v>
      </c>
      <c r="L69" t="s">
        <v>953</v>
      </c>
      <c r="M69">
        <v>29088</v>
      </c>
      <c r="N69" t="s">
        <v>1046</v>
      </c>
      <c r="O69" s="7">
        <v>50</v>
      </c>
      <c r="R69" t="s">
        <v>916</v>
      </c>
      <c r="S69" t="s">
        <v>917</v>
      </c>
      <c r="T69" s="11">
        <v>42.5</v>
      </c>
      <c r="U69" t="s">
        <v>972</v>
      </c>
      <c r="V69" t="s">
        <v>973</v>
      </c>
      <c r="W69" t="s">
        <v>974</v>
      </c>
      <c r="X69" t="s">
        <v>921</v>
      </c>
      <c r="Y69" t="s">
        <v>922</v>
      </c>
      <c r="Z69" t="s">
        <v>923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0">
        <f t="shared" si="0"/>
        <v>37000</v>
      </c>
      <c r="B70" s="70" t="str">
        <f t="shared" si="1"/>
        <v>US East Power</v>
      </c>
      <c r="C70" s="71">
        <f t="shared" si="2"/>
        <v>24800</v>
      </c>
      <c r="D70" s="71">
        <f t="shared" si="3"/>
        <v>124</v>
      </c>
      <c r="E70" s="3">
        <v>1140839</v>
      </c>
      <c r="F70" s="5">
        <v>37000.311921296299</v>
      </c>
      <c r="G70" t="s">
        <v>932</v>
      </c>
      <c r="H70" t="s">
        <v>911</v>
      </c>
      <c r="I70" t="s">
        <v>912</v>
      </c>
      <c r="K70" t="s">
        <v>913</v>
      </c>
      <c r="L70" t="s">
        <v>953</v>
      </c>
      <c r="M70">
        <v>7472</v>
      </c>
      <c r="N70" t="s">
        <v>954</v>
      </c>
      <c r="O70" s="7">
        <v>50</v>
      </c>
      <c r="R70" t="s">
        <v>916</v>
      </c>
      <c r="S70" t="s">
        <v>917</v>
      </c>
      <c r="T70" s="11">
        <v>56</v>
      </c>
      <c r="U70" t="s">
        <v>955</v>
      </c>
      <c r="V70" t="s">
        <v>956</v>
      </c>
      <c r="W70" t="s">
        <v>957</v>
      </c>
      <c r="X70" t="s">
        <v>921</v>
      </c>
      <c r="Y70" t="s">
        <v>922</v>
      </c>
      <c r="Z70" t="s">
        <v>923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0">
        <f t="shared" si="0"/>
        <v>37000</v>
      </c>
      <c r="B71" s="70" t="str">
        <f t="shared" si="1"/>
        <v>Natural Gas</v>
      </c>
      <c r="C71" s="71">
        <f t="shared" si="2"/>
        <v>310000</v>
      </c>
      <c r="D71" s="71">
        <f t="shared" si="3"/>
        <v>92.999999999999986</v>
      </c>
      <c r="E71" s="3">
        <v>1141197</v>
      </c>
      <c r="F71" s="5">
        <v>37000.337094907409</v>
      </c>
      <c r="G71" t="s">
        <v>958</v>
      </c>
      <c r="H71" t="s">
        <v>911</v>
      </c>
      <c r="I71" t="s">
        <v>912</v>
      </c>
      <c r="K71" t="s">
        <v>942</v>
      </c>
      <c r="L71" t="s">
        <v>959</v>
      </c>
      <c r="M71">
        <v>36233</v>
      </c>
      <c r="N71" t="s">
        <v>1054</v>
      </c>
      <c r="P71" s="7">
        <v>10000</v>
      </c>
      <c r="R71" t="s">
        <v>945</v>
      </c>
      <c r="S71" t="s">
        <v>917</v>
      </c>
      <c r="T71" s="11">
        <v>-2.5000000000000001E-3</v>
      </c>
      <c r="U71" t="s">
        <v>961</v>
      </c>
      <c r="V71" t="s">
        <v>1039</v>
      </c>
      <c r="W71" t="s">
        <v>1040</v>
      </c>
      <c r="X71" t="s">
        <v>949</v>
      </c>
      <c r="Y71" t="s">
        <v>922</v>
      </c>
      <c r="Z71" t="s">
        <v>950</v>
      </c>
      <c r="AA71">
        <v>96021110</v>
      </c>
      <c r="AB71" t="s">
        <v>1055</v>
      </c>
      <c r="AC71">
        <v>57399</v>
      </c>
      <c r="AD71" s="5">
        <v>37012.875</v>
      </c>
      <c r="AE71" s="5">
        <v>37042.875</v>
      </c>
    </row>
    <row r="72" spans="1:31" x14ac:dyDescent="0.2">
      <c r="A72" s="70">
        <f t="shared" si="0"/>
        <v>37000</v>
      </c>
      <c r="B72" s="70" t="str">
        <f t="shared" si="1"/>
        <v>US West Power</v>
      </c>
      <c r="C72" s="71">
        <f t="shared" si="2"/>
        <v>800</v>
      </c>
      <c r="D72" s="71">
        <f t="shared" si="3"/>
        <v>6</v>
      </c>
      <c r="E72" s="3">
        <v>1141394</v>
      </c>
      <c r="F72" s="5">
        <v>37000.343391203707</v>
      </c>
      <c r="G72" t="s">
        <v>1056</v>
      </c>
      <c r="H72" t="s">
        <v>911</v>
      </c>
      <c r="I72" t="s">
        <v>912</v>
      </c>
      <c r="K72" t="s">
        <v>913</v>
      </c>
      <c r="L72" t="s">
        <v>914</v>
      </c>
      <c r="M72">
        <v>10631</v>
      </c>
      <c r="N72" t="s">
        <v>1057</v>
      </c>
      <c r="P72" s="7">
        <v>25</v>
      </c>
      <c r="R72" t="s">
        <v>916</v>
      </c>
      <c r="S72" t="s">
        <v>917</v>
      </c>
      <c r="T72" s="11">
        <v>149</v>
      </c>
      <c r="U72" t="s">
        <v>937</v>
      </c>
      <c r="V72" t="s">
        <v>940</v>
      </c>
      <c r="W72" t="s">
        <v>920</v>
      </c>
      <c r="X72" t="s">
        <v>921</v>
      </c>
      <c r="Y72" t="s">
        <v>922</v>
      </c>
      <c r="Z72" t="s">
        <v>923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0">
        <f t="shared" si="0"/>
        <v>37000</v>
      </c>
      <c r="B73" s="70" t="str">
        <f t="shared" si="1"/>
        <v>US West Power</v>
      </c>
      <c r="C73" s="71">
        <f t="shared" si="2"/>
        <v>800</v>
      </c>
      <c r="D73" s="71">
        <f t="shared" si="3"/>
        <v>6</v>
      </c>
      <c r="E73" s="3">
        <v>1141663</v>
      </c>
      <c r="F73" s="5">
        <v>37000.353495370371</v>
      </c>
      <c r="G73" t="s">
        <v>1056</v>
      </c>
      <c r="H73" t="s">
        <v>911</v>
      </c>
      <c r="I73" t="s">
        <v>912</v>
      </c>
      <c r="K73" t="s">
        <v>913</v>
      </c>
      <c r="L73" t="s">
        <v>914</v>
      </c>
      <c r="M73">
        <v>10631</v>
      </c>
      <c r="N73" t="s">
        <v>1057</v>
      </c>
      <c r="P73" s="7">
        <v>25</v>
      </c>
      <c r="R73" t="s">
        <v>916</v>
      </c>
      <c r="S73" t="s">
        <v>917</v>
      </c>
      <c r="T73" s="11">
        <v>165</v>
      </c>
      <c r="U73" t="s">
        <v>937</v>
      </c>
      <c r="V73" t="s">
        <v>940</v>
      </c>
      <c r="W73" t="s">
        <v>920</v>
      </c>
      <c r="X73" t="s">
        <v>921</v>
      </c>
      <c r="Y73" t="s">
        <v>922</v>
      </c>
      <c r="Z73" t="s">
        <v>923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0">
        <f t="shared" si="0"/>
        <v>37000</v>
      </c>
      <c r="B74" s="70" t="str">
        <f t="shared" si="1"/>
        <v>Natural Gas</v>
      </c>
      <c r="C74" s="71">
        <f t="shared" si="2"/>
        <v>310000</v>
      </c>
      <c r="D74" s="71">
        <f t="shared" si="3"/>
        <v>92.999999999999986</v>
      </c>
      <c r="E74" s="3">
        <v>1143171</v>
      </c>
      <c r="F74" s="5">
        <v>37000.386956018519</v>
      </c>
      <c r="G74" t="s">
        <v>0</v>
      </c>
      <c r="H74" t="s">
        <v>911</v>
      </c>
      <c r="I74" t="s">
        <v>912</v>
      </c>
      <c r="K74" t="s">
        <v>942</v>
      </c>
      <c r="L74" t="s">
        <v>959</v>
      </c>
      <c r="M74">
        <v>36249</v>
      </c>
      <c r="N74" t="s">
        <v>1</v>
      </c>
      <c r="O74" s="7">
        <v>10000</v>
      </c>
      <c r="R74" t="s">
        <v>945</v>
      </c>
      <c r="S74" t="s">
        <v>917</v>
      </c>
      <c r="T74" s="11">
        <v>2.5000000000000001E-3</v>
      </c>
      <c r="U74" t="s">
        <v>961</v>
      </c>
      <c r="V74" t="s">
        <v>2</v>
      </c>
      <c r="W74" t="s">
        <v>3</v>
      </c>
      <c r="X74" t="s">
        <v>949</v>
      </c>
      <c r="Y74" t="s">
        <v>922</v>
      </c>
      <c r="Z74" t="s">
        <v>950</v>
      </c>
      <c r="AA74">
        <v>96053796</v>
      </c>
      <c r="AB74" t="s">
        <v>4</v>
      </c>
      <c r="AC74">
        <v>61839</v>
      </c>
      <c r="AD74" s="5">
        <v>37012.875</v>
      </c>
      <c r="AE74" s="5">
        <v>37042.875</v>
      </c>
    </row>
    <row r="75" spans="1:31" x14ac:dyDescent="0.2">
      <c r="A75" s="70">
        <f t="shared" si="0"/>
        <v>37000</v>
      </c>
      <c r="B75" s="70" t="str">
        <f t="shared" si="1"/>
        <v>Natural Gas</v>
      </c>
      <c r="C75" s="71">
        <f t="shared" si="2"/>
        <v>300000</v>
      </c>
      <c r="D75" s="71">
        <f t="shared" si="3"/>
        <v>89.999999999999986</v>
      </c>
      <c r="E75" s="3">
        <v>1143261</v>
      </c>
      <c r="F75" s="5">
        <v>37000.388854166667</v>
      </c>
      <c r="G75" t="s">
        <v>932</v>
      </c>
      <c r="H75" t="s">
        <v>911</v>
      </c>
      <c r="I75" t="s">
        <v>912</v>
      </c>
      <c r="K75" t="s">
        <v>942</v>
      </c>
      <c r="L75" t="s">
        <v>943</v>
      </c>
      <c r="M75">
        <v>37116</v>
      </c>
      <c r="N75" t="s">
        <v>5</v>
      </c>
      <c r="O75" s="7">
        <v>10000</v>
      </c>
      <c r="R75" t="s">
        <v>945</v>
      </c>
      <c r="S75" t="s">
        <v>917</v>
      </c>
      <c r="T75" s="11">
        <v>-0.02</v>
      </c>
      <c r="U75" t="s">
        <v>961</v>
      </c>
      <c r="V75" t="s">
        <v>1039</v>
      </c>
      <c r="W75" t="s">
        <v>1040</v>
      </c>
      <c r="X75" t="s">
        <v>949</v>
      </c>
      <c r="Y75" t="s">
        <v>922</v>
      </c>
      <c r="Z75" t="s">
        <v>950</v>
      </c>
      <c r="AA75">
        <v>96013559</v>
      </c>
      <c r="AB75" t="s">
        <v>6</v>
      </c>
      <c r="AC75">
        <v>54979</v>
      </c>
      <c r="AD75" s="5">
        <v>37043.875</v>
      </c>
      <c r="AE75" s="5">
        <v>37072.875</v>
      </c>
    </row>
    <row r="76" spans="1:31" x14ac:dyDescent="0.2">
      <c r="A76" s="70">
        <f t="shared" si="0"/>
        <v>37000</v>
      </c>
      <c r="B76" s="70" t="str">
        <f t="shared" si="1"/>
        <v>Natural Gas</v>
      </c>
      <c r="C76" s="71">
        <f t="shared" si="2"/>
        <v>310000</v>
      </c>
      <c r="D76" s="71">
        <f t="shared" si="3"/>
        <v>77.5</v>
      </c>
      <c r="E76" s="3">
        <v>1143323</v>
      </c>
      <c r="F76" s="5">
        <v>37000.390740740739</v>
      </c>
      <c r="G76" t="s">
        <v>7</v>
      </c>
      <c r="H76" t="s">
        <v>997</v>
      </c>
      <c r="I76" t="s">
        <v>912</v>
      </c>
      <c r="K76" t="s">
        <v>942</v>
      </c>
      <c r="L76" t="s">
        <v>943</v>
      </c>
      <c r="M76">
        <v>33998</v>
      </c>
      <c r="N76" t="s">
        <v>8</v>
      </c>
      <c r="O76" s="7">
        <v>10000</v>
      </c>
      <c r="R76" t="s">
        <v>945</v>
      </c>
      <c r="S76" t="s">
        <v>917</v>
      </c>
      <c r="T76" s="11">
        <v>0.01</v>
      </c>
      <c r="U76" t="s">
        <v>1023</v>
      </c>
      <c r="V76" t="s">
        <v>1039</v>
      </c>
      <c r="W76" t="s">
        <v>1040</v>
      </c>
      <c r="X76" t="s">
        <v>949</v>
      </c>
      <c r="Y76" t="s">
        <v>922</v>
      </c>
      <c r="Z76" t="s">
        <v>950</v>
      </c>
      <c r="AA76">
        <v>95001227</v>
      </c>
      <c r="AB76" t="s">
        <v>9</v>
      </c>
      <c r="AC76">
        <v>208</v>
      </c>
      <c r="AD76" s="5">
        <v>37012</v>
      </c>
      <c r="AE76" s="5">
        <v>37042</v>
      </c>
    </row>
    <row r="77" spans="1:31" x14ac:dyDescent="0.2">
      <c r="A77" s="70">
        <f t="shared" si="0"/>
        <v>37000</v>
      </c>
      <c r="B77" s="70" t="str">
        <f t="shared" si="1"/>
        <v>Natural Gas</v>
      </c>
      <c r="C77" s="71">
        <f t="shared" si="2"/>
        <v>310000</v>
      </c>
      <c r="D77" s="71">
        <f t="shared" si="3"/>
        <v>77.5</v>
      </c>
      <c r="E77" s="3">
        <v>1143888</v>
      </c>
      <c r="F77" s="5">
        <v>37000.417997685188</v>
      </c>
      <c r="G77" t="s">
        <v>1009</v>
      </c>
      <c r="H77" t="s">
        <v>997</v>
      </c>
      <c r="I77" t="s">
        <v>912</v>
      </c>
      <c r="K77" t="s">
        <v>942</v>
      </c>
      <c r="L77" t="s">
        <v>943</v>
      </c>
      <c r="M77">
        <v>36100</v>
      </c>
      <c r="N77" t="s">
        <v>10</v>
      </c>
      <c r="P77" s="7">
        <v>10000</v>
      </c>
      <c r="R77" t="s">
        <v>945</v>
      </c>
      <c r="S77" t="s">
        <v>917</v>
      </c>
      <c r="T77" s="11">
        <v>0.125</v>
      </c>
      <c r="U77" t="s">
        <v>1023</v>
      </c>
      <c r="V77" t="s">
        <v>11</v>
      </c>
      <c r="W77" t="s">
        <v>12</v>
      </c>
      <c r="X77" t="s">
        <v>949</v>
      </c>
      <c r="Y77" t="s">
        <v>922</v>
      </c>
      <c r="Z77" t="s">
        <v>950</v>
      </c>
      <c r="AA77">
        <v>96057022</v>
      </c>
      <c r="AB77" t="s">
        <v>13</v>
      </c>
      <c r="AC77">
        <v>91219</v>
      </c>
      <c r="AD77" s="5">
        <v>37012.875</v>
      </c>
      <c r="AE77" s="5">
        <v>37042.875</v>
      </c>
    </row>
    <row r="78" spans="1:31" x14ac:dyDescent="0.2">
      <c r="A78" s="70">
        <f t="shared" si="0"/>
        <v>37000</v>
      </c>
      <c r="B78" s="70" t="str">
        <f t="shared" si="1"/>
        <v>US West Power</v>
      </c>
      <c r="C78" s="71">
        <f t="shared" si="2"/>
        <v>3200</v>
      </c>
      <c r="D78" s="71">
        <f t="shared" si="3"/>
        <v>24</v>
      </c>
      <c r="E78" s="3">
        <v>1144999</v>
      </c>
      <c r="F78" s="5">
        <v>37000.535613425927</v>
      </c>
      <c r="G78" t="s">
        <v>14</v>
      </c>
      <c r="H78" t="s">
        <v>997</v>
      </c>
      <c r="I78" t="s">
        <v>912</v>
      </c>
      <c r="K78" t="s">
        <v>913</v>
      </c>
      <c r="L78" t="s">
        <v>914</v>
      </c>
      <c r="M78">
        <v>10632</v>
      </c>
      <c r="N78" t="s">
        <v>15</v>
      </c>
      <c r="O78" s="7">
        <v>25</v>
      </c>
      <c r="R78" t="s">
        <v>916</v>
      </c>
      <c r="S78" t="s">
        <v>917</v>
      </c>
      <c r="T78" s="11">
        <v>212</v>
      </c>
      <c r="U78" t="s">
        <v>998</v>
      </c>
      <c r="V78" t="s">
        <v>938</v>
      </c>
      <c r="W78" t="s">
        <v>920</v>
      </c>
      <c r="X78" t="s">
        <v>921</v>
      </c>
      <c r="Y78" t="s">
        <v>922</v>
      </c>
      <c r="Z78" t="s">
        <v>923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0">
        <f t="shared" si="0"/>
        <v>37000</v>
      </c>
      <c r="B79" s="70" t="str">
        <f t="shared" si="1"/>
        <v>Natural Gas</v>
      </c>
      <c r="C79" s="71">
        <f t="shared" si="2"/>
        <v>920000</v>
      </c>
      <c r="D79" s="71">
        <f t="shared" si="3"/>
        <v>230</v>
      </c>
      <c r="E79" s="3">
        <v>1145056</v>
      </c>
      <c r="F79" s="5">
        <v>37000.541886574072</v>
      </c>
      <c r="G79" t="s">
        <v>16</v>
      </c>
      <c r="H79" t="s">
        <v>997</v>
      </c>
      <c r="I79" t="s">
        <v>912</v>
      </c>
      <c r="K79" t="s">
        <v>942</v>
      </c>
      <c r="L79" t="s">
        <v>943</v>
      </c>
      <c r="M79">
        <v>45324</v>
      </c>
      <c r="N79" t="s">
        <v>17</v>
      </c>
      <c r="P79" s="7">
        <v>10000</v>
      </c>
      <c r="R79" t="s">
        <v>945</v>
      </c>
      <c r="S79" t="s">
        <v>917</v>
      </c>
      <c r="T79" s="11">
        <v>0.15</v>
      </c>
      <c r="U79" t="s">
        <v>1023</v>
      </c>
      <c r="V79" t="s">
        <v>1039</v>
      </c>
      <c r="W79" t="s">
        <v>1040</v>
      </c>
      <c r="X79" t="s">
        <v>949</v>
      </c>
      <c r="Y79" t="s">
        <v>922</v>
      </c>
      <c r="Z79" t="s">
        <v>950</v>
      </c>
      <c r="AA79">
        <v>96041878</v>
      </c>
      <c r="AB79" t="s">
        <v>18</v>
      </c>
      <c r="AC79">
        <v>11135</v>
      </c>
      <c r="AD79" s="5">
        <v>37073.875</v>
      </c>
      <c r="AE79" s="5">
        <v>37164.875</v>
      </c>
    </row>
    <row r="80" spans="1:31" x14ac:dyDescent="0.2">
      <c r="A80" s="70">
        <f t="shared" ref="A80:A143" si="4">DATEVALUE(TEXT(F80, "mm/dd/yy"))</f>
        <v>37000</v>
      </c>
      <c r="B80" s="70" t="str">
        <f t="shared" ref="B80:B143" si="5">IF(K80="Power",IF(Z80="Enron Canada Corp.",LEFT(L80,9),LEFT(L80,13)),K80)</f>
        <v>US East Power</v>
      </c>
      <c r="C80" s="71">
        <f t="shared" ref="C80:C143" si="6">IF(K80="Power",((AE80-AD80+1)*16*SUM(O80:P80)),((AE80-AD80+1)*SUM(O80:P80)))</f>
        <v>800</v>
      </c>
      <c r="D80" s="71">
        <f t="shared" ref="D80:D143" si="7">VLOOKUP(H80,$A$7:$F$13,(HLOOKUP(B80,$B$5:$F$6,2,FALSE)),FALSE)*C80</f>
        <v>4</v>
      </c>
      <c r="E80" s="3">
        <v>1145454</v>
      </c>
      <c r="F80" s="5">
        <v>37000.606365740743</v>
      </c>
      <c r="G80" t="s">
        <v>19</v>
      </c>
      <c r="H80" t="s">
        <v>997</v>
      </c>
      <c r="I80" t="s">
        <v>912</v>
      </c>
      <c r="K80" t="s">
        <v>913</v>
      </c>
      <c r="L80" t="s">
        <v>953</v>
      </c>
      <c r="M80">
        <v>29080</v>
      </c>
      <c r="N80" t="s">
        <v>20</v>
      </c>
      <c r="P80" s="7">
        <v>50</v>
      </c>
      <c r="R80" t="s">
        <v>916</v>
      </c>
      <c r="S80" t="s">
        <v>917</v>
      </c>
      <c r="T80" s="11">
        <v>50.75</v>
      </c>
      <c r="U80" t="s">
        <v>1044</v>
      </c>
      <c r="V80" t="s">
        <v>956</v>
      </c>
      <c r="W80" t="s">
        <v>969</v>
      </c>
      <c r="X80" t="s">
        <v>921</v>
      </c>
      <c r="Y80" t="s">
        <v>922</v>
      </c>
      <c r="Z80" t="s">
        <v>923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0">
        <f t="shared" si="4"/>
        <v>37000</v>
      </c>
      <c r="B81" s="70" t="str">
        <f t="shared" si="5"/>
        <v>Natural Gas</v>
      </c>
      <c r="C81" s="71">
        <f t="shared" si="6"/>
        <v>1840000</v>
      </c>
      <c r="D81" s="71">
        <f t="shared" si="7"/>
        <v>460</v>
      </c>
      <c r="E81" s="3">
        <v>1145492</v>
      </c>
      <c r="F81" s="5">
        <v>37000.619641203702</v>
      </c>
      <c r="G81" t="s">
        <v>21</v>
      </c>
      <c r="H81" t="s">
        <v>997</v>
      </c>
      <c r="I81" t="s">
        <v>912</v>
      </c>
      <c r="K81" t="s">
        <v>942</v>
      </c>
      <c r="L81" t="s">
        <v>943</v>
      </c>
      <c r="M81">
        <v>46604</v>
      </c>
      <c r="N81" t="s">
        <v>22</v>
      </c>
      <c r="P81" s="7">
        <v>10000</v>
      </c>
      <c r="R81" t="s">
        <v>945</v>
      </c>
      <c r="S81" t="s">
        <v>917</v>
      </c>
      <c r="T81" s="11">
        <v>-7.2499999999999995E-2</v>
      </c>
      <c r="U81" t="s">
        <v>1023</v>
      </c>
      <c r="V81" t="s">
        <v>947</v>
      </c>
      <c r="W81" t="s">
        <v>948</v>
      </c>
      <c r="X81" t="s">
        <v>949</v>
      </c>
      <c r="Y81" t="s">
        <v>922</v>
      </c>
      <c r="Z81" t="s">
        <v>950</v>
      </c>
      <c r="AB81" t="s">
        <v>23</v>
      </c>
      <c r="AC81">
        <v>68856</v>
      </c>
      <c r="AD81" s="5">
        <v>37012</v>
      </c>
      <c r="AE81" s="5">
        <v>37195</v>
      </c>
    </row>
    <row r="82" spans="1:31" x14ac:dyDescent="0.2">
      <c r="A82" s="70">
        <f t="shared" si="4"/>
        <v>37001</v>
      </c>
      <c r="B82" s="70" t="str">
        <f t="shared" si="5"/>
        <v>US East Power</v>
      </c>
      <c r="C82" s="71">
        <f t="shared" si="6"/>
        <v>73600</v>
      </c>
      <c r="D82" s="71">
        <f t="shared" si="7"/>
        <v>368</v>
      </c>
      <c r="E82" s="3">
        <v>1146290</v>
      </c>
      <c r="F82" s="5">
        <v>37001.285393518498</v>
      </c>
      <c r="G82" t="s">
        <v>999</v>
      </c>
      <c r="H82" t="s">
        <v>911</v>
      </c>
      <c r="I82" t="s">
        <v>912</v>
      </c>
      <c r="K82" t="s">
        <v>913</v>
      </c>
      <c r="L82" t="s">
        <v>953</v>
      </c>
      <c r="M82">
        <v>32890</v>
      </c>
      <c r="N82" t="s">
        <v>48</v>
      </c>
      <c r="P82" s="7">
        <v>50</v>
      </c>
      <c r="R82" t="s">
        <v>916</v>
      </c>
      <c r="S82" t="s">
        <v>917</v>
      </c>
      <c r="T82" s="11">
        <v>43</v>
      </c>
      <c r="U82" t="s">
        <v>972</v>
      </c>
      <c r="V82" t="s">
        <v>993</v>
      </c>
      <c r="W82" t="s">
        <v>994</v>
      </c>
      <c r="X82" t="s">
        <v>921</v>
      </c>
      <c r="Y82" t="s">
        <v>922</v>
      </c>
      <c r="Z82" t="s">
        <v>923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0">
        <f t="shared" si="4"/>
        <v>37001</v>
      </c>
      <c r="B83" s="70" t="str">
        <f t="shared" si="5"/>
        <v>Natural Gas</v>
      </c>
      <c r="C83" s="71">
        <f t="shared" si="6"/>
        <v>1510000</v>
      </c>
      <c r="D83" s="71">
        <f t="shared" si="7"/>
        <v>377.5</v>
      </c>
      <c r="E83" s="3">
        <v>1146733</v>
      </c>
      <c r="F83" s="5">
        <v>37001.3348148148</v>
      </c>
      <c r="G83" t="s">
        <v>982</v>
      </c>
      <c r="H83" t="s">
        <v>997</v>
      </c>
      <c r="I83" t="s">
        <v>912</v>
      </c>
      <c r="K83" t="s">
        <v>942</v>
      </c>
      <c r="L83" t="s">
        <v>943</v>
      </c>
      <c r="M83">
        <v>35599</v>
      </c>
      <c r="N83" t="s">
        <v>49</v>
      </c>
      <c r="P83" s="7">
        <v>10000</v>
      </c>
      <c r="R83" t="s">
        <v>945</v>
      </c>
      <c r="S83" t="s">
        <v>917</v>
      </c>
      <c r="T83" s="11">
        <v>-7.7499999999999999E-2</v>
      </c>
      <c r="U83" t="s">
        <v>1023</v>
      </c>
      <c r="V83" t="s">
        <v>50</v>
      </c>
      <c r="W83" t="s">
        <v>948</v>
      </c>
      <c r="X83" t="s">
        <v>949</v>
      </c>
      <c r="Y83" t="s">
        <v>922</v>
      </c>
      <c r="Z83" t="s">
        <v>950</v>
      </c>
      <c r="AA83">
        <v>96045266</v>
      </c>
      <c r="AB83" t="s">
        <v>51</v>
      </c>
      <c r="AC83">
        <v>53350</v>
      </c>
      <c r="AD83" s="5">
        <v>37196</v>
      </c>
      <c r="AE83" s="5">
        <v>37346</v>
      </c>
    </row>
    <row r="84" spans="1:31" x14ac:dyDescent="0.2">
      <c r="A84" s="70">
        <f t="shared" si="4"/>
        <v>37001</v>
      </c>
      <c r="B84" s="70" t="str">
        <f t="shared" si="5"/>
        <v>US East Power</v>
      </c>
      <c r="C84" s="71">
        <f t="shared" si="6"/>
        <v>24000</v>
      </c>
      <c r="D84" s="71">
        <f t="shared" si="7"/>
        <v>120</v>
      </c>
      <c r="E84" s="3">
        <v>1147129</v>
      </c>
      <c r="F84" s="5">
        <v>37001.347916666702</v>
      </c>
      <c r="G84" t="s">
        <v>990</v>
      </c>
      <c r="H84" t="s">
        <v>911</v>
      </c>
      <c r="I84" t="s">
        <v>912</v>
      </c>
      <c r="K84" t="s">
        <v>913</v>
      </c>
      <c r="L84" t="s">
        <v>953</v>
      </c>
      <c r="M84">
        <v>33301</v>
      </c>
      <c r="N84" t="s">
        <v>52</v>
      </c>
      <c r="P84" s="7">
        <v>50</v>
      </c>
      <c r="R84" t="s">
        <v>916</v>
      </c>
      <c r="S84" t="s">
        <v>917</v>
      </c>
      <c r="T84" s="11">
        <v>56</v>
      </c>
      <c r="U84" t="s">
        <v>955</v>
      </c>
      <c r="V84" t="s">
        <v>53</v>
      </c>
      <c r="W84" t="s">
        <v>957</v>
      </c>
      <c r="X84" t="s">
        <v>921</v>
      </c>
      <c r="Y84" t="s">
        <v>922</v>
      </c>
      <c r="Z84" t="s">
        <v>923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0">
        <f t="shared" si="4"/>
        <v>37004</v>
      </c>
      <c r="B85" s="70" t="str">
        <f t="shared" si="5"/>
        <v>US East Power</v>
      </c>
      <c r="C85" s="71">
        <f t="shared" si="6"/>
        <v>800</v>
      </c>
      <c r="D85" s="71">
        <f t="shared" si="7"/>
        <v>4</v>
      </c>
      <c r="E85" s="3">
        <v>1151347</v>
      </c>
      <c r="F85" s="5">
        <v>37004.302731481497</v>
      </c>
      <c r="G85" t="s">
        <v>982</v>
      </c>
      <c r="H85" t="s">
        <v>997</v>
      </c>
      <c r="I85" t="s">
        <v>912</v>
      </c>
      <c r="K85" t="s">
        <v>913</v>
      </c>
      <c r="L85" t="s">
        <v>1049</v>
      </c>
      <c r="M85">
        <v>30594</v>
      </c>
      <c r="N85" t="s">
        <v>54</v>
      </c>
      <c r="P85" s="7">
        <v>50</v>
      </c>
      <c r="R85" t="s">
        <v>916</v>
      </c>
      <c r="S85" t="s">
        <v>917</v>
      </c>
      <c r="T85" s="11">
        <v>43.75</v>
      </c>
      <c r="U85" t="s">
        <v>1044</v>
      </c>
      <c r="V85" t="s">
        <v>1052</v>
      </c>
      <c r="W85" t="s">
        <v>969</v>
      </c>
      <c r="X85" t="s">
        <v>921</v>
      </c>
      <c r="Y85" t="s">
        <v>922</v>
      </c>
      <c r="Z85" t="s">
        <v>950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0">
        <f t="shared" si="4"/>
        <v>37004</v>
      </c>
      <c r="B86" s="70" t="str">
        <f t="shared" si="5"/>
        <v>US East Power</v>
      </c>
      <c r="C86" s="71">
        <f t="shared" si="6"/>
        <v>24000</v>
      </c>
      <c r="D86" s="71">
        <f t="shared" si="7"/>
        <v>120</v>
      </c>
      <c r="E86" s="3">
        <v>1151471</v>
      </c>
      <c r="F86" s="5">
        <v>37004.315763888902</v>
      </c>
      <c r="G86" t="s">
        <v>991</v>
      </c>
      <c r="H86" t="s">
        <v>911</v>
      </c>
      <c r="I86" t="s">
        <v>912</v>
      </c>
      <c r="K86" t="s">
        <v>913</v>
      </c>
      <c r="L86" t="s">
        <v>953</v>
      </c>
      <c r="M86">
        <v>32554</v>
      </c>
      <c r="N86" t="s">
        <v>992</v>
      </c>
      <c r="O86" s="7">
        <v>50</v>
      </c>
      <c r="R86" t="s">
        <v>916</v>
      </c>
      <c r="S86" t="s">
        <v>917</v>
      </c>
      <c r="T86" s="11">
        <v>75</v>
      </c>
      <c r="U86" t="s">
        <v>972</v>
      </c>
      <c r="V86" t="s">
        <v>993</v>
      </c>
      <c r="W86" t="s">
        <v>994</v>
      </c>
      <c r="X86" t="s">
        <v>921</v>
      </c>
      <c r="Y86" t="s">
        <v>922</v>
      </c>
      <c r="Z86" t="s">
        <v>923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0">
        <f t="shared" si="4"/>
        <v>37004</v>
      </c>
      <c r="B87" s="70" t="str">
        <f t="shared" si="5"/>
        <v>US East Power</v>
      </c>
      <c r="C87" s="71">
        <f t="shared" si="6"/>
        <v>24000</v>
      </c>
      <c r="D87" s="71">
        <f t="shared" si="7"/>
        <v>120</v>
      </c>
      <c r="E87" s="3">
        <v>1154567</v>
      </c>
      <c r="F87" s="5">
        <v>37004.417141203703</v>
      </c>
      <c r="G87" t="s">
        <v>999</v>
      </c>
      <c r="H87" t="s">
        <v>997</v>
      </c>
      <c r="I87" t="s">
        <v>912</v>
      </c>
      <c r="K87" t="s">
        <v>913</v>
      </c>
      <c r="L87" t="s">
        <v>953</v>
      </c>
      <c r="M87">
        <v>33275</v>
      </c>
      <c r="N87" t="s">
        <v>55</v>
      </c>
      <c r="P87" s="7">
        <v>50</v>
      </c>
      <c r="R87" t="s">
        <v>916</v>
      </c>
      <c r="S87" t="s">
        <v>917</v>
      </c>
      <c r="T87" s="11">
        <v>72.25</v>
      </c>
      <c r="U87" t="s">
        <v>1029</v>
      </c>
      <c r="V87" t="s">
        <v>1002</v>
      </c>
      <c r="W87" t="s">
        <v>1003</v>
      </c>
      <c r="X87" t="s">
        <v>921</v>
      </c>
      <c r="Y87" t="s">
        <v>922</v>
      </c>
      <c r="Z87" t="s">
        <v>923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0">
        <f t="shared" si="4"/>
        <v>37004</v>
      </c>
      <c r="B88" s="70" t="str">
        <f t="shared" si="5"/>
        <v>US East Power</v>
      </c>
      <c r="C88" s="71">
        <f t="shared" si="6"/>
        <v>24000</v>
      </c>
      <c r="D88" s="71">
        <f t="shared" si="7"/>
        <v>120</v>
      </c>
      <c r="E88" s="3">
        <v>1154822</v>
      </c>
      <c r="F88" s="5">
        <v>37004.431319444397</v>
      </c>
      <c r="G88" t="s">
        <v>991</v>
      </c>
      <c r="H88" t="s">
        <v>911</v>
      </c>
      <c r="I88" t="s">
        <v>912</v>
      </c>
      <c r="K88" t="s">
        <v>913</v>
      </c>
      <c r="L88" t="s">
        <v>953</v>
      </c>
      <c r="M88">
        <v>32554</v>
      </c>
      <c r="N88" t="s">
        <v>992</v>
      </c>
      <c r="P88" s="7">
        <v>50</v>
      </c>
      <c r="R88" t="s">
        <v>916</v>
      </c>
      <c r="S88" t="s">
        <v>917</v>
      </c>
      <c r="T88" s="11">
        <v>75</v>
      </c>
      <c r="U88" t="s">
        <v>972</v>
      </c>
      <c r="V88" t="s">
        <v>993</v>
      </c>
      <c r="W88" t="s">
        <v>994</v>
      </c>
      <c r="X88" t="s">
        <v>921</v>
      </c>
      <c r="Y88" t="s">
        <v>922</v>
      </c>
      <c r="Z88" t="s">
        <v>923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0">
        <f t="shared" si="4"/>
        <v>37004</v>
      </c>
      <c r="B89" s="70" t="str">
        <f t="shared" si="5"/>
        <v>Natural Gas</v>
      </c>
      <c r="C89" s="71">
        <f t="shared" si="6"/>
        <v>310000</v>
      </c>
      <c r="D89" s="71">
        <f t="shared" si="7"/>
        <v>77.5</v>
      </c>
      <c r="E89" s="3">
        <v>1154936</v>
      </c>
      <c r="F89" s="5">
        <v>37004.440740740698</v>
      </c>
      <c r="G89" t="s">
        <v>982</v>
      </c>
      <c r="H89" t="s">
        <v>997</v>
      </c>
      <c r="I89" t="s">
        <v>912</v>
      </c>
      <c r="K89" t="s">
        <v>942</v>
      </c>
      <c r="L89" t="s">
        <v>943</v>
      </c>
      <c r="M89">
        <v>36207</v>
      </c>
      <c r="N89" t="s">
        <v>34</v>
      </c>
      <c r="O89" s="7">
        <v>10000</v>
      </c>
      <c r="R89" t="s">
        <v>945</v>
      </c>
      <c r="S89" t="s">
        <v>917</v>
      </c>
      <c r="T89" s="11">
        <v>0.25</v>
      </c>
      <c r="U89" t="s">
        <v>1023</v>
      </c>
      <c r="V89" t="s">
        <v>11</v>
      </c>
      <c r="W89" t="s">
        <v>56</v>
      </c>
      <c r="X89" t="s">
        <v>949</v>
      </c>
      <c r="Y89" t="s">
        <v>922</v>
      </c>
      <c r="Z89" t="s">
        <v>950</v>
      </c>
      <c r="AA89">
        <v>96045266</v>
      </c>
      <c r="AB89" t="s">
        <v>57</v>
      </c>
      <c r="AC89">
        <v>53350</v>
      </c>
      <c r="AD89" s="5">
        <v>37012.875</v>
      </c>
      <c r="AE89" s="5">
        <v>37042.875</v>
      </c>
    </row>
    <row r="90" spans="1:31" x14ac:dyDescent="0.2">
      <c r="A90" s="70">
        <f t="shared" si="4"/>
        <v>37004</v>
      </c>
      <c r="B90" s="70" t="str">
        <f t="shared" si="5"/>
        <v>Natural Gas</v>
      </c>
      <c r="C90" s="71">
        <f t="shared" si="6"/>
        <v>310000</v>
      </c>
      <c r="D90" s="71">
        <f t="shared" si="7"/>
        <v>77.5</v>
      </c>
      <c r="E90" s="3">
        <v>1155282</v>
      </c>
      <c r="F90" s="5">
        <v>37004.496064814797</v>
      </c>
      <c r="G90" t="s">
        <v>970</v>
      </c>
      <c r="H90" t="s">
        <v>997</v>
      </c>
      <c r="I90" t="s">
        <v>912</v>
      </c>
      <c r="K90" t="s">
        <v>942</v>
      </c>
      <c r="L90" t="s">
        <v>58</v>
      </c>
      <c r="M90">
        <v>48412</v>
      </c>
      <c r="N90" t="s">
        <v>59</v>
      </c>
      <c r="P90" s="7">
        <v>10000</v>
      </c>
      <c r="R90" t="s">
        <v>945</v>
      </c>
      <c r="S90" t="s">
        <v>917</v>
      </c>
      <c r="T90" s="11">
        <v>-2.5000000000000001E-3</v>
      </c>
      <c r="U90" t="s">
        <v>1023</v>
      </c>
      <c r="V90" t="s">
        <v>60</v>
      </c>
      <c r="W90" t="s">
        <v>61</v>
      </c>
      <c r="X90" t="s">
        <v>62</v>
      </c>
      <c r="Y90" t="s">
        <v>922</v>
      </c>
      <c r="Z90" t="s">
        <v>950</v>
      </c>
      <c r="AA90">
        <v>96000574</v>
      </c>
      <c r="AB90" t="s">
        <v>63</v>
      </c>
      <c r="AC90">
        <v>18</v>
      </c>
      <c r="AD90" s="5">
        <v>37012.875</v>
      </c>
      <c r="AE90" s="5">
        <v>37042.875</v>
      </c>
    </row>
    <row r="91" spans="1:31" x14ac:dyDescent="0.2">
      <c r="A91" s="70">
        <f t="shared" si="4"/>
        <v>37004</v>
      </c>
      <c r="B91" s="70" t="str">
        <f t="shared" si="5"/>
        <v>US East Power</v>
      </c>
      <c r="C91" s="71">
        <f t="shared" si="6"/>
        <v>73600</v>
      </c>
      <c r="D91" s="71">
        <f t="shared" si="7"/>
        <v>368</v>
      </c>
      <c r="E91" s="3">
        <v>1155285</v>
      </c>
      <c r="F91" s="5">
        <v>37004.496840277803</v>
      </c>
      <c r="G91" t="s">
        <v>990</v>
      </c>
      <c r="H91" t="s">
        <v>911</v>
      </c>
      <c r="I91" t="s">
        <v>912</v>
      </c>
      <c r="K91" t="s">
        <v>913</v>
      </c>
      <c r="L91" t="s">
        <v>953</v>
      </c>
      <c r="M91">
        <v>33009</v>
      </c>
      <c r="N91" t="s">
        <v>64</v>
      </c>
      <c r="O91" s="7">
        <v>50</v>
      </c>
      <c r="R91" t="s">
        <v>916</v>
      </c>
      <c r="S91" t="s">
        <v>917</v>
      </c>
      <c r="T91" s="11">
        <v>57.5</v>
      </c>
      <c r="U91" t="s">
        <v>955</v>
      </c>
      <c r="V91" t="s">
        <v>53</v>
      </c>
      <c r="W91" t="s">
        <v>957</v>
      </c>
      <c r="X91" t="s">
        <v>921</v>
      </c>
      <c r="Y91" t="s">
        <v>922</v>
      </c>
      <c r="Z91" t="s">
        <v>923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0">
        <f t="shared" si="4"/>
        <v>37004</v>
      </c>
      <c r="B92" s="70" t="str">
        <f t="shared" si="5"/>
        <v>US East Power</v>
      </c>
      <c r="C92" s="71">
        <f t="shared" si="6"/>
        <v>73600</v>
      </c>
      <c r="D92" s="71">
        <f t="shared" si="7"/>
        <v>368</v>
      </c>
      <c r="E92" s="3">
        <v>1155290</v>
      </c>
      <c r="F92" s="5">
        <v>37004.498541666697</v>
      </c>
      <c r="G92" t="s">
        <v>990</v>
      </c>
      <c r="H92" t="s">
        <v>911</v>
      </c>
      <c r="I92" t="s">
        <v>912</v>
      </c>
      <c r="K92" t="s">
        <v>913</v>
      </c>
      <c r="L92" t="s">
        <v>953</v>
      </c>
      <c r="M92">
        <v>33009</v>
      </c>
      <c r="N92" t="s">
        <v>64</v>
      </c>
      <c r="O92" s="7">
        <v>50</v>
      </c>
      <c r="R92" t="s">
        <v>916</v>
      </c>
      <c r="S92" t="s">
        <v>917</v>
      </c>
      <c r="T92" s="11">
        <v>57.5</v>
      </c>
      <c r="U92" t="s">
        <v>955</v>
      </c>
      <c r="V92" t="s">
        <v>53</v>
      </c>
      <c r="W92" t="s">
        <v>957</v>
      </c>
      <c r="X92" t="s">
        <v>921</v>
      </c>
      <c r="Y92" t="s">
        <v>922</v>
      </c>
      <c r="Z92" t="s">
        <v>923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0">
        <f t="shared" si="4"/>
        <v>37004</v>
      </c>
      <c r="B93" s="70" t="str">
        <f t="shared" si="5"/>
        <v>US East Power</v>
      </c>
      <c r="C93" s="71">
        <f t="shared" si="6"/>
        <v>24800</v>
      </c>
      <c r="D93" s="71">
        <f t="shared" si="7"/>
        <v>124</v>
      </c>
      <c r="E93" s="3">
        <v>1155400</v>
      </c>
      <c r="F93" s="5">
        <v>37004.517083333303</v>
      </c>
      <c r="G93" t="s">
        <v>19</v>
      </c>
      <c r="H93" t="s">
        <v>911</v>
      </c>
      <c r="I93" t="s">
        <v>912</v>
      </c>
      <c r="K93" t="s">
        <v>913</v>
      </c>
      <c r="L93" t="s">
        <v>953</v>
      </c>
      <c r="M93">
        <v>32889</v>
      </c>
      <c r="N93" t="s">
        <v>65</v>
      </c>
      <c r="O93" s="7">
        <v>50</v>
      </c>
      <c r="R93" t="s">
        <v>916</v>
      </c>
      <c r="S93" t="s">
        <v>917</v>
      </c>
      <c r="T93" s="11">
        <v>52.8</v>
      </c>
      <c r="U93" t="s">
        <v>972</v>
      </c>
      <c r="V93" t="s">
        <v>973</v>
      </c>
      <c r="W93" t="s">
        <v>994</v>
      </c>
      <c r="X93" t="s">
        <v>921</v>
      </c>
      <c r="Y93" t="s">
        <v>922</v>
      </c>
      <c r="Z93" t="s">
        <v>923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0">
        <f t="shared" si="4"/>
        <v>37004</v>
      </c>
      <c r="B94" s="70" t="str">
        <f t="shared" si="5"/>
        <v>Natural Gas</v>
      </c>
      <c r="C94" s="71">
        <f t="shared" si="6"/>
        <v>310000</v>
      </c>
      <c r="D94" s="71">
        <f t="shared" si="7"/>
        <v>77.5</v>
      </c>
      <c r="E94" s="3">
        <v>1155453</v>
      </c>
      <c r="F94" s="5">
        <v>37004.521840277797</v>
      </c>
      <c r="G94" t="s">
        <v>1009</v>
      </c>
      <c r="H94" t="s">
        <v>997</v>
      </c>
      <c r="I94" t="s">
        <v>912</v>
      </c>
      <c r="K94" t="s">
        <v>942</v>
      </c>
      <c r="L94" t="s">
        <v>58</v>
      </c>
      <c r="M94">
        <v>37186</v>
      </c>
      <c r="N94" t="s">
        <v>66</v>
      </c>
      <c r="P94" s="7">
        <v>10000</v>
      </c>
      <c r="R94" t="s">
        <v>945</v>
      </c>
      <c r="S94" t="s">
        <v>917</v>
      </c>
      <c r="T94" s="11">
        <v>2.5000000000000001E-3</v>
      </c>
      <c r="U94" t="s">
        <v>1023</v>
      </c>
      <c r="V94" t="s">
        <v>67</v>
      </c>
      <c r="W94" t="s">
        <v>12</v>
      </c>
      <c r="X94" t="s">
        <v>62</v>
      </c>
      <c r="Y94" t="s">
        <v>922</v>
      </c>
      <c r="Z94" t="s">
        <v>950</v>
      </c>
      <c r="AA94">
        <v>96038539</v>
      </c>
      <c r="AB94" t="s">
        <v>68</v>
      </c>
      <c r="AC94">
        <v>91219</v>
      </c>
      <c r="AD94" s="5">
        <v>37012.875</v>
      </c>
      <c r="AE94" s="5">
        <v>37042.875</v>
      </c>
    </row>
    <row r="95" spans="1:31" x14ac:dyDescent="0.2">
      <c r="A95" s="70">
        <f t="shared" si="4"/>
        <v>37004</v>
      </c>
      <c r="B95" s="70" t="str">
        <f t="shared" si="5"/>
        <v>Natural Gas</v>
      </c>
      <c r="C95" s="71">
        <f t="shared" si="6"/>
        <v>155000</v>
      </c>
      <c r="D95" s="71">
        <f t="shared" si="7"/>
        <v>38.75</v>
      </c>
      <c r="E95" s="3">
        <v>1155477</v>
      </c>
      <c r="F95" s="5">
        <v>37004.528032407397</v>
      </c>
      <c r="G95" t="s">
        <v>69</v>
      </c>
      <c r="H95" t="s">
        <v>997</v>
      </c>
      <c r="I95" t="s">
        <v>912</v>
      </c>
      <c r="K95" t="s">
        <v>942</v>
      </c>
      <c r="L95" t="s">
        <v>1032</v>
      </c>
      <c r="M95">
        <v>36400</v>
      </c>
      <c r="N95" t="s">
        <v>70</v>
      </c>
      <c r="P95" s="7">
        <v>5000</v>
      </c>
      <c r="R95" t="s">
        <v>945</v>
      </c>
      <c r="S95" t="s">
        <v>917</v>
      </c>
      <c r="T95" s="11">
        <v>0.13</v>
      </c>
      <c r="U95" t="s">
        <v>1023</v>
      </c>
      <c r="V95" t="s">
        <v>71</v>
      </c>
      <c r="W95" t="s">
        <v>72</v>
      </c>
      <c r="X95" t="s">
        <v>949</v>
      </c>
      <c r="Y95" t="s">
        <v>922</v>
      </c>
      <c r="Z95" t="s">
        <v>1036</v>
      </c>
      <c r="AA95">
        <v>96038383</v>
      </c>
      <c r="AB95" t="s">
        <v>73</v>
      </c>
      <c r="AC95">
        <v>65291</v>
      </c>
      <c r="AD95" s="5">
        <v>37012.875</v>
      </c>
      <c r="AE95" s="5">
        <v>37042.875</v>
      </c>
    </row>
    <row r="96" spans="1:31" x14ac:dyDescent="0.2">
      <c r="A96" s="70">
        <f t="shared" si="4"/>
        <v>37004</v>
      </c>
      <c r="B96" s="70" t="str">
        <f t="shared" si="5"/>
        <v>US East Power</v>
      </c>
      <c r="C96" s="71">
        <f t="shared" si="6"/>
        <v>24000</v>
      </c>
      <c r="D96" s="71">
        <f t="shared" si="7"/>
        <v>120</v>
      </c>
      <c r="E96" s="3">
        <v>1155948</v>
      </c>
      <c r="F96" s="5">
        <v>37004.5844097222</v>
      </c>
      <c r="G96" t="s">
        <v>999</v>
      </c>
      <c r="H96" t="s">
        <v>911</v>
      </c>
      <c r="I96" t="s">
        <v>912</v>
      </c>
      <c r="K96" t="s">
        <v>913</v>
      </c>
      <c r="L96" t="s">
        <v>953</v>
      </c>
      <c r="M96">
        <v>33301</v>
      </c>
      <c r="N96" t="s">
        <v>52</v>
      </c>
      <c r="P96" s="7">
        <v>50</v>
      </c>
      <c r="R96" t="s">
        <v>916</v>
      </c>
      <c r="S96" t="s">
        <v>917</v>
      </c>
      <c r="T96" s="11">
        <v>57.75</v>
      </c>
      <c r="U96" t="s">
        <v>955</v>
      </c>
      <c r="V96" t="s">
        <v>53</v>
      </c>
      <c r="W96" t="s">
        <v>957</v>
      </c>
      <c r="X96" t="s">
        <v>921</v>
      </c>
      <c r="Y96" t="s">
        <v>922</v>
      </c>
      <c r="Z96" t="s">
        <v>923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0">
        <f t="shared" si="4"/>
        <v>37004</v>
      </c>
      <c r="B97" s="70" t="str">
        <f t="shared" si="5"/>
        <v>US East Power</v>
      </c>
      <c r="C97" s="71">
        <f t="shared" si="6"/>
        <v>4000</v>
      </c>
      <c r="D97" s="71">
        <f t="shared" si="7"/>
        <v>20</v>
      </c>
      <c r="E97" s="3">
        <v>1156141</v>
      </c>
      <c r="F97" s="5">
        <v>37004.627152777801</v>
      </c>
      <c r="G97" t="s">
        <v>74</v>
      </c>
      <c r="H97" t="s">
        <v>997</v>
      </c>
      <c r="I97" t="s">
        <v>912</v>
      </c>
      <c r="K97" t="s">
        <v>913</v>
      </c>
      <c r="L97" t="s">
        <v>1049</v>
      </c>
      <c r="M97">
        <v>30600</v>
      </c>
      <c r="N97" t="s">
        <v>75</v>
      </c>
      <c r="O97" s="7">
        <v>50</v>
      </c>
      <c r="R97" t="s">
        <v>916</v>
      </c>
      <c r="S97" t="s">
        <v>917</v>
      </c>
      <c r="T97" s="11">
        <v>48.5</v>
      </c>
      <c r="U97" t="s">
        <v>1044</v>
      </c>
      <c r="V97" t="s">
        <v>1052</v>
      </c>
      <c r="W97" t="s">
        <v>969</v>
      </c>
      <c r="X97" t="s">
        <v>921</v>
      </c>
      <c r="Y97" t="s">
        <v>922</v>
      </c>
      <c r="Z97" t="s">
        <v>950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0">
        <f t="shared" si="4"/>
        <v>37005</v>
      </c>
      <c r="B98" s="70" t="str">
        <f t="shared" si="5"/>
        <v>US East Power</v>
      </c>
      <c r="C98" s="71">
        <f t="shared" si="6"/>
        <v>24000</v>
      </c>
      <c r="D98" s="71">
        <f t="shared" si="7"/>
        <v>120</v>
      </c>
      <c r="E98" s="3">
        <v>1156825</v>
      </c>
      <c r="F98" s="5">
        <v>37005.286446759303</v>
      </c>
      <c r="G98" t="s">
        <v>1053</v>
      </c>
      <c r="H98" t="s">
        <v>911</v>
      </c>
      <c r="I98" t="s">
        <v>912</v>
      </c>
      <c r="K98" t="s">
        <v>913</v>
      </c>
      <c r="L98" t="s">
        <v>953</v>
      </c>
      <c r="M98">
        <v>32554</v>
      </c>
      <c r="N98" t="s">
        <v>992</v>
      </c>
      <c r="P98" s="7">
        <v>50</v>
      </c>
      <c r="R98" t="s">
        <v>916</v>
      </c>
      <c r="S98" t="s">
        <v>917</v>
      </c>
      <c r="T98" s="11">
        <v>75.5</v>
      </c>
      <c r="U98" t="s">
        <v>972</v>
      </c>
      <c r="V98" t="s">
        <v>993</v>
      </c>
      <c r="W98" t="s">
        <v>994</v>
      </c>
      <c r="X98" t="s">
        <v>921</v>
      </c>
      <c r="Y98" t="s">
        <v>922</v>
      </c>
      <c r="Z98" t="s">
        <v>923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0">
        <f t="shared" si="4"/>
        <v>37005</v>
      </c>
      <c r="B99" s="70" t="str">
        <f t="shared" si="5"/>
        <v>US East Power</v>
      </c>
      <c r="C99" s="71">
        <f t="shared" si="6"/>
        <v>4000</v>
      </c>
      <c r="D99" s="71">
        <f t="shared" si="7"/>
        <v>20</v>
      </c>
      <c r="E99" s="3">
        <v>1156969</v>
      </c>
      <c r="F99" s="5">
        <v>37005.302314814799</v>
      </c>
      <c r="G99" t="s">
        <v>999</v>
      </c>
      <c r="H99" t="s">
        <v>911</v>
      </c>
      <c r="I99" t="s">
        <v>912</v>
      </c>
      <c r="K99" t="s">
        <v>913</v>
      </c>
      <c r="L99" t="s">
        <v>953</v>
      </c>
      <c r="M99">
        <v>29089</v>
      </c>
      <c r="N99" t="s">
        <v>82</v>
      </c>
      <c r="O99" s="7">
        <v>50</v>
      </c>
      <c r="R99" t="s">
        <v>916</v>
      </c>
      <c r="S99" t="s">
        <v>917</v>
      </c>
      <c r="T99" s="11">
        <v>55.5</v>
      </c>
      <c r="U99" t="s">
        <v>972</v>
      </c>
      <c r="V99" t="s">
        <v>973</v>
      </c>
      <c r="W99" t="s">
        <v>974</v>
      </c>
      <c r="X99" t="s">
        <v>921</v>
      </c>
      <c r="Y99" t="s">
        <v>922</v>
      </c>
      <c r="Z99" t="s">
        <v>923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0">
        <f t="shared" si="4"/>
        <v>37005</v>
      </c>
      <c r="B100" s="70" t="str">
        <f t="shared" si="5"/>
        <v>US East Power</v>
      </c>
      <c r="C100" s="71">
        <f t="shared" si="6"/>
        <v>24000</v>
      </c>
      <c r="D100" s="71">
        <f t="shared" si="7"/>
        <v>120</v>
      </c>
      <c r="E100" s="3">
        <v>1157329</v>
      </c>
      <c r="F100" s="5">
        <v>37005.334594907399</v>
      </c>
      <c r="G100" t="s">
        <v>16</v>
      </c>
      <c r="H100" t="s">
        <v>997</v>
      </c>
      <c r="I100" t="s">
        <v>912</v>
      </c>
      <c r="K100" t="s">
        <v>913</v>
      </c>
      <c r="L100" t="s">
        <v>1049</v>
      </c>
      <c r="M100">
        <v>30184</v>
      </c>
      <c r="N100" t="s">
        <v>83</v>
      </c>
      <c r="O100" s="7">
        <v>50</v>
      </c>
      <c r="R100" t="s">
        <v>916</v>
      </c>
      <c r="S100" t="s">
        <v>917</v>
      </c>
      <c r="T100" s="11">
        <v>56.5</v>
      </c>
      <c r="U100" t="s">
        <v>1044</v>
      </c>
      <c r="V100" t="s">
        <v>53</v>
      </c>
      <c r="W100" t="s">
        <v>957</v>
      </c>
      <c r="X100" t="s">
        <v>921</v>
      </c>
      <c r="Y100" t="s">
        <v>922</v>
      </c>
      <c r="Z100" t="s">
        <v>950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0">
        <f t="shared" si="4"/>
        <v>37005</v>
      </c>
      <c r="B101" s="70" t="str">
        <f t="shared" si="5"/>
        <v>Natural Gas</v>
      </c>
      <c r="C101" s="71">
        <f t="shared" si="6"/>
        <v>310000</v>
      </c>
      <c r="D101" s="71">
        <f t="shared" si="7"/>
        <v>77.5</v>
      </c>
      <c r="E101" s="3">
        <v>1159714</v>
      </c>
      <c r="F101" s="5">
        <v>37005.396585648101</v>
      </c>
      <c r="G101" t="s">
        <v>7</v>
      </c>
      <c r="H101" t="s">
        <v>997</v>
      </c>
      <c r="I101" t="s">
        <v>912</v>
      </c>
      <c r="K101" t="s">
        <v>942</v>
      </c>
      <c r="L101" t="s">
        <v>943</v>
      </c>
      <c r="M101">
        <v>38619</v>
      </c>
      <c r="N101" t="s">
        <v>84</v>
      </c>
      <c r="P101" s="7">
        <v>10000</v>
      </c>
      <c r="R101" t="s">
        <v>945</v>
      </c>
      <c r="S101" t="s">
        <v>917</v>
      </c>
      <c r="T101" s="11">
        <v>-0.02</v>
      </c>
      <c r="U101" t="s">
        <v>1023</v>
      </c>
      <c r="V101" t="s">
        <v>1024</v>
      </c>
      <c r="W101" t="s">
        <v>1025</v>
      </c>
      <c r="X101" t="s">
        <v>949</v>
      </c>
      <c r="Y101" t="s">
        <v>922</v>
      </c>
      <c r="Z101" t="s">
        <v>950</v>
      </c>
      <c r="AA101">
        <v>95001227</v>
      </c>
      <c r="AB101" t="s">
        <v>85</v>
      </c>
      <c r="AC101">
        <v>208</v>
      </c>
      <c r="AD101" s="5">
        <v>37012.875</v>
      </c>
      <c r="AE101" s="5">
        <v>37042.875</v>
      </c>
    </row>
    <row r="102" spans="1:31" x14ac:dyDescent="0.2">
      <c r="A102" s="70">
        <f t="shared" si="4"/>
        <v>37005</v>
      </c>
      <c r="B102" s="70" t="str">
        <f t="shared" si="5"/>
        <v>Natural Gas</v>
      </c>
      <c r="C102" s="71">
        <f t="shared" si="6"/>
        <v>3100</v>
      </c>
      <c r="D102" s="71">
        <f t="shared" si="7"/>
        <v>0.92999999999999994</v>
      </c>
      <c r="E102" s="3">
        <v>1160819</v>
      </c>
      <c r="F102" s="5">
        <v>37005.454675925903</v>
      </c>
      <c r="G102" t="s">
        <v>86</v>
      </c>
      <c r="H102" t="s">
        <v>171</v>
      </c>
      <c r="I102" t="s">
        <v>912</v>
      </c>
      <c r="K102" t="s">
        <v>942</v>
      </c>
      <c r="L102" t="s">
        <v>959</v>
      </c>
      <c r="M102">
        <v>44142</v>
      </c>
      <c r="N102" t="s">
        <v>87</v>
      </c>
      <c r="P102" s="7">
        <v>100</v>
      </c>
      <c r="R102" t="s">
        <v>88</v>
      </c>
      <c r="S102" t="s">
        <v>917</v>
      </c>
      <c r="T102" s="11">
        <v>5.07</v>
      </c>
      <c r="U102" t="s">
        <v>1016</v>
      </c>
      <c r="V102" t="s">
        <v>1017</v>
      </c>
      <c r="W102" t="s">
        <v>1018</v>
      </c>
      <c r="X102" t="s">
        <v>949</v>
      </c>
      <c r="Y102" t="s">
        <v>922</v>
      </c>
      <c r="Z102" t="s">
        <v>950</v>
      </c>
      <c r="AA102">
        <v>96043931</v>
      </c>
      <c r="AB102" t="s">
        <v>89</v>
      </c>
      <c r="AC102">
        <v>120</v>
      </c>
      <c r="AD102" s="5">
        <v>37012.875</v>
      </c>
      <c r="AE102" s="5">
        <v>37042.875</v>
      </c>
    </row>
    <row r="103" spans="1:31" x14ac:dyDescent="0.2">
      <c r="A103" s="70">
        <f t="shared" si="4"/>
        <v>37005</v>
      </c>
      <c r="B103" s="70" t="str">
        <f t="shared" si="5"/>
        <v>Natural Gas</v>
      </c>
      <c r="C103" s="71">
        <f t="shared" si="6"/>
        <v>3000</v>
      </c>
      <c r="D103" s="71">
        <f t="shared" si="7"/>
        <v>0.89999999999999991</v>
      </c>
      <c r="E103" s="3">
        <v>1160820</v>
      </c>
      <c r="F103" s="5">
        <v>37005.454675925903</v>
      </c>
      <c r="G103" t="s">
        <v>86</v>
      </c>
      <c r="H103" t="s">
        <v>171</v>
      </c>
      <c r="I103" t="s">
        <v>912</v>
      </c>
      <c r="K103" t="s">
        <v>942</v>
      </c>
      <c r="L103" t="s">
        <v>959</v>
      </c>
      <c r="M103">
        <v>44283</v>
      </c>
      <c r="N103" t="s">
        <v>90</v>
      </c>
      <c r="O103" s="7">
        <v>100</v>
      </c>
      <c r="R103" t="s">
        <v>88</v>
      </c>
      <c r="S103" t="s">
        <v>917</v>
      </c>
      <c r="T103" s="11">
        <v>5.1180000000000003</v>
      </c>
      <c r="U103" t="s">
        <v>1016</v>
      </c>
      <c r="V103" t="s">
        <v>1017</v>
      </c>
      <c r="W103" t="s">
        <v>1018</v>
      </c>
      <c r="X103" t="s">
        <v>949</v>
      </c>
      <c r="Y103" t="s">
        <v>922</v>
      </c>
      <c r="Z103" t="s">
        <v>950</v>
      </c>
      <c r="AA103">
        <v>96043931</v>
      </c>
      <c r="AB103" t="s">
        <v>91</v>
      </c>
      <c r="AC103">
        <v>120</v>
      </c>
      <c r="AD103" s="5">
        <v>37043.875</v>
      </c>
      <c r="AE103" s="5">
        <v>37072.875</v>
      </c>
    </row>
    <row r="104" spans="1:31" x14ac:dyDescent="0.2">
      <c r="A104" s="70">
        <f t="shared" si="4"/>
        <v>37005</v>
      </c>
      <c r="B104" s="70" t="str">
        <f t="shared" si="5"/>
        <v>US East Power</v>
      </c>
      <c r="C104" s="71">
        <f t="shared" si="6"/>
        <v>800</v>
      </c>
      <c r="D104" s="71">
        <f t="shared" si="7"/>
        <v>4</v>
      </c>
      <c r="E104" s="3">
        <v>1161161</v>
      </c>
      <c r="F104" s="5">
        <v>37005.4984259259</v>
      </c>
      <c r="G104" t="s">
        <v>990</v>
      </c>
      <c r="H104" t="s">
        <v>911</v>
      </c>
      <c r="I104" t="s">
        <v>912</v>
      </c>
      <c r="K104" t="s">
        <v>913</v>
      </c>
      <c r="L104" t="s">
        <v>953</v>
      </c>
      <c r="M104">
        <v>49119</v>
      </c>
      <c r="N104" t="s">
        <v>92</v>
      </c>
      <c r="O104" s="7">
        <v>50</v>
      </c>
      <c r="R104" t="s">
        <v>916</v>
      </c>
      <c r="S104" t="s">
        <v>917</v>
      </c>
      <c r="T104" s="11">
        <v>59.75</v>
      </c>
      <c r="U104" t="s">
        <v>972</v>
      </c>
      <c r="V104" t="s">
        <v>973</v>
      </c>
      <c r="W104" t="s">
        <v>974</v>
      </c>
      <c r="X104" t="s">
        <v>921</v>
      </c>
      <c r="Y104" t="s">
        <v>922</v>
      </c>
      <c r="Z104" t="s">
        <v>923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0">
        <f t="shared" si="4"/>
        <v>37005</v>
      </c>
      <c r="B105" s="70" t="str">
        <f t="shared" si="5"/>
        <v>Natural Gas</v>
      </c>
      <c r="C105" s="71">
        <f t="shared" si="6"/>
        <v>310000</v>
      </c>
      <c r="D105" s="71">
        <f t="shared" si="7"/>
        <v>77.5</v>
      </c>
      <c r="E105" s="3">
        <v>1161911</v>
      </c>
      <c r="F105" s="5">
        <v>37005.588726851798</v>
      </c>
      <c r="G105" t="s">
        <v>93</v>
      </c>
      <c r="H105" t="s">
        <v>997</v>
      </c>
      <c r="I105" t="s">
        <v>912</v>
      </c>
      <c r="K105" t="s">
        <v>942</v>
      </c>
      <c r="L105" t="s">
        <v>943</v>
      </c>
      <c r="M105">
        <v>38611</v>
      </c>
      <c r="N105" t="s">
        <v>94</v>
      </c>
      <c r="P105" s="7">
        <v>10000</v>
      </c>
      <c r="R105" t="s">
        <v>945</v>
      </c>
      <c r="S105" t="s">
        <v>917</v>
      </c>
      <c r="T105" s="11">
        <v>-0.09</v>
      </c>
      <c r="U105" t="s">
        <v>1023</v>
      </c>
      <c r="V105" t="s">
        <v>1024</v>
      </c>
      <c r="W105" t="s">
        <v>1025</v>
      </c>
      <c r="X105" t="s">
        <v>949</v>
      </c>
      <c r="Y105" t="s">
        <v>922</v>
      </c>
      <c r="Z105" t="s">
        <v>950</v>
      </c>
      <c r="AA105">
        <v>96014540</v>
      </c>
      <c r="AB105" t="s">
        <v>95</v>
      </c>
      <c r="AC105">
        <v>53295</v>
      </c>
      <c r="AD105" s="5">
        <v>37012.875</v>
      </c>
      <c r="AE105" s="5">
        <v>37042.875</v>
      </c>
    </row>
    <row r="106" spans="1:31" x14ac:dyDescent="0.2">
      <c r="A106" s="70">
        <f t="shared" si="4"/>
        <v>37005</v>
      </c>
      <c r="B106" s="70" t="str">
        <f t="shared" si="5"/>
        <v>US East Power</v>
      </c>
      <c r="C106" s="71">
        <f t="shared" si="6"/>
        <v>800</v>
      </c>
      <c r="D106" s="71">
        <f t="shared" si="7"/>
        <v>4</v>
      </c>
      <c r="E106" s="3">
        <v>1162059</v>
      </c>
      <c r="F106" s="5">
        <v>37005.614583333299</v>
      </c>
      <c r="G106" t="s">
        <v>980</v>
      </c>
      <c r="H106" t="s">
        <v>911</v>
      </c>
      <c r="I106" t="s">
        <v>912</v>
      </c>
      <c r="K106" t="s">
        <v>913</v>
      </c>
      <c r="L106" t="s">
        <v>953</v>
      </c>
      <c r="M106">
        <v>49119</v>
      </c>
      <c r="N106" t="s">
        <v>92</v>
      </c>
      <c r="P106" s="7">
        <v>50</v>
      </c>
      <c r="R106" t="s">
        <v>916</v>
      </c>
      <c r="S106" t="s">
        <v>917</v>
      </c>
      <c r="T106" s="11">
        <v>58.5</v>
      </c>
      <c r="U106" t="s">
        <v>972</v>
      </c>
      <c r="V106" t="s">
        <v>973</v>
      </c>
      <c r="W106" t="s">
        <v>974</v>
      </c>
      <c r="X106" t="s">
        <v>921</v>
      </c>
      <c r="Y106" t="s">
        <v>922</v>
      </c>
      <c r="Z106" t="s">
        <v>923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0">
        <f t="shared" si="4"/>
        <v>37005</v>
      </c>
      <c r="B107" s="70" t="str">
        <f t="shared" si="5"/>
        <v>US East Power</v>
      </c>
      <c r="C107" s="71">
        <f t="shared" si="6"/>
        <v>800</v>
      </c>
      <c r="D107" s="71">
        <f t="shared" si="7"/>
        <v>4</v>
      </c>
      <c r="E107" s="3">
        <v>1162078</v>
      </c>
      <c r="F107" s="5">
        <v>37005.617696759298</v>
      </c>
      <c r="G107" t="s">
        <v>980</v>
      </c>
      <c r="H107" t="s">
        <v>911</v>
      </c>
      <c r="I107" t="s">
        <v>912</v>
      </c>
      <c r="K107" t="s">
        <v>913</v>
      </c>
      <c r="L107" t="s">
        <v>953</v>
      </c>
      <c r="M107">
        <v>49119</v>
      </c>
      <c r="N107" t="s">
        <v>92</v>
      </c>
      <c r="P107" s="7">
        <v>50</v>
      </c>
      <c r="R107" t="s">
        <v>916</v>
      </c>
      <c r="S107" t="s">
        <v>917</v>
      </c>
      <c r="T107" s="11">
        <v>58</v>
      </c>
      <c r="U107" t="s">
        <v>972</v>
      </c>
      <c r="V107" t="s">
        <v>973</v>
      </c>
      <c r="W107" t="s">
        <v>974</v>
      </c>
      <c r="X107" t="s">
        <v>921</v>
      </c>
      <c r="Y107" t="s">
        <v>922</v>
      </c>
      <c r="Z107" t="s">
        <v>923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0">
        <f t="shared" si="4"/>
        <v>37005</v>
      </c>
      <c r="B108" s="70" t="str">
        <f t="shared" si="5"/>
        <v>US East Power</v>
      </c>
      <c r="C108" s="71">
        <f t="shared" si="6"/>
        <v>24000</v>
      </c>
      <c r="D108" s="71">
        <f t="shared" si="7"/>
        <v>120</v>
      </c>
      <c r="E108" s="3">
        <v>1162128</v>
      </c>
      <c r="F108" s="5">
        <v>37005.625578703701</v>
      </c>
      <c r="G108" t="s">
        <v>970</v>
      </c>
      <c r="H108" t="s">
        <v>997</v>
      </c>
      <c r="I108" t="s">
        <v>912</v>
      </c>
      <c r="K108" t="s">
        <v>913</v>
      </c>
      <c r="L108" t="s">
        <v>953</v>
      </c>
      <c r="M108">
        <v>7473</v>
      </c>
      <c r="N108" t="s">
        <v>39</v>
      </c>
      <c r="P108" s="7">
        <v>50</v>
      </c>
      <c r="R108" t="s">
        <v>916</v>
      </c>
      <c r="S108" t="s">
        <v>917</v>
      </c>
      <c r="T108" s="11">
        <v>74</v>
      </c>
      <c r="U108" t="s">
        <v>1044</v>
      </c>
      <c r="V108" t="s">
        <v>53</v>
      </c>
      <c r="W108" t="s">
        <v>957</v>
      </c>
      <c r="X108" t="s">
        <v>921</v>
      </c>
      <c r="Y108" t="s">
        <v>922</v>
      </c>
      <c r="Z108" t="s">
        <v>923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0">
        <f t="shared" si="4"/>
        <v>37006</v>
      </c>
      <c r="B109" s="70" t="str">
        <f t="shared" si="5"/>
        <v>US East Power</v>
      </c>
      <c r="C109" s="71">
        <f t="shared" si="6"/>
        <v>800</v>
      </c>
      <c r="D109" s="71">
        <f t="shared" si="7"/>
        <v>4</v>
      </c>
      <c r="E109" s="3">
        <v>1162782</v>
      </c>
      <c r="F109" s="5">
        <v>37006.276099536997</v>
      </c>
      <c r="G109" t="s">
        <v>990</v>
      </c>
      <c r="H109" t="s">
        <v>911</v>
      </c>
      <c r="I109" t="s">
        <v>912</v>
      </c>
      <c r="K109" t="s">
        <v>913</v>
      </c>
      <c r="L109" t="s">
        <v>953</v>
      </c>
      <c r="M109">
        <v>29088</v>
      </c>
      <c r="N109" t="s">
        <v>106</v>
      </c>
      <c r="O109" s="7">
        <v>50</v>
      </c>
      <c r="R109" t="s">
        <v>916</v>
      </c>
      <c r="S109" t="s">
        <v>917</v>
      </c>
      <c r="T109" s="11">
        <v>39.5</v>
      </c>
      <c r="U109" t="s">
        <v>972</v>
      </c>
      <c r="V109" t="s">
        <v>973</v>
      </c>
      <c r="W109" t="s">
        <v>974</v>
      </c>
      <c r="X109" t="s">
        <v>921</v>
      </c>
      <c r="Y109" t="s">
        <v>922</v>
      </c>
      <c r="Z109" t="s">
        <v>923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0">
        <f t="shared" si="4"/>
        <v>37006</v>
      </c>
      <c r="B110" s="70" t="str">
        <f t="shared" si="5"/>
        <v>US East Power</v>
      </c>
      <c r="C110" s="71">
        <f t="shared" si="6"/>
        <v>800</v>
      </c>
      <c r="D110" s="71">
        <f t="shared" si="7"/>
        <v>4</v>
      </c>
      <c r="E110" s="3">
        <v>1162784</v>
      </c>
      <c r="F110" s="5">
        <v>37006.276238425897</v>
      </c>
      <c r="G110" t="s">
        <v>990</v>
      </c>
      <c r="H110" t="s">
        <v>911</v>
      </c>
      <c r="I110" t="s">
        <v>912</v>
      </c>
      <c r="K110" t="s">
        <v>913</v>
      </c>
      <c r="L110" t="s">
        <v>953</v>
      </c>
      <c r="M110">
        <v>29088</v>
      </c>
      <c r="N110" t="s">
        <v>106</v>
      </c>
      <c r="O110" s="7">
        <v>50</v>
      </c>
      <c r="R110" t="s">
        <v>916</v>
      </c>
      <c r="S110" t="s">
        <v>917</v>
      </c>
      <c r="T110" s="11">
        <v>39.4</v>
      </c>
      <c r="U110" t="s">
        <v>972</v>
      </c>
      <c r="V110" t="s">
        <v>973</v>
      </c>
      <c r="W110" t="s">
        <v>974</v>
      </c>
      <c r="X110" t="s">
        <v>921</v>
      </c>
      <c r="Y110" t="s">
        <v>922</v>
      </c>
      <c r="Z110" t="s">
        <v>923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0">
        <f t="shared" si="4"/>
        <v>37006</v>
      </c>
      <c r="B111" s="70" t="str">
        <f t="shared" si="5"/>
        <v>US East Power</v>
      </c>
      <c r="C111" s="71">
        <f t="shared" si="6"/>
        <v>4000</v>
      </c>
      <c r="D111" s="71">
        <f t="shared" si="7"/>
        <v>20</v>
      </c>
      <c r="E111" s="3">
        <v>1162799</v>
      </c>
      <c r="F111" s="5">
        <v>37006.278912037</v>
      </c>
      <c r="G111" t="s">
        <v>990</v>
      </c>
      <c r="H111" t="s">
        <v>911</v>
      </c>
      <c r="I111" t="s">
        <v>912</v>
      </c>
      <c r="K111" t="s">
        <v>913</v>
      </c>
      <c r="L111" t="s">
        <v>953</v>
      </c>
      <c r="M111">
        <v>29089</v>
      </c>
      <c r="N111" t="s">
        <v>82</v>
      </c>
      <c r="O111" s="7">
        <v>50</v>
      </c>
      <c r="R111" t="s">
        <v>916</v>
      </c>
      <c r="S111" t="s">
        <v>917</v>
      </c>
      <c r="T111" s="11">
        <v>57.5</v>
      </c>
      <c r="U111" t="s">
        <v>972</v>
      </c>
      <c r="V111" t="s">
        <v>973</v>
      </c>
      <c r="W111" t="s">
        <v>974</v>
      </c>
      <c r="X111" t="s">
        <v>921</v>
      </c>
      <c r="Y111" t="s">
        <v>922</v>
      </c>
      <c r="Z111" t="s">
        <v>923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0">
        <f t="shared" si="4"/>
        <v>37006</v>
      </c>
      <c r="B112" s="70" t="str">
        <f t="shared" si="5"/>
        <v>US East Power</v>
      </c>
      <c r="C112" s="71">
        <f t="shared" si="6"/>
        <v>800</v>
      </c>
      <c r="D112" s="71">
        <f t="shared" si="7"/>
        <v>4</v>
      </c>
      <c r="E112" s="3">
        <v>1162828</v>
      </c>
      <c r="F112" s="5">
        <v>37006.286122685196</v>
      </c>
      <c r="G112" t="s">
        <v>1045</v>
      </c>
      <c r="H112" t="s">
        <v>911</v>
      </c>
      <c r="I112" t="s">
        <v>912</v>
      </c>
      <c r="K112" t="s">
        <v>913</v>
      </c>
      <c r="L112" t="s">
        <v>953</v>
      </c>
      <c r="M112">
        <v>29088</v>
      </c>
      <c r="N112" t="s">
        <v>106</v>
      </c>
      <c r="O112" s="7">
        <v>50</v>
      </c>
      <c r="R112" t="s">
        <v>916</v>
      </c>
      <c r="S112" t="s">
        <v>917</v>
      </c>
      <c r="T112" s="11">
        <v>40</v>
      </c>
      <c r="U112" t="s">
        <v>972</v>
      </c>
      <c r="V112" t="s">
        <v>973</v>
      </c>
      <c r="W112" t="s">
        <v>974</v>
      </c>
      <c r="X112" t="s">
        <v>921</v>
      </c>
      <c r="Y112" t="s">
        <v>922</v>
      </c>
      <c r="Z112" t="s">
        <v>923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0">
        <f t="shared" si="4"/>
        <v>37006</v>
      </c>
      <c r="B113" s="70" t="str">
        <f t="shared" si="5"/>
        <v>US East Power</v>
      </c>
      <c r="C113" s="71">
        <f t="shared" si="6"/>
        <v>24800</v>
      </c>
      <c r="D113" s="71">
        <f t="shared" si="7"/>
        <v>124</v>
      </c>
      <c r="E113" s="3">
        <v>1163104</v>
      </c>
      <c r="F113" s="5">
        <v>37006.321226851898</v>
      </c>
      <c r="G113" t="s">
        <v>991</v>
      </c>
      <c r="H113" t="s">
        <v>911</v>
      </c>
      <c r="I113" t="s">
        <v>912</v>
      </c>
      <c r="K113" t="s">
        <v>913</v>
      </c>
      <c r="L113" t="s">
        <v>953</v>
      </c>
      <c r="M113">
        <v>32889</v>
      </c>
      <c r="N113" t="s">
        <v>65</v>
      </c>
      <c r="P113" s="7">
        <v>50</v>
      </c>
      <c r="R113" t="s">
        <v>916</v>
      </c>
      <c r="S113" t="s">
        <v>917</v>
      </c>
      <c r="T113" s="11">
        <v>53.25</v>
      </c>
      <c r="U113" t="s">
        <v>972</v>
      </c>
      <c r="V113" t="s">
        <v>973</v>
      </c>
      <c r="W113" t="s">
        <v>994</v>
      </c>
      <c r="X113" t="s">
        <v>921</v>
      </c>
      <c r="Y113" t="s">
        <v>922</v>
      </c>
      <c r="Z113" t="s">
        <v>923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0">
        <f t="shared" si="4"/>
        <v>37006</v>
      </c>
      <c r="B114" s="70" t="str">
        <f t="shared" si="5"/>
        <v>US East Power</v>
      </c>
      <c r="C114" s="71">
        <f t="shared" si="6"/>
        <v>24000</v>
      </c>
      <c r="D114" s="71">
        <f t="shared" si="7"/>
        <v>120</v>
      </c>
      <c r="E114" s="3">
        <v>1163210</v>
      </c>
      <c r="F114" s="5">
        <v>37006.331840277802</v>
      </c>
      <c r="G114" t="s">
        <v>999</v>
      </c>
      <c r="H114" t="s">
        <v>911</v>
      </c>
      <c r="I114" t="s">
        <v>912</v>
      </c>
      <c r="K114" t="s">
        <v>913</v>
      </c>
      <c r="L114" t="s">
        <v>953</v>
      </c>
      <c r="M114">
        <v>33301</v>
      </c>
      <c r="N114" t="s">
        <v>52</v>
      </c>
      <c r="P114" s="7">
        <v>50</v>
      </c>
      <c r="R114" t="s">
        <v>916</v>
      </c>
      <c r="S114" t="s">
        <v>917</v>
      </c>
      <c r="T114" s="11">
        <v>57</v>
      </c>
      <c r="U114" t="s">
        <v>955</v>
      </c>
      <c r="V114" t="s">
        <v>53</v>
      </c>
      <c r="W114" t="s">
        <v>957</v>
      </c>
      <c r="X114" t="s">
        <v>921</v>
      </c>
      <c r="Y114" t="s">
        <v>922</v>
      </c>
      <c r="Z114" t="s">
        <v>923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0">
        <f t="shared" si="4"/>
        <v>37006</v>
      </c>
      <c r="B115" s="70" t="str">
        <f t="shared" si="5"/>
        <v>US West Power</v>
      </c>
      <c r="C115" s="71">
        <f t="shared" si="6"/>
        <v>400</v>
      </c>
      <c r="D115" s="71">
        <f t="shared" si="7"/>
        <v>3</v>
      </c>
      <c r="E115" s="3">
        <v>1163761</v>
      </c>
      <c r="F115" s="5">
        <v>37006.354664351798</v>
      </c>
      <c r="G115" t="s">
        <v>107</v>
      </c>
      <c r="H115" t="s">
        <v>997</v>
      </c>
      <c r="I115" t="s">
        <v>912</v>
      </c>
      <c r="K115" t="s">
        <v>913</v>
      </c>
      <c r="L115" t="s">
        <v>925</v>
      </c>
      <c r="M115">
        <v>29386</v>
      </c>
      <c r="N115" t="s">
        <v>110</v>
      </c>
      <c r="P115" s="7">
        <v>25</v>
      </c>
      <c r="R115" t="s">
        <v>916</v>
      </c>
      <c r="S115" t="s">
        <v>917</v>
      </c>
      <c r="T115" s="11">
        <v>124</v>
      </c>
      <c r="U115" t="s">
        <v>998</v>
      </c>
      <c r="V115" t="s">
        <v>111</v>
      </c>
      <c r="W115" t="s">
        <v>934</v>
      </c>
      <c r="X115" t="s">
        <v>921</v>
      </c>
      <c r="Y115" t="s">
        <v>922</v>
      </c>
      <c r="Z115" t="s">
        <v>923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0">
        <f t="shared" si="4"/>
        <v>37006</v>
      </c>
      <c r="B116" s="70" t="str">
        <f t="shared" si="5"/>
        <v>Natural Gas</v>
      </c>
      <c r="C116" s="71">
        <f t="shared" si="6"/>
        <v>155000</v>
      </c>
      <c r="D116" s="71">
        <f t="shared" si="7"/>
        <v>46.499999999999993</v>
      </c>
      <c r="E116" s="3">
        <v>1163964</v>
      </c>
      <c r="F116" s="5">
        <v>37006.3606365741</v>
      </c>
      <c r="G116" t="s">
        <v>104</v>
      </c>
      <c r="H116" t="s">
        <v>911</v>
      </c>
      <c r="I116" t="s">
        <v>912</v>
      </c>
      <c r="K116" t="s">
        <v>942</v>
      </c>
      <c r="L116" t="s">
        <v>959</v>
      </c>
      <c r="M116">
        <v>36239</v>
      </c>
      <c r="N116" t="s">
        <v>112</v>
      </c>
      <c r="P116" s="7">
        <v>5000</v>
      </c>
      <c r="R116" t="s">
        <v>945</v>
      </c>
      <c r="S116" t="s">
        <v>917</v>
      </c>
      <c r="T116" s="11">
        <v>9.2499999999999999E-2</v>
      </c>
      <c r="U116" t="s">
        <v>946</v>
      </c>
      <c r="V116" t="s">
        <v>113</v>
      </c>
      <c r="W116" t="s">
        <v>114</v>
      </c>
      <c r="X116" t="s">
        <v>949</v>
      </c>
      <c r="Y116" t="s">
        <v>922</v>
      </c>
      <c r="Z116" t="s">
        <v>950</v>
      </c>
      <c r="AA116">
        <v>95000199</v>
      </c>
      <c r="AB116" t="s">
        <v>115</v>
      </c>
      <c r="AC116">
        <v>61981</v>
      </c>
      <c r="AD116" s="5">
        <v>37012.875</v>
      </c>
      <c r="AE116" s="5">
        <v>37042.875</v>
      </c>
    </row>
    <row r="117" spans="1:31" x14ac:dyDescent="0.2">
      <c r="A117" s="70">
        <f t="shared" si="4"/>
        <v>37006</v>
      </c>
      <c r="B117" s="70" t="str">
        <f t="shared" si="5"/>
        <v>US West Power</v>
      </c>
      <c r="C117" s="71">
        <f t="shared" si="6"/>
        <v>36800</v>
      </c>
      <c r="D117" s="71">
        <f t="shared" si="7"/>
        <v>276</v>
      </c>
      <c r="E117" s="3">
        <v>1164557</v>
      </c>
      <c r="F117" s="5">
        <v>37006.372418981497</v>
      </c>
      <c r="G117" t="s">
        <v>910</v>
      </c>
      <c r="H117" t="s">
        <v>911</v>
      </c>
      <c r="I117" t="s">
        <v>912</v>
      </c>
      <c r="K117" t="s">
        <v>913</v>
      </c>
      <c r="L117" t="s">
        <v>914</v>
      </c>
      <c r="M117">
        <v>30895</v>
      </c>
      <c r="N117" t="s">
        <v>966</v>
      </c>
      <c r="O117" s="7">
        <v>25</v>
      </c>
      <c r="R117" t="s">
        <v>916</v>
      </c>
      <c r="S117" t="s">
        <v>917</v>
      </c>
      <c r="T117" s="11">
        <v>440</v>
      </c>
      <c r="U117" t="s">
        <v>937</v>
      </c>
      <c r="V117" t="s">
        <v>930</v>
      </c>
      <c r="W117" t="s">
        <v>931</v>
      </c>
      <c r="X117" t="s">
        <v>921</v>
      </c>
      <c r="Y117" t="s">
        <v>922</v>
      </c>
      <c r="Z117" t="s">
        <v>923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0">
        <f t="shared" si="4"/>
        <v>37006</v>
      </c>
      <c r="B118" s="70" t="str">
        <f t="shared" si="5"/>
        <v>US East Power</v>
      </c>
      <c r="C118" s="71">
        <f t="shared" si="6"/>
        <v>24000</v>
      </c>
      <c r="D118" s="71">
        <f t="shared" si="7"/>
        <v>120</v>
      </c>
      <c r="E118" s="3">
        <v>1164993</v>
      </c>
      <c r="F118" s="5">
        <v>37006.379710648202</v>
      </c>
      <c r="G118" t="s">
        <v>999</v>
      </c>
      <c r="H118" t="s">
        <v>911</v>
      </c>
      <c r="I118" t="s">
        <v>912</v>
      </c>
      <c r="K118" t="s">
        <v>913</v>
      </c>
      <c r="L118" t="s">
        <v>953</v>
      </c>
      <c r="M118">
        <v>3942</v>
      </c>
      <c r="N118" t="s">
        <v>116</v>
      </c>
      <c r="O118" s="7">
        <v>50</v>
      </c>
      <c r="R118" t="s">
        <v>916</v>
      </c>
      <c r="S118" t="s">
        <v>917</v>
      </c>
      <c r="T118" s="11">
        <v>46.5</v>
      </c>
      <c r="U118" t="s">
        <v>972</v>
      </c>
      <c r="V118" t="s">
        <v>993</v>
      </c>
      <c r="W118" t="s">
        <v>994</v>
      </c>
      <c r="X118" t="s">
        <v>921</v>
      </c>
      <c r="Y118" t="s">
        <v>922</v>
      </c>
      <c r="Z118" t="s">
        <v>923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0">
        <f t="shared" si="4"/>
        <v>37006</v>
      </c>
      <c r="B119" s="70" t="str">
        <f t="shared" si="5"/>
        <v>Natural Gas</v>
      </c>
      <c r="C119" s="71">
        <f t="shared" si="6"/>
        <v>310000</v>
      </c>
      <c r="D119" s="71">
        <f t="shared" si="7"/>
        <v>92.999999999999986</v>
      </c>
      <c r="E119" s="3">
        <v>1165018</v>
      </c>
      <c r="F119" s="5">
        <v>37006.3803819444</v>
      </c>
      <c r="G119" t="s">
        <v>958</v>
      </c>
      <c r="H119" t="s">
        <v>911</v>
      </c>
      <c r="I119" t="s">
        <v>912</v>
      </c>
      <c r="K119" t="s">
        <v>942</v>
      </c>
      <c r="L119" t="s">
        <v>959</v>
      </c>
      <c r="M119">
        <v>41763</v>
      </c>
      <c r="N119" t="s">
        <v>117</v>
      </c>
      <c r="P119" s="7">
        <v>10000</v>
      </c>
      <c r="R119" t="s">
        <v>945</v>
      </c>
      <c r="S119" t="s">
        <v>917</v>
      </c>
      <c r="T119" s="11">
        <v>-2.2499999999999999E-2</v>
      </c>
      <c r="U119" t="s">
        <v>961</v>
      </c>
      <c r="V119" t="s">
        <v>1024</v>
      </c>
      <c r="W119" t="s">
        <v>1025</v>
      </c>
      <c r="X119" t="s">
        <v>949</v>
      </c>
      <c r="Y119" t="s">
        <v>922</v>
      </c>
      <c r="Z119" t="s">
        <v>950</v>
      </c>
      <c r="AA119">
        <v>96021110</v>
      </c>
      <c r="AB119" t="s">
        <v>118</v>
      </c>
      <c r="AC119">
        <v>57399</v>
      </c>
      <c r="AD119" s="5">
        <v>37012.875</v>
      </c>
      <c r="AE119" s="5">
        <v>37042.875</v>
      </c>
    </row>
    <row r="120" spans="1:31" x14ac:dyDescent="0.2">
      <c r="A120" s="70">
        <f t="shared" si="4"/>
        <v>37006</v>
      </c>
      <c r="B120" s="70" t="str">
        <f t="shared" si="5"/>
        <v>Natural Gas</v>
      </c>
      <c r="C120" s="71">
        <f t="shared" si="6"/>
        <v>310000</v>
      </c>
      <c r="D120" s="71">
        <f t="shared" si="7"/>
        <v>92.999999999999986</v>
      </c>
      <c r="E120" s="3">
        <v>1165794</v>
      </c>
      <c r="F120" s="5">
        <v>37006.401539351798</v>
      </c>
      <c r="G120" t="s">
        <v>119</v>
      </c>
      <c r="H120" t="s">
        <v>911</v>
      </c>
      <c r="I120" t="s">
        <v>912</v>
      </c>
      <c r="K120" t="s">
        <v>942</v>
      </c>
      <c r="L120" t="s">
        <v>959</v>
      </c>
      <c r="M120">
        <v>42364</v>
      </c>
      <c r="N120" t="s">
        <v>120</v>
      </c>
      <c r="P120" s="7">
        <v>10000</v>
      </c>
      <c r="R120" t="s">
        <v>945</v>
      </c>
      <c r="S120" t="s">
        <v>917</v>
      </c>
      <c r="T120" s="11">
        <v>2.5000000000000001E-3</v>
      </c>
      <c r="U120" t="s">
        <v>961</v>
      </c>
      <c r="V120" t="s">
        <v>1039</v>
      </c>
      <c r="W120" t="s">
        <v>1040</v>
      </c>
      <c r="X120" t="s">
        <v>949</v>
      </c>
      <c r="Y120" t="s">
        <v>922</v>
      </c>
      <c r="Z120" t="s">
        <v>950</v>
      </c>
      <c r="AA120">
        <v>95000242</v>
      </c>
      <c r="AB120" t="s">
        <v>121</v>
      </c>
      <c r="AC120">
        <v>232</v>
      </c>
      <c r="AD120" s="5">
        <v>37012.875</v>
      </c>
      <c r="AE120" s="5">
        <v>37042.875</v>
      </c>
    </row>
    <row r="121" spans="1:31" x14ac:dyDescent="0.2">
      <c r="A121" s="70">
        <f t="shared" si="4"/>
        <v>37006</v>
      </c>
      <c r="B121" s="70" t="str">
        <f t="shared" si="5"/>
        <v>Natural Gas</v>
      </c>
      <c r="C121" s="71">
        <f t="shared" si="6"/>
        <v>155000</v>
      </c>
      <c r="D121" s="71">
        <f t="shared" si="7"/>
        <v>38.75</v>
      </c>
      <c r="E121" s="3">
        <v>1165878</v>
      </c>
      <c r="F121" s="5">
        <v>37006.403275463003</v>
      </c>
      <c r="G121" t="s">
        <v>1021</v>
      </c>
      <c r="H121" t="s">
        <v>997</v>
      </c>
      <c r="I121" t="s">
        <v>912</v>
      </c>
      <c r="K121" t="s">
        <v>942</v>
      </c>
      <c r="L121" t="s">
        <v>943</v>
      </c>
      <c r="M121">
        <v>38619</v>
      </c>
      <c r="N121" t="s">
        <v>84</v>
      </c>
      <c r="P121" s="7">
        <v>5000</v>
      </c>
      <c r="R121" t="s">
        <v>945</v>
      </c>
      <c r="S121" t="s">
        <v>917</v>
      </c>
      <c r="T121" s="11">
        <v>-2.5000000000000001E-2</v>
      </c>
      <c r="U121" t="s">
        <v>1023</v>
      </c>
      <c r="V121" t="s">
        <v>1024</v>
      </c>
      <c r="W121" t="s">
        <v>1025</v>
      </c>
      <c r="X121" t="s">
        <v>949</v>
      </c>
      <c r="Y121" t="s">
        <v>922</v>
      </c>
      <c r="Z121" t="s">
        <v>950</v>
      </c>
      <c r="AA121">
        <v>96043502</v>
      </c>
      <c r="AB121" t="s">
        <v>122</v>
      </c>
      <c r="AC121">
        <v>57543</v>
      </c>
      <c r="AD121" s="5">
        <v>37012.875</v>
      </c>
      <c r="AE121" s="5">
        <v>37042.875</v>
      </c>
    </row>
    <row r="122" spans="1:31" x14ac:dyDescent="0.2">
      <c r="A122" s="70">
        <f t="shared" si="4"/>
        <v>37006</v>
      </c>
      <c r="B122" s="70" t="str">
        <f t="shared" si="5"/>
        <v>US East Power</v>
      </c>
      <c r="C122" s="71">
        <f t="shared" si="6"/>
        <v>24800</v>
      </c>
      <c r="D122" s="71">
        <f t="shared" si="7"/>
        <v>124</v>
      </c>
      <c r="E122" s="3">
        <v>1167174</v>
      </c>
      <c r="F122" s="5">
        <v>37006.480462963002</v>
      </c>
      <c r="G122" t="s">
        <v>982</v>
      </c>
      <c r="H122" t="s">
        <v>997</v>
      </c>
      <c r="I122" t="s">
        <v>912</v>
      </c>
      <c r="K122" t="s">
        <v>913</v>
      </c>
      <c r="L122" t="s">
        <v>953</v>
      </c>
      <c r="M122">
        <v>32889</v>
      </c>
      <c r="N122" t="s">
        <v>65</v>
      </c>
      <c r="P122" s="7">
        <v>50</v>
      </c>
      <c r="R122" t="s">
        <v>916</v>
      </c>
      <c r="S122" t="s">
        <v>917</v>
      </c>
      <c r="T122" s="11">
        <v>53</v>
      </c>
      <c r="U122" t="s">
        <v>1029</v>
      </c>
      <c r="V122" t="s">
        <v>973</v>
      </c>
      <c r="W122" t="s">
        <v>994</v>
      </c>
      <c r="X122" t="s">
        <v>921</v>
      </c>
      <c r="Y122" t="s">
        <v>922</v>
      </c>
      <c r="Z122" t="s">
        <v>923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0">
        <f t="shared" si="4"/>
        <v>37006</v>
      </c>
      <c r="B123" s="70" t="str">
        <f t="shared" si="5"/>
        <v>US East Power</v>
      </c>
      <c r="C123" s="71">
        <f t="shared" si="6"/>
        <v>4000</v>
      </c>
      <c r="D123" s="71">
        <f t="shared" si="7"/>
        <v>20</v>
      </c>
      <c r="E123" s="3">
        <v>1167424</v>
      </c>
      <c r="F123" s="5">
        <v>37006.511701388903</v>
      </c>
      <c r="G123" t="s">
        <v>990</v>
      </c>
      <c r="H123" t="s">
        <v>911</v>
      </c>
      <c r="I123" t="s">
        <v>912</v>
      </c>
      <c r="K123" t="s">
        <v>913</v>
      </c>
      <c r="L123" t="s">
        <v>953</v>
      </c>
      <c r="M123">
        <v>29089</v>
      </c>
      <c r="N123" t="s">
        <v>82</v>
      </c>
      <c r="O123" s="7">
        <v>50</v>
      </c>
      <c r="R123" t="s">
        <v>916</v>
      </c>
      <c r="S123" t="s">
        <v>917</v>
      </c>
      <c r="T123" s="11">
        <v>58.25</v>
      </c>
      <c r="U123" t="s">
        <v>972</v>
      </c>
      <c r="V123" t="s">
        <v>973</v>
      </c>
      <c r="W123" t="s">
        <v>974</v>
      </c>
      <c r="X123" t="s">
        <v>921</v>
      </c>
      <c r="Y123" t="s">
        <v>922</v>
      </c>
      <c r="Z123" t="s">
        <v>923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0">
        <f t="shared" si="4"/>
        <v>37006</v>
      </c>
      <c r="B124" s="70" t="str">
        <f t="shared" si="5"/>
        <v>US East Power</v>
      </c>
      <c r="C124" s="71">
        <f t="shared" si="6"/>
        <v>3200</v>
      </c>
      <c r="D124" s="71">
        <f t="shared" si="7"/>
        <v>16</v>
      </c>
      <c r="E124" s="3">
        <v>1167425</v>
      </c>
      <c r="F124" s="5">
        <v>37006.511793981503</v>
      </c>
      <c r="G124" t="s">
        <v>990</v>
      </c>
      <c r="H124" t="s">
        <v>911</v>
      </c>
      <c r="I124" t="s">
        <v>912</v>
      </c>
      <c r="K124" t="s">
        <v>913</v>
      </c>
      <c r="L124" t="s">
        <v>953</v>
      </c>
      <c r="M124">
        <v>49213</v>
      </c>
      <c r="N124" t="s">
        <v>123</v>
      </c>
      <c r="O124" s="7">
        <v>50</v>
      </c>
      <c r="R124" t="s">
        <v>916</v>
      </c>
      <c r="S124" t="s">
        <v>917</v>
      </c>
      <c r="T124" s="11">
        <v>58.25</v>
      </c>
      <c r="U124" t="s">
        <v>972</v>
      </c>
      <c r="V124" t="s">
        <v>973</v>
      </c>
      <c r="W124" t="s">
        <v>974</v>
      </c>
      <c r="X124" t="s">
        <v>921</v>
      </c>
      <c r="Y124" t="s">
        <v>922</v>
      </c>
      <c r="Z124" t="s">
        <v>923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0">
        <f t="shared" si="4"/>
        <v>37006</v>
      </c>
      <c r="B125" s="70" t="str">
        <f t="shared" si="5"/>
        <v>US East Power</v>
      </c>
      <c r="C125" s="71">
        <f t="shared" si="6"/>
        <v>3200</v>
      </c>
      <c r="D125" s="71">
        <f t="shared" si="7"/>
        <v>16</v>
      </c>
      <c r="E125" s="3">
        <v>1167544</v>
      </c>
      <c r="F125" s="5">
        <v>37006.533854166701</v>
      </c>
      <c r="G125" t="s">
        <v>952</v>
      </c>
      <c r="H125" t="s">
        <v>911</v>
      </c>
      <c r="I125" t="s">
        <v>912</v>
      </c>
      <c r="K125" t="s">
        <v>913</v>
      </c>
      <c r="L125" t="s">
        <v>953</v>
      </c>
      <c r="M125">
        <v>49217</v>
      </c>
      <c r="N125" t="s">
        <v>124</v>
      </c>
      <c r="O125" s="7">
        <v>50</v>
      </c>
      <c r="R125" t="s">
        <v>916</v>
      </c>
      <c r="S125" t="s">
        <v>917</v>
      </c>
      <c r="T125" s="11">
        <v>55</v>
      </c>
      <c r="U125" t="s">
        <v>955</v>
      </c>
      <c r="V125" t="s">
        <v>956</v>
      </c>
      <c r="W125" t="s">
        <v>969</v>
      </c>
      <c r="X125" t="s">
        <v>921</v>
      </c>
      <c r="Y125" t="s">
        <v>922</v>
      </c>
      <c r="Z125" t="s">
        <v>923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0">
        <f t="shared" si="4"/>
        <v>37006</v>
      </c>
      <c r="B126" s="70" t="str">
        <f t="shared" si="5"/>
        <v>US East Power</v>
      </c>
      <c r="C126" s="71">
        <f t="shared" si="6"/>
        <v>4000</v>
      </c>
      <c r="D126" s="71">
        <f t="shared" si="7"/>
        <v>20</v>
      </c>
      <c r="E126" s="3">
        <v>1168055</v>
      </c>
      <c r="F126" s="5">
        <v>37006.565543981502</v>
      </c>
      <c r="G126" t="s">
        <v>990</v>
      </c>
      <c r="H126" t="s">
        <v>911</v>
      </c>
      <c r="I126" t="s">
        <v>912</v>
      </c>
      <c r="K126" t="s">
        <v>913</v>
      </c>
      <c r="L126" t="s">
        <v>953</v>
      </c>
      <c r="M126">
        <v>29089</v>
      </c>
      <c r="N126" t="s">
        <v>82</v>
      </c>
      <c r="O126" s="7">
        <v>50</v>
      </c>
      <c r="R126" t="s">
        <v>916</v>
      </c>
      <c r="S126" t="s">
        <v>917</v>
      </c>
      <c r="T126" s="11">
        <v>58.5</v>
      </c>
      <c r="U126" t="s">
        <v>972</v>
      </c>
      <c r="V126" t="s">
        <v>973</v>
      </c>
      <c r="W126" t="s">
        <v>974</v>
      </c>
      <c r="X126" t="s">
        <v>921</v>
      </c>
      <c r="Y126" t="s">
        <v>922</v>
      </c>
      <c r="Z126" t="s">
        <v>923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0">
        <f t="shared" si="4"/>
        <v>37006</v>
      </c>
      <c r="B127" s="70" t="str">
        <f t="shared" si="5"/>
        <v>US East Power</v>
      </c>
      <c r="C127" s="71">
        <f t="shared" si="6"/>
        <v>2400</v>
      </c>
      <c r="D127" s="71">
        <f t="shared" si="7"/>
        <v>12</v>
      </c>
      <c r="E127" s="3">
        <v>1168275</v>
      </c>
      <c r="F127" s="5">
        <v>37006.584803240701</v>
      </c>
      <c r="G127" t="s">
        <v>990</v>
      </c>
      <c r="H127" t="s">
        <v>911</v>
      </c>
      <c r="I127" t="s">
        <v>912</v>
      </c>
      <c r="K127" t="s">
        <v>913</v>
      </c>
      <c r="L127" t="s">
        <v>953</v>
      </c>
      <c r="M127">
        <v>29086</v>
      </c>
      <c r="N127" t="s">
        <v>125</v>
      </c>
      <c r="O127" s="7">
        <v>150</v>
      </c>
      <c r="R127" t="s">
        <v>916</v>
      </c>
      <c r="S127" t="s">
        <v>917</v>
      </c>
      <c r="T127" s="11">
        <v>40.450000000000003</v>
      </c>
      <c r="U127" t="s">
        <v>972</v>
      </c>
      <c r="V127" t="s">
        <v>973</v>
      </c>
      <c r="W127" t="s">
        <v>974</v>
      </c>
      <c r="X127" t="s">
        <v>921</v>
      </c>
      <c r="Y127" t="s">
        <v>922</v>
      </c>
      <c r="Z127" t="s">
        <v>923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0">
        <f t="shared" si="4"/>
        <v>37007</v>
      </c>
      <c r="B128" s="70" t="str">
        <f t="shared" si="5"/>
        <v>US East Power</v>
      </c>
      <c r="C128" s="71">
        <f t="shared" si="6"/>
        <v>4000</v>
      </c>
      <c r="D128" s="71">
        <f t="shared" si="7"/>
        <v>20</v>
      </c>
      <c r="E128" s="3">
        <v>1169481</v>
      </c>
      <c r="F128" s="5">
        <v>37007.274097222202</v>
      </c>
      <c r="G128" t="s">
        <v>990</v>
      </c>
      <c r="H128" t="s">
        <v>911</v>
      </c>
      <c r="I128" t="s">
        <v>912</v>
      </c>
      <c r="K128" t="s">
        <v>913</v>
      </c>
      <c r="L128" t="s">
        <v>953</v>
      </c>
      <c r="M128">
        <v>29089</v>
      </c>
      <c r="N128" t="s">
        <v>82</v>
      </c>
      <c r="O128" s="7">
        <v>50</v>
      </c>
      <c r="R128" t="s">
        <v>916</v>
      </c>
      <c r="S128" t="s">
        <v>917</v>
      </c>
      <c r="T128" s="11">
        <v>63.25</v>
      </c>
      <c r="U128" t="s">
        <v>972</v>
      </c>
      <c r="V128" t="s">
        <v>973</v>
      </c>
      <c r="W128" t="s">
        <v>974</v>
      </c>
      <c r="X128" t="s">
        <v>921</v>
      </c>
      <c r="Y128" t="s">
        <v>922</v>
      </c>
      <c r="Z128" t="s">
        <v>923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0">
        <f t="shared" si="4"/>
        <v>37007</v>
      </c>
      <c r="B129" s="70" t="str">
        <f t="shared" si="5"/>
        <v>US East Power</v>
      </c>
      <c r="C129" s="71">
        <f t="shared" si="6"/>
        <v>800</v>
      </c>
      <c r="D129" s="71">
        <f t="shared" si="7"/>
        <v>4</v>
      </c>
      <c r="E129" s="3">
        <v>1169636</v>
      </c>
      <c r="F129" s="5">
        <v>37007.295462962997</v>
      </c>
      <c r="G129" t="s">
        <v>952</v>
      </c>
      <c r="H129" t="s">
        <v>911</v>
      </c>
      <c r="I129" t="s">
        <v>912</v>
      </c>
      <c r="K129" t="s">
        <v>913</v>
      </c>
      <c r="L129" t="s">
        <v>953</v>
      </c>
      <c r="M129">
        <v>49119</v>
      </c>
      <c r="N129" t="s">
        <v>92</v>
      </c>
      <c r="O129" s="7">
        <v>50</v>
      </c>
      <c r="R129" t="s">
        <v>916</v>
      </c>
      <c r="S129" t="s">
        <v>917</v>
      </c>
      <c r="T129" s="11">
        <v>60</v>
      </c>
      <c r="U129" t="s">
        <v>972</v>
      </c>
      <c r="V129" t="s">
        <v>973</v>
      </c>
      <c r="W129" t="s">
        <v>974</v>
      </c>
      <c r="X129" t="s">
        <v>921</v>
      </c>
      <c r="Y129" t="s">
        <v>922</v>
      </c>
      <c r="Z129" t="s">
        <v>923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0">
        <f t="shared" si="4"/>
        <v>37007</v>
      </c>
      <c r="B130" s="70" t="str">
        <f t="shared" si="5"/>
        <v>US East Power</v>
      </c>
      <c r="C130" s="71">
        <f t="shared" si="6"/>
        <v>800</v>
      </c>
      <c r="D130" s="71">
        <f t="shared" si="7"/>
        <v>4</v>
      </c>
      <c r="E130" s="3">
        <v>1169638</v>
      </c>
      <c r="F130" s="5">
        <v>37007.295937499999</v>
      </c>
      <c r="G130" t="s">
        <v>19</v>
      </c>
      <c r="H130" t="s">
        <v>911</v>
      </c>
      <c r="I130" t="s">
        <v>912</v>
      </c>
      <c r="K130" t="s">
        <v>913</v>
      </c>
      <c r="L130" t="s">
        <v>953</v>
      </c>
      <c r="M130">
        <v>49119</v>
      </c>
      <c r="N130" t="s">
        <v>92</v>
      </c>
      <c r="O130" s="7">
        <v>50</v>
      </c>
      <c r="R130" t="s">
        <v>916</v>
      </c>
      <c r="S130" t="s">
        <v>917</v>
      </c>
      <c r="T130" s="11">
        <v>59.75</v>
      </c>
      <c r="U130" t="s">
        <v>972</v>
      </c>
      <c r="V130" t="s">
        <v>973</v>
      </c>
      <c r="W130" t="s">
        <v>974</v>
      </c>
      <c r="X130" t="s">
        <v>921</v>
      </c>
      <c r="Y130" t="s">
        <v>922</v>
      </c>
      <c r="Z130" t="s">
        <v>923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0">
        <f t="shared" si="4"/>
        <v>37007</v>
      </c>
      <c r="B131" s="70" t="str">
        <f t="shared" si="5"/>
        <v>US East Power</v>
      </c>
      <c r="C131" s="71">
        <f t="shared" si="6"/>
        <v>800</v>
      </c>
      <c r="D131" s="71">
        <f t="shared" si="7"/>
        <v>4</v>
      </c>
      <c r="E131" s="3">
        <v>1169759</v>
      </c>
      <c r="F131" s="5">
        <v>37007.308680555601</v>
      </c>
      <c r="G131" t="s">
        <v>990</v>
      </c>
      <c r="H131" t="s">
        <v>911</v>
      </c>
      <c r="I131" t="s">
        <v>912</v>
      </c>
      <c r="K131" t="s">
        <v>913</v>
      </c>
      <c r="L131" t="s">
        <v>953</v>
      </c>
      <c r="M131">
        <v>29088</v>
      </c>
      <c r="N131" t="s">
        <v>125</v>
      </c>
      <c r="O131" s="7">
        <v>50</v>
      </c>
      <c r="R131" t="s">
        <v>916</v>
      </c>
      <c r="S131" t="s">
        <v>917</v>
      </c>
      <c r="T131" s="11">
        <v>40.049999999999997</v>
      </c>
      <c r="U131" t="s">
        <v>972</v>
      </c>
      <c r="V131" t="s">
        <v>973</v>
      </c>
      <c r="W131" t="s">
        <v>974</v>
      </c>
      <c r="X131" t="s">
        <v>921</v>
      </c>
      <c r="Y131" t="s">
        <v>922</v>
      </c>
      <c r="Z131" t="s">
        <v>923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0">
        <f t="shared" si="4"/>
        <v>37007</v>
      </c>
      <c r="B132" s="70" t="str">
        <f t="shared" si="5"/>
        <v>US East Power</v>
      </c>
      <c r="C132" s="71">
        <f t="shared" si="6"/>
        <v>800</v>
      </c>
      <c r="D132" s="71">
        <f t="shared" si="7"/>
        <v>4</v>
      </c>
      <c r="E132" s="3">
        <v>1169761</v>
      </c>
      <c r="F132" s="5">
        <v>37007.308923611097</v>
      </c>
      <c r="G132" t="s">
        <v>19</v>
      </c>
      <c r="H132" t="s">
        <v>911</v>
      </c>
      <c r="I132" t="s">
        <v>912</v>
      </c>
      <c r="K132" t="s">
        <v>913</v>
      </c>
      <c r="L132" t="s">
        <v>953</v>
      </c>
      <c r="M132">
        <v>29088</v>
      </c>
      <c r="N132" t="s">
        <v>125</v>
      </c>
      <c r="O132" s="7">
        <v>50</v>
      </c>
      <c r="R132" t="s">
        <v>916</v>
      </c>
      <c r="S132" t="s">
        <v>917</v>
      </c>
      <c r="T132" s="11">
        <v>40.049999999999997</v>
      </c>
      <c r="U132" t="s">
        <v>972</v>
      </c>
      <c r="V132" t="s">
        <v>973</v>
      </c>
      <c r="W132" t="s">
        <v>974</v>
      </c>
      <c r="X132" t="s">
        <v>921</v>
      </c>
      <c r="Y132" t="s">
        <v>922</v>
      </c>
      <c r="Z132" t="s">
        <v>923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0">
        <f t="shared" si="4"/>
        <v>37007</v>
      </c>
      <c r="B133" s="70" t="str">
        <f t="shared" si="5"/>
        <v>US East Power</v>
      </c>
      <c r="C133" s="71">
        <f t="shared" si="6"/>
        <v>800</v>
      </c>
      <c r="D133" s="71">
        <f t="shared" si="7"/>
        <v>4</v>
      </c>
      <c r="E133" s="3">
        <v>1169783</v>
      </c>
      <c r="F133" s="5">
        <v>37007.312175925901</v>
      </c>
      <c r="G133" t="s">
        <v>980</v>
      </c>
      <c r="H133" t="s">
        <v>911</v>
      </c>
      <c r="I133" t="s">
        <v>912</v>
      </c>
      <c r="K133" t="s">
        <v>913</v>
      </c>
      <c r="L133" t="s">
        <v>953</v>
      </c>
      <c r="M133">
        <v>29082</v>
      </c>
      <c r="N133" t="s">
        <v>126</v>
      </c>
      <c r="O133" s="7">
        <v>50</v>
      </c>
      <c r="R133" t="s">
        <v>916</v>
      </c>
      <c r="S133" t="s">
        <v>917</v>
      </c>
      <c r="T133" s="11">
        <v>48</v>
      </c>
      <c r="U133" t="s">
        <v>955</v>
      </c>
      <c r="V133" t="s">
        <v>956</v>
      </c>
      <c r="W133" t="s">
        <v>969</v>
      </c>
      <c r="X133" t="s">
        <v>921</v>
      </c>
      <c r="Y133" t="s">
        <v>922</v>
      </c>
      <c r="Z133" t="s">
        <v>923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0">
        <f t="shared" si="4"/>
        <v>37007</v>
      </c>
      <c r="B134" s="70" t="str">
        <f t="shared" si="5"/>
        <v>US East Power</v>
      </c>
      <c r="C134" s="71">
        <f t="shared" si="6"/>
        <v>800</v>
      </c>
      <c r="D134" s="71">
        <f t="shared" si="7"/>
        <v>4</v>
      </c>
      <c r="E134" s="3">
        <v>1169802</v>
      </c>
      <c r="F134" s="5">
        <v>37007.314236111102</v>
      </c>
      <c r="G134" t="s">
        <v>990</v>
      </c>
      <c r="H134" t="s">
        <v>911</v>
      </c>
      <c r="I134" t="s">
        <v>912</v>
      </c>
      <c r="K134" t="s">
        <v>913</v>
      </c>
      <c r="L134" t="s">
        <v>953</v>
      </c>
      <c r="M134">
        <v>29088</v>
      </c>
      <c r="N134" t="s">
        <v>125</v>
      </c>
      <c r="O134" s="7">
        <v>50</v>
      </c>
      <c r="R134" t="s">
        <v>916</v>
      </c>
      <c r="S134" t="s">
        <v>917</v>
      </c>
      <c r="T134" s="11">
        <v>39.9</v>
      </c>
      <c r="U134" t="s">
        <v>972</v>
      </c>
      <c r="V134" t="s">
        <v>973</v>
      </c>
      <c r="W134" t="s">
        <v>974</v>
      </c>
      <c r="X134" t="s">
        <v>921</v>
      </c>
      <c r="Y134" t="s">
        <v>922</v>
      </c>
      <c r="Z134" t="s">
        <v>923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0">
        <f t="shared" si="4"/>
        <v>37007</v>
      </c>
      <c r="B135" s="70" t="str">
        <f t="shared" si="5"/>
        <v>US East Power</v>
      </c>
      <c r="C135" s="71">
        <f t="shared" si="6"/>
        <v>800</v>
      </c>
      <c r="D135" s="71">
        <f t="shared" si="7"/>
        <v>4</v>
      </c>
      <c r="E135" s="3">
        <v>1169838</v>
      </c>
      <c r="F135" s="5">
        <v>37007.317199074103</v>
      </c>
      <c r="G135" t="s">
        <v>990</v>
      </c>
      <c r="H135" t="s">
        <v>911</v>
      </c>
      <c r="I135" t="s">
        <v>912</v>
      </c>
      <c r="K135" t="s">
        <v>913</v>
      </c>
      <c r="L135" t="s">
        <v>953</v>
      </c>
      <c r="M135">
        <v>29088</v>
      </c>
      <c r="N135" t="s">
        <v>125</v>
      </c>
      <c r="O135" s="7">
        <v>50</v>
      </c>
      <c r="R135" t="s">
        <v>916</v>
      </c>
      <c r="S135" t="s">
        <v>917</v>
      </c>
      <c r="T135" s="11">
        <v>39.799999999999997</v>
      </c>
      <c r="U135" t="s">
        <v>972</v>
      </c>
      <c r="V135" t="s">
        <v>973</v>
      </c>
      <c r="W135" t="s">
        <v>974</v>
      </c>
      <c r="X135" t="s">
        <v>921</v>
      </c>
      <c r="Y135" t="s">
        <v>922</v>
      </c>
      <c r="Z135" t="s">
        <v>923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0">
        <f t="shared" si="4"/>
        <v>37007</v>
      </c>
      <c r="B136" s="70" t="str">
        <f t="shared" si="5"/>
        <v>US East Power</v>
      </c>
      <c r="C136" s="71">
        <f t="shared" si="6"/>
        <v>800</v>
      </c>
      <c r="D136" s="71">
        <f t="shared" si="7"/>
        <v>4</v>
      </c>
      <c r="E136" s="3">
        <v>1169851</v>
      </c>
      <c r="F136" s="5">
        <v>37007.317962963003</v>
      </c>
      <c r="G136" t="s">
        <v>1009</v>
      </c>
      <c r="H136" t="s">
        <v>997</v>
      </c>
      <c r="I136" t="s">
        <v>912</v>
      </c>
      <c r="K136" t="s">
        <v>913</v>
      </c>
      <c r="L136" t="s">
        <v>1049</v>
      </c>
      <c r="M136">
        <v>32198</v>
      </c>
      <c r="N136" t="s">
        <v>127</v>
      </c>
      <c r="P136" s="7">
        <v>50</v>
      </c>
      <c r="R136" t="s">
        <v>916</v>
      </c>
      <c r="S136" t="s">
        <v>917</v>
      </c>
      <c r="T136" s="11">
        <v>47.5</v>
      </c>
      <c r="U136" t="s">
        <v>1044</v>
      </c>
      <c r="V136" t="s">
        <v>1052</v>
      </c>
      <c r="W136" t="s">
        <v>969</v>
      </c>
      <c r="X136" t="s">
        <v>921</v>
      </c>
      <c r="Y136" t="s">
        <v>922</v>
      </c>
      <c r="Z136" t="s">
        <v>950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0">
        <f t="shared" si="4"/>
        <v>37007</v>
      </c>
      <c r="B137" s="70" t="str">
        <f t="shared" si="5"/>
        <v>US East Power</v>
      </c>
      <c r="C137" s="71">
        <f t="shared" si="6"/>
        <v>800</v>
      </c>
      <c r="D137" s="71">
        <f t="shared" si="7"/>
        <v>4</v>
      </c>
      <c r="E137" s="3">
        <v>1170056</v>
      </c>
      <c r="F137" s="5">
        <v>37007.332372685203</v>
      </c>
      <c r="G137" t="s">
        <v>952</v>
      </c>
      <c r="H137" t="s">
        <v>911</v>
      </c>
      <c r="I137" t="s">
        <v>912</v>
      </c>
      <c r="K137" t="s">
        <v>913</v>
      </c>
      <c r="L137" t="s">
        <v>953</v>
      </c>
      <c r="M137">
        <v>29082</v>
      </c>
      <c r="N137" t="s">
        <v>126</v>
      </c>
      <c r="O137" s="7">
        <v>50</v>
      </c>
      <c r="R137" t="s">
        <v>916</v>
      </c>
      <c r="S137" t="s">
        <v>917</v>
      </c>
      <c r="T137" s="11">
        <v>47.5</v>
      </c>
      <c r="U137" t="s">
        <v>955</v>
      </c>
      <c r="V137" t="s">
        <v>956</v>
      </c>
      <c r="W137" t="s">
        <v>969</v>
      </c>
      <c r="X137" t="s">
        <v>921</v>
      </c>
      <c r="Y137" t="s">
        <v>922</v>
      </c>
      <c r="Z137" t="s">
        <v>923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0">
        <f t="shared" si="4"/>
        <v>37007</v>
      </c>
      <c r="B138" s="70" t="str">
        <f t="shared" si="5"/>
        <v>US East Power</v>
      </c>
      <c r="C138" s="71">
        <f t="shared" si="6"/>
        <v>800</v>
      </c>
      <c r="D138" s="71">
        <f t="shared" si="7"/>
        <v>4</v>
      </c>
      <c r="E138" s="3">
        <v>1170127</v>
      </c>
      <c r="F138" s="5">
        <v>37007.334594907399</v>
      </c>
      <c r="G138" t="s">
        <v>74</v>
      </c>
      <c r="H138" t="s">
        <v>997</v>
      </c>
      <c r="I138" t="s">
        <v>912</v>
      </c>
      <c r="K138" t="s">
        <v>913</v>
      </c>
      <c r="L138" t="s">
        <v>1049</v>
      </c>
      <c r="M138">
        <v>30594</v>
      </c>
      <c r="N138" t="s">
        <v>128</v>
      </c>
      <c r="O138" s="7">
        <v>50</v>
      </c>
      <c r="R138" t="s">
        <v>916</v>
      </c>
      <c r="S138" t="s">
        <v>917</v>
      </c>
      <c r="T138" s="11">
        <v>39</v>
      </c>
      <c r="U138" t="s">
        <v>1044</v>
      </c>
      <c r="V138" t="s">
        <v>1052</v>
      </c>
      <c r="W138" t="s">
        <v>969</v>
      </c>
      <c r="X138" t="s">
        <v>921</v>
      </c>
      <c r="Y138" t="s">
        <v>922</v>
      </c>
      <c r="Z138" t="s">
        <v>950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0">
        <f t="shared" si="4"/>
        <v>37007</v>
      </c>
      <c r="B139" s="70" t="str">
        <f t="shared" si="5"/>
        <v>Natural Gas</v>
      </c>
      <c r="C139" s="71">
        <f t="shared" si="6"/>
        <v>155000</v>
      </c>
      <c r="D139" s="71">
        <f t="shared" si="7"/>
        <v>38.75</v>
      </c>
      <c r="E139" s="3">
        <v>1170548</v>
      </c>
      <c r="F139" s="5">
        <v>37007.347662036998</v>
      </c>
      <c r="G139" t="s">
        <v>119</v>
      </c>
      <c r="H139" t="s">
        <v>997</v>
      </c>
      <c r="I139" t="s">
        <v>912</v>
      </c>
      <c r="K139" t="s">
        <v>942</v>
      </c>
      <c r="L139" t="s">
        <v>943</v>
      </c>
      <c r="M139">
        <v>36165</v>
      </c>
      <c r="N139" t="s">
        <v>129</v>
      </c>
      <c r="P139" s="7">
        <v>5000</v>
      </c>
      <c r="R139" t="s">
        <v>945</v>
      </c>
      <c r="S139" t="s">
        <v>917</v>
      </c>
      <c r="T139" s="11">
        <v>-0.08</v>
      </c>
      <c r="U139" t="s">
        <v>130</v>
      </c>
      <c r="V139" t="s">
        <v>131</v>
      </c>
      <c r="W139" t="s">
        <v>132</v>
      </c>
      <c r="X139" t="s">
        <v>949</v>
      </c>
      <c r="Y139" t="s">
        <v>922</v>
      </c>
      <c r="Z139" t="s">
        <v>950</v>
      </c>
      <c r="AA139">
        <v>95000242</v>
      </c>
      <c r="AB139" t="s">
        <v>133</v>
      </c>
      <c r="AC139">
        <v>232</v>
      </c>
      <c r="AD139" s="5">
        <v>37012.875</v>
      </c>
      <c r="AE139" s="5">
        <v>37042.875</v>
      </c>
    </row>
    <row r="140" spans="1:31" x14ac:dyDescent="0.2">
      <c r="A140" s="70">
        <f t="shared" si="4"/>
        <v>37007</v>
      </c>
      <c r="B140" s="70" t="str">
        <f t="shared" si="5"/>
        <v>US West Power</v>
      </c>
      <c r="C140" s="71">
        <f t="shared" si="6"/>
        <v>800</v>
      </c>
      <c r="D140" s="71">
        <f t="shared" si="7"/>
        <v>6</v>
      </c>
      <c r="E140" s="3">
        <v>1170623</v>
      </c>
      <c r="F140" s="5">
        <v>37007.350636574098</v>
      </c>
      <c r="G140" t="s">
        <v>107</v>
      </c>
      <c r="H140" t="s">
        <v>997</v>
      </c>
      <c r="I140" t="s">
        <v>912</v>
      </c>
      <c r="K140" t="s">
        <v>913</v>
      </c>
      <c r="L140" t="s">
        <v>925</v>
      </c>
      <c r="M140">
        <v>29487</v>
      </c>
      <c r="N140" t="s">
        <v>134</v>
      </c>
      <c r="P140" s="7">
        <v>25</v>
      </c>
      <c r="R140" t="s">
        <v>916</v>
      </c>
      <c r="S140" t="s">
        <v>917</v>
      </c>
      <c r="T140" s="11">
        <v>310</v>
      </c>
      <c r="U140" t="s">
        <v>998</v>
      </c>
      <c r="V140" t="s">
        <v>135</v>
      </c>
      <c r="W140" t="s">
        <v>934</v>
      </c>
      <c r="X140" t="s">
        <v>921</v>
      </c>
      <c r="Y140" t="s">
        <v>922</v>
      </c>
      <c r="Z140" t="s">
        <v>923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0">
        <f t="shared" si="4"/>
        <v>37007</v>
      </c>
      <c r="B141" s="70" t="str">
        <f t="shared" si="5"/>
        <v>Natural Gas</v>
      </c>
      <c r="C141" s="71">
        <f t="shared" si="6"/>
        <v>930000</v>
      </c>
      <c r="D141" s="71">
        <f t="shared" si="7"/>
        <v>279</v>
      </c>
      <c r="E141" s="3">
        <v>1171415</v>
      </c>
      <c r="F141" s="5">
        <v>37007.368171296301</v>
      </c>
      <c r="G141" t="s">
        <v>996</v>
      </c>
      <c r="H141" t="s">
        <v>911</v>
      </c>
      <c r="I141" t="s">
        <v>912</v>
      </c>
      <c r="K141" t="s">
        <v>942</v>
      </c>
      <c r="L141" t="s">
        <v>959</v>
      </c>
      <c r="M141">
        <v>36228</v>
      </c>
      <c r="N141" t="s">
        <v>136</v>
      </c>
      <c r="P141" s="7">
        <v>30000</v>
      </c>
      <c r="R141" t="s">
        <v>945</v>
      </c>
      <c r="S141" t="s">
        <v>917</v>
      </c>
      <c r="T141" s="11">
        <v>-5.0000000000000001E-3</v>
      </c>
      <c r="U141" t="s">
        <v>961</v>
      </c>
      <c r="V141" t="s">
        <v>137</v>
      </c>
      <c r="W141" t="s">
        <v>138</v>
      </c>
      <c r="X141" t="s">
        <v>949</v>
      </c>
      <c r="Y141" t="s">
        <v>922</v>
      </c>
      <c r="Z141" t="s">
        <v>950</v>
      </c>
      <c r="AA141">
        <v>96016709</v>
      </c>
      <c r="AB141" t="s">
        <v>139</v>
      </c>
      <c r="AC141">
        <v>55265</v>
      </c>
      <c r="AD141" s="5">
        <v>37012.875</v>
      </c>
      <c r="AE141" s="5">
        <v>37042.875</v>
      </c>
    </row>
    <row r="142" spans="1:31" x14ac:dyDescent="0.2">
      <c r="A142" s="70">
        <f t="shared" si="4"/>
        <v>37007</v>
      </c>
      <c r="B142" s="70" t="str">
        <f t="shared" si="5"/>
        <v>Natural Gas</v>
      </c>
      <c r="C142" s="71">
        <f t="shared" si="6"/>
        <v>755000</v>
      </c>
      <c r="D142" s="71">
        <f t="shared" si="7"/>
        <v>226.49999999999997</v>
      </c>
      <c r="E142" s="3">
        <v>1171501</v>
      </c>
      <c r="F142" s="5">
        <v>37007.369641203702</v>
      </c>
      <c r="G142" t="s">
        <v>991</v>
      </c>
      <c r="H142" t="s">
        <v>911</v>
      </c>
      <c r="I142" t="s">
        <v>912</v>
      </c>
      <c r="K142" t="s">
        <v>942</v>
      </c>
      <c r="L142" t="s">
        <v>1032</v>
      </c>
      <c r="M142">
        <v>32953</v>
      </c>
      <c r="N142" t="s">
        <v>140</v>
      </c>
      <c r="O142" s="7">
        <v>5000</v>
      </c>
      <c r="R142" t="s">
        <v>945</v>
      </c>
      <c r="S142" t="s">
        <v>917</v>
      </c>
      <c r="T142" s="11">
        <v>-0.19500000000000001</v>
      </c>
      <c r="U142" t="s">
        <v>946</v>
      </c>
      <c r="V142" t="s">
        <v>1034</v>
      </c>
      <c r="W142" t="s">
        <v>1035</v>
      </c>
      <c r="X142" t="s">
        <v>949</v>
      </c>
      <c r="Y142" t="s">
        <v>922</v>
      </c>
      <c r="Z142" t="s">
        <v>1036</v>
      </c>
      <c r="AA142">
        <v>96000103</v>
      </c>
      <c r="AB142" t="s">
        <v>141</v>
      </c>
      <c r="AC142">
        <v>65268</v>
      </c>
      <c r="AD142" s="5">
        <v>37196</v>
      </c>
      <c r="AE142" s="5">
        <v>37346</v>
      </c>
    </row>
    <row r="143" spans="1:31" x14ac:dyDescent="0.2">
      <c r="A143" s="70">
        <f t="shared" si="4"/>
        <v>37007</v>
      </c>
      <c r="B143" s="70" t="str">
        <f t="shared" si="5"/>
        <v>Natural Gas</v>
      </c>
      <c r="C143" s="71">
        <f t="shared" si="6"/>
        <v>155000</v>
      </c>
      <c r="D143" s="71">
        <f t="shared" si="7"/>
        <v>46.499999999999993</v>
      </c>
      <c r="E143" s="3">
        <v>1171583</v>
      </c>
      <c r="F143" s="5">
        <v>37007.370983796303</v>
      </c>
      <c r="G143" t="s">
        <v>958</v>
      </c>
      <c r="H143" t="s">
        <v>911</v>
      </c>
      <c r="I143" t="s">
        <v>912</v>
      </c>
      <c r="K143" t="s">
        <v>942</v>
      </c>
      <c r="L143" t="s">
        <v>943</v>
      </c>
      <c r="M143">
        <v>36167</v>
      </c>
      <c r="N143" t="s">
        <v>142</v>
      </c>
      <c r="P143" s="7">
        <v>5000</v>
      </c>
      <c r="R143" t="s">
        <v>945</v>
      </c>
      <c r="S143" t="s">
        <v>917</v>
      </c>
      <c r="T143" s="11">
        <v>1.7500000000000002E-2</v>
      </c>
      <c r="U143" t="s">
        <v>961</v>
      </c>
      <c r="V143" t="s">
        <v>131</v>
      </c>
      <c r="W143" t="s">
        <v>132</v>
      </c>
      <c r="X143" t="s">
        <v>949</v>
      </c>
      <c r="Y143" t="s">
        <v>922</v>
      </c>
      <c r="Z143" t="s">
        <v>950</v>
      </c>
      <c r="AA143">
        <v>96021110</v>
      </c>
      <c r="AB143" t="s">
        <v>143</v>
      </c>
      <c r="AC143">
        <v>57399</v>
      </c>
      <c r="AD143" s="5">
        <v>37012.875</v>
      </c>
      <c r="AE143" s="5">
        <v>37042.875</v>
      </c>
    </row>
    <row r="144" spans="1:31" x14ac:dyDescent="0.2">
      <c r="A144" s="70">
        <f t="shared" ref="A144:A207" si="8">DATEVALUE(TEXT(F144, "mm/dd/yy"))</f>
        <v>37007</v>
      </c>
      <c r="B144" s="70" t="str">
        <f t="shared" ref="B144:B207" si="9">IF(K144="Power",IF(Z144="Enron Canada Corp.",LEFT(L144,9),LEFT(L144,13)),K144)</f>
        <v>Natural Gas</v>
      </c>
      <c r="C144" s="71">
        <f t="shared" ref="C144:C207" si="10">IF(K144="Power",((AE144-AD144+1)*16*SUM(O144:P144)),((AE144-AD144+1)*SUM(O144:P144)))</f>
        <v>310000</v>
      </c>
      <c r="D144" s="71">
        <f t="shared" ref="D144:D207" si="11">VLOOKUP(H144,$A$7:$F$13,(HLOOKUP(B144,$B$5:$F$6,2,FALSE)),FALSE)*C144</f>
        <v>92.999999999999986</v>
      </c>
      <c r="E144" s="3">
        <v>1171685</v>
      </c>
      <c r="F144" s="5">
        <v>37007.373043981497</v>
      </c>
      <c r="G144" t="s">
        <v>980</v>
      </c>
      <c r="H144" t="s">
        <v>911</v>
      </c>
      <c r="I144" t="s">
        <v>912</v>
      </c>
      <c r="K144" t="s">
        <v>942</v>
      </c>
      <c r="L144" t="s">
        <v>959</v>
      </c>
      <c r="M144">
        <v>36228</v>
      </c>
      <c r="N144" t="s">
        <v>136</v>
      </c>
      <c r="O144" s="7">
        <v>10000</v>
      </c>
      <c r="R144" t="s">
        <v>945</v>
      </c>
      <c r="S144" t="s">
        <v>917</v>
      </c>
      <c r="T144" s="11">
        <v>-5.0000000000000001E-3</v>
      </c>
      <c r="U144" t="s">
        <v>144</v>
      </c>
      <c r="V144" t="s">
        <v>137</v>
      </c>
      <c r="W144" t="s">
        <v>138</v>
      </c>
      <c r="X144" t="s">
        <v>949</v>
      </c>
      <c r="Y144" t="s">
        <v>922</v>
      </c>
      <c r="Z144" t="s">
        <v>950</v>
      </c>
      <c r="AA144">
        <v>95000281</v>
      </c>
      <c r="AB144" t="s">
        <v>145</v>
      </c>
      <c r="AC144">
        <v>56264</v>
      </c>
      <c r="AD144" s="5">
        <v>37012.875</v>
      </c>
      <c r="AE144" s="5">
        <v>37042.875</v>
      </c>
    </row>
    <row r="145" spans="1:31" x14ac:dyDescent="0.2">
      <c r="A145" s="70">
        <f t="shared" si="8"/>
        <v>37007</v>
      </c>
      <c r="B145" s="70" t="str">
        <f t="shared" si="9"/>
        <v>Natural Gas</v>
      </c>
      <c r="C145" s="71">
        <f t="shared" si="10"/>
        <v>765000</v>
      </c>
      <c r="D145" s="71">
        <f t="shared" si="11"/>
        <v>229.49999999999997</v>
      </c>
      <c r="E145" s="3">
        <v>1172638</v>
      </c>
      <c r="F145" s="5">
        <v>37007.389178240701</v>
      </c>
      <c r="G145" t="s">
        <v>86</v>
      </c>
      <c r="H145" t="s">
        <v>911</v>
      </c>
      <c r="I145" t="s">
        <v>912</v>
      </c>
      <c r="K145" t="s">
        <v>942</v>
      </c>
      <c r="L145" t="s">
        <v>1032</v>
      </c>
      <c r="M145">
        <v>48544</v>
      </c>
      <c r="N145" t="s">
        <v>146</v>
      </c>
      <c r="P145" s="7">
        <v>5000</v>
      </c>
      <c r="R145" t="s">
        <v>945</v>
      </c>
      <c r="S145" t="s">
        <v>917</v>
      </c>
      <c r="T145" s="11">
        <v>-0.28999999999999998</v>
      </c>
      <c r="U145" t="s">
        <v>946</v>
      </c>
      <c r="V145" t="s">
        <v>1034</v>
      </c>
      <c r="W145" t="s">
        <v>1035</v>
      </c>
      <c r="X145" t="s">
        <v>949</v>
      </c>
      <c r="Y145" t="s">
        <v>922</v>
      </c>
      <c r="Z145" t="s">
        <v>1036</v>
      </c>
      <c r="AA145">
        <v>96043931</v>
      </c>
      <c r="AB145" t="s">
        <v>147</v>
      </c>
      <c r="AC145">
        <v>120</v>
      </c>
      <c r="AD145" s="5">
        <v>37043</v>
      </c>
      <c r="AE145" s="5">
        <v>37195</v>
      </c>
    </row>
    <row r="146" spans="1:31" x14ac:dyDescent="0.2">
      <c r="A146" s="70">
        <f t="shared" si="8"/>
        <v>37007</v>
      </c>
      <c r="B146" s="70" t="str">
        <f t="shared" si="9"/>
        <v>US East Power</v>
      </c>
      <c r="C146" s="71">
        <f t="shared" si="10"/>
        <v>24800</v>
      </c>
      <c r="D146" s="71">
        <f t="shared" si="11"/>
        <v>124</v>
      </c>
      <c r="E146" s="3">
        <v>1172709</v>
      </c>
      <c r="F146" s="5">
        <v>37007.390636574099</v>
      </c>
      <c r="G146" t="s">
        <v>980</v>
      </c>
      <c r="H146" t="s">
        <v>997</v>
      </c>
      <c r="I146" t="s">
        <v>912</v>
      </c>
      <c r="K146" t="s">
        <v>913</v>
      </c>
      <c r="L146" t="s">
        <v>1049</v>
      </c>
      <c r="M146">
        <v>30183</v>
      </c>
      <c r="N146" t="s">
        <v>148</v>
      </c>
      <c r="P146" s="7">
        <v>50</v>
      </c>
      <c r="R146" t="s">
        <v>916</v>
      </c>
      <c r="S146" t="s">
        <v>917</v>
      </c>
      <c r="T146" s="11">
        <v>50.5</v>
      </c>
      <c r="U146" t="s">
        <v>1044</v>
      </c>
      <c r="V146" t="s">
        <v>53</v>
      </c>
      <c r="W146" t="s">
        <v>957</v>
      </c>
      <c r="X146" t="s">
        <v>921</v>
      </c>
      <c r="Y146" t="s">
        <v>922</v>
      </c>
      <c r="Z146" t="s">
        <v>950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0">
        <f t="shared" si="8"/>
        <v>37007</v>
      </c>
      <c r="B147" s="70" t="str">
        <f t="shared" si="9"/>
        <v>Natural Gas</v>
      </c>
      <c r="C147" s="71">
        <f t="shared" si="10"/>
        <v>620000</v>
      </c>
      <c r="D147" s="71">
        <f t="shared" si="11"/>
        <v>185.99999999999997</v>
      </c>
      <c r="E147" s="3">
        <v>1173300</v>
      </c>
      <c r="F147" s="5">
        <v>37007.404143518499</v>
      </c>
      <c r="G147" t="s">
        <v>149</v>
      </c>
      <c r="H147" t="s">
        <v>911</v>
      </c>
      <c r="I147" t="s">
        <v>912</v>
      </c>
      <c r="K147" t="s">
        <v>942</v>
      </c>
      <c r="L147" t="s">
        <v>959</v>
      </c>
      <c r="M147">
        <v>36241</v>
      </c>
      <c r="N147" t="s">
        <v>150</v>
      </c>
      <c r="P147" s="7">
        <v>20000</v>
      </c>
      <c r="R147" t="s">
        <v>945</v>
      </c>
      <c r="S147" t="s">
        <v>917</v>
      </c>
      <c r="T147" s="11">
        <v>5.0000000000000001E-3</v>
      </c>
      <c r="U147" t="s">
        <v>961</v>
      </c>
      <c r="V147" t="s">
        <v>137</v>
      </c>
      <c r="W147" t="s">
        <v>138</v>
      </c>
      <c r="X147" t="s">
        <v>949</v>
      </c>
      <c r="Y147" t="s">
        <v>922</v>
      </c>
      <c r="Z147" t="s">
        <v>950</v>
      </c>
      <c r="AA147">
        <v>96038419</v>
      </c>
      <c r="AB147" t="s">
        <v>151</v>
      </c>
      <c r="AC147">
        <v>69034</v>
      </c>
      <c r="AD147" s="5">
        <v>37012.875</v>
      </c>
      <c r="AE147" s="5">
        <v>37042.875</v>
      </c>
    </row>
    <row r="148" spans="1:31" x14ac:dyDescent="0.2">
      <c r="A148" s="70">
        <f t="shared" si="8"/>
        <v>37007</v>
      </c>
      <c r="B148" s="70" t="str">
        <f t="shared" si="9"/>
        <v>Natural Gas</v>
      </c>
      <c r="C148" s="71">
        <f t="shared" si="10"/>
        <v>620000</v>
      </c>
      <c r="D148" s="71">
        <f t="shared" si="11"/>
        <v>185.99999999999997</v>
      </c>
      <c r="E148" s="3">
        <v>1173304</v>
      </c>
      <c r="F148" s="5">
        <v>37007.404282407399</v>
      </c>
      <c r="G148" t="s">
        <v>149</v>
      </c>
      <c r="H148" t="s">
        <v>911</v>
      </c>
      <c r="I148" t="s">
        <v>912</v>
      </c>
      <c r="K148" t="s">
        <v>942</v>
      </c>
      <c r="L148" t="s">
        <v>959</v>
      </c>
      <c r="M148">
        <v>42165</v>
      </c>
      <c r="N148" t="s">
        <v>152</v>
      </c>
      <c r="O148" s="7">
        <v>20000</v>
      </c>
      <c r="R148" t="s">
        <v>945</v>
      </c>
      <c r="S148" t="s">
        <v>917</v>
      </c>
      <c r="T148" s="11">
        <v>0</v>
      </c>
      <c r="U148" t="s">
        <v>144</v>
      </c>
      <c r="V148" t="s">
        <v>137</v>
      </c>
      <c r="W148" t="s">
        <v>138</v>
      </c>
      <c r="X148" t="s">
        <v>949</v>
      </c>
      <c r="Y148" t="s">
        <v>922</v>
      </c>
      <c r="Z148" t="s">
        <v>950</v>
      </c>
      <c r="AA148">
        <v>96038419</v>
      </c>
      <c r="AB148" t="s">
        <v>153</v>
      </c>
      <c r="AC148">
        <v>69034</v>
      </c>
      <c r="AD148" s="5">
        <v>37012.875</v>
      </c>
      <c r="AE148" s="5">
        <v>37042.875</v>
      </c>
    </row>
    <row r="149" spans="1:31" x14ac:dyDescent="0.2">
      <c r="A149" s="70">
        <f t="shared" si="8"/>
        <v>37007</v>
      </c>
      <c r="B149" s="70" t="str">
        <f t="shared" si="9"/>
        <v>US East Power</v>
      </c>
      <c r="C149" s="71">
        <f t="shared" si="10"/>
        <v>800</v>
      </c>
      <c r="D149" s="71">
        <f t="shared" si="11"/>
        <v>4</v>
      </c>
      <c r="E149" s="3">
        <v>1173447</v>
      </c>
      <c r="F149" s="5">
        <v>37007.406585648103</v>
      </c>
      <c r="G149" t="s">
        <v>970</v>
      </c>
      <c r="H149" t="s">
        <v>997</v>
      </c>
      <c r="I149" t="s">
        <v>912</v>
      </c>
      <c r="K149" t="s">
        <v>913</v>
      </c>
      <c r="L149" t="s">
        <v>953</v>
      </c>
      <c r="M149">
        <v>29082</v>
      </c>
      <c r="N149" t="s">
        <v>126</v>
      </c>
      <c r="P149" s="7">
        <v>50</v>
      </c>
      <c r="R149" t="s">
        <v>916</v>
      </c>
      <c r="S149" t="s">
        <v>917</v>
      </c>
      <c r="T149" s="11">
        <v>47.75</v>
      </c>
      <c r="U149" t="s">
        <v>1044</v>
      </c>
      <c r="V149" t="s">
        <v>956</v>
      </c>
      <c r="W149" t="s">
        <v>969</v>
      </c>
      <c r="X149" t="s">
        <v>921</v>
      </c>
      <c r="Y149" t="s">
        <v>922</v>
      </c>
      <c r="Z149" t="s">
        <v>923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0">
        <f t="shared" si="8"/>
        <v>37007</v>
      </c>
      <c r="B150" s="70" t="str">
        <f t="shared" si="9"/>
        <v>US West Power</v>
      </c>
      <c r="C150" s="71">
        <f t="shared" si="10"/>
        <v>12400</v>
      </c>
      <c r="D150" s="71">
        <f t="shared" si="11"/>
        <v>93</v>
      </c>
      <c r="E150" s="3">
        <v>1173866</v>
      </c>
      <c r="F150" s="5">
        <v>37007.422361111101</v>
      </c>
      <c r="G150" t="s">
        <v>980</v>
      </c>
      <c r="H150" t="s">
        <v>997</v>
      </c>
      <c r="I150" t="s">
        <v>912</v>
      </c>
      <c r="K150" t="s">
        <v>913</v>
      </c>
      <c r="L150" t="s">
        <v>914</v>
      </c>
      <c r="M150">
        <v>36468</v>
      </c>
      <c r="N150" t="s">
        <v>929</v>
      </c>
      <c r="O150" s="7">
        <v>25</v>
      </c>
      <c r="R150" t="s">
        <v>916</v>
      </c>
      <c r="S150" t="s">
        <v>917</v>
      </c>
      <c r="T150" s="11">
        <v>314</v>
      </c>
      <c r="U150" t="s">
        <v>998</v>
      </c>
      <c r="V150" t="s">
        <v>930</v>
      </c>
      <c r="W150" t="s">
        <v>931</v>
      </c>
      <c r="X150" t="s">
        <v>921</v>
      </c>
      <c r="Y150" t="s">
        <v>922</v>
      </c>
      <c r="Z150" t="s">
        <v>923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0">
        <f t="shared" si="8"/>
        <v>37007</v>
      </c>
      <c r="B151" s="70" t="str">
        <f t="shared" si="9"/>
        <v>Natural Gas</v>
      </c>
      <c r="C151" s="71">
        <f t="shared" si="10"/>
        <v>155000</v>
      </c>
      <c r="D151" s="71">
        <f t="shared" si="11"/>
        <v>46.499999999999993</v>
      </c>
      <c r="E151" s="3">
        <v>1174563</v>
      </c>
      <c r="F151" s="5">
        <v>37007.450439814798</v>
      </c>
      <c r="G151" t="s">
        <v>74</v>
      </c>
      <c r="H151" t="s">
        <v>171</v>
      </c>
      <c r="I151" t="s">
        <v>912</v>
      </c>
      <c r="K151" t="s">
        <v>942</v>
      </c>
      <c r="L151" t="s">
        <v>959</v>
      </c>
      <c r="M151">
        <v>43462</v>
      </c>
      <c r="N151" t="s">
        <v>154</v>
      </c>
      <c r="P151" s="7">
        <v>5000</v>
      </c>
      <c r="R151" t="s">
        <v>945</v>
      </c>
      <c r="S151" t="s">
        <v>917</v>
      </c>
      <c r="T151" s="11">
        <v>5.05</v>
      </c>
      <c r="U151" t="s">
        <v>155</v>
      </c>
      <c r="V151" t="s">
        <v>1017</v>
      </c>
      <c r="W151" t="s">
        <v>1018</v>
      </c>
      <c r="X151" t="s">
        <v>949</v>
      </c>
      <c r="Y151" t="s">
        <v>922</v>
      </c>
      <c r="Z151" t="s">
        <v>950</v>
      </c>
      <c r="AB151" t="s">
        <v>156</v>
      </c>
      <c r="AC151">
        <v>69121</v>
      </c>
      <c r="AD151" s="5">
        <v>37073.875</v>
      </c>
      <c r="AE151" s="5">
        <v>37103.875</v>
      </c>
    </row>
    <row r="152" spans="1:31" x14ac:dyDescent="0.2">
      <c r="A152" s="70">
        <f t="shared" si="8"/>
        <v>37007</v>
      </c>
      <c r="B152" s="70" t="str">
        <f t="shared" si="9"/>
        <v>Natural Gas</v>
      </c>
      <c r="C152" s="71">
        <f t="shared" si="10"/>
        <v>155000</v>
      </c>
      <c r="D152" s="71">
        <f t="shared" si="11"/>
        <v>46.499999999999993</v>
      </c>
      <c r="E152" s="3">
        <v>1174586</v>
      </c>
      <c r="F152" s="5">
        <v>37007.4510532407</v>
      </c>
      <c r="G152" t="s">
        <v>157</v>
      </c>
      <c r="H152" t="s">
        <v>911</v>
      </c>
      <c r="I152" t="s">
        <v>912</v>
      </c>
      <c r="K152" t="s">
        <v>942</v>
      </c>
      <c r="L152" t="s">
        <v>943</v>
      </c>
      <c r="M152">
        <v>37101</v>
      </c>
      <c r="N152" t="s">
        <v>158</v>
      </c>
      <c r="O152" s="7">
        <v>5000</v>
      </c>
      <c r="R152" t="s">
        <v>945</v>
      </c>
      <c r="S152" t="s">
        <v>917</v>
      </c>
      <c r="T152" s="11">
        <v>-0.12</v>
      </c>
      <c r="U152" t="s">
        <v>961</v>
      </c>
      <c r="V152" t="s">
        <v>131</v>
      </c>
      <c r="W152" t="s">
        <v>132</v>
      </c>
      <c r="X152" t="s">
        <v>949</v>
      </c>
      <c r="Y152" t="s">
        <v>922</v>
      </c>
      <c r="Z152" t="s">
        <v>950</v>
      </c>
      <c r="AB152" t="s">
        <v>159</v>
      </c>
      <c r="AC152">
        <v>3022</v>
      </c>
      <c r="AD152" s="5">
        <v>37012.875</v>
      </c>
      <c r="AE152" s="5">
        <v>37042.875</v>
      </c>
    </row>
    <row r="153" spans="1:31" x14ac:dyDescent="0.2">
      <c r="A153" s="70">
        <f t="shared" si="8"/>
        <v>37007</v>
      </c>
      <c r="B153" s="70" t="str">
        <f t="shared" si="9"/>
        <v>Natural Gas</v>
      </c>
      <c r="C153" s="71">
        <f t="shared" si="10"/>
        <v>310000</v>
      </c>
      <c r="D153" s="71">
        <f t="shared" si="11"/>
        <v>77.5</v>
      </c>
      <c r="E153" s="3">
        <v>1175025</v>
      </c>
      <c r="F153" s="5">
        <v>37007.497905092598</v>
      </c>
      <c r="G153" t="s">
        <v>160</v>
      </c>
      <c r="H153" t="s">
        <v>997</v>
      </c>
      <c r="I153" t="s">
        <v>912</v>
      </c>
      <c r="K153" t="s">
        <v>942</v>
      </c>
      <c r="L153" t="s">
        <v>959</v>
      </c>
      <c r="M153">
        <v>36228</v>
      </c>
      <c r="N153" t="s">
        <v>136</v>
      </c>
      <c r="O153" s="7">
        <v>10000</v>
      </c>
      <c r="R153" t="s">
        <v>945</v>
      </c>
      <c r="S153" t="s">
        <v>917</v>
      </c>
      <c r="T153" s="11">
        <v>-5.0000000000000001E-3</v>
      </c>
      <c r="U153" t="s">
        <v>1023</v>
      </c>
      <c r="V153" t="s">
        <v>137</v>
      </c>
      <c r="W153" t="s">
        <v>138</v>
      </c>
      <c r="X153" t="s">
        <v>949</v>
      </c>
      <c r="Y153" t="s">
        <v>922</v>
      </c>
      <c r="Z153" t="s">
        <v>950</v>
      </c>
      <c r="AA153">
        <v>96009194</v>
      </c>
      <c r="AB153" t="s">
        <v>161</v>
      </c>
      <c r="AC153">
        <v>3497</v>
      </c>
      <c r="AD153" s="5">
        <v>37012.875</v>
      </c>
      <c r="AE153" s="5">
        <v>37042.875</v>
      </c>
    </row>
    <row r="154" spans="1:31" x14ac:dyDescent="0.2">
      <c r="A154" s="70">
        <f t="shared" si="8"/>
        <v>37007</v>
      </c>
      <c r="B154" s="70" t="str">
        <f t="shared" si="9"/>
        <v>US West Power</v>
      </c>
      <c r="C154" s="71">
        <f t="shared" si="10"/>
        <v>12400</v>
      </c>
      <c r="D154" s="71">
        <f t="shared" si="11"/>
        <v>93</v>
      </c>
      <c r="E154" s="3">
        <v>1175261</v>
      </c>
      <c r="F154" s="5">
        <v>37007.520497685196</v>
      </c>
      <c r="G154" t="s">
        <v>982</v>
      </c>
      <c r="H154" t="s">
        <v>911</v>
      </c>
      <c r="I154" t="s">
        <v>912</v>
      </c>
      <c r="K154" t="s">
        <v>913</v>
      </c>
      <c r="L154" t="s">
        <v>914</v>
      </c>
      <c r="M154">
        <v>49075</v>
      </c>
      <c r="N154" t="s">
        <v>915</v>
      </c>
      <c r="P154" s="7">
        <v>25</v>
      </c>
      <c r="R154" t="s">
        <v>916</v>
      </c>
      <c r="S154" t="s">
        <v>917</v>
      </c>
      <c r="T154" s="11">
        <v>295</v>
      </c>
      <c r="U154" t="s">
        <v>937</v>
      </c>
      <c r="V154" t="s">
        <v>940</v>
      </c>
      <c r="W154" t="s">
        <v>920</v>
      </c>
      <c r="X154" t="s">
        <v>921</v>
      </c>
      <c r="Y154" t="s">
        <v>922</v>
      </c>
      <c r="Z154" t="s">
        <v>923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0">
        <f t="shared" si="8"/>
        <v>37007</v>
      </c>
      <c r="B155" s="70" t="str">
        <f t="shared" si="9"/>
        <v>US East Power</v>
      </c>
      <c r="C155" s="71">
        <f t="shared" si="10"/>
        <v>800</v>
      </c>
      <c r="D155" s="71">
        <f t="shared" si="11"/>
        <v>4</v>
      </c>
      <c r="E155" s="3">
        <v>1175439</v>
      </c>
      <c r="F155" s="5">
        <v>37007.533067129603</v>
      </c>
      <c r="G155" t="s">
        <v>990</v>
      </c>
      <c r="H155" t="s">
        <v>911</v>
      </c>
      <c r="I155" t="s">
        <v>912</v>
      </c>
      <c r="K155" t="s">
        <v>913</v>
      </c>
      <c r="L155" t="s">
        <v>953</v>
      </c>
      <c r="M155">
        <v>49119</v>
      </c>
      <c r="N155" t="s">
        <v>92</v>
      </c>
      <c r="O155" s="7">
        <v>50</v>
      </c>
      <c r="R155" t="s">
        <v>916</v>
      </c>
      <c r="S155" t="s">
        <v>917</v>
      </c>
      <c r="T155" s="11">
        <v>61.75</v>
      </c>
      <c r="U155" t="s">
        <v>972</v>
      </c>
      <c r="V155" t="s">
        <v>973</v>
      </c>
      <c r="W155" t="s">
        <v>974</v>
      </c>
      <c r="X155" t="s">
        <v>921</v>
      </c>
      <c r="Y155" t="s">
        <v>922</v>
      </c>
      <c r="Z155" t="s">
        <v>923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0">
        <f t="shared" si="8"/>
        <v>37007</v>
      </c>
      <c r="B156" s="70" t="str">
        <f t="shared" si="9"/>
        <v>Natural Gas</v>
      </c>
      <c r="C156" s="71">
        <f t="shared" si="10"/>
        <v>450000</v>
      </c>
      <c r="D156" s="71">
        <f t="shared" si="11"/>
        <v>135</v>
      </c>
      <c r="E156" s="3">
        <v>1176451</v>
      </c>
      <c r="F156" s="5">
        <v>37007.592824074098</v>
      </c>
      <c r="G156" t="s">
        <v>999</v>
      </c>
      <c r="H156" t="s">
        <v>171</v>
      </c>
      <c r="I156" t="s">
        <v>912</v>
      </c>
      <c r="K156" t="s">
        <v>942</v>
      </c>
      <c r="L156" t="s">
        <v>959</v>
      </c>
      <c r="M156">
        <v>43378</v>
      </c>
      <c r="N156" t="s">
        <v>42</v>
      </c>
      <c r="P156" s="7">
        <v>15000</v>
      </c>
      <c r="R156" t="s">
        <v>945</v>
      </c>
      <c r="S156" t="s">
        <v>917</v>
      </c>
      <c r="T156" s="11">
        <v>4.96</v>
      </c>
      <c r="U156" t="s">
        <v>155</v>
      </c>
      <c r="V156" t="s">
        <v>1017</v>
      </c>
      <c r="W156" t="s">
        <v>1018</v>
      </c>
      <c r="X156" t="s">
        <v>949</v>
      </c>
      <c r="Y156" t="s">
        <v>922</v>
      </c>
      <c r="Z156" t="s">
        <v>950</v>
      </c>
      <c r="AA156">
        <v>95000226</v>
      </c>
      <c r="AB156" t="s">
        <v>162</v>
      </c>
      <c r="AC156">
        <v>64245</v>
      </c>
      <c r="AD156" s="5">
        <v>37043.875</v>
      </c>
      <c r="AE156" s="5">
        <v>37072.875</v>
      </c>
    </row>
    <row r="157" spans="1:31" x14ac:dyDescent="0.2">
      <c r="A157" s="70">
        <f t="shared" si="8"/>
        <v>37007</v>
      </c>
      <c r="B157" s="70" t="str">
        <f t="shared" si="9"/>
        <v>US East Power</v>
      </c>
      <c r="C157" s="71">
        <f t="shared" si="10"/>
        <v>24800</v>
      </c>
      <c r="D157" s="71">
        <f t="shared" si="11"/>
        <v>124</v>
      </c>
      <c r="E157" s="3">
        <v>1176647</v>
      </c>
      <c r="F157" s="5">
        <v>37007.617650462998</v>
      </c>
      <c r="G157" t="s">
        <v>107</v>
      </c>
      <c r="H157" t="s">
        <v>911</v>
      </c>
      <c r="I157" t="s">
        <v>912</v>
      </c>
      <c r="K157" t="s">
        <v>913</v>
      </c>
      <c r="L157" t="s">
        <v>953</v>
      </c>
      <c r="M157">
        <v>32889</v>
      </c>
      <c r="N157" t="s">
        <v>65</v>
      </c>
      <c r="P157" s="7">
        <v>50</v>
      </c>
      <c r="R157" t="s">
        <v>916</v>
      </c>
      <c r="S157" t="s">
        <v>917</v>
      </c>
      <c r="T157" s="11">
        <v>56</v>
      </c>
      <c r="U157" t="s">
        <v>972</v>
      </c>
      <c r="V157" t="s">
        <v>973</v>
      </c>
      <c r="W157" t="s">
        <v>994</v>
      </c>
      <c r="X157" t="s">
        <v>921</v>
      </c>
      <c r="Y157" t="s">
        <v>922</v>
      </c>
      <c r="Z157" t="s">
        <v>923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0">
        <f t="shared" si="8"/>
        <v>37007</v>
      </c>
      <c r="B158" s="70" t="str">
        <f t="shared" si="9"/>
        <v>US East Power</v>
      </c>
      <c r="C158" s="71">
        <f t="shared" si="10"/>
        <v>4000</v>
      </c>
      <c r="D158" s="71">
        <f t="shared" si="11"/>
        <v>20</v>
      </c>
      <c r="E158" s="3">
        <v>1176809</v>
      </c>
      <c r="F158" s="5">
        <v>37007.649849537003</v>
      </c>
      <c r="G158" t="s">
        <v>163</v>
      </c>
      <c r="H158" t="s">
        <v>911</v>
      </c>
      <c r="I158" t="s">
        <v>912</v>
      </c>
      <c r="K158" t="s">
        <v>913</v>
      </c>
      <c r="L158" t="s">
        <v>953</v>
      </c>
      <c r="M158">
        <v>29089</v>
      </c>
      <c r="N158" t="s">
        <v>82</v>
      </c>
      <c r="O158" s="7">
        <v>50</v>
      </c>
      <c r="R158" t="s">
        <v>916</v>
      </c>
      <c r="S158" t="s">
        <v>917</v>
      </c>
      <c r="T158" s="11">
        <v>67.75</v>
      </c>
      <c r="U158" t="s">
        <v>972</v>
      </c>
      <c r="V158" t="s">
        <v>973</v>
      </c>
      <c r="W158" t="s">
        <v>974</v>
      </c>
      <c r="X158" t="s">
        <v>921</v>
      </c>
      <c r="Y158" t="s">
        <v>922</v>
      </c>
      <c r="Z158" t="s">
        <v>923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0">
        <f t="shared" si="8"/>
        <v>37008</v>
      </c>
      <c r="B159" s="70" t="str">
        <f t="shared" si="9"/>
        <v>US East Power</v>
      </c>
      <c r="C159" s="71">
        <f t="shared" si="10"/>
        <v>3200</v>
      </c>
      <c r="D159" s="71">
        <f t="shared" si="11"/>
        <v>16</v>
      </c>
      <c r="E159" s="3">
        <v>1177331</v>
      </c>
      <c r="F159" s="5">
        <v>37008.283611111103</v>
      </c>
      <c r="G159" t="s">
        <v>990</v>
      </c>
      <c r="H159" t="s">
        <v>911</v>
      </c>
      <c r="I159" t="s">
        <v>912</v>
      </c>
      <c r="K159" t="s">
        <v>913</v>
      </c>
      <c r="L159" t="s">
        <v>953</v>
      </c>
      <c r="M159">
        <v>49213</v>
      </c>
      <c r="N159" t="s">
        <v>123</v>
      </c>
      <c r="O159" s="7">
        <v>50</v>
      </c>
      <c r="R159" t="s">
        <v>916</v>
      </c>
      <c r="S159" t="s">
        <v>917</v>
      </c>
      <c r="T159" s="11">
        <v>81</v>
      </c>
      <c r="U159" t="s">
        <v>972</v>
      </c>
      <c r="V159" t="s">
        <v>973</v>
      </c>
      <c r="W159" t="s">
        <v>974</v>
      </c>
      <c r="X159" t="s">
        <v>921</v>
      </c>
      <c r="Y159" t="s">
        <v>922</v>
      </c>
      <c r="Z159" t="s">
        <v>923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0">
        <f t="shared" si="8"/>
        <v>37008</v>
      </c>
      <c r="B160" s="70" t="str">
        <f t="shared" si="9"/>
        <v>US East Power</v>
      </c>
      <c r="C160" s="71">
        <f t="shared" si="10"/>
        <v>3200</v>
      </c>
      <c r="D160" s="71">
        <f t="shared" si="11"/>
        <v>16</v>
      </c>
      <c r="E160" s="3">
        <v>1177341</v>
      </c>
      <c r="F160" s="5">
        <v>37008.284745370402</v>
      </c>
      <c r="G160" t="s">
        <v>990</v>
      </c>
      <c r="H160" t="s">
        <v>911</v>
      </c>
      <c r="I160" t="s">
        <v>912</v>
      </c>
      <c r="K160" t="s">
        <v>913</v>
      </c>
      <c r="L160" t="s">
        <v>953</v>
      </c>
      <c r="M160">
        <v>49213</v>
      </c>
      <c r="N160" t="s">
        <v>123</v>
      </c>
      <c r="O160" s="7">
        <v>50</v>
      </c>
      <c r="R160" t="s">
        <v>916</v>
      </c>
      <c r="S160" t="s">
        <v>917</v>
      </c>
      <c r="T160" s="11">
        <v>80</v>
      </c>
      <c r="U160" t="s">
        <v>972</v>
      </c>
      <c r="V160" t="s">
        <v>973</v>
      </c>
      <c r="W160" t="s">
        <v>974</v>
      </c>
      <c r="X160" t="s">
        <v>921</v>
      </c>
      <c r="Y160" t="s">
        <v>922</v>
      </c>
      <c r="Z160" t="s">
        <v>923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0">
        <f t="shared" si="8"/>
        <v>37008</v>
      </c>
      <c r="B161" s="70" t="str">
        <f t="shared" si="9"/>
        <v>US East Power</v>
      </c>
      <c r="C161" s="71">
        <f t="shared" si="10"/>
        <v>3200</v>
      </c>
      <c r="D161" s="71">
        <f t="shared" si="11"/>
        <v>16</v>
      </c>
      <c r="E161" s="3">
        <v>1177368</v>
      </c>
      <c r="F161" s="5">
        <v>37008.287708333301</v>
      </c>
      <c r="G161" t="s">
        <v>990</v>
      </c>
      <c r="H161" t="s">
        <v>911</v>
      </c>
      <c r="I161" t="s">
        <v>912</v>
      </c>
      <c r="K161" t="s">
        <v>913</v>
      </c>
      <c r="L161" t="s">
        <v>953</v>
      </c>
      <c r="M161">
        <v>49213</v>
      </c>
      <c r="N161" t="s">
        <v>123</v>
      </c>
      <c r="O161" s="7">
        <v>50</v>
      </c>
      <c r="R161" t="s">
        <v>916</v>
      </c>
      <c r="S161" t="s">
        <v>917</v>
      </c>
      <c r="T161" s="11">
        <v>79</v>
      </c>
      <c r="U161" t="s">
        <v>972</v>
      </c>
      <c r="V161" t="s">
        <v>973</v>
      </c>
      <c r="W161" t="s">
        <v>974</v>
      </c>
      <c r="X161" t="s">
        <v>921</v>
      </c>
      <c r="Y161" t="s">
        <v>922</v>
      </c>
      <c r="Z161" t="s">
        <v>923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0">
        <f t="shared" si="8"/>
        <v>37008</v>
      </c>
      <c r="B162" s="70" t="str">
        <f t="shared" si="9"/>
        <v>US East Power</v>
      </c>
      <c r="C162" s="71">
        <f t="shared" si="10"/>
        <v>3200</v>
      </c>
      <c r="D162" s="71">
        <f t="shared" si="11"/>
        <v>16</v>
      </c>
      <c r="E162" s="3">
        <v>1177396</v>
      </c>
      <c r="F162" s="5">
        <v>37008.291724536997</v>
      </c>
      <c r="G162" t="s">
        <v>990</v>
      </c>
      <c r="H162" t="s">
        <v>911</v>
      </c>
      <c r="I162" t="s">
        <v>912</v>
      </c>
      <c r="K162" t="s">
        <v>913</v>
      </c>
      <c r="L162" t="s">
        <v>953</v>
      </c>
      <c r="M162">
        <v>49213</v>
      </c>
      <c r="N162" t="s">
        <v>123</v>
      </c>
      <c r="O162" s="7">
        <v>50</v>
      </c>
      <c r="R162" t="s">
        <v>916</v>
      </c>
      <c r="S162" t="s">
        <v>917</v>
      </c>
      <c r="T162" s="11">
        <v>79</v>
      </c>
      <c r="U162" t="s">
        <v>972</v>
      </c>
      <c r="V162" t="s">
        <v>973</v>
      </c>
      <c r="W162" t="s">
        <v>974</v>
      </c>
      <c r="X162" t="s">
        <v>921</v>
      </c>
      <c r="Y162" t="s">
        <v>922</v>
      </c>
      <c r="Z162" t="s">
        <v>923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0">
        <f t="shared" si="8"/>
        <v>37008</v>
      </c>
      <c r="B163" s="70" t="str">
        <f t="shared" si="9"/>
        <v>US East Power</v>
      </c>
      <c r="C163" s="71">
        <f t="shared" si="10"/>
        <v>800</v>
      </c>
      <c r="D163" s="71">
        <f t="shared" si="11"/>
        <v>4</v>
      </c>
      <c r="E163" s="3">
        <v>1177532</v>
      </c>
      <c r="F163" s="5">
        <v>37008.308298611097</v>
      </c>
      <c r="G163" t="s">
        <v>990</v>
      </c>
      <c r="H163" t="s">
        <v>911</v>
      </c>
      <c r="I163" t="s">
        <v>912</v>
      </c>
      <c r="K163" t="s">
        <v>913</v>
      </c>
      <c r="L163" t="s">
        <v>953</v>
      </c>
      <c r="M163">
        <v>49119</v>
      </c>
      <c r="N163" t="s">
        <v>92</v>
      </c>
      <c r="O163" s="7">
        <v>50</v>
      </c>
      <c r="R163" t="s">
        <v>916</v>
      </c>
      <c r="S163" t="s">
        <v>917</v>
      </c>
      <c r="T163" s="11">
        <v>60.6</v>
      </c>
      <c r="U163" t="s">
        <v>972</v>
      </c>
      <c r="V163" t="s">
        <v>973</v>
      </c>
      <c r="W163" t="s">
        <v>974</v>
      </c>
      <c r="X163" t="s">
        <v>921</v>
      </c>
      <c r="Y163" t="s">
        <v>922</v>
      </c>
      <c r="Z163" t="s">
        <v>923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0">
        <f t="shared" si="8"/>
        <v>37008</v>
      </c>
      <c r="B164" s="70" t="str">
        <f t="shared" si="9"/>
        <v>US East Power</v>
      </c>
      <c r="C164" s="71">
        <f t="shared" si="10"/>
        <v>3200</v>
      </c>
      <c r="D164" s="71">
        <f t="shared" si="11"/>
        <v>16</v>
      </c>
      <c r="E164" s="3">
        <v>1177544</v>
      </c>
      <c r="F164" s="5">
        <v>37008.309525463003</v>
      </c>
      <c r="G164" t="s">
        <v>990</v>
      </c>
      <c r="H164" t="s">
        <v>911</v>
      </c>
      <c r="I164" t="s">
        <v>912</v>
      </c>
      <c r="K164" t="s">
        <v>913</v>
      </c>
      <c r="L164" t="s">
        <v>953</v>
      </c>
      <c r="M164">
        <v>49213</v>
      </c>
      <c r="N164" t="s">
        <v>123</v>
      </c>
      <c r="O164" s="7">
        <v>50</v>
      </c>
      <c r="R164" t="s">
        <v>916</v>
      </c>
      <c r="S164" t="s">
        <v>917</v>
      </c>
      <c r="T164" s="11">
        <v>76</v>
      </c>
      <c r="U164" t="s">
        <v>972</v>
      </c>
      <c r="V164" t="s">
        <v>973</v>
      </c>
      <c r="W164" t="s">
        <v>974</v>
      </c>
      <c r="X164" t="s">
        <v>921</v>
      </c>
      <c r="Y164" t="s">
        <v>922</v>
      </c>
      <c r="Z164" t="s">
        <v>923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0">
        <f t="shared" si="8"/>
        <v>37008</v>
      </c>
      <c r="B165" s="70" t="str">
        <f t="shared" si="9"/>
        <v>US West Power</v>
      </c>
      <c r="C165" s="71">
        <f t="shared" si="10"/>
        <v>400</v>
      </c>
      <c r="D165" s="71">
        <f t="shared" si="11"/>
        <v>3</v>
      </c>
      <c r="E165" s="3">
        <v>1178476</v>
      </c>
      <c r="F165" s="5">
        <v>37008.349074074104</v>
      </c>
      <c r="G165" t="s">
        <v>107</v>
      </c>
      <c r="H165" t="s">
        <v>997</v>
      </c>
      <c r="I165" t="s">
        <v>912</v>
      </c>
      <c r="K165" t="s">
        <v>913</v>
      </c>
      <c r="L165" t="s">
        <v>925</v>
      </c>
      <c r="M165">
        <v>29487</v>
      </c>
      <c r="N165" t="s">
        <v>174</v>
      </c>
      <c r="P165" s="7">
        <v>25</v>
      </c>
      <c r="R165" t="s">
        <v>916</v>
      </c>
      <c r="S165" t="s">
        <v>917</v>
      </c>
      <c r="T165" s="11">
        <v>340</v>
      </c>
      <c r="U165" t="s">
        <v>998</v>
      </c>
      <c r="V165" t="s">
        <v>135</v>
      </c>
      <c r="W165" t="s">
        <v>934</v>
      </c>
      <c r="X165" t="s">
        <v>921</v>
      </c>
      <c r="Y165" t="s">
        <v>922</v>
      </c>
      <c r="Z165" t="s">
        <v>923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0">
        <f t="shared" si="8"/>
        <v>37008</v>
      </c>
      <c r="B166" s="70" t="str">
        <f t="shared" si="9"/>
        <v>US East Power</v>
      </c>
      <c r="C166" s="71">
        <f t="shared" si="10"/>
        <v>3200</v>
      </c>
      <c r="D166" s="71">
        <f t="shared" si="11"/>
        <v>16</v>
      </c>
      <c r="E166" s="3">
        <v>1178556</v>
      </c>
      <c r="F166" s="5">
        <v>37008.3514699074</v>
      </c>
      <c r="G166" t="s">
        <v>990</v>
      </c>
      <c r="H166" t="s">
        <v>911</v>
      </c>
      <c r="I166" t="s">
        <v>912</v>
      </c>
      <c r="K166" t="s">
        <v>913</v>
      </c>
      <c r="L166" t="s">
        <v>953</v>
      </c>
      <c r="M166">
        <v>49213</v>
      </c>
      <c r="N166" t="s">
        <v>123</v>
      </c>
      <c r="O166" s="7">
        <v>50</v>
      </c>
      <c r="R166" t="s">
        <v>916</v>
      </c>
      <c r="S166" t="s">
        <v>917</v>
      </c>
      <c r="T166" s="11">
        <v>80.5</v>
      </c>
      <c r="U166" t="s">
        <v>972</v>
      </c>
      <c r="V166" t="s">
        <v>973</v>
      </c>
      <c r="W166" t="s">
        <v>974</v>
      </c>
      <c r="X166" t="s">
        <v>921</v>
      </c>
      <c r="Y166" t="s">
        <v>922</v>
      </c>
      <c r="Z166" t="s">
        <v>923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0">
        <f t="shared" si="8"/>
        <v>37008</v>
      </c>
      <c r="B167" s="70" t="str">
        <f t="shared" si="9"/>
        <v>US West Power</v>
      </c>
      <c r="C167" s="71">
        <f t="shared" si="10"/>
        <v>400</v>
      </c>
      <c r="D167" s="71">
        <f t="shared" si="11"/>
        <v>3</v>
      </c>
      <c r="E167" s="3">
        <v>1178721</v>
      </c>
      <c r="F167" s="5">
        <v>37008.355798611097</v>
      </c>
      <c r="G167" t="s">
        <v>107</v>
      </c>
      <c r="H167" t="s">
        <v>997</v>
      </c>
      <c r="I167" t="s">
        <v>912</v>
      </c>
      <c r="K167" t="s">
        <v>913</v>
      </c>
      <c r="L167" t="s">
        <v>925</v>
      </c>
      <c r="M167">
        <v>29487</v>
      </c>
      <c r="N167" t="s">
        <v>174</v>
      </c>
      <c r="P167" s="7">
        <v>25</v>
      </c>
      <c r="R167" t="s">
        <v>916</v>
      </c>
      <c r="S167" t="s">
        <v>917</v>
      </c>
      <c r="T167" s="11">
        <v>353</v>
      </c>
      <c r="U167" t="s">
        <v>998</v>
      </c>
      <c r="V167" t="s">
        <v>135</v>
      </c>
      <c r="W167" t="s">
        <v>934</v>
      </c>
      <c r="X167" t="s">
        <v>921</v>
      </c>
      <c r="Y167" t="s">
        <v>922</v>
      </c>
      <c r="Z167" t="s">
        <v>923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0">
        <f t="shared" si="8"/>
        <v>37008</v>
      </c>
      <c r="B168" s="70" t="str">
        <f t="shared" si="9"/>
        <v>Natural Gas</v>
      </c>
      <c r="C168" s="71">
        <f t="shared" si="10"/>
        <v>620000</v>
      </c>
      <c r="D168" s="71">
        <f t="shared" si="11"/>
        <v>155</v>
      </c>
      <c r="E168" s="3">
        <v>1178858</v>
      </c>
      <c r="F168" s="5">
        <v>37008.3590162037</v>
      </c>
      <c r="G168" t="s">
        <v>982</v>
      </c>
      <c r="H168" t="s">
        <v>997</v>
      </c>
      <c r="I168" t="s">
        <v>912</v>
      </c>
      <c r="K168" t="s">
        <v>942</v>
      </c>
      <c r="L168" t="s">
        <v>959</v>
      </c>
      <c r="M168">
        <v>49365</v>
      </c>
      <c r="N168" t="s">
        <v>175</v>
      </c>
      <c r="O168" s="7">
        <v>20000</v>
      </c>
      <c r="R168" t="s">
        <v>945</v>
      </c>
      <c r="S168" t="s">
        <v>917</v>
      </c>
      <c r="T168" s="11">
        <v>4.8849999999999998</v>
      </c>
      <c r="U168" t="s">
        <v>130</v>
      </c>
      <c r="V168" t="s">
        <v>1039</v>
      </c>
      <c r="W168" t="s">
        <v>1040</v>
      </c>
      <c r="X168" t="s">
        <v>949</v>
      </c>
      <c r="Y168" t="s">
        <v>922</v>
      </c>
      <c r="Z168" t="s">
        <v>950</v>
      </c>
      <c r="AA168">
        <v>96045266</v>
      </c>
      <c r="AB168" t="s">
        <v>176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0">
        <f t="shared" si="8"/>
        <v>37008</v>
      </c>
      <c r="B169" s="70" t="str">
        <f t="shared" si="9"/>
        <v>Natural Gas</v>
      </c>
      <c r="C169" s="71">
        <f t="shared" si="10"/>
        <v>3100000</v>
      </c>
      <c r="D169" s="71">
        <f t="shared" si="11"/>
        <v>775</v>
      </c>
      <c r="E169" s="3">
        <v>1178868</v>
      </c>
      <c r="F169" s="5">
        <v>37008.359456018501</v>
      </c>
      <c r="G169" t="s">
        <v>982</v>
      </c>
      <c r="H169" t="s">
        <v>997</v>
      </c>
      <c r="I169" t="s">
        <v>912</v>
      </c>
      <c r="K169" t="s">
        <v>942</v>
      </c>
      <c r="L169" t="s">
        <v>959</v>
      </c>
      <c r="M169">
        <v>49365</v>
      </c>
      <c r="N169" t="s">
        <v>175</v>
      </c>
      <c r="O169" s="7">
        <v>100000</v>
      </c>
      <c r="R169" t="s">
        <v>945</v>
      </c>
      <c r="S169" t="s">
        <v>917</v>
      </c>
      <c r="T169" s="11">
        <v>4.8849999999999998</v>
      </c>
      <c r="U169" t="s">
        <v>130</v>
      </c>
      <c r="V169" t="s">
        <v>1039</v>
      </c>
      <c r="W169" t="s">
        <v>1040</v>
      </c>
      <c r="X169" t="s">
        <v>949</v>
      </c>
      <c r="Y169" t="s">
        <v>922</v>
      </c>
      <c r="Z169" t="s">
        <v>950</v>
      </c>
      <c r="AA169">
        <v>96045266</v>
      </c>
      <c r="AB169" t="s">
        <v>177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0">
        <f t="shared" si="8"/>
        <v>37008</v>
      </c>
      <c r="B170" s="70" t="str">
        <f t="shared" si="9"/>
        <v>US East Power</v>
      </c>
      <c r="C170" s="71">
        <f t="shared" si="10"/>
        <v>800</v>
      </c>
      <c r="D170" s="71">
        <f t="shared" si="11"/>
        <v>4</v>
      </c>
      <c r="E170" s="3">
        <v>1179176</v>
      </c>
      <c r="F170" s="5">
        <v>37008.365532407399</v>
      </c>
      <c r="G170" t="s">
        <v>990</v>
      </c>
      <c r="H170" t="s">
        <v>911</v>
      </c>
      <c r="I170" t="s">
        <v>912</v>
      </c>
      <c r="K170" t="s">
        <v>913</v>
      </c>
      <c r="L170" t="s">
        <v>953</v>
      </c>
      <c r="M170">
        <v>49119</v>
      </c>
      <c r="N170" t="s">
        <v>92</v>
      </c>
      <c r="O170" s="7">
        <v>50</v>
      </c>
      <c r="R170" t="s">
        <v>916</v>
      </c>
      <c r="S170" t="s">
        <v>917</v>
      </c>
      <c r="T170" s="11">
        <v>59.8</v>
      </c>
      <c r="U170" t="s">
        <v>972</v>
      </c>
      <c r="V170" t="s">
        <v>973</v>
      </c>
      <c r="W170" t="s">
        <v>974</v>
      </c>
      <c r="X170" t="s">
        <v>921</v>
      </c>
      <c r="Y170" t="s">
        <v>922</v>
      </c>
      <c r="Z170" t="s">
        <v>923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0">
        <f t="shared" si="8"/>
        <v>37008</v>
      </c>
      <c r="B171" s="70" t="str">
        <f t="shared" si="9"/>
        <v>Natural Gas</v>
      </c>
      <c r="C171" s="71">
        <f t="shared" si="10"/>
        <v>310000</v>
      </c>
      <c r="D171" s="71">
        <f t="shared" si="11"/>
        <v>92.999999999999986</v>
      </c>
      <c r="E171" s="3">
        <v>1179917</v>
      </c>
      <c r="F171" s="5">
        <v>37008.383009259298</v>
      </c>
      <c r="G171" t="s">
        <v>1031</v>
      </c>
      <c r="H171" t="s">
        <v>911</v>
      </c>
      <c r="I171" t="s">
        <v>912</v>
      </c>
      <c r="K171" t="s">
        <v>942</v>
      </c>
      <c r="L171" t="s">
        <v>959</v>
      </c>
      <c r="M171">
        <v>28311</v>
      </c>
      <c r="N171" t="s">
        <v>178</v>
      </c>
      <c r="P171" s="7">
        <v>10000</v>
      </c>
      <c r="R171" t="s">
        <v>945</v>
      </c>
      <c r="S171" t="s">
        <v>917</v>
      </c>
      <c r="T171" s="11">
        <v>4.4000000000000004</v>
      </c>
      <c r="U171" t="s">
        <v>946</v>
      </c>
      <c r="V171" t="s">
        <v>179</v>
      </c>
      <c r="W171" t="s">
        <v>180</v>
      </c>
      <c r="X171" t="s">
        <v>949</v>
      </c>
      <c r="Y171" t="s">
        <v>922</v>
      </c>
      <c r="Z171" t="s">
        <v>950</v>
      </c>
      <c r="AA171">
        <v>96011840</v>
      </c>
      <c r="AB171" t="s">
        <v>181</v>
      </c>
      <c r="AC171">
        <v>57508</v>
      </c>
      <c r="AD171" s="5">
        <v>37012.875</v>
      </c>
      <c r="AE171" s="5">
        <v>37042.875</v>
      </c>
    </row>
    <row r="172" spans="1:31" x14ac:dyDescent="0.2">
      <c r="A172" s="70">
        <f t="shared" si="8"/>
        <v>37008</v>
      </c>
      <c r="B172" s="70" t="str">
        <f t="shared" si="9"/>
        <v>Natural Gas</v>
      </c>
      <c r="C172" s="71">
        <f t="shared" si="10"/>
        <v>310000</v>
      </c>
      <c r="D172" s="71">
        <f t="shared" si="11"/>
        <v>77.5</v>
      </c>
      <c r="E172" s="3">
        <v>1180324</v>
      </c>
      <c r="F172" s="5">
        <v>37008.395219907397</v>
      </c>
      <c r="G172" t="s">
        <v>958</v>
      </c>
      <c r="H172" t="s">
        <v>997</v>
      </c>
      <c r="I172" t="s">
        <v>912</v>
      </c>
      <c r="K172" t="s">
        <v>942</v>
      </c>
      <c r="L172" t="s">
        <v>943</v>
      </c>
      <c r="M172">
        <v>34000</v>
      </c>
      <c r="N172" t="s">
        <v>182</v>
      </c>
      <c r="P172" s="7">
        <v>10000</v>
      </c>
      <c r="R172" t="s">
        <v>945</v>
      </c>
      <c r="S172" t="s">
        <v>917</v>
      </c>
      <c r="T172" s="11">
        <v>3.7499999999999999E-2</v>
      </c>
      <c r="U172" t="s">
        <v>130</v>
      </c>
      <c r="V172" t="s">
        <v>1039</v>
      </c>
      <c r="W172" t="s">
        <v>1040</v>
      </c>
      <c r="X172" t="s">
        <v>949</v>
      </c>
      <c r="Y172" t="s">
        <v>922</v>
      </c>
      <c r="Z172" t="s">
        <v>950</v>
      </c>
      <c r="AA172">
        <v>96021110</v>
      </c>
      <c r="AB172" t="s">
        <v>183</v>
      </c>
      <c r="AC172">
        <v>57399</v>
      </c>
      <c r="AD172" s="5">
        <v>37073</v>
      </c>
      <c r="AE172" s="5">
        <v>37103</v>
      </c>
    </row>
    <row r="173" spans="1:31" x14ac:dyDescent="0.2">
      <c r="A173" s="70">
        <f t="shared" si="8"/>
        <v>37008</v>
      </c>
      <c r="B173" s="70" t="str">
        <f t="shared" si="9"/>
        <v>US East Power</v>
      </c>
      <c r="C173" s="71">
        <f t="shared" si="10"/>
        <v>73600</v>
      </c>
      <c r="D173" s="71">
        <f t="shared" si="11"/>
        <v>368</v>
      </c>
      <c r="E173" s="3">
        <v>1180778</v>
      </c>
      <c r="F173" s="5">
        <v>37008.417384259301</v>
      </c>
      <c r="G173" t="s">
        <v>999</v>
      </c>
      <c r="H173" t="s">
        <v>911</v>
      </c>
      <c r="I173" t="s">
        <v>912</v>
      </c>
      <c r="K173" t="s">
        <v>913</v>
      </c>
      <c r="L173" t="s">
        <v>953</v>
      </c>
      <c r="M173">
        <v>33009</v>
      </c>
      <c r="N173" t="s">
        <v>64</v>
      </c>
      <c r="O173" s="7">
        <v>50</v>
      </c>
      <c r="R173" t="s">
        <v>916</v>
      </c>
      <c r="S173" t="s">
        <v>917</v>
      </c>
      <c r="T173" s="11">
        <v>57</v>
      </c>
      <c r="U173" t="s">
        <v>955</v>
      </c>
      <c r="V173" t="s">
        <v>53</v>
      </c>
      <c r="W173" t="s">
        <v>957</v>
      </c>
      <c r="X173" t="s">
        <v>921</v>
      </c>
      <c r="Y173" t="s">
        <v>922</v>
      </c>
      <c r="Z173" t="s">
        <v>923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0">
        <f t="shared" si="8"/>
        <v>37008</v>
      </c>
      <c r="B174" s="70" t="str">
        <f t="shared" si="9"/>
        <v>US East Power</v>
      </c>
      <c r="C174" s="71">
        <f t="shared" si="10"/>
        <v>20000</v>
      </c>
      <c r="D174" s="71">
        <f t="shared" si="11"/>
        <v>100</v>
      </c>
      <c r="E174" s="3">
        <v>1180938</v>
      </c>
      <c r="F174" s="5">
        <v>37008.423715277801</v>
      </c>
      <c r="G174" t="s">
        <v>990</v>
      </c>
      <c r="H174" t="s">
        <v>911</v>
      </c>
      <c r="I174" t="s">
        <v>912</v>
      </c>
      <c r="K174" t="s">
        <v>913</v>
      </c>
      <c r="L174" t="s">
        <v>953</v>
      </c>
      <c r="M174">
        <v>49157</v>
      </c>
      <c r="N174" t="s">
        <v>184</v>
      </c>
      <c r="O174" s="7">
        <v>50</v>
      </c>
      <c r="R174" t="s">
        <v>916</v>
      </c>
      <c r="S174" t="s">
        <v>917</v>
      </c>
      <c r="T174" s="11">
        <v>54.5</v>
      </c>
      <c r="U174" t="s">
        <v>972</v>
      </c>
      <c r="V174" t="s">
        <v>973</v>
      </c>
      <c r="W174" t="s">
        <v>974</v>
      </c>
      <c r="X174" t="s">
        <v>921</v>
      </c>
      <c r="Y174" t="s">
        <v>922</v>
      </c>
      <c r="Z174" t="s">
        <v>923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0">
        <f t="shared" si="8"/>
        <v>37008</v>
      </c>
      <c r="B175" s="70" t="str">
        <f t="shared" si="9"/>
        <v>CAN Power</v>
      </c>
      <c r="C175" s="71">
        <f t="shared" si="10"/>
        <v>12400</v>
      </c>
      <c r="D175" s="71">
        <f t="shared" si="11"/>
        <v>93</v>
      </c>
      <c r="E175" s="3">
        <v>1180960</v>
      </c>
      <c r="F175" s="5">
        <v>37008.425439814797</v>
      </c>
      <c r="G175" t="s">
        <v>185</v>
      </c>
      <c r="H175" t="s">
        <v>911</v>
      </c>
      <c r="I175" t="s">
        <v>912</v>
      </c>
      <c r="K175" t="s">
        <v>913</v>
      </c>
      <c r="L175" t="s">
        <v>186</v>
      </c>
      <c r="M175">
        <v>47110</v>
      </c>
      <c r="N175" t="s">
        <v>187</v>
      </c>
      <c r="P175" s="7">
        <v>25</v>
      </c>
      <c r="R175" t="s">
        <v>188</v>
      </c>
      <c r="S175" t="s">
        <v>189</v>
      </c>
      <c r="T175" s="11">
        <v>110</v>
      </c>
      <c r="U175" t="s">
        <v>190</v>
      </c>
      <c r="V175" t="s">
        <v>191</v>
      </c>
      <c r="W175" t="s">
        <v>192</v>
      </c>
      <c r="X175" t="s">
        <v>921</v>
      </c>
      <c r="Y175" t="s">
        <v>922</v>
      </c>
      <c r="Z175" t="s">
        <v>1036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0">
        <f t="shared" si="8"/>
        <v>37008</v>
      </c>
      <c r="B176" s="70" t="str">
        <f t="shared" si="9"/>
        <v>US East Power</v>
      </c>
      <c r="C176" s="71">
        <f t="shared" si="10"/>
        <v>3200</v>
      </c>
      <c r="D176" s="71">
        <f t="shared" si="11"/>
        <v>16</v>
      </c>
      <c r="E176" s="3">
        <v>1181711</v>
      </c>
      <c r="F176" s="5">
        <v>37008.489907407398</v>
      </c>
      <c r="G176" t="s">
        <v>74</v>
      </c>
      <c r="H176" t="s">
        <v>997</v>
      </c>
      <c r="I176" t="s">
        <v>912</v>
      </c>
      <c r="K176" t="s">
        <v>913</v>
      </c>
      <c r="L176" t="s">
        <v>1049</v>
      </c>
      <c r="M176">
        <v>49345</v>
      </c>
      <c r="N176" t="s">
        <v>193</v>
      </c>
      <c r="O176" s="7">
        <v>50</v>
      </c>
      <c r="R176" t="s">
        <v>916</v>
      </c>
      <c r="S176" t="s">
        <v>917</v>
      </c>
      <c r="T176" s="11">
        <v>57</v>
      </c>
      <c r="U176" t="s">
        <v>1044</v>
      </c>
      <c r="V176" t="s">
        <v>1052</v>
      </c>
      <c r="W176" t="s">
        <v>969</v>
      </c>
      <c r="X176" t="s">
        <v>921</v>
      </c>
      <c r="Y176" t="s">
        <v>922</v>
      </c>
      <c r="Z176" t="s">
        <v>950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0">
        <f t="shared" si="8"/>
        <v>37008</v>
      </c>
      <c r="B177" s="70" t="str">
        <f t="shared" si="9"/>
        <v>US West Power</v>
      </c>
      <c r="C177" s="71">
        <f t="shared" si="10"/>
        <v>12400</v>
      </c>
      <c r="D177" s="71">
        <f t="shared" si="11"/>
        <v>93</v>
      </c>
      <c r="E177" s="3">
        <v>1181882</v>
      </c>
      <c r="F177" s="5">
        <v>37008.509131944404</v>
      </c>
      <c r="G177" t="s">
        <v>995</v>
      </c>
      <c r="H177" t="s">
        <v>911</v>
      </c>
      <c r="I177" t="s">
        <v>912</v>
      </c>
      <c r="K177" t="s">
        <v>913</v>
      </c>
      <c r="L177" t="s">
        <v>925</v>
      </c>
      <c r="M177">
        <v>38571</v>
      </c>
      <c r="N177" t="s">
        <v>194</v>
      </c>
      <c r="P177" s="7">
        <v>25</v>
      </c>
      <c r="R177" t="s">
        <v>916</v>
      </c>
      <c r="S177" t="s">
        <v>917</v>
      </c>
      <c r="T177" s="11">
        <v>154</v>
      </c>
      <c r="U177" t="s">
        <v>937</v>
      </c>
      <c r="V177" t="s">
        <v>111</v>
      </c>
      <c r="W177" t="s">
        <v>934</v>
      </c>
      <c r="X177" t="s">
        <v>921</v>
      </c>
      <c r="Y177" t="s">
        <v>922</v>
      </c>
      <c r="Z177" t="s">
        <v>923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0">
        <f t="shared" si="8"/>
        <v>37008</v>
      </c>
      <c r="B178" s="70" t="str">
        <f t="shared" si="9"/>
        <v>US East Power</v>
      </c>
      <c r="C178" s="71">
        <f t="shared" si="10"/>
        <v>800</v>
      </c>
      <c r="D178" s="71">
        <f t="shared" si="11"/>
        <v>4</v>
      </c>
      <c r="E178" s="3">
        <v>1182166</v>
      </c>
      <c r="F178" s="5">
        <v>37008.553124999999</v>
      </c>
      <c r="G178" t="s">
        <v>952</v>
      </c>
      <c r="H178" t="s">
        <v>911</v>
      </c>
      <c r="I178" t="s">
        <v>912</v>
      </c>
      <c r="K178" t="s">
        <v>913</v>
      </c>
      <c r="L178" t="s">
        <v>1049</v>
      </c>
      <c r="M178">
        <v>49147</v>
      </c>
      <c r="N178" t="s">
        <v>195</v>
      </c>
      <c r="O178" s="7">
        <v>50</v>
      </c>
      <c r="R178" t="s">
        <v>916</v>
      </c>
      <c r="S178" t="s">
        <v>917</v>
      </c>
      <c r="T178" s="11">
        <v>50</v>
      </c>
      <c r="U178" t="s">
        <v>1051</v>
      </c>
      <c r="V178" t="s">
        <v>1052</v>
      </c>
      <c r="W178" t="s">
        <v>969</v>
      </c>
      <c r="X178" t="s">
        <v>921</v>
      </c>
      <c r="Y178" t="s">
        <v>922</v>
      </c>
      <c r="Z178" t="s">
        <v>950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0">
        <f t="shared" si="8"/>
        <v>37008</v>
      </c>
      <c r="B179" s="70" t="str">
        <f t="shared" si="9"/>
        <v>US East Power</v>
      </c>
      <c r="C179" s="71">
        <f t="shared" si="10"/>
        <v>800</v>
      </c>
      <c r="D179" s="71">
        <f t="shared" si="11"/>
        <v>4</v>
      </c>
      <c r="E179" s="3">
        <v>1182202</v>
      </c>
      <c r="F179" s="5">
        <v>37008.560532407399</v>
      </c>
      <c r="G179" t="s">
        <v>952</v>
      </c>
      <c r="H179" t="s">
        <v>911</v>
      </c>
      <c r="I179" t="s">
        <v>912</v>
      </c>
      <c r="K179" t="s">
        <v>913</v>
      </c>
      <c r="L179" t="s">
        <v>1049</v>
      </c>
      <c r="M179">
        <v>49147</v>
      </c>
      <c r="N179" t="s">
        <v>195</v>
      </c>
      <c r="P179" s="7">
        <v>50</v>
      </c>
      <c r="R179" t="s">
        <v>916</v>
      </c>
      <c r="S179" t="s">
        <v>917</v>
      </c>
      <c r="T179" s="11">
        <v>50</v>
      </c>
      <c r="U179" t="s">
        <v>1051</v>
      </c>
      <c r="V179" t="s">
        <v>1052</v>
      </c>
      <c r="W179" t="s">
        <v>969</v>
      </c>
      <c r="X179" t="s">
        <v>921</v>
      </c>
      <c r="Y179" t="s">
        <v>922</v>
      </c>
      <c r="Z179" t="s">
        <v>950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0">
        <f t="shared" si="8"/>
        <v>37011</v>
      </c>
      <c r="B180" s="70" t="str">
        <f t="shared" si="9"/>
        <v>US East Power</v>
      </c>
      <c r="C180" s="71">
        <f t="shared" si="10"/>
        <v>800</v>
      </c>
      <c r="D180" s="71">
        <f t="shared" si="11"/>
        <v>4</v>
      </c>
      <c r="E180" s="3">
        <v>1183084</v>
      </c>
      <c r="F180" s="5">
        <v>37011.278368055602</v>
      </c>
      <c r="G180" t="s">
        <v>19</v>
      </c>
      <c r="H180" t="s">
        <v>911</v>
      </c>
      <c r="I180" t="s">
        <v>912</v>
      </c>
      <c r="K180" t="s">
        <v>913</v>
      </c>
      <c r="L180" t="s">
        <v>953</v>
      </c>
      <c r="M180">
        <v>29088</v>
      </c>
      <c r="N180" t="s">
        <v>200</v>
      </c>
      <c r="O180" s="7">
        <v>50</v>
      </c>
      <c r="R180" t="s">
        <v>916</v>
      </c>
      <c r="S180" t="s">
        <v>917</v>
      </c>
      <c r="T180" s="11">
        <v>55.5</v>
      </c>
      <c r="U180" t="s">
        <v>972</v>
      </c>
      <c r="V180" t="s">
        <v>973</v>
      </c>
      <c r="W180" t="s">
        <v>974</v>
      </c>
      <c r="X180" t="s">
        <v>921</v>
      </c>
      <c r="Y180" t="s">
        <v>922</v>
      </c>
      <c r="Z180" t="s">
        <v>923</v>
      </c>
      <c r="AA180">
        <v>96057479</v>
      </c>
      <c r="AB180" t="s">
        <v>201</v>
      </c>
      <c r="AC180">
        <v>55134</v>
      </c>
      <c r="AD180" s="5">
        <v>37012.875</v>
      </c>
      <c r="AE180" s="5">
        <v>37012.875</v>
      </c>
    </row>
    <row r="181" spans="1:31" x14ac:dyDescent="0.2">
      <c r="A181" s="70">
        <f t="shared" si="8"/>
        <v>37011</v>
      </c>
      <c r="B181" s="70" t="str">
        <f t="shared" si="9"/>
        <v>US East Power</v>
      </c>
      <c r="C181" s="71">
        <f t="shared" si="10"/>
        <v>800</v>
      </c>
      <c r="D181" s="71">
        <f t="shared" si="11"/>
        <v>4</v>
      </c>
      <c r="E181" s="3">
        <v>1183357</v>
      </c>
      <c r="F181" s="5">
        <v>37011.315729166701</v>
      </c>
      <c r="G181" t="s">
        <v>980</v>
      </c>
      <c r="H181" t="s">
        <v>911</v>
      </c>
      <c r="I181" t="s">
        <v>912</v>
      </c>
      <c r="K181" t="s">
        <v>913</v>
      </c>
      <c r="L181" t="s">
        <v>953</v>
      </c>
      <c r="M181">
        <v>29088</v>
      </c>
      <c r="N181" t="s">
        <v>200</v>
      </c>
      <c r="P181" s="7">
        <v>50</v>
      </c>
      <c r="R181" t="s">
        <v>916</v>
      </c>
      <c r="S181" t="s">
        <v>917</v>
      </c>
      <c r="T181" s="11">
        <v>55</v>
      </c>
      <c r="U181" t="s">
        <v>972</v>
      </c>
      <c r="V181" t="s">
        <v>973</v>
      </c>
      <c r="W181" t="s">
        <v>974</v>
      </c>
      <c r="X181" t="s">
        <v>921</v>
      </c>
      <c r="Y181" t="s">
        <v>922</v>
      </c>
      <c r="Z181" t="s">
        <v>923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0">
        <f t="shared" si="8"/>
        <v>37011</v>
      </c>
      <c r="B182" s="70" t="str">
        <f t="shared" si="9"/>
        <v>US East Power</v>
      </c>
      <c r="C182" s="71">
        <f t="shared" si="10"/>
        <v>20000</v>
      </c>
      <c r="D182" s="71">
        <f t="shared" si="11"/>
        <v>100</v>
      </c>
      <c r="E182" s="3">
        <v>1183478</v>
      </c>
      <c r="F182" s="5">
        <v>37011.323773148099</v>
      </c>
      <c r="G182" t="s">
        <v>990</v>
      </c>
      <c r="H182" t="s">
        <v>911</v>
      </c>
      <c r="I182" t="s">
        <v>912</v>
      </c>
      <c r="K182" t="s">
        <v>913</v>
      </c>
      <c r="L182" t="s">
        <v>953</v>
      </c>
      <c r="M182">
        <v>49157</v>
      </c>
      <c r="N182" t="s">
        <v>184</v>
      </c>
      <c r="O182" s="7">
        <v>50</v>
      </c>
      <c r="R182" t="s">
        <v>916</v>
      </c>
      <c r="S182" t="s">
        <v>917</v>
      </c>
      <c r="T182" s="11">
        <v>49.75</v>
      </c>
      <c r="U182" t="s">
        <v>972</v>
      </c>
      <c r="V182" t="s">
        <v>973</v>
      </c>
      <c r="W182" t="s">
        <v>974</v>
      </c>
      <c r="X182" t="s">
        <v>921</v>
      </c>
      <c r="Y182" t="s">
        <v>922</v>
      </c>
      <c r="Z182" t="s">
        <v>923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0">
        <f t="shared" si="8"/>
        <v>37011</v>
      </c>
      <c r="B183" s="70" t="str">
        <f t="shared" si="9"/>
        <v>US East Power</v>
      </c>
      <c r="C183" s="71">
        <f t="shared" si="10"/>
        <v>800</v>
      </c>
      <c r="D183" s="71">
        <f t="shared" si="11"/>
        <v>4</v>
      </c>
      <c r="E183" s="3">
        <v>1183491</v>
      </c>
      <c r="F183" s="5">
        <v>37011.324236111097</v>
      </c>
      <c r="G183" t="s">
        <v>980</v>
      </c>
      <c r="H183" t="s">
        <v>911</v>
      </c>
      <c r="I183" t="s">
        <v>912</v>
      </c>
      <c r="K183" t="s">
        <v>913</v>
      </c>
      <c r="L183" t="s">
        <v>953</v>
      </c>
      <c r="M183">
        <v>29088</v>
      </c>
      <c r="N183" t="s">
        <v>200</v>
      </c>
      <c r="P183" s="7">
        <v>50</v>
      </c>
      <c r="R183" t="s">
        <v>916</v>
      </c>
      <c r="S183" t="s">
        <v>917</v>
      </c>
      <c r="T183" s="11">
        <v>54.5</v>
      </c>
      <c r="U183" t="s">
        <v>972</v>
      </c>
      <c r="V183" t="s">
        <v>973</v>
      </c>
      <c r="W183" t="s">
        <v>974</v>
      </c>
      <c r="X183" t="s">
        <v>921</v>
      </c>
      <c r="Y183" t="s">
        <v>922</v>
      </c>
      <c r="Z183" t="s">
        <v>923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0">
        <f t="shared" si="8"/>
        <v>37011</v>
      </c>
      <c r="B184" s="70" t="str">
        <f t="shared" si="9"/>
        <v>US East Power</v>
      </c>
      <c r="C184" s="71">
        <f t="shared" si="10"/>
        <v>800</v>
      </c>
      <c r="D184" s="71">
        <f t="shared" si="11"/>
        <v>4</v>
      </c>
      <c r="E184" s="3">
        <v>1183561</v>
      </c>
      <c r="F184" s="5">
        <v>37011.329189814802</v>
      </c>
      <c r="G184" t="s">
        <v>980</v>
      </c>
      <c r="H184" t="s">
        <v>911</v>
      </c>
      <c r="I184" t="s">
        <v>912</v>
      </c>
      <c r="K184" t="s">
        <v>913</v>
      </c>
      <c r="L184" t="s">
        <v>953</v>
      </c>
      <c r="M184">
        <v>29088</v>
      </c>
      <c r="N184" t="s">
        <v>200</v>
      </c>
      <c r="P184" s="7">
        <v>50</v>
      </c>
      <c r="R184" t="s">
        <v>916</v>
      </c>
      <c r="S184" t="s">
        <v>917</v>
      </c>
      <c r="T184" s="11">
        <v>54.25</v>
      </c>
      <c r="U184" t="s">
        <v>972</v>
      </c>
      <c r="V184" t="s">
        <v>973</v>
      </c>
      <c r="W184" t="s">
        <v>974</v>
      </c>
      <c r="X184" t="s">
        <v>921</v>
      </c>
      <c r="Y184" t="s">
        <v>922</v>
      </c>
      <c r="Z184" t="s">
        <v>923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0">
        <f t="shared" si="8"/>
        <v>37011</v>
      </c>
      <c r="B185" s="70" t="str">
        <f t="shared" si="9"/>
        <v>US East Power</v>
      </c>
      <c r="C185" s="71">
        <f t="shared" si="10"/>
        <v>24000</v>
      </c>
      <c r="D185" s="71">
        <f t="shared" si="11"/>
        <v>120</v>
      </c>
      <c r="E185" s="3">
        <v>1183856</v>
      </c>
      <c r="F185" s="5">
        <v>37011.342164351903</v>
      </c>
      <c r="G185" t="s">
        <v>990</v>
      </c>
      <c r="H185" t="s">
        <v>911</v>
      </c>
      <c r="I185" t="s">
        <v>912</v>
      </c>
      <c r="K185" t="s">
        <v>913</v>
      </c>
      <c r="L185" t="s">
        <v>953</v>
      </c>
      <c r="M185">
        <v>29084</v>
      </c>
      <c r="N185" t="s">
        <v>202</v>
      </c>
      <c r="O185" s="7">
        <v>50</v>
      </c>
      <c r="R185" t="s">
        <v>916</v>
      </c>
      <c r="S185" t="s">
        <v>917</v>
      </c>
      <c r="T185" s="11">
        <v>52</v>
      </c>
      <c r="U185" t="s">
        <v>972</v>
      </c>
      <c r="V185" t="s">
        <v>973</v>
      </c>
      <c r="W185" t="s">
        <v>974</v>
      </c>
      <c r="X185" t="s">
        <v>921</v>
      </c>
      <c r="Y185" t="s">
        <v>922</v>
      </c>
      <c r="Z185" t="s">
        <v>923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0">
        <f t="shared" si="8"/>
        <v>37011</v>
      </c>
      <c r="B186" s="70" t="str">
        <f t="shared" si="9"/>
        <v>US East Power</v>
      </c>
      <c r="C186" s="71">
        <f t="shared" si="10"/>
        <v>24000</v>
      </c>
      <c r="D186" s="71">
        <f t="shared" si="11"/>
        <v>120</v>
      </c>
      <c r="E186" s="3">
        <v>1183867</v>
      </c>
      <c r="F186" s="5">
        <v>37011.342685185198</v>
      </c>
      <c r="G186" t="s">
        <v>990</v>
      </c>
      <c r="H186" t="s">
        <v>911</v>
      </c>
      <c r="I186" t="s">
        <v>912</v>
      </c>
      <c r="K186" t="s">
        <v>913</v>
      </c>
      <c r="L186" t="s">
        <v>953</v>
      </c>
      <c r="M186">
        <v>29084</v>
      </c>
      <c r="N186" t="s">
        <v>202</v>
      </c>
      <c r="O186" s="7">
        <v>50</v>
      </c>
      <c r="R186" t="s">
        <v>916</v>
      </c>
      <c r="S186" t="s">
        <v>917</v>
      </c>
      <c r="T186" s="11">
        <v>51.75</v>
      </c>
      <c r="U186" t="s">
        <v>972</v>
      </c>
      <c r="V186" t="s">
        <v>973</v>
      </c>
      <c r="W186" t="s">
        <v>974</v>
      </c>
      <c r="X186" t="s">
        <v>921</v>
      </c>
      <c r="Y186" t="s">
        <v>922</v>
      </c>
      <c r="Z186" t="s">
        <v>923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0">
        <f t="shared" si="8"/>
        <v>37011</v>
      </c>
      <c r="B187" s="70" t="str">
        <f t="shared" si="9"/>
        <v>US East Power</v>
      </c>
      <c r="C187" s="71">
        <f t="shared" si="10"/>
        <v>24000</v>
      </c>
      <c r="D187" s="71">
        <f t="shared" si="11"/>
        <v>120</v>
      </c>
      <c r="E187" s="3">
        <v>1185605</v>
      </c>
      <c r="F187" s="5">
        <v>37011.391134259298</v>
      </c>
      <c r="G187" t="s">
        <v>932</v>
      </c>
      <c r="H187" t="s">
        <v>997</v>
      </c>
      <c r="I187" t="s">
        <v>912</v>
      </c>
      <c r="K187" t="s">
        <v>913</v>
      </c>
      <c r="L187" t="s">
        <v>953</v>
      </c>
      <c r="M187">
        <v>29065</v>
      </c>
      <c r="N187" t="s">
        <v>203</v>
      </c>
      <c r="P187" s="7">
        <v>50</v>
      </c>
      <c r="R187" t="s">
        <v>916</v>
      </c>
      <c r="S187" t="s">
        <v>917</v>
      </c>
      <c r="T187" s="11">
        <v>50.5</v>
      </c>
      <c r="U187" t="s">
        <v>1029</v>
      </c>
      <c r="V187" t="s">
        <v>1030</v>
      </c>
      <c r="W187" t="s">
        <v>1006</v>
      </c>
      <c r="X187" t="s">
        <v>921</v>
      </c>
      <c r="Y187" t="s">
        <v>922</v>
      </c>
      <c r="Z187" t="s">
        <v>923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0">
        <f t="shared" si="8"/>
        <v>37011</v>
      </c>
      <c r="B188" s="70" t="str">
        <f t="shared" si="9"/>
        <v>US West Power</v>
      </c>
      <c r="C188" s="71">
        <f t="shared" si="10"/>
        <v>36400</v>
      </c>
      <c r="D188" s="71">
        <f t="shared" si="11"/>
        <v>273</v>
      </c>
      <c r="E188" s="3">
        <v>1185654</v>
      </c>
      <c r="F188" s="5">
        <v>37011.392141203702</v>
      </c>
      <c r="G188" t="s">
        <v>19</v>
      </c>
      <c r="H188" t="s">
        <v>911</v>
      </c>
      <c r="I188" t="s">
        <v>912</v>
      </c>
      <c r="K188" t="s">
        <v>913</v>
      </c>
      <c r="L188" t="s">
        <v>914</v>
      </c>
      <c r="M188">
        <v>38267</v>
      </c>
      <c r="N188" t="s">
        <v>935</v>
      </c>
      <c r="P188" s="7">
        <v>25</v>
      </c>
      <c r="R188" t="s">
        <v>916</v>
      </c>
      <c r="S188" t="s">
        <v>917</v>
      </c>
      <c r="T188" s="11">
        <v>111</v>
      </c>
      <c r="U188" t="s">
        <v>937</v>
      </c>
      <c r="V188" t="s">
        <v>930</v>
      </c>
      <c r="W188" t="s">
        <v>931</v>
      </c>
      <c r="X188" t="s">
        <v>921</v>
      </c>
      <c r="Y188" t="s">
        <v>922</v>
      </c>
      <c r="Z188" t="s">
        <v>923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0">
        <f t="shared" si="8"/>
        <v>37011</v>
      </c>
      <c r="B189" s="70" t="str">
        <f t="shared" si="9"/>
        <v>US East Power</v>
      </c>
      <c r="C189" s="71">
        <f t="shared" si="10"/>
        <v>2400</v>
      </c>
      <c r="D189" s="71">
        <f t="shared" si="11"/>
        <v>12</v>
      </c>
      <c r="E189" s="3">
        <v>1185765</v>
      </c>
      <c r="F189" s="5">
        <v>37011.395949074104</v>
      </c>
      <c r="G189" t="s">
        <v>932</v>
      </c>
      <c r="H189" t="s">
        <v>997</v>
      </c>
      <c r="I189" t="s">
        <v>912</v>
      </c>
      <c r="K189" t="s">
        <v>913</v>
      </c>
      <c r="L189" t="s">
        <v>953</v>
      </c>
      <c r="M189">
        <v>29066</v>
      </c>
      <c r="N189" t="s">
        <v>204</v>
      </c>
      <c r="O189" s="7">
        <v>50</v>
      </c>
      <c r="R189" t="s">
        <v>916</v>
      </c>
      <c r="S189" t="s">
        <v>917</v>
      </c>
      <c r="T189" s="11">
        <v>60.5</v>
      </c>
      <c r="U189" t="s">
        <v>1029</v>
      </c>
      <c r="V189" t="s">
        <v>1030</v>
      </c>
      <c r="W189" t="s">
        <v>1006</v>
      </c>
      <c r="X189" t="s">
        <v>921</v>
      </c>
      <c r="Y189" t="s">
        <v>922</v>
      </c>
      <c r="Z189" t="s">
        <v>923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0">
        <f t="shared" si="8"/>
        <v>37011</v>
      </c>
      <c r="B190" s="70" t="str">
        <f t="shared" si="9"/>
        <v>US West Power</v>
      </c>
      <c r="C190" s="71">
        <f t="shared" si="10"/>
        <v>12000</v>
      </c>
      <c r="D190" s="71">
        <f t="shared" si="11"/>
        <v>90</v>
      </c>
      <c r="E190" s="3">
        <v>1186143</v>
      </c>
      <c r="F190" s="5">
        <v>37011.406354166698</v>
      </c>
      <c r="G190" t="s">
        <v>107</v>
      </c>
      <c r="H190" t="s">
        <v>997</v>
      </c>
      <c r="I190" t="s">
        <v>912</v>
      </c>
      <c r="K190" t="s">
        <v>913</v>
      </c>
      <c r="L190" t="s">
        <v>914</v>
      </c>
      <c r="M190">
        <v>29396</v>
      </c>
      <c r="N190" t="s">
        <v>205</v>
      </c>
      <c r="O190" s="7">
        <v>25</v>
      </c>
      <c r="R190" t="s">
        <v>916</v>
      </c>
      <c r="S190" t="s">
        <v>917</v>
      </c>
      <c r="T190" s="11">
        <v>125</v>
      </c>
      <c r="U190" t="s">
        <v>998</v>
      </c>
      <c r="V190" t="s">
        <v>938</v>
      </c>
      <c r="W190" t="s">
        <v>920</v>
      </c>
      <c r="X190" t="s">
        <v>921</v>
      </c>
      <c r="Y190" t="s">
        <v>922</v>
      </c>
      <c r="Z190" t="s">
        <v>923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0">
        <f t="shared" si="8"/>
        <v>37011</v>
      </c>
      <c r="B191" s="70" t="str">
        <f t="shared" si="9"/>
        <v>US East Power</v>
      </c>
      <c r="C191" s="71">
        <f t="shared" si="10"/>
        <v>2400</v>
      </c>
      <c r="D191" s="71">
        <f t="shared" si="11"/>
        <v>12</v>
      </c>
      <c r="E191" s="3">
        <v>1187232</v>
      </c>
      <c r="F191" s="5">
        <v>37011.504629629599</v>
      </c>
      <c r="G191" t="s">
        <v>982</v>
      </c>
      <c r="H191" t="s">
        <v>911</v>
      </c>
      <c r="I191" t="s">
        <v>912</v>
      </c>
      <c r="K191" t="s">
        <v>913</v>
      </c>
      <c r="L191" t="s">
        <v>953</v>
      </c>
      <c r="M191">
        <v>29085</v>
      </c>
      <c r="N191" t="s">
        <v>206</v>
      </c>
      <c r="P191" s="7">
        <v>50</v>
      </c>
      <c r="R191" t="s">
        <v>916</v>
      </c>
      <c r="S191" t="s">
        <v>917</v>
      </c>
      <c r="T191" s="11">
        <v>63.5</v>
      </c>
      <c r="U191" t="s">
        <v>972</v>
      </c>
      <c r="V191" t="s">
        <v>973</v>
      </c>
      <c r="W191" t="s">
        <v>974</v>
      </c>
      <c r="X191" t="s">
        <v>921</v>
      </c>
      <c r="Y191" t="s">
        <v>922</v>
      </c>
      <c r="Z191" t="s">
        <v>923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0">
        <f t="shared" si="8"/>
        <v>37011</v>
      </c>
      <c r="B192" s="70" t="str">
        <f t="shared" si="9"/>
        <v>US East Power</v>
      </c>
      <c r="C192" s="71">
        <f t="shared" si="10"/>
        <v>73600</v>
      </c>
      <c r="D192" s="71">
        <f t="shared" si="11"/>
        <v>368</v>
      </c>
      <c r="E192" s="3">
        <v>1187331</v>
      </c>
      <c r="F192" s="5">
        <v>37011.515567129602</v>
      </c>
      <c r="G192" t="s">
        <v>19</v>
      </c>
      <c r="H192" t="s">
        <v>911</v>
      </c>
      <c r="I192" t="s">
        <v>912</v>
      </c>
      <c r="K192" t="s">
        <v>913</v>
      </c>
      <c r="L192" t="s">
        <v>953</v>
      </c>
      <c r="M192">
        <v>33009</v>
      </c>
      <c r="N192" t="s">
        <v>64</v>
      </c>
      <c r="O192" s="7">
        <v>50</v>
      </c>
      <c r="R192" t="s">
        <v>916</v>
      </c>
      <c r="S192" t="s">
        <v>917</v>
      </c>
      <c r="T192" s="11">
        <v>56.5</v>
      </c>
      <c r="U192" t="s">
        <v>955</v>
      </c>
      <c r="V192" t="s">
        <v>53</v>
      </c>
      <c r="W192" t="s">
        <v>957</v>
      </c>
      <c r="X192" t="s">
        <v>921</v>
      </c>
      <c r="Y192" t="s">
        <v>922</v>
      </c>
      <c r="Z192" t="s">
        <v>923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0">
        <f t="shared" si="8"/>
        <v>37011</v>
      </c>
      <c r="B193" s="70" t="str">
        <f t="shared" si="9"/>
        <v>US West Power</v>
      </c>
      <c r="C193" s="71">
        <f t="shared" si="10"/>
        <v>12000</v>
      </c>
      <c r="D193" s="71">
        <f t="shared" si="11"/>
        <v>90</v>
      </c>
      <c r="E193" s="3">
        <v>1187931</v>
      </c>
      <c r="F193" s="5">
        <v>37011.573668981502</v>
      </c>
      <c r="G193" t="s">
        <v>980</v>
      </c>
      <c r="H193" t="s">
        <v>997</v>
      </c>
      <c r="I193" t="s">
        <v>912</v>
      </c>
      <c r="K193" t="s">
        <v>913</v>
      </c>
      <c r="L193" t="s">
        <v>914</v>
      </c>
      <c r="M193">
        <v>10632</v>
      </c>
      <c r="N193" t="s">
        <v>207</v>
      </c>
      <c r="P193" s="7">
        <v>25</v>
      </c>
      <c r="R193" t="s">
        <v>916</v>
      </c>
      <c r="S193" t="s">
        <v>917</v>
      </c>
      <c r="T193" s="11">
        <v>290</v>
      </c>
      <c r="U193" t="s">
        <v>998</v>
      </c>
      <c r="V193" t="s">
        <v>940</v>
      </c>
      <c r="W193" t="s">
        <v>920</v>
      </c>
      <c r="X193" t="s">
        <v>921</v>
      </c>
      <c r="Y193" t="s">
        <v>922</v>
      </c>
      <c r="Z193" t="s">
        <v>923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0">
        <f t="shared" si="8"/>
        <v>37011</v>
      </c>
      <c r="B194" s="70" t="str">
        <f t="shared" si="9"/>
        <v>US East Power</v>
      </c>
      <c r="C194" s="71">
        <f t="shared" si="10"/>
        <v>2400</v>
      </c>
      <c r="D194" s="71">
        <f t="shared" si="11"/>
        <v>12</v>
      </c>
      <c r="E194" s="3">
        <v>1187945</v>
      </c>
      <c r="F194" s="5">
        <v>37011.574398148201</v>
      </c>
      <c r="G194" t="s">
        <v>74</v>
      </c>
      <c r="H194" t="s">
        <v>997</v>
      </c>
      <c r="I194" t="s">
        <v>912</v>
      </c>
      <c r="K194" t="s">
        <v>913</v>
      </c>
      <c r="L194" t="s">
        <v>953</v>
      </c>
      <c r="M194">
        <v>29078</v>
      </c>
      <c r="N194" t="s">
        <v>208</v>
      </c>
      <c r="P194" s="7">
        <v>50</v>
      </c>
      <c r="R194" t="s">
        <v>916</v>
      </c>
      <c r="S194" t="s">
        <v>917</v>
      </c>
      <c r="T194" s="11">
        <v>80</v>
      </c>
      <c r="U194" t="s">
        <v>1044</v>
      </c>
      <c r="V194" t="s">
        <v>956</v>
      </c>
      <c r="W194" t="s">
        <v>969</v>
      </c>
      <c r="X194" t="s">
        <v>921</v>
      </c>
      <c r="Y194" t="s">
        <v>922</v>
      </c>
      <c r="Z194" t="s">
        <v>923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0">
        <f t="shared" si="8"/>
        <v>37011</v>
      </c>
      <c r="B195" s="70" t="str">
        <f t="shared" si="9"/>
        <v>US East Power</v>
      </c>
      <c r="C195" s="71">
        <f t="shared" si="10"/>
        <v>20000</v>
      </c>
      <c r="D195" s="71">
        <f t="shared" si="11"/>
        <v>100</v>
      </c>
      <c r="E195" s="3">
        <v>1187998</v>
      </c>
      <c r="F195" s="5">
        <v>37011.5780324074</v>
      </c>
      <c r="G195" t="s">
        <v>990</v>
      </c>
      <c r="H195" t="s">
        <v>911</v>
      </c>
      <c r="I195" t="s">
        <v>912</v>
      </c>
      <c r="K195" t="s">
        <v>913</v>
      </c>
      <c r="L195" t="s">
        <v>953</v>
      </c>
      <c r="M195">
        <v>49157</v>
      </c>
      <c r="N195" t="s">
        <v>184</v>
      </c>
      <c r="O195" s="7">
        <v>50</v>
      </c>
      <c r="R195" t="s">
        <v>916</v>
      </c>
      <c r="S195" t="s">
        <v>917</v>
      </c>
      <c r="T195" s="11">
        <v>47.25</v>
      </c>
      <c r="U195" t="s">
        <v>972</v>
      </c>
      <c r="V195" t="s">
        <v>973</v>
      </c>
      <c r="W195" t="s">
        <v>974</v>
      </c>
      <c r="X195" t="s">
        <v>921</v>
      </c>
      <c r="Y195" t="s">
        <v>922</v>
      </c>
      <c r="Z195" t="s">
        <v>923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0">
        <f t="shared" si="8"/>
        <v>37011</v>
      </c>
      <c r="B196" s="70" t="str">
        <f t="shared" si="9"/>
        <v>US East Power</v>
      </c>
      <c r="C196" s="71">
        <f t="shared" si="10"/>
        <v>20000</v>
      </c>
      <c r="D196" s="71">
        <f t="shared" si="11"/>
        <v>100</v>
      </c>
      <c r="E196" s="3">
        <v>1188170</v>
      </c>
      <c r="F196" s="5">
        <v>37011.598715277803</v>
      </c>
      <c r="G196" t="s">
        <v>990</v>
      </c>
      <c r="H196" t="s">
        <v>911</v>
      </c>
      <c r="I196" t="s">
        <v>912</v>
      </c>
      <c r="K196" t="s">
        <v>913</v>
      </c>
      <c r="L196" t="s">
        <v>953</v>
      </c>
      <c r="M196">
        <v>49157</v>
      </c>
      <c r="N196" t="s">
        <v>184</v>
      </c>
      <c r="O196" s="7">
        <v>50</v>
      </c>
      <c r="R196" t="s">
        <v>916</v>
      </c>
      <c r="S196" t="s">
        <v>917</v>
      </c>
      <c r="T196" s="11">
        <v>46.75</v>
      </c>
      <c r="U196" t="s">
        <v>972</v>
      </c>
      <c r="V196" t="s">
        <v>973</v>
      </c>
      <c r="W196" t="s">
        <v>974</v>
      </c>
      <c r="X196" t="s">
        <v>921</v>
      </c>
      <c r="Y196" t="s">
        <v>922</v>
      </c>
      <c r="Z196" t="s">
        <v>923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0">
        <f t="shared" si="8"/>
        <v>37012</v>
      </c>
      <c r="B197" s="70" t="str">
        <f t="shared" si="9"/>
        <v>US East Power</v>
      </c>
      <c r="C197" s="71">
        <f t="shared" si="10"/>
        <v>73600</v>
      </c>
      <c r="D197" s="71">
        <f t="shared" si="11"/>
        <v>368</v>
      </c>
      <c r="E197" s="3">
        <v>1188764</v>
      </c>
      <c r="F197" s="5">
        <v>37012.294004629599</v>
      </c>
      <c r="G197" t="s">
        <v>980</v>
      </c>
      <c r="H197" t="s">
        <v>911</v>
      </c>
      <c r="I197" t="s">
        <v>912</v>
      </c>
      <c r="K197" t="s">
        <v>913</v>
      </c>
      <c r="L197" t="s">
        <v>953</v>
      </c>
      <c r="M197">
        <v>33009</v>
      </c>
      <c r="N197" t="s">
        <v>64</v>
      </c>
      <c r="O197" s="7">
        <v>50</v>
      </c>
      <c r="R197" t="s">
        <v>916</v>
      </c>
      <c r="S197" t="s">
        <v>917</v>
      </c>
      <c r="T197" s="11">
        <v>56.5</v>
      </c>
      <c r="U197" t="s">
        <v>955</v>
      </c>
      <c r="V197" t="s">
        <v>53</v>
      </c>
      <c r="W197" t="s">
        <v>957</v>
      </c>
      <c r="X197" t="s">
        <v>921</v>
      </c>
      <c r="Y197" t="s">
        <v>922</v>
      </c>
      <c r="Z197" t="s">
        <v>923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0">
        <f t="shared" si="8"/>
        <v>37012</v>
      </c>
      <c r="B198" s="70" t="str">
        <f t="shared" si="9"/>
        <v>US East Power</v>
      </c>
      <c r="C198" s="71">
        <f t="shared" si="10"/>
        <v>48000</v>
      </c>
      <c r="D198" s="71">
        <f t="shared" si="11"/>
        <v>240</v>
      </c>
      <c r="E198" s="3">
        <v>1188890</v>
      </c>
      <c r="F198" s="5">
        <v>37012.3067592593</v>
      </c>
      <c r="G198" t="s">
        <v>988</v>
      </c>
      <c r="H198" t="s">
        <v>911</v>
      </c>
      <c r="I198" t="s">
        <v>912</v>
      </c>
      <c r="K198" t="s">
        <v>913</v>
      </c>
      <c r="L198" t="s">
        <v>953</v>
      </c>
      <c r="M198">
        <v>3942</v>
      </c>
      <c r="N198" t="s">
        <v>116</v>
      </c>
      <c r="P198" s="7">
        <v>100</v>
      </c>
      <c r="R198" t="s">
        <v>916</v>
      </c>
      <c r="S198" t="s">
        <v>917</v>
      </c>
      <c r="T198" s="11">
        <v>45</v>
      </c>
      <c r="U198" t="s">
        <v>972</v>
      </c>
      <c r="V198" t="s">
        <v>993</v>
      </c>
      <c r="W198" t="s">
        <v>994</v>
      </c>
      <c r="X198" t="s">
        <v>921</v>
      </c>
      <c r="Y198" t="s">
        <v>922</v>
      </c>
      <c r="Z198" t="s">
        <v>923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0">
        <f t="shared" si="8"/>
        <v>37012</v>
      </c>
      <c r="B199" s="70" t="str">
        <f t="shared" si="9"/>
        <v>US East Power</v>
      </c>
      <c r="C199" s="71">
        <f t="shared" si="10"/>
        <v>800</v>
      </c>
      <c r="D199" s="71">
        <f t="shared" si="11"/>
        <v>4</v>
      </c>
      <c r="E199" s="3">
        <v>1189264</v>
      </c>
      <c r="F199" s="5">
        <v>37012.325624999998</v>
      </c>
      <c r="G199" t="s">
        <v>990</v>
      </c>
      <c r="H199" t="s">
        <v>911</v>
      </c>
      <c r="I199" t="s">
        <v>912</v>
      </c>
      <c r="K199" t="s">
        <v>913</v>
      </c>
      <c r="L199" t="s">
        <v>1049</v>
      </c>
      <c r="M199">
        <v>32198</v>
      </c>
      <c r="N199" t="s">
        <v>267</v>
      </c>
      <c r="O199" s="7">
        <v>50</v>
      </c>
      <c r="R199" t="s">
        <v>916</v>
      </c>
      <c r="S199" t="s">
        <v>917</v>
      </c>
      <c r="T199" s="11">
        <v>76</v>
      </c>
      <c r="U199" t="s">
        <v>1051</v>
      </c>
      <c r="V199" t="s">
        <v>1052</v>
      </c>
      <c r="W199" t="s">
        <v>969</v>
      </c>
      <c r="X199" t="s">
        <v>921</v>
      </c>
      <c r="Y199" t="s">
        <v>922</v>
      </c>
      <c r="Z199" t="s">
        <v>950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0">
        <f t="shared" si="8"/>
        <v>37012</v>
      </c>
      <c r="B200" s="70" t="str">
        <f t="shared" si="9"/>
        <v>US East Power</v>
      </c>
      <c r="C200" s="71">
        <f t="shared" si="10"/>
        <v>20000</v>
      </c>
      <c r="D200" s="71">
        <f t="shared" si="11"/>
        <v>100</v>
      </c>
      <c r="E200" s="3">
        <v>1189286</v>
      </c>
      <c r="F200" s="5">
        <v>37012.326608796298</v>
      </c>
      <c r="G200" t="s">
        <v>990</v>
      </c>
      <c r="H200" t="s">
        <v>911</v>
      </c>
      <c r="I200" t="s">
        <v>912</v>
      </c>
      <c r="K200" t="s">
        <v>913</v>
      </c>
      <c r="L200" t="s">
        <v>953</v>
      </c>
      <c r="M200">
        <v>49157</v>
      </c>
      <c r="N200" t="s">
        <v>184</v>
      </c>
      <c r="O200" s="7">
        <v>50</v>
      </c>
      <c r="R200" t="s">
        <v>916</v>
      </c>
      <c r="S200" t="s">
        <v>917</v>
      </c>
      <c r="T200" s="11">
        <v>46</v>
      </c>
      <c r="U200" t="s">
        <v>972</v>
      </c>
      <c r="V200" t="s">
        <v>973</v>
      </c>
      <c r="W200" t="s">
        <v>974</v>
      </c>
      <c r="X200" t="s">
        <v>921</v>
      </c>
      <c r="Y200" t="s">
        <v>922</v>
      </c>
      <c r="Z200" t="s">
        <v>923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0">
        <f t="shared" si="8"/>
        <v>37012</v>
      </c>
      <c r="B201" s="70" t="str">
        <f t="shared" si="9"/>
        <v>US East Power</v>
      </c>
      <c r="C201" s="71">
        <f t="shared" si="10"/>
        <v>2400</v>
      </c>
      <c r="D201" s="71">
        <f t="shared" si="11"/>
        <v>12</v>
      </c>
      <c r="E201" s="3">
        <v>1190851</v>
      </c>
      <c r="F201" s="5">
        <v>37012.366875</v>
      </c>
      <c r="G201" t="s">
        <v>16</v>
      </c>
      <c r="H201" t="s">
        <v>911</v>
      </c>
      <c r="I201" t="s">
        <v>912</v>
      </c>
      <c r="K201" t="s">
        <v>913</v>
      </c>
      <c r="L201" t="s">
        <v>1049</v>
      </c>
      <c r="M201">
        <v>30597</v>
      </c>
      <c r="N201" t="s">
        <v>268</v>
      </c>
      <c r="O201" s="7">
        <v>50</v>
      </c>
      <c r="R201" t="s">
        <v>916</v>
      </c>
      <c r="S201" t="s">
        <v>917</v>
      </c>
      <c r="T201" s="11">
        <v>58.75</v>
      </c>
      <c r="U201" t="s">
        <v>1051</v>
      </c>
      <c r="V201" t="s">
        <v>1052</v>
      </c>
      <c r="W201" t="s">
        <v>969</v>
      </c>
      <c r="X201" t="s">
        <v>921</v>
      </c>
      <c r="Y201" t="s">
        <v>922</v>
      </c>
      <c r="Z201" t="s">
        <v>950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0">
        <f t="shared" si="8"/>
        <v>37012</v>
      </c>
      <c r="B202" s="70" t="str">
        <f t="shared" si="9"/>
        <v>Natural Gas</v>
      </c>
      <c r="C202" s="71">
        <f t="shared" si="10"/>
        <v>1510000</v>
      </c>
      <c r="D202" s="71">
        <f t="shared" si="11"/>
        <v>377.5</v>
      </c>
      <c r="E202" s="3">
        <v>1191691</v>
      </c>
      <c r="F202" s="5">
        <v>37012.380277777796</v>
      </c>
      <c r="G202" t="s">
        <v>982</v>
      </c>
      <c r="H202" t="s">
        <v>997</v>
      </c>
      <c r="I202" t="s">
        <v>912</v>
      </c>
      <c r="K202" t="s">
        <v>942</v>
      </c>
      <c r="L202" t="s">
        <v>943</v>
      </c>
      <c r="M202">
        <v>37322</v>
      </c>
      <c r="N202" t="s">
        <v>269</v>
      </c>
      <c r="P202" s="7">
        <v>10000</v>
      </c>
      <c r="R202" t="s">
        <v>945</v>
      </c>
      <c r="S202" t="s">
        <v>917</v>
      </c>
      <c r="T202" s="11">
        <v>4.4999999999999998E-2</v>
      </c>
      <c r="U202" t="s">
        <v>1023</v>
      </c>
      <c r="V202" t="s">
        <v>1039</v>
      </c>
      <c r="W202" t="s">
        <v>1040</v>
      </c>
      <c r="X202" t="s">
        <v>949</v>
      </c>
      <c r="Y202" t="s">
        <v>922</v>
      </c>
      <c r="Z202" t="s">
        <v>950</v>
      </c>
      <c r="AA202">
        <v>96045266</v>
      </c>
      <c r="AB202" t="s">
        <v>270</v>
      </c>
      <c r="AC202">
        <v>53350</v>
      </c>
      <c r="AD202" s="5">
        <v>37196</v>
      </c>
      <c r="AE202" s="5">
        <v>37346</v>
      </c>
    </row>
    <row r="203" spans="1:31" x14ac:dyDescent="0.2">
      <c r="A203" s="70">
        <f t="shared" si="8"/>
        <v>37012</v>
      </c>
      <c r="B203" s="70" t="str">
        <f t="shared" si="9"/>
        <v>Natural Gas</v>
      </c>
      <c r="C203" s="71">
        <f t="shared" si="10"/>
        <v>1530000</v>
      </c>
      <c r="D203" s="71">
        <f t="shared" si="11"/>
        <v>382.5</v>
      </c>
      <c r="E203" s="3">
        <v>1191703</v>
      </c>
      <c r="F203" s="5">
        <v>37012.380462963003</v>
      </c>
      <c r="G203" t="s">
        <v>982</v>
      </c>
      <c r="H203" t="s">
        <v>997</v>
      </c>
      <c r="I203" t="s">
        <v>912</v>
      </c>
      <c r="K203" t="s">
        <v>942</v>
      </c>
      <c r="L203" t="s">
        <v>943</v>
      </c>
      <c r="M203">
        <v>49209</v>
      </c>
      <c r="N203" t="s">
        <v>271</v>
      </c>
      <c r="P203" s="7">
        <v>10000</v>
      </c>
      <c r="R203" t="s">
        <v>945</v>
      </c>
      <c r="S203" t="s">
        <v>917</v>
      </c>
      <c r="T203" s="11">
        <v>3.5000000000000003E-2</v>
      </c>
      <c r="U203" t="s">
        <v>1023</v>
      </c>
      <c r="V203" t="s">
        <v>1039</v>
      </c>
      <c r="W203" t="s">
        <v>1040</v>
      </c>
      <c r="X203" t="s">
        <v>949</v>
      </c>
      <c r="Y203" t="s">
        <v>922</v>
      </c>
      <c r="Z203" t="s">
        <v>950</v>
      </c>
      <c r="AA203">
        <v>96045266</v>
      </c>
      <c r="AB203" t="s">
        <v>272</v>
      </c>
      <c r="AC203">
        <v>53350</v>
      </c>
      <c r="AD203" s="5">
        <v>37043</v>
      </c>
      <c r="AE203" s="5">
        <v>37195</v>
      </c>
    </row>
    <row r="204" spans="1:31" x14ac:dyDescent="0.2">
      <c r="A204" s="70">
        <f t="shared" si="8"/>
        <v>37012</v>
      </c>
      <c r="B204" s="70" t="str">
        <f t="shared" si="9"/>
        <v>US East Power</v>
      </c>
      <c r="C204" s="71">
        <f t="shared" si="10"/>
        <v>23200</v>
      </c>
      <c r="D204" s="71">
        <f t="shared" si="11"/>
        <v>116</v>
      </c>
      <c r="E204" s="3">
        <v>1192512</v>
      </c>
      <c r="F204" s="5">
        <v>37012.401666666701</v>
      </c>
      <c r="G204" t="s">
        <v>991</v>
      </c>
      <c r="H204" t="s">
        <v>997</v>
      </c>
      <c r="I204" t="s">
        <v>912</v>
      </c>
      <c r="K204" t="s">
        <v>913</v>
      </c>
      <c r="L204" t="s">
        <v>953</v>
      </c>
      <c r="M204">
        <v>29065</v>
      </c>
      <c r="N204" t="s">
        <v>273</v>
      </c>
      <c r="P204" s="7">
        <v>50</v>
      </c>
      <c r="R204" t="s">
        <v>916</v>
      </c>
      <c r="S204" t="s">
        <v>917</v>
      </c>
      <c r="T204" s="11">
        <v>45</v>
      </c>
      <c r="U204" t="s">
        <v>1029</v>
      </c>
      <c r="V204" t="s">
        <v>1030</v>
      </c>
      <c r="W204" t="s">
        <v>1006</v>
      </c>
      <c r="X204" t="s">
        <v>921</v>
      </c>
      <c r="Y204" t="s">
        <v>922</v>
      </c>
      <c r="Z204" t="s">
        <v>923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0">
        <f t="shared" si="8"/>
        <v>37012</v>
      </c>
      <c r="B205" s="70" t="str">
        <f t="shared" si="9"/>
        <v>US East Power</v>
      </c>
      <c r="C205" s="71">
        <f t="shared" si="10"/>
        <v>14400</v>
      </c>
      <c r="D205" s="71">
        <f t="shared" si="11"/>
        <v>72</v>
      </c>
      <c r="E205" s="3">
        <v>1193069</v>
      </c>
      <c r="F205" s="5">
        <v>37012.427650463003</v>
      </c>
      <c r="G205" t="s">
        <v>990</v>
      </c>
      <c r="H205" t="s">
        <v>911</v>
      </c>
      <c r="I205" t="s">
        <v>912</v>
      </c>
      <c r="K205" t="s">
        <v>913</v>
      </c>
      <c r="L205" t="s">
        <v>953</v>
      </c>
      <c r="M205">
        <v>49745</v>
      </c>
      <c r="N205" t="s">
        <v>274</v>
      </c>
      <c r="O205" s="7">
        <v>50</v>
      </c>
      <c r="R205" t="s">
        <v>916</v>
      </c>
      <c r="S205" t="s">
        <v>917</v>
      </c>
      <c r="T205" s="11">
        <v>48.5</v>
      </c>
      <c r="U205" t="s">
        <v>972</v>
      </c>
      <c r="V205" t="s">
        <v>973</v>
      </c>
      <c r="W205" t="s">
        <v>974</v>
      </c>
      <c r="X205" t="s">
        <v>921</v>
      </c>
      <c r="Y205" t="s">
        <v>922</v>
      </c>
      <c r="Z205" t="s">
        <v>923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0">
        <f t="shared" si="8"/>
        <v>37012</v>
      </c>
      <c r="B206" s="70" t="str">
        <f t="shared" si="9"/>
        <v>US West Power</v>
      </c>
      <c r="C206" s="71">
        <f t="shared" si="10"/>
        <v>36400</v>
      </c>
      <c r="D206" s="71">
        <f t="shared" si="11"/>
        <v>273</v>
      </c>
      <c r="E206" s="3">
        <v>1194040</v>
      </c>
      <c r="F206" s="5">
        <v>37012.506944444402</v>
      </c>
      <c r="G206" t="s">
        <v>982</v>
      </c>
      <c r="H206" t="s">
        <v>911</v>
      </c>
      <c r="I206" t="s">
        <v>912</v>
      </c>
      <c r="K206" t="s">
        <v>913</v>
      </c>
      <c r="L206" t="s">
        <v>914</v>
      </c>
      <c r="M206">
        <v>38267</v>
      </c>
      <c r="N206" t="s">
        <v>935</v>
      </c>
      <c r="O206" s="7">
        <v>25</v>
      </c>
      <c r="R206" t="s">
        <v>916</v>
      </c>
      <c r="S206" t="s">
        <v>917</v>
      </c>
      <c r="T206" s="11">
        <v>103.5</v>
      </c>
      <c r="U206" t="s">
        <v>937</v>
      </c>
      <c r="V206" t="s">
        <v>930</v>
      </c>
      <c r="W206" t="s">
        <v>931</v>
      </c>
      <c r="X206" t="s">
        <v>921</v>
      </c>
      <c r="Y206" t="s">
        <v>922</v>
      </c>
      <c r="Z206" t="s">
        <v>923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0">
        <f t="shared" si="8"/>
        <v>37012</v>
      </c>
      <c r="B207" s="70" t="str">
        <f t="shared" si="9"/>
        <v>US West Power</v>
      </c>
      <c r="C207" s="71">
        <f t="shared" si="10"/>
        <v>12000</v>
      </c>
      <c r="D207" s="71">
        <f t="shared" si="11"/>
        <v>90</v>
      </c>
      <c r="E207" s="3">
        <v>1194121</v>
      </c>
      <c r="F207" s="5">
        <v>37012.517835648097</v>
      </c>
      <c r="G207" t="s">
        <v>999</v>
      </c>
      <c r="H207" t="s">
        <v>997</v>
      </c>
      <c r="I207" t="s">
        <v>912</v>
      </c>
      <c r="K207" t="s">
        <v>913</v>
      </c>
      <c r="L207" t="s">
        <v>914</v>
      </c>
      <c r="M207">
        <v>40719</v>
      </c>
      <c r="N207" t="s">
        <v>275</v>
      </c>
      <c r="P207" s="7">
        <v>25</v>
      </c>
      <c r="R207" t="s">
        <v>916</v>
      </c>
      <c r="S207" t="s">
        <v>917</v>
      </c>
      <c r="T207" s="11">
        <v>265</v>
      </c>
      <c r="U207" t="s">
        <v>998</v>
      </c>
      <c r="V207" t="s">
        <v>276</v>
      </c>
      <c r="W207" t="s">
        <v>920</v>
      </c>
      <c r="X207" t="s">
        <v>921</v>
      </c>
      <c r="Y207" t="s">
        <v>922</v>
      </c>
      <c r="Z207" t="s">
        <v>923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0">
        <f>DATEVALUE(TEXT(F208, "mm/dd/yy"))</f>
        <v>37012</v>
      </c>
      <c r="B208" s="70" t="str">
        <f t="shared" ref="B208:B271" si="12">IF(K208="Power",IF(Z208="Enron Canada Corp.",LEFT(L208,9),LEFT(L208,13)),K208)</f>
        <v>US West Power</v>
      </c>
      <c r="C208" s="71">
        <f t="shared" ref="C208:C271" si="13">IF(K208="Power",((AE208-AD208+1)*16*SUM(O208:P208)),((AE208-AD208+1)*SUM(O208:P208)))</f>
        <v>12000</v>
      </c>
      <c r="D208" s="71">
        <f t="shared" ref="D208:D271" si="14">VLOOKUP(H208,$A$7:$F$13,(HLOOKUP(B208,$B$5:$F$6,2,FALSE)),FALSE)*C208</f>
        <v>90</v>
      </c>
      <c r="E208" s="3">
        <v>1194137</v>
      </c>
      <c r="F208" s="5">
        <v>37012.521087963003</v>
      </c>
      <c r="G208" t="s">
        <v>999</v>
      </c>
      <c r="H208" t="s">
        <v>997</v>
      </c>
      <c r="I208" t="s">
        <v>912</v>
      </c>
      <c r="K208" t="s">
        <v>913</v>
      </c>
      <c r="L208" t="s">
        <v>914</v>
      </c>
      <c r="M208">
        <v>40719</v>
      </c>
      <c r="N208" t="s">
        <v>275</v>
      </c>
      <c r="P208" s="7">
        <v>25</v>
      </c>
      <c r="R208" t="s">
        <v>916</v>
      </c>
      <c r="S208" t="s">
        <v>917</v>
      </c>
      <c r="T208" s="11">
        <v>270</v>
      </c>
      <c r="U208" t="s">
        <v>998</v>
      </c>
      <c r="V208" t="s">
        <v>276</v>
      </c>
      <c r="W208" t="s">
        <v>920</v>
      </c>
      <c r="X208" t="s">
        <v>921</v>
      </c>
      <c r="Y208" t="s">
        <v>922</v>
      </c>
      <c r="Z208" t="s">
        <v>923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0">
        <f>DATEVALUE(TEXT(F209, "mm/dd/yy"))</f>
        <v>37012</v>
      </c>
      <c r="B209" s="70" t="str">
        <f t="shared" si="12"/>
        <v>US West Power</v>
      </c>
      <c r="C209" s="71">
        <f t="shared" si="13"/>
        <v>12000</v>
      </c>
      <c r="D209" s="71">
        <f t="shared" si="14"/>
        <v>90</v>
      </c>
      <c r="E209" s="3">
        <v>1194159</v>
      </c>
      <c r="F209" s="5">
        <v>37012.528356481504</v>
      </c>
      <c r="G209" t="s">
        <v>999</v>
      </c>
      <c r="H209" t="s">
        <v>997</v>
      </c>
      <c r="I209" t="s">
        <v>912</v>
      </c>
      <c r="K209" t="s">
        <v>913</v>
      </c>
      <c r="L209" t="s">
        <v>914</v>
      </c>
      <c r="M209">
        <v>40719</v>
      </c>
      <c r="N209" t="s">
        <v>275</v>
      </c>
      <c r="P209" s="7">
        <v>25</v>
      </c>
      <c r="R209" t="s">
        <v>916</v>
      </c>
      <c r="S209" t="s">
        <v>917</v>
      </c>
      <c r="T209" s="11">
        <v>270</v>
      </c>
      <c r="U209" t="s">
        <v>998</v>
      </c>
      <c r="V209" t="s">
        <v>276</v>
      </c>
      <c r="W209" t="s">
        <v>920</v>
      </c>
      <c r="X209" t="s">
        <v>921</v>
      </c>
      <c r="Y209" t="s">
        <v>922</v>
      </c>
      <c r="Z209" t="s">
        <v>923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0">
        <f>DATEVALUE(TEXT(F210, "mm/dd/yy"))</f>
        <v>37012</v>
      </c>
      <c r="B210" s="70" t="str">
        <f t="shared" si="12"/>
        <v>Natural Gas</v>
      </c>
      <c r="C210" s="71">
        <f t="shared" si="13"/>
        <v>765000</v>
      </c>
      <c r="D210" s="71">
        <f t="shared" si="14"/>
        <v>191.25</v>
      </c>
      <c r="E210" s="3">
        <v>1194243</v>
      </c>
      <c r="F210" s="5">
        <v>37012.543842592597</v>
      </c>
      <c r="G210" t="s">
        <v>7</v>
      </c>
      <c r="H210" t="s">
        <v>997</v>
      </c>
      <c r="I210" t="s">
        <v>912</v>
      </c>
      <c r="K210" t="s">
        <v>942</v>
      </c>
      <c r="L210" t="s">
        <v>943</v>
      </c>
      <c r="M210">
        <v>47850</v>
      </c>
      <c r="N210" t="s">
        <v>277</v>
      </c>
      <c r="O210" s="7">
        <v>5000</v>
      </c>
      <c r="R210" t="s">
        <v>945</v>
      </c>
      <c r="S210" t="s">
        <v>917</v>
      </c>
      <c r="T210" s="11">
        <v>-0.03</v>
      </c>
      <c r="U210" t="s">
        <v>1023</v>
      </c>
      <c r="V210" t="s">
        <v>1024</v>
      </c>
      <c r="W210" t="s">
        <v>1025</v>
      </c>
      <c r="X210" t="s">
        <v>949</v>
      </c>
      <c r="Y210" t="s">
        <v>922</v>
      </c>
      <c r="Z210" t="s">
        <v>950</v>
      </c>
      <c r="AA210">
        <v>95001227</v>
      </c>
      <c r="AB210" t="s">
        <v>278</v>
      </c>
      <c r="AC210">
        <v>208</v>
      </c>
      <c r="AD210" s="5">
        <v>37043</v>
      </c>
      <c r="AE210" s="5">
        <v>37195</v>
      </c>
    </row>
    <row r="211" spans="1:31" x14ac:dyDescent="0.2">
      <c r="A211" s="70">
        <f>DATEVALUE(TEXT(F211, "mm/dd/yy"))</f>
        <v>37012</v>
      </c>
      <c r="B211" s="70" t="str">
        <f t="shared" si="12"/>
        <v>US West Power</v>
      </c>
      <c r="C211" s="71">
        <f t="shared" si="13"/>
        <v>12000</v>
      </c>
      <c r="D211" s="71">
        <f t="shared" si="14"/>
        <v>90</v>
      </c>
      <c r="E211" s="3">
        <v>1194597</v>
      </c>
      <c r="F211" s="5">
        <v>37012.584907407399</v>
      </c>
      <c r="G211" t="s">
        <v>982</v>
      </c>
      <c r="H211" t="s">
        <v>911</v>
      </c>
      <c r="I211" t="s">
        <v>912</v>
      </c>
      <c r="K211" t="s">
        <v>913</v>
      </c>
      <c r="L211" t="s">
        <v>914</v>
      </c>
      <c r="M211">
        <v>49075</v>
      </c>
      <c r="N211" t="s">
        <v>279</v>
      </c>
      <c r="O211" s="7">
        <v>25</v>
      </c>
      <c r="R211" t="s">
        <v>916</v>
      </c>
      <c r="S211" t="s">
        <v>917</v>
      </c>
      <c r="T211" s="11">
        <v>345</v>
      </c>
      <c r="U211" t="s">
        <v>937</v>
      </c>
      <c r="V211" t="s">
        <v>938</v>
      </c>
      <c r="W211" t="s">
        <v>920</v>
      </c>
      <c r="X211" t="s">
        <v>921</v>
      </c>
      <c r="Y211" t="s">
        <v>922</v>
      </c>
      <c r="Z211" t="s">
        <v>923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0">
        <f t="shared" ref="A212:A275" si="15">DATEVALUE(TEXT(F212, "mm/dd/yy"))</f>
        <v>37013</v>
      </c>
      <c r="B212" s="70" t="str">
        <f t="shared" si="12"/>
        <v>US East Power</v>
      </c>
      <c r="C212" s="71">
        <f t="shared" si="13"/>
        <v>73600</v>
      </c>
      <c r="D212" s="71">
        <f t="shared" si="14"/>
        <v>368</v>
      </c>
      <c r="E212" s="3">
        <v>1196116</v>
      </c>
      <c r="F212" s="5">
        <v>37013.336956018502</v>
      </c>
      <c r="G212" t="s">
        <v>1009</v>
      </c>
      <c r="H212" t="s">
        <v>997</v>
      </c>
      <c r="I212" t="s">
        <v>912</v>
      </c>
      <c r="K212" t="s">
        <v>913</v>
      </c>
      <c r="L212" t="s">
        <v>1049</v>
      </c>
      <c r="M212">
        <v>30187</v>
      </c>
      <c r="N212" t="s">
        <v>282</v>
      </c>
      <c r="P212" s="7">
        <v>50</v>
      </c>
      <c r="R212" t="s">
        <v>916</v>
      </c>
      <c r="S212" t="s">
        <v>917</v>
      </c>
      <c r="T212" s="11">
        <v>41.5</v>
      </c>
      <c r="U212" t="s">
        <v>1044</v>
      </c>
      <c r="V212" t="s">
        <v>53</v>
      </c>
      <c r="W212" t="s">
        <v>957</v>
      </c>
      <c r="X212" t="s">
        <v>921</v>
      </c>
      <c r="Y212" t="s">
        <v>922</v>
      </c>
      <c r="Z212" t="s">
        <v>950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0">
        <f t="shared" si="15"/>
        <v>37013</v>
      </c>
      <c r="B213" s="70" t="str">
        <f t="shared" si="12"/>
        <v>US West Power</v>
      </c>
      <c r="C213" s="71">
        <f t="shared" si="13"/>
        <v>400</v>
      </c>
      <c r="D213" s="71">
        <f t="shared" si="14"/>
        <v>3</v>
      </c>
      <c r="E213" s="3">
        <v>1196360</v>
      </c>
      <c r="F213" s="5">
        <v>37013.346331018503</v>
      </c>
      <c r="G213" t="s">
        <v>107</v>
      </c>
      <c r="H213" t="s">
        <v>997</v>
      </c>
      <c r="I213" t="s">
        <v>912</v>
      </c>
      <c r="K213" t="s">
        <v>913</v>
      </c>
      <c r="L213" t="s">
        <v>925</v>
      </c>
      <c r="M213">
        <v>29487</v>
      </c>
      <c r="N213" t="s">
        <v>283</v>
      </c>
      <c r="P213" s="7">
        <v>25</v>
      </c>
      <c r="R213" t="s">
        <v>916</v>
      </c>
      <c r="S213" t="s">
        <v>917</v>
      </c>
      <c r="T213" s="11">
        <v>210</v>
      </c>
      <c r="U213" t="s">
        <v>998</v>
      </c>
      <c r="V213" t="s">
        <v>135</v>
      </c>
      <c r="W213" t="s">
        <v>934</v>
      </c>
      <c r="X213" t="s">
        <v>921</v>
      </c>
      <c r="Y213" t="s">
        <v>922</v>
      </c>
      <c r="Z213" t="s">
        <v>923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0">
        <f t="shared" si="15"/>
        <v>37013</v>
      </c>
      <c r="B214" s="70" t="str">
        <f t="shared" si="12"/>
        <v>US East Power</v>
      </c>
      <c r="C214" s="71">
        <f t="shared" si="13"/>
        <v>800</v>
      </c>
      <c r="D214" s="71">
        <f t="shared" si="14"/>
        <v>4</v>
      </c>
      <c r="E214" s="3">
        <v>1196815</v>
      </c>
      <c r="F214" s="5">
        <v>37013.362546296303</v>
      </c>
      <c r="G214" t="s">
        <v>16</v>
      </c>
      <c r="H214" t="s">
        <v>911</v>
      </c>
      <c r="I214" t="s">
        <v>912</v>
      </c>
      <c r="K214" t="s">
        <v>913</v>
      </c>
      <c r="L214" t="s">
        <v>1049</v>
      </c>
      <c r="M214">
        <v>32198</v>
      </c>
      <c r="N214" t="s">
        <v>284</v>
      </c>
      <c r="O214" s="7">
        <v>50</v>
      </c>
      <c r="R214" t="s">
        <v>916</v>
      </c>
      <c r="S214" t="s">
        <v>917</v>
      </c>
      <c r="T214" s="11">
        <v>85</v>
      </c>
      <c r="U214" t="s">
        <v>1051</v>
      </c>
      <c r="V214" t="s">
        <v>1052</v>
      </c>
      <c r="W214" t="s">
        <v>969</v>
      </c>
      <c r="X214" t="s">
        <v>921</v>
      </c>
      <c r="Y214" t="s">
        <v>922</v>
      </c>
      <c r="Z214" t="s">
        <v>950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0">
        <f t="shared" si="15"/>
        <v>37013</v>
      </c>
      <c r="B215" s="70" t="str">
        <f t="shared" si="12"/>
        <v>US West Power</v>
      </c>
      <c r="C215" s="71">
        <f t="shared" si="13"/>
        <v>36800</v>
      </c>
      <c r="D215" s="71">
        <f t="shared" si="14"/>
        <v>276</v>
      </c>
      <c r="E215" s="3">
        <v>1198029</v>
      </c>
      <c r="F215" s="5">
        <v>37013.389745370398</v>
      </c>
      <c r="G215" t="s">
        <v>995</v>
      </c>
      <c r="H215" t="s">
        <v>911</v>
      </c>
      <c r="I215" t="s">
        <v>912</v>
      </c>
      <c r="K215" t="s">
        <v>913</v>
      </c>
      <c r="L215" t="s">
        <v>914</v>
      </c>
      <c r="M215">
        <v>33072</v>
      </c>
      <c r="N215" t="s">
        <v>285</v>
      </c>
      <c r="O215" s="7">
        <v>25</v>
      </c>
      <c r="R215" t="s">
        <v>916</v>
      </c>
      <c r="S215" t="s">
        <v>917</v>
      </c>
      <c r="T215" s="11">
        <v>270</v>
      </c>
      <c r="U215" t="s">
        <v>937</v>
      </c>
      <c r="V215" t="s">
        <v>930</v>
      </c>
      <c r="W215" t="s">
        <v>931</v>
      </c>
      <c r="X215" t="s">
        <v>921</v>
      </c>
      <c r="Y215" t="s">
        <v>922</v>
      </c>
      <c r="Z215" t="s">
        <v>923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0">
        <f t="shared" si="15"/>
        <v>37013</v>
      </c>
      <c r="B216" s="70" t="str">
        <f t="shared" si="12"/>
        <v>Natural Gas</v>
      </c>
      <c r="C216" s="71">
        <f t="shared" si="13"/>
        <v>3825000</v>
      </c>
      <c r="D216" s="71">
        <f t="shared" si="14"/>
        <v>956.25</v>
      </c>
      <c r="E216" s="3">
        <v>1198598</v>
      </c>
      <c r="F216" s="5">
        <v>37013.4079166667</v>
      </c>
      <c r="G216" t="s">
        <v>982</v>
      </c>
      <c r="H216" t="s">
        <v>997</v>
      </c>
      <c r="I216" t="s">
        <v>912</v>
      </c>
      <c r="K216" t="s">
        <v>942</v>
      </c>
      <c r="L216" t="s">
        <v>943</v>
      </c>
      <c r="M216">
        <v>49193</v>
      </c>
      <c r="N216" t="s">
        <v>286</v>
      </c>
      <c r="O216" s="7">
        <v>25000</v>
      </c>
      <c r="R216" t="s">
        <v>945</v>
      </c>
      <c r="S216" t="s">
        <v>917</v>
      </c>
      <c r="T216" s="11">
        <v>-7.4999999999999997E-3</v>
      </c>
      <c r="U216" t="s">
        <v>130</v>
      </c>
      <c r="V216" t="s">
        <v>131</v>
      </c>
      <c r="W216" t="s">
        <v>132</v>
      </c>
      <c r="X216" t="s">
        <v>949</v>
      </c>
      <c r="Y216" t="s">
        <v>922</v>
      </c>
      <c r="Z216" t="s">
        <v>950</v>
      </c>
      <c r="AA216">
        <v>96045266</v>
      </c>
      <c r="AB216" t="s">
        <v>287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0">
        <f t="shared" si="15"/>
        <v>37013</v>
      </c>
      <c r="B217" s="70" t="str">
        <f t="shared" si="12"/>
        <v>Natural Gas</v>
      </c>
      <c r="C217" s="71">
        <f t="shared" si="13"/>
        <v>1530000</v>
      </c>
      <c r="D217" s="71">
        <f t="shared" si="14"/>
        <v>458.99999999999994</v>
      </c>
      <c r="E217" s="3">
        <v>1198833</v>
      </c>
      <c r="F217" s="5">
        <v>37013.417638888903</v>
      </c>
      <c r="G217" t="s">
        <v>16</v>
      </c>
      <c r="H217" t="s">
        <v>911</v>
      </c>
      <c r="I217" t="s">
        <v>912</v>
      </c>
      <c r="K217" t="s">
        <v>942</v>
      </c>
      <c r="L217" t="s">
        <v>288</v>
      </c>
      <c r="M217">
        <v>49379</v>
      </c>
      <c r="N217" t="s">
        <v>289</v>
      </c>
      <c r="O217" s="7">
        <v>10000</v>
      </c>
      <c r="R217" t="s">
        <v>945</v>
      </c>
      <c r="S217" t="s">
        <v>917</v>
      </c>
      <c r="T217" s="11">
        <v>0.20499999999999999</v>
      </c>
      <c r="U217" t="s">
        <v>961</v>
      </c>
      <c r="V217" t="s">
        <v>290</v>
      </c>
      <c r="W217" t="s">
        <v>291</v>
      </c>
      <c r="X217" t="s">
        <v>949</v>
      </c>
      <c r="Y217" t="s">
        <v>922</v>
      </c>
      <c r="Z217" t="s">
        <v>950</v>
      </c>
      <c r="AA217">
        <v>96041878</v>
      </c>
      <c r="AB217" t="s">
        <v>292</v>
      </c>
      <c r="AC217">
        <v>11135</v>
      </c>
      <c r="AD217" s="5">
        <v>37043</v>
      </c>
      <c r="AE217" s="5">
        <v>37195</v>
      </c>
    </row>
    <row r="218" spans="1:31" x14ac:dyDescent="0.2">
      <c r="A218" s="70">
        <f t="shared" si="15"/>
        <v>37013</v>
      </c>
      <c r="B218" s="70" t="str">
        <f t="shared" si="12"/>
        <v>US West Power</v>
      </c>
      <c r="C218" s="71">
        <f t="shared" si="13"/>
        <v>11200</v>
      </c>
      <c r="D218" s="71">
        <f t="shared" si="14"/>
        <v>84</v>
      </c>
      <c r="E218" s="3">
        <v>1198879</v>
      </c>
      <c r="F218" s="5">
        <v>37013.421354166698</v>
      </c>
      <c r="G218" t="s">
        <v>980</v>
      </c>
      <c r="H218" t="s">
        <v>997</v>
      </c>
      <c r="I218" t="s">
        <v>912</v>
      </c>
      <c r="K218" t="s">
        <v>913</v>
      </c>
      <c r="L218" t="s">
        <v>914</v>
      </c>
      <c r="M218">
        <v>10630</v>
      </c>
      <c r="N218" t="s">
        <v>293</v>
      </c>
      <c r="P218" s="7">
        <v>25</v>
      </c>
      <c r="R218" t="s">
        <v>916</v>
      </c>
      <c r="S218" t="s">
        <v>917</v>
      </c>
      <c r="T218" s="11">
        <v>290</v>
      </c>
      <c r="U218" t="s">
        <v>998</v>
      </c>
      <c r="V218" t="s">
        <v>294</v>
      </c>
      <c r="W218" t="s">
        <v>295</v>
      </c>
      <c r="X218" t="s">
        <v>921</v>
      </c>
      <c r="Y218" t="s">
        <v>922</v>
      </c>
      <c r="Z218" t="s">
        <v>923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0">
        <f t="shared" si="15"/>
        <v>37013</v>
      </c>
      <c r="B219" s="70" t="str">
        <f t="shared" si="12"/>
        <v>US West Power</v>
      </c>
      <c r="C219" s="71">
        <f t="shared" si="13"/>
        <v>36800</v>
      </c>
      <c r="D219" s="71">
        <f t="shared" si="14"/>
        <v>276</v>
      </c>
      <c r="E219" s="3">
        <v>1198950</v>
      </c>
      <c r="F219" s="5">
        <v>37013.426435185203</v>
      </c>
      <c r="G219" t="s">
        <v>995</v>
      </c>
      <c r="H219" t="s">
        <v>911</v>
      </c>
      <c r="I219" t="s">
        <v>912</v>
      </c>
      <c r="K219" t="s">
        <v>913</v>
      </c>
      <c r="L219" t="s">
        <v>914</v>
      </c>
      <c r="M219">
        <v>33072</v>
      </c>
      <c r="N219" t="s">
        <v>285</v>
      </c>
      <c r="O219" s="7">
        <v>25</v>
      </c>
      <c r="R219" t="s">
        <v>916</v>
      </c>
      <c r="S219" t="s">
        <v>917</v>
      </c>
      <c r="T219" s="11">
        <v>265</v>
      </c>
      <c r="U219" t="s">
        <v>937</v>
      </c>
      <c r="V219" t="s">
        <v>930</v>
      </c>
      <c r="W219" t="s">
        <v>931</v>
      </c>
      <c r="X219" t="s">
        <v>921</v>
      </c>
      <c r="Y219" t="s">
        <v>922</v>
      </c>
      <c r="Z219" t="s">
        <v>923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0">
        <f t="shared" si="15"/>
        <v>37013</v>
      </c>
      <c r="B220" s="70" t="str">
        <f t="shared" si="12"/>
        <v>US East Power</v>
      </c>
      <c r="C220" s="71">
        <f t="shared" si="13"/>
        <v>73600</v>
      </c>
      <c r="D220" s="71">
        <f t="shared" si="14"/>
        <v>368</v>
      </c>
      <c r="E220" s="3">
        <v>1199082</v>
      </c>
      <c r="F220" s="5">
        <v>37013.4367824074</v>
      </c>
      <c r="G220" t="s">
        <v>970</v>
      </c>
      <c r="H220" t="s">
        <v>911</v>
      </c>
      <c r="I220" t="s">
        <v>912</v>
      </c>
      <c r="K220" t="s">
        <v>913</v>
      </c>
      <c r="L220" t="s">
        <v>953</v>
      </c>
      <c r="M220">
        <v>32890</v>
      </c>
      <c r="N220" t="s">
        <v>48</v>
      </c>
      <c r="O220" s="7">
        <v>50</v>
      </c>
      <c r="R220" t="s">
        <v>916</v>
      </c>
      <c r="S220" t="s">
        <v>917</v>
      </c>
      <c r="T220" s="11">
        <v>40.6</v>
      </c>
      <c r="U220" t="s">
        <v>972</v>
      </c>
      <c r="V220" t="s">
        <v>993</v>
      </c>
      <c r="W220" t="s">
        <v>994</v>
      </c>
      <c r="X220" t="s">
        <v>921</v>
      </c>
      <c r="Y220" t="s">
        <v>922</v>
      </c>
      <c r="Z220" t="s">
        <v>923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0">
        <f t="shared" si="15"/>
        <v>37013</v>
      </c>
      <c r="B221" s="70" t="str">
        <f t="shared" si="12"/>
        <v>US West Power</v>
      </c>
      <c r="C221" s="71">
        <f t="shared" si="13"/>
        <v>12400</v>
      </c>
      <c r="D221" s="71">
        <f t="shared" si="14"/>
        <v>93</v>
      </c>
      <c r="E221" s="3">
        <v>1199339</v>
      </c>
      <c r="F221" s="5">
        <v>37013.465405092596</v>
      </c>
      <c r="G221" t="s">
        <v>996</v>
      </c>
      <c r="H221" t="s">
        <v>911</v>
      </c>
      <c r="I221" t="s">
        <v>912</v>
      </c>
      <c r="K221" t="s">
        <v>913</v>
      </c>
      <c r="L221" t="s">
        <v>925</v>
      </c>
      <c r="M221">
        <v>36705</v>
      </c>
      <c r="N221" t="s">
        <v>296</v>
      </c>
      <c r="P221" s="7">
        <v>25</v>
      </c>
      <c r="R221" t="s">
        <v>916</v>
      </c>
      <c r="S221" t="s">
        <v>917</v>
      </c>
      <c r="T221" s="11">
        <v>280</v>
      </c>
      <c r="U221" t="s">
        <v>937</v>
      </c>
      <c r="V221" t="s">
        <v>927</v>
      </c>
      <c r="W221" t="s">
        <v>934</v>
      </c>
      <c r="X221" t="s">
        <v>921</v>
      </c>
      <c r="Y221" t="s">
        <v>922</v>
      </c>
      <c r="Z221" t="s">
        <v>923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0">
        <f t="shared" si="15"/>
        <v>37013</v>
      </c>
      <c r="B222" s="70" t="str">
        <f t="shared" si="12"/>
        <v>US West Power</v>
      </c>
      <c r="C222" s="71">
        <f t="shared" si="13"/>
        <v>36800</v>
      </c>
      <c r="D222" s="71">
        <f t="shared" si="14"/>
        <v>276</v>
      </c>
      <c r="E222" s="3">
        <v>1199562</v>
      </c>
      <c r="F222" s="5">
        <v>37013.502546296302</v>
      </c>
      <c r="G222" t="s">
        <v>982</v>
      </c>
      <c r="H222" t="s">
        <v>911</v>
      </c>
      <c r="I222" t="s">
        <v>912</v>
      </c>
      <c r="K222" t="s">
        <v>913</v>
      </c>
      <c r="L222" t="s">
        <v>914</v>
      </c>
      <c r="M222">
        <v>31385</v>
      </c>
      <c r="N222" t="s">
        <v>297</v>
      </c>
      <c r="P222" s="7">
        <v>25</v>
      </c>
      <c r="R222" t="s">
        <v>916</v>
      </c>
      <c r="S222" t="s">
        <v>917</v>
      </c>
      <c r="T222" s="11">
        <v>392</v>
      </c>
      <c r="U222" t="s">
        <v>937</v>
      </c>
      <c r="V222" t="s">
        <v>930</v>
      </c>
      <c r="W222" t="s">
        <v>931</v>
      </c>
      <c r="X222" t="s">
        <v>921</v>
      </c>
      <c r="Y222" t="s">
        <v>922</v>
      </c>
      <c r="Z222" t="s">
        <v>923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0">
        <f t="shared" si="15"/>
        <v>37013</v>
      </c>
      <c r="B223" s="70" t="str">
        <f t="shared" si="12"/>
        <v>US East Power</v>
      </c>
      <c r="C223" s="71">
        <f t="shared" si="13"/>
        <v>24000</v>
      </c>
      <c r="D223" s="71">
        <f t="shared" si="14"/>
        <v>120</v>
      </c>
      <c r="E223" s="3">
        <v>1200377</v>
      </c>
      <c r="F223" s="5">
        <v>37013.562106481499</v>
      </c>
      <c r="G223" t="s">
        <v>19</v>
      </c>
      <c r="H223" t="s">
        <v>911</v>
      </c>
      <c r="I223" t="s">
        <v>912</v>
      </c>
      <c r="K223" t="s">
        <v>913</v>
      </c>
      <c r="L223" t="s">
        <v>953</v>
      </c>
      <c r="M223">
        <v>32554</v>
      </c>
      <c r="N223" t="s">
        <v>992</v>
      </c>
      <c r="P223" s="7">
        <v>50</v>
      </c>
      <c r="R223" t="s">
        <v>916</v>
      </c>
      <c r="S223" t="s">
        <v>917</v>
      </c>
      <c r="T223" s="11">
        <v>67</v>
      </c>
      <c r="U223" t="s">
        <v>972</v>
      </c>
      <c r="V223" t="s">
        <v>993</v>
      </c>
      <c r="W223" t="s">
        <v>994</v>
      </c>
      <c r="X223" t="s">
        <v>921</v>
      </c>
      <c r="Y223" t="s">
        <v>922</v>
      </c>
      <c r="Z223" t="s">
        <v>923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0">
        <f t="shared" si="15"/>
        <v>37014</v>
      </c>
      <c r="B224" s="70" t="str">
        <f t="shared" si="12"/>
        <v>Natural Gas</v>
      </c>
      <c r="C224" s="71">
        <f t="shared" si="13"/>
        <v>280000</v>
      </c>
      <c r="D224" s="71">
        <f t="shared" si="14"/>
        <v>83.999999999999986</v>
      </c>
      <c r="E224" s="3">
        <v>1202104</v>
      </c>
      <c r="F224" s="5">
        <v>37014.322743055556</v>
      </c>
      <c r="G224" t="s">
        <v>988</v>
      </c>
      <c r="H224" t="s">
        <v>911</v>
      </c>
      <c r="I224" t="s">
        <v>912</v>
      </c>
      <c r="K224" t="s">
        <v>942</v>
      </c>
      <c r="L224" t="s">
        <v>959</v>
      </c>
      <c r="M224">
        <v>28148</v>
      </c>
      <c r="N224" t="s">
        <v>303</v>
      </c>
      <c r="O224" s="7">
        <v>10000</v>
      </c>
      <c r="R224" t="s">
        <v>945</v>
      </c>
      <c r="S224" t="s">
        <v>917</v>
      </c>
      <c r="T224" s="11">
        <v>4.3899999999999997</v>
      </c>
      <c r="U224" t="s">
        <v>961</v>
      </c>
      <c r="V224" t="s">
        <v>1039</v>
      </c>
      <c r="W224" t="s">
        <v>1040</v>
      </c>
      <c r="X224" t="s">
        <v>949</v>
      </c>
      <c r="Y224" t="s">
        <v>922</v>
      </c>
      <c r="Z224" t="s">
        <v>950</v>
      </c>
      <c r="AA224">
        <v>96030374</v>
      </c>
      <c r="AB224" t="s">
        <v>304</v>
      </c>
      <c r="AC224">
        <v>53461</v>
      </c>
      <c r="AD224" s="5">
        <v>37015.875</v>
      </c>
      <c r="AE224" s="5">
        <v>37042.875</v>
      </c>
    </row>
    <row r="225" spans="1:31" x14ac:dyDescent="0.2">
      <c r="A225" s="70">
        <f t="shared" si="15"/>
        <v>37014</v>
      </c>
      <c r="B225" s="70" t="str">
        <f t="shared" si="12"/>
        <v>Natural Gas</v>
      </c>
      <c r="C225" s="71">
        <f t="shared" si="13"/>
        <v>140000</v>
      </c>
      <c r="D225" s="71">
        <f t="shared" si="14"/>
        <v>41.999999999999993</v>
      </c>
      <c r="E225" s="3">
        <v>1202112</v>
      </c>
      <c r="F225" s="5">
        <v>37014.323310185187</v>
      </c>
      <c r="G225" t="s">
        <v>988</v>
      </c>
      <c r="H225" t="s">
        <v>911</v>
      </c>
      <c r="I225" t="s">
        <v>912</v>
      </c>
      <c r="K225" t="s">
        <v>942</v>
      </c>
      <c r="L225" t="s">
        <v>959</v>
      </c>
      <c r="M225">
        <v>28148</v>
      </c>
      <c r="N225" t="s">
        <v>303</v>
      </c>
      <c r="O225" s="7">
        <v>5000</v>
      </c>
      <c r="R225" t="s">
        <v>945</v>
      </c>
      <c r="S225" t="s">
        <v>917</v>
      </c>
      <c r="T225" s="11">
        <v>4.3899999999999997</v>
      </c>
      <c r="U225" t="s">
        <v>961</v>
      </c>
      <c r="V225" t="s">
        <v>1039</v>
      </c>
      <c r="W225" t="s">
        <v>1040</v>
      </c>
      <c r="X225" t="s">
        <v>949</v>
      </c>
      <c r="Y225" t="s">
        <v>922</v>
      </c>
      <c r="Z225" t="s">
        <v>950</v>
      </c>
      <c r="AA225">
        <v>96030374</v>
      </c>
      <c r="AB225" t="s">
        <v>305</v>
      </c>
      <c r="AC225">
        <v>53461</v>
      </c>
      <c r="AD225" s="5">
        <v>37015.875</v>
      </c>
      <c r="AE225" s="5">
        <v>37042.875</v>
      </c>
    </row>
    <row r="226" spans="1:31" x14ac:dyDescent="0.2">
      <c r="A226" s="70">
        <f t="shared" si="15"/>
        <v>37014</v>
      </c>
      <c r="B226" s="70" t="str">
        <f t="shared" si="12"/>
        <v>US West Power</v>
      </c>
      <c r="C226" s="71">
        <f t="shared" si="13"/>
        <v>800</v>
      </c>
      <c r="D226" s="71">
        <f t="shared" si="14"/>
        <v>6</v>
      </c>
      <c r="E226" s="3">
        <v>1202633</v>
      </c>
      <c r="F226" s="5">
        <v>37014.345520833333</v>
      </c>
      <c r="G226" t="s">
        <v>107</v>
      </c>
      <c r="H226" t="s">
        <v>997</v>
      </c>
      <c r="I226" t="s">
        <v>912</v>
      </c>
      <c r="K226" t="s">
        <v>913</v>
      </c>
      <c r="L226" t="s">
        <v>925</v>
      </c>
      <c r="M226">
        <v>29383</v>
      </c>
      <c r="N226" t="s">
        <v>306</v>
      </c>
      <c r="P226" s="7">
        <v>25</v>
      </c>
      <c r="R226" t="s">
        <v>916</v>
      </c>
      <c r="S226" t="s">
        <v>917</v>
      </c>
      <c r="T226" s="11">
        <v>79</v>
      </c>
      <c r="U226" t="s">
        <v>998</v>
      </c>
      <c r="V226" t="s">
        <v>111</v>
      </c>
      <c r="W226" t="s">
        <v>934</v>
      </c>
      <c r="X226" t="s">
        <v>921</v>
      </c>
      <c r="Y226" t="s">
        <v>922</v>
      </c>
      <c r="Z226" t="s">
        <v>923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0">
        <f t="shared" si="15"/>
        <v>37014</v>
      </c>
      <c r="B227" s="70" t="str">
        <f t="shared" si="12"/>
        <v>US West Power</v>
      </c>
      <c r="C227" s="71">
        <f t="shared" si="13"/>
        <v>800</v>
      </c>
      <c r="D227" s="71">
        <f t="shared" si="14"/>
        <v>6</v>
      </c>
      <c r="E227" s="3">
        <v>1202763</v>
      </c>
      <c r="F227" s="5">
        <v>37014.35</v>
      </c>
      <c r="G227" t="s">
        <v>107</v>
      </c>
      <c r="H227" t="s">
        <v>997</v>
      </c>
      <c r="I227" t="s">
        <v>912</v>
      </c>
      <c r="K227" t="s">
        <v>913</v>
      </c>
      <c r="L227" t="s">
        <v>925</v>
      </c>
      <c r="M227">
        <v>29383</v>
      </c>
      <c r="N227" t="s">
        <v>306</v>
      </c>
      <c r="P227" s="7">
        <v>25</v>
      </c>
      <c r="R227" t="s">
        <v>916</v>
      </c>
      <c r="S227" t="s">
        <v>917</v>
      </c>
      <c r="T227" s="11">
        <v>90</v>
      </c>
      <c r="U227" t="s">
        <v>998</v>
      </c>
      <c r="V227" t="s">
        <v>111</v>
      </c>
      <c r="W227" t="s">
        <v>934</v>
      </c>
      <c r="X227" t="s">
        <v>921</v>
      </c>
      <c r="Y227" t="s">
        <v>922</v>
      </c>
      <c r="Z227" t="s">
        <v>923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0">
        <f t="shared" si="15"/>
        <v>37014</v>
      </c>
      <c r="B228" s="70" t="str">
        <f t="shared" si="12"/>
        <v>US West Power</v>
      </c>
      <c r="C228" s="71">
        <f t="shared" si="13"/>
        <v>36800</v>
      </c>
      <c r="D228" s="71">
        <f t="shared" si="14"/>
        <v>276</v>
      </c>
      <c r="E228" s="3">
        <v>1203044</v>
      </c>
      <c r="F228" s="5">
        <v>37014.357303240744</v>
      </c>
      <c r="G228" t="s">
        <v>910</v>
      </c>
      <c r="H228" t="s">
        <v>911</v>
      </c>
      <c r="I228" t="s">
        <v>912</v>
      </c>
      <c r="K228" t="s">
        <v>913</v>
      </c>
      <c r="L228" t="s">
        <v>914</v>
      </c>
      <c r="M228">
        <v>30847</v>
      </c>
      <c r="N228" t="s">
        <v>307</v>
      </c>
      <c r="O228" s="7">
        <v>25</v>
      </c>
      <c r="R228" t="s">
        <v>916</v>
      </c>
      <c r="S228" t="s">
        <v>917</v>
      </c>
      <c r="T228" s="11">
        <v>145</v>
      </c>
      <c r="U228" t="s">
        <v>937</v>
      </c>
      <c r="V228" t="s">
        <v>276</v>
      </c>
      <c r="W228" t="s">
        <v>920</v>
      </c>
      <c r="X228" t="s">
        <v>921</v>
      </c>
      <c r="Y228" t="s">
        <v>922</v>
      </c>
      <c r="Z228" t="s">
        <v>923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0">
        <f t="shared" si="15"/>
        <v>37014</v>
      </c>
      <c r="B229" s="70" t="str">
        <f t="shared" si="12"/>
        <v>US East Power</v>
      </c>
      <c r="C229" s="71">
        <f t="shared" si="13"/>
        <v>14400</v>
      </c>
      <c r="D229" s="71">
        <f t="shared" si="14"/>
        <v>72</v>
      </c>
      <c r="E229" s="3">
        <v>1203892</v>
      </c>
      <c r="F229" s="5">
        <v>37014.371377314812</v>
      </c>
      <c r="G229" t="s">
        <v>19</v>
      </c>
      <c r="H229" t="s">
        <v>911</v>
      </c>
      <c r="I229" t="s">
        <v>912</v>
      </c>
      <c r="K229" t="s">
        <v>913</v>
      </c>
      <c r="L229" t="s">
        <v>953</v>
      </c>
      <c r="M229">
        <v>49745</v>
      </c>
      <c r="N229" t="s">
        <v>274</v>
      </c>
      <c r="O229" s="7">
        <v>50</v>
      </c>
      <c r="R229" t="s">
        <v>916</v>
      </c>
      <c r="S229" t="s">
        <v>917</v>
      </c>
      <c r="T229" s="11">
        <v>48.5</v>
      </c>
      <c r="U229" t="s">
        <v>972</v>
      </c>
      <c r="V229" t="s">
        <v>993</v>
      </c>
      <c r="W229" t="s">
        <v>974</v>
      </c>
      <c r="X229" t="s">
        <v>921</v>
      </c>
      <c r="Y229" t="s">
        <v>922</v>
      </c>
      <c r="Z229" t="s">
        <v>923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0">
        <f t="shared" si="15"/>
        <v>37014</v>
      </c>
      <c r="B230" s="70" t="str">
        <f t="shared" si="12"/>
        <v>US East Power</v>
      </c>
      <c r="C230" s="71">
        <f t="shared" si="13"/>
        <v>800</v>
      </c>
      <c r="D230" s="71">
        <f t="shared" si="14"/>
        <v>4</v>
      </c>
      <c r="E230" s="3">
        <v>1203925</v>
      </c>
      <c r="F230" s="5">
        <v>37014.371793981481</v>
      </c>
      <c r="G230" t="s">
        <v>990</v>
      </c>
      <c r="H230" t="s">
        <v>911</v>
      </c>
      <c r="I230" t="s">
        <v>912</v>
      </c>
      <c r="K230" t="s">
        <v>913</v>
      </c>
      <c r="L230" t="s">
        <v>953</v>
      </c>
      <c r="M230">
        <v>29088</v>
      </c>
      <c r="N230" t="s">
        <v>308</v>
      </c>
      <c r="O230" s="7">
        <v>50</v>
      </c>
      <c r="R230" t="s">
        <v>916</v>
      </c>
      <c r="S230" t="s">
        <v>917</v>
      </c>
      <c r="T230" s="11">
        <v>60.75</v>
      </c>
      <c r="U230" t="s">
        <v>972</v>
      </c>
      <c r="V230" t="s">
        <v>993</v>
      </c>
      <c r="W230" t="s">
        <v>974</v>
      </c>
      <c r="X230" t="s">
        <v>921</v>
      </c>
      <c r="Y230" t="s">
        <v>922</v>
      </c>
      <c r="Z230" t="s">
        <v>923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0">
        <f t="shared" si="15"/>
        <v>37014</v>
      </c>
      <c r="B231" s="70" t="str">
        <f t="shared" si="12"/>
        <v>US East Power</v>
      </c>
      <c r="C231" s="71">
        <f t="shared" si="13"/>
        <v>73600</v>
      </c>
      <c r="D231" s="71">
        <f t="shared" si="14"/>
        <v>368</v>
      </c>
      <c r="E231" s="3">
        <v>1204057</v>
      </c>
      <c r="F231" s="5">
        <v>37014.37394675926</v>
      </c>
      <c r="G231" t="s">
        <v>990</v>
      </c>
      <c r="H231" t="s">
        <v>911</v>
      </c>
      <c r="I231" t="s">
        <v>912</v>
      </c>
      <c r="K231" t="s">
        <v>913</v>
      </c>
      <c r="L231" t="s">
        <v>953</v>
      </c>
      <c r="M231">
        <v>32890</v>
      </c>
      <c r="N231" t="s">
        <v>48</v>
      </c>
      <c r="O231" s="7">
        <v>50</v>
      </c>
      <c r="R231" t="s">
        <v>916</v>
      </c>
      <c r="S231" t="s">
        <v>917</v>
      </c>
      <c r="T231" s="11">
        <v>39.950000000000003</v>
      </c>
      <c r="U231" t="s">
        <v>972</v>
      </c>
      <c r="V231" t="s">
        <v>993</v>
      </c>
      <c r="W231" t="s">
        <v>994</v>
      </c>
      <c r="X231" t="s">
        <v>921</v>
      </c>
      <c r="Y231" t="s">
        <v>922</v>
      </c>
      <c r="Z231" t="s">
        <v>923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0">
        <f t="shared" si="15"/>
        <v>37014</v>
      </c>
      <c r="B232" s="70" t="str">
        <f t="shared" si="12"/>
        <v>Natural Gas</v>
      </c>
      <c r="C232" s="71">
        <f t="shared" si="13"/>
        <v>300000</v>
      </c>
      <c r="D232" s="71">
        <f t="shared" si="14"/>
        <v>89.999999999999986</v>
      </c>
      <c r="E232" s="3">
        <v>1204124</v>
      </c>
      <c r="F232" s="5">
        <v>37014.375439814816</v>
      </c>
      <c r="G232" t="s">
        <v>309</v>
      </c>
      <c r="H232" t="s">
        <v>911</v>
      </c>
      <c r="I232" t="s">
        <v>912</v>
      </c>
      <c r="K232" t="s">
        <v>942</v>
      </c>
      <c r="L232" t="s">
        <v>943</v>
      </c>
      <c r="M232">
        <v>47099</v>
      </c>
      <c r="N232" t="s">
        <v>5</v>
      </c>
      <c r="P232" s="7">
        <v>10000</v>
      </c>
      <c r="R232" t="s">
        <v>945</v>
      </c>
      <c r="S232" t="s">
        <v>917</v>
      </c>
      <c r="T232" s="11">
        <v>-0.05</v>
      </c>
      <c r="U232" t="s">
        <v>961</v>
      </c>
      <c r="V232" t="s">
        <v>1039</v>
      </c>
      <c r="W232" t="s">
        <v>1040</v>
      </c>
      <c r="X232" t="s">
        <v>949</v>
      </c>
      <c r="Y232" t="s">
        <v>922</v>
      </c>
      <c r="Z232" t="s">
        <v>950</v>
      </c>
      <c r="AA232">
        <v>96022095</v>
      </c>
      <c r="AB232" t="s">
        <v>310</v>
      </c>
      <c r="AC232">
        <v>31699</v>
      </c>
      <c r="AD232" s="5">
        <v>37043.875</v>
      </c>
      <c r="AE232" s="5">
        <v>37072.875</v>
      </c>
    </row>
    <row r="233" spans="1:31" x14ac:dyDescent="0.2">
      <c r="A233" s="70">
        <f t="shared" si="15"/>
        <v>37014</v>
      </c>
      <c r="B233" s="70" t="str">
        <f t="shared" si="12"/>
        <v>US West Power</v>
      </c>
      <c r="C233" s="71">
        <f t="shared" si="13"/>
        <v>12400</v>
      </c>
      <c r="D233" s="71">
        <f t="shared" si="14"/>
        <v>93</v>
      </c>
      <c r="E233" s="3">
        <v>1204834</v>
      </c>
      <c r="F233" s="5">
        <v>37014.395208333335</v>
      </c>
      <c r="G233" t="s">
        <v>982</v>
      </c>
      <c r="H233" t="s">
        <v>911</v>
      </c>
      <c r="I233" t="s">
        <v>912</v>
      </c>
      <c r="K233" t="s">
        <v>913</v>
      </c>
      <c r="L233" t="s">
        <v>925</v>
      </c>
      <c r="M233">
        <v>36705</v>
      </c>
      <c r="N233" t="s">
        <v>296</v>
      </c>
      <c r="P233" s="7">
        <v>25</v>
      </c>
      <c r="R233" t="s">
        <v>916</v>
      </c>
      <c r="S233" t="s">
        <v>917</v>
      </c>
      <c r="T233" s="11">
        <v>283</v>
      </c>
      <c r="U233" t="s">
        <v>937</v>
      </c>
      <c r="V233" t="s">
        <v>927</v>
      </c>
      <c r="W233" t="s">
        <v>934</v>
      </c>
      <c r="X233" t="s">
        <v>921</v>
      </c>
      <c r="Y233" t="s">
        <v>922</v>
      </c>
      <c r="Z233" t="s">
        <v>923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0">
        <f t="shared" si="15"/>
        <v>37014</v>
      </c>
      <c r="B234" s="70" t="str">
        <f t="shared" si="12"/>
        <v>US West Power</v>
      </c>
      <c r="C234" s="71">
        <f t="shared" si="13"/>
        <v>36000</v>
      </c>
      <c r="D234" s="71">
        <f t="shared" si="14"/>
        <v>270</v>
      </c>
      <c r="E234" s="3">
        <v>1204922</v>
      </c>
      <c r="F234" s="5">
        <v>37014.3981712963</v>
      </c>
      <c r="G234" t="s">
        <v>107</v>
      </c>
      <c r="H234" t="s">
        <v>997</v>
      </c>
      <c r="I234" t="s">
        <v>912</v>
      </c>
      <c r="K234" t="s">
        <v>913</v>
      </c>
      <c r="L234" t="s">
        <v>914</v>
      </c>
      <c r="M234">
        <v>36942</v>
      </c>
      <c r="N234" t="s">
        <v>311</v>
      </c>
      <c r="O234" s="7">
        <v>25</v>
      </c>
      <c r="R234" t="s">
        <v>916</v>
      </c>
      <c r="S234" t="s">
        <v>917</v>
      </c>
      <c r="T234" s="11">
        <v>100</v>
      </c>
      <c r="U234" t="s">
        <v>998</v>
      </c>
      <c r="V234" t="s">
        <v>276</v>
      </c>
      <c r="W234" t="s">
        <v>920</v>
      </c>
      <c r="X234" t="s">
        <v>921</v>
      </c>
      <c r="Y234" t="s">
        <v>922</v>
      </c>
      <c r="Z234" t="s">
        <v>923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0">
        <f t="shared" si="15"/>
        <v>37014</v>
      </c>
      <c r="B235" s="70" t="str">
        <f t="shared" si="12"/>
        <v>US West Power</v>
      </c>
      <c r="C235" s="71">
        <f t="shared" si="13"/>
        <v>36400</v>
      </c>
      <c r="D235" s="71">
        <f t="shared" si="14"/>
        <v>273</v>
      </c>
      <c r="E235" s="3">
        <v>1204927</v>
      </c>
      <c r="F235" s="5">
        <v>37014.398368055554</v>
      </c>
      <c r="G235" t="s">
        <v>107</v>
      </c>
      <c r="H235" t="s">
        <v>997</v>
      </c>
      <c r="I235" t="s">
        <v>912</v>
      </c>
      <c r="K235" t="s">
        <v>913</v>
      </c>
      <c r="L235" t="s">
        <v>925</v>
      </c>
      <c r="M235">
        <v>45336</v>
      </c>
      <c r="N235" t="s">
        <v>312</v>
      </c>
      <c r="O235" s="7">
        <v>25</v>
      </c>
      <c r="R235" t="s">
        <v>916</v>
      </c>
      <c r="S235" t="s">
        <v>917</v>
      </c>
      <c r="T235" s="11">
        <v>85</v>
      </c>
      <c r="U235" t="s">
        <v>998</v>
      </c>
      <c r="V235" t="s">
        <v>927</v>
      </c>
      <c r="W235" t="s">
        <v>928</v>
      </c>
      <c r="X235" t="s">
        <v>921</v>
      </c>
      <c r="Y235" t="s">
        <v>922</v>
      </c>
      <c r="Z235" t="s">
        <v>923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0">
        <f t="shared" si="15"/>
        <v>37014</v>
      </c>
      <c r="B236" s="70" t="str">
        <f t="shared" si="12"/>
        <v>Natural Gas</v>
      </c>
      <c r="C236" s="71">
        <f t="shared" si="13"/>
        <v>755000</v>
      </c>
      <c r="D236" s="71">
        <f t="shared" si="14"/>
        <v>226.49999999999997</v>
      </c>
      <c r="E236" s="3">
        <v>1205555</v>
      </c>
      <c r="F236" s="5">
        <v>37014.429143518515</v>
      </c>
      <c r="G236" t="s">
        <v>16</v>
      </c>
      <c r="H236" t="s">
        <v>911</v>
      </c>
      <c r="I236" t="s">
        <v>912</v>
      </c>
      <c r="K236" t="s">
        <v>942</v>
      </c>
      <c r="L236" t="s">
        <v>943</v>
      </c>
      <c r="M236">
        <v>34972</v>
      </c>
      <c r="N236" t="s">
        <v>313</v>
      </c>
      <c r="P236" s="7">
        <v>5000</v>
      </c>
      <c r="R236" t="s">
        <v>945</v>
      </c>
      <c r="S236" t="s">
        <v>917</v>
      </c>
      <c r="T236" s="11">
        <v>-0.17</v>
      </c>
      <c r="U236" t="s">
        <v>946</v>
      </c>
      <c r="V236" t="s">
        <v>314</v>
      </c>
      <c r="W236" t="s">
        <v>315</v>
      </c>
      <c r="X236" t="s">
        <v>949</v>
      </c>
      <c r="Y236" t="s">
        <v>922</v>
      </c>
      <c r="Z236" t="s">
        <v>950</v>
      </c>
      <c r="AA236">
        <v>96041878</v>
      </c>
      <c r="AB236" t="s">
        <v>316</v>
      </c>
      <c r="AC236">
        <v>11135</v>
      </c>
      <c r="AD236" s="5">
        <v>37196</v>
      </c>
      <c r="AE236" s="5">
        <v>37346</v>
      </c>
    </row>
    <row r="237" spans="1:31" x14ac:dyDescent="0.2">
      <c r="A237" s="70">
        <f t="shared" si="15"/>
        <v>37014</v>
      </c>
      <c r="B237" s="70" t="str">
        <f t="shared" si="12"/>
        <v>US East Power</v>
      </c>
      <c r="C237" s="71">
        <f t="shared" si="13"/>
        <v>14400</v>
      </c>
      <c r="D237" s="71">
        <f t="shared" si="14"/>
        <v>72</v>
      </c>
      <c r="E237" s="3">
        <v>1206075</v>
      </c>
      <c r="F237" s="5">
        <v>37014.466261574074</v>
      </c>
      <c r="G237" t="s">
        <v>988</v>
      </c>
      <c r="H237" t="s">
        <v>911</v>
      </c>
      <c r="I237" t="s">
        <v>912</v>
      </c>
      <c r="K237" t="s">
        <v>913</v>
      </c>
      <c r="L237" t="s">
        <v>953</v>
      </c>
      <c r="M237">
        <v>49745</v>
      </c>
      <c r="N237" t="s">
        <v>274</v>
      </c>
      <c r="O237" s="7">
        <v>50</v>
      </c>
      <c r="R237" t="s">
        <v>916</v>
      </c>
      <c r="S237" t="s">
        <v>917</v>
      </c>
      <c r="T237" s="11">
        <v>48</v>
      </c>
      <c r="U237" t="s">
        <v>972</v>
      </c>
      <c r="V237" t="s">
        <v>993</v>
      </c>
      <c r="W237" t="s">
        <v>974</v>
      </c>
      <c r="X237" t="s">
        <v>921</v>
      </c>
      <c r="Y237" t="s">
        <v>922</v>
      </c>
      <c r="Z237" t="s">
        <v>923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0">
        <f t="shared" si="15"/>
        <v>37014</v>
      </c>
      <c r="B238" s="70" t="str">
        <f t="shared" si="12"/>
        <v>US East Power</v>
      </c>
      <c r="C238" s="71">
        <f t="shared" si="13"/>
        <v>24000</v>
      </c>
      <c r="D238" s="71">
        <f t="shared" si="14"/>
        <v>120</v>
      </c>
      <c r="E238" s="3">
        <v>1206427</v>
      </c>
      <c r="F238" s="5">
        <v>37014.522280092591</v>
      </c>
      <c r="G238" t="s">
        <v>999</v>
      </c>
      <c r="H238" t="s">
        <v>997</v>
      </c>
      <c r="I238" t="s">
        <v>912</v>
      </c>
      <c r="K238" t="s">
        <v>913</v>
      </c>
      <c r="L238" t="s">
        <v>953</v>
      </c>
      <c r="M238">
        <v>33275</v>
      </c>
      <c r="N238" t="s">
        <v>55</v>
      </c>
      <c r="O238" s="7">
        <v>50</v>
      </c>
      <c r="R238" t="s">
        <v>916</v>
      </c>
      <c r="S238" t="s">
        <v>917</v>
      </c>
      <c r="T238" s="11">
        <v>62</v>
      </c>
      <c r="U238" t="s">
        <v>1029</v>
      </c>
      <c r="V238" t="s">
        <v>1002</v>
      </c>
      <c r="W238" t="s">
        <v>1003</v>
      </c>
      <c r="X238" t="s">
        <v>921</v>
      </c>
      <c r="Y238" t="s">
        <v>922</v>
      </c>
      <c r="Z238" t="s">
        <v>923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0">
        <f t="shared" si="15"/>
        <v>37014</v>
      </c>
      <c r="B239" s="70" t="str">
        <f t="shared" si="12"/>
        <v>US West Power</v>
      </c>
      <c r="C239" s="71">
        <f t="shared" si="13"/>
        <v>36400</v>
      </c>
      <c r="D239" s="71">
        <f t="shared" si="14"/>
        <v>273</v>
      </c>
      <c r="E239" s="3">
        <v>1206465</v>
      </c>
      <c r="F239" s="5">
        <v>37014.526412037034</v>
      </c>
      <c r="G239" t="s">
        <v>982</v>
      </c>
      <c r="H239" t="s">
        <v>911</v>
      </c>
      <c r="I239" t="s">
        <v>912</v>
      </c>
      <c r="K239" t="s">
        <v>913</v>
      </c>
      <c r="L239" t="s">
        <v>925</v>
      </c>
      <c r="M239">
        <v>45336</v>
      </c>
      <c r="N239" t="s">
        <v>312</v>
      </c>
      <c r="P239" s="7">
        <v>25</v>
      </c>
      <c r="R239" t="s">
        <v>916</v>
      </c>
      <c r="S239" t="s">
        <v>917</v>
      </c>
      <c r="T239" s="11">
        <v>88</v>
      </c>
      <c r="U239" t="s">
        <v>937</v>
      </c>
      <c r="V239" t="s">
        <v>927</v>
      </c>
      <c r="W239" t="s">
        <v>928</v>
      </c>
      <c r="X239" t="s">
        <v>921</v>
      </c>
      <c r="Y239" t="s">
        <v>922</v>
      </c>
      <c r="Z239" t="s">
        <v>923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0">
        <f t="shared" si="15"/>
        <v>37014</v>
      </c>
      <c r="B240" s="70" t="str">
        <f t="shared" si="12"/>
        <v>US East Power</v>
      </c>
      <c r="C240" s="71">
        <f t="shared" si="13"/>
        <v>73600</v>
      </c>
      <c r="D240" s="71">
        <f t="shared" si="14"/>
        <v>368</v>
      </c>
      <c r="E240" s="3">
        <v>1206635</v>
      </c>
      <c r="F240" s="5">
        <v>37014.554594907408</v>
      </c>
      <c r="G240" t="s">
        <v>1009</v>
      </c>
      <c r="H240" t="s">
        <v>997</v>
      </c>
      <c r="I240" t="s">
        <v>912</v>
      </c>
      <c r="K240" t="s">
        <v>913</v>
      </c>
      <c r="L240" t="s">
        <v>1049</v>
      </c>
      <c r="M240">
        <v>30187</v>
      </c>
      <c r="N240" t="s">
        <v>282</v>
      </c>
      <c r="P240" s="7">
        <v>50</v>
      </c>
      <c r="R240" t="s">
        <v>916</v>
      </c>
      <c r="S240" t="s">
        <v>917</v>
      </c>
      <c r="T240" s="11">
        <v>42.25</v>
      </c>
      <c r="U240" t="s">
        <v>1044</v>
      </c>
      <c r="V240" t="s">
        <v>53</v>
      </c>
      <c r="W240" t="s">
        <v>957</v>
      </c>
      <c r="X240" t="s">
        <v>921</v>
      </c>
      <c r="Y240" t="s">
        <v>922</v>
      </c>
      <c r="Z240" t="s">
        <v>950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0">
        <f t="shared" si="15"/>
        <v>37014</v>
      </c>
      <c r="B241" s="70" t="str">
        <f t="shared" si="12"/>
        <v>US East Power</v>
      </c>
      <c r="C241" s="71">
        <f t="shared" si="13"/>
        <v>4000</v>
      </c>
      <c r="D241" s="71">
        <f t="shared" si="14"/>
        <v>20</v>
      </c>
      <c r="E241" s="3">
        <v>1206912</v>
      </c>
      <c r="F241" s="5">
        <v>37014.59747685185</v>
      </c>
      <c r="G241" t="s">
        <v>317</v>
      </c>
      <c r="H241" t="s">
        <v>997</v>
      </c>
      <c r="I241" t="s">
        <v>912</v>
      </c>
      <c r="K241" t="s">
        <v>913</v>
      </c>
      <c r="L241" t="s">
        <v>953</v>
      </c>
      <c r="M241">
        <v>29070</v>
      </c>
      <c r="N241" t="s">
        <v>318</v>
      </c>
      <c r="P241" s="7">
        <v>50</v>
      </c>
      <c r="R241" t="s">
        <v>916</v>
      </c>
      <c r="S241" t="s">
        <v>917</v>
      </c>
      <c r="T241" s="11">
        <v>38</v>
      </c>
      <c r="U241" t="s">
        <v>1029</v>
      </c>
      <c r="V241" t="s">
        <v>1030</v>
      </c>
      <c r="W241" t="s">
        <v>1006</v>
      </c>
      <c r="X241" t="s">
        <v>921</v>
      </c>
      <c r="Y241" t="s">
        <v>922</v>
      </c>
      <c r="Z241" t="s">
        <v>923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0">
        <f t="shared" si="15"/>
        <v>37018</v>
      </c>
      <c r="B242" s="70" t="str">
        <f t="shared" si="12"/>
        <v>US East Power</v>
      </c>
      <c r="C242" s="71">
        <f t="shared" si="13"/>
        <v>800</v>
      </c>
      <c r="D242" s="71">
        <f t="shared" si="14"/>
        <v>4</v>
      </c>
      <c r="E242" s="3">
        <v>1212190</v>
      </c>
      <c r="F242" s="5">
        <v>37018.294317129599</v>
      </c>
      <c r="G242" t="s">
        <v>1045</v>
      </c>
      <c r="H242" t="s">
        <v>911</v>
      </c>
      <c r="I242" t="s">
        <v>912</v>
      </c>
      <c r="K242" t="s">
        <v>913</v>
      </c>
      <c r="L242" t="s">
        <v>953</v>
      </c>
      <c r="M242">
        <v>29088</v>
      </c>
      <c r="N242" t="s">
        <v>319</v>
      </c>
      <c r="P242" s="7">
        <v>50</v>
      </c>
      <c r="R242" t="s">
        <v>916</v>
      </c>
      <c r="S242" t="s">
        <v>917</v>
      </c>
      <c r="T242" s="11">
        <v>33.5</v>
      </c>
      <c r="U242" t="s">
        <v>972</v>
      </c>
      <c r="V242" t="s">
        <v>973</v>
      </c>
      <c r="W242" t="s">
        <v>974</v>
      </c>
      <c r="X242" t="s">
        <v>921</v>
      </c>
      <c r="Y242" t="s">
        <v>922</v>
      </c>
      <c r="Z242" t="s">
        <v>923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0">
        <f t="shared" si="15"/>
        <v>37018</v>
      </c>
      <c r="B243" s="70" t="str">
        <f t="shared" si="12"/>
        <v>US East Power</v>
      </c>
      <c r="C243" s="71">
        <f t="shared" si="13"/>
        <v>2400</v>
      </c>
      <c r="D243" s="71">
        <f t="shared" si="14"/>
        <v>12</v>
      </c>
      <c r="E243" s="3">
        <v>1212200</v>
      </c>
      <c r="F243" s="5">
        <v>37018.296006944402</v>
      </c>
      <c r="G243" t="s">
        <v>990</v>
      </c>
      <c r="H243" t="s">
        <v>911</v>
      </c>
      <c r="I243" t="s">
        <v>912</v>
      </c>
      <c r="K243" t="s">
        <v>913</v>
      </c>
      <c r="L243" t="s">
        <v>953</v>
      </c>
      <c r="M243">
        <v>29085</v>
      </c>
      <c r="N243" t="s">
        <v>320</v>
      </c>
      <c r="O243" s="7">
        <v>50</v>
      </c>
      <c r="R243" t="s">
        <v>916</v>
      </c>
      <c r="S243" t="s">
        <v>917</v>
      </c>
      <c r="T243" s="11">
        <v>37</v>
      </c>
      <c r="U243" t="s">
        <v>972</v>
      </c>
      <c r="V243" t="s">
        <v>973</v>
      </c>
      <c r="W243" t="s">
        <v>974</v>
      </c>
      <c r="X243" t="s">
        <v>921</v>
      </c>
      <c r="Y243" t="s">
        <v>922</v>
      </c>
      <c r="Z243" t="s">
        <v>923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0">
        <f t="shared" si="15"/>
        <v>37018</v>
      </c>
      <c r="B244" s="70" t="str">
        <f t="shared" si="12"/>
        <v>US East Power</v>
      </c>
      <c r="C244" s="71">
        <f t="shared" si="13"/>
        <v>2400</v>
      </c>
      <c r="D244" s="71">
        <f t="shared" si="14"/>
        <v>12</v>
      </c>
      <c r="E244" s="3">
        <v>1212211</v>
      </c>
      <c r="F244" s="5">
        <v>37018.298634259299</v>
      </c>
      <c r="G244" t="s">
        <v>990</v>
      </c>
      <c r="H244" t="s">
        <v>911</v>
      </c>
      <c r="I244" t="s">
        <v>912</v>
      </c>
      <c r="K244" t="s">
        <v>913</v>
      </c>
      <c r="L244" t="s">
        <v>953</v>
      </c>
      <c r="M244">
        <v>29085</v>
      </c>
      <c r="N244" t="s">
        <v>320</v>
      </c>
      <c r="O244" s="7">
        <v>50</v>
      </c>
      <c r="R244" t="s">
        <v>916</v>
      </c>
      <c r="S244" t="s">
        <v>917</v>
      </c>
      <c r="T244" s="11">
        <v>35.5</v>
      </c>
      <c r="U244" t="s">
        <v>972</v>
      </c>
      <c r="V244" t="s">
        <v>973</v>
      </c>
      <c r="W244" t="s">
        <v>974</v>
      </c>
      <c r="X244" t="s">
        <v>921</v>
      </c>
      <c r="Y244" t="s">
        <v>922</v>
      </c>
      <c r="Z244" t="s">
        <v>923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0">
        <f t="shared" si="15"/>
        <v>37018</v>
      </c>
      <c r="B245" s="70" t="str">
        <f t="shared" si="12"/>
        <v>US East Power</v>
      </c>
      <c r="C245" s="71">
        <f t="shared" si="13"/>
        <v>73600</v>
      </c>
      <c r="D245" s="71">
        <f t="shared" si="14"/>
        <v>368</v>
      </c>
      <c r="E245" s="3">
        <v>1212282</v>
      </c>
      <c r="F245" s="5">
        <v>37018.3120023148</v>
      </c>
      <c r="G245" t="s">
        <v>16</v>
      </c>
      <c r="H245" t="s">
        <v>997</v>
      </c>
      <c r="I245" t="s">
        <v>912</v>
      </c>
      <c r="K245" t="s">
        <v>913</v>
      </c>
      <c r="L245" t="s">
        <v>1049</v>
      </c>
      <c r="M245">
        <v>30187</v>
      </c>
      <c r="N245" t="s">
        <v>282</v>
      </c>
      <c r="P245" s="7">
        <v>50</v>
      </c>
      <c r="R245" t="s">
        <v>916</v>
      </c>
      <c r="S245" t="s">
        <v>917</v>
      </c>
      <c r="T245" s="11">
        <v>42.5</v>
      </c>
      <c r="U245" t="s">
        <v>1044</v>
      </c>
      <c r="V245" t="s">
        <v>53</v>
      </c>
      <c r="W245" t="s">
        <v>957</v>
      </c>
      <c r="X245" t="s">
        <v>921</v>
      </c>
      <c r="Y245" t="s">
        <v>922</v>
      </c>
      <c r="Z245" t="s">
        <v>950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0">
        <f t="shared" si="15"/>
        <v>37018</v>
      </c>
      <c r="B246" s="70" t="str">
        <f t="shared" si="12"/>
        <v>US West Power</v>
      </c>
      <c r="C246" s="71">
        <f t="shared" si="13"/>
        <v>400</v>
      </c>
      <c r="D246" s="71">
        <f t="shared" si="14"/>
        <v>3</v>
      </c>
      <c r="E246" s="3">
        <v>1212738</v>
      </c>
      <c r="F246" s="5">
        <v>37018.3446064815</v>
      </c>
      <c r="G246" t="s">
        <v>107</v>
      </c>
      <c r="H246" t="s">
        <v>997</v>
      </c>
      <c r="I246" t="s">
        <v>912</v>
      </c>
      <c r="K246" t="s">
        <v>913</v>
      </c>
      <c r="L246" t="s">
        <v>925</v>
      </c>
      <c r="M246">
        <v>29487</v>
      </c>
      <c r="N246" t="s">
        <v>321</v>
      </c>
      <c r="P246" s="7">
        <v>25</v>
      </c>
      <c r="R246" t="s">
        <v>916</v>
      </c>
      <c r="S246" t="s">
        <v>917</v>
      </c>
      <c r="T246" s="11">
        <v>310</v>
      </c>
      <c r="U246" t="s">
        <v>998</v>
      </c>
      <c r="V246" t="s">
        <v>135</v>
      </c>
      <c r="W246" t="s">
        <v>934</v>
      </c>
      <c r="X246" t="s">
        <v>921</v>
      </c>
      <c r="Y246" t="s">
        <v>922</v>
      </c>
      <c r="Z246" t="s">
        <v>923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0">
        <f t="shared" si="15"/>
        <v>37018</v>
      </c>
      <c r="B247" s="70" t="str">
        <f t="shared" si="12"/>
        <v>US West Power</v>
      </c>
      <c r="C247" s="71">
        <f t="shared" si="13"/>
        <v>400</v>
      </c>
      <c r="D247" s="71">
        <f t="shared" si="14"/>
        <v>3</v>
      </c>
      <c r="E247" s="3">
        <v>1212753</v>
      </c>
      <c r="F247" s="5">
        <v>37018.345162037003</v>
      </c>
      <c r="G247" t="s">
        <v>107</v>
      </c>
      <c r="H247" t="s">
        <v>997</v>
      </c>
      <c r="I247" t="s">
        <v>912</v>
      </c>
      <c r="K247" t="s">
        <v>913</v>
      </c>
      <c r="L247" t="s">
        <v>925</v>
      </c>
      <c r="M247">
        <v>29383</v>
      </c>
      <c r="N247" t="s">
        <v>322</v>
      </c>
      <c r="P247" s="7">
        <v>25</v>
      </c>
      <c r="R247" t="s">
        <v>916</v>
      </c>
      <c r="S247" t="s">
        <v>917</v>
      </c>
      <c r="T247" s="11">
        <v>163</v>
      </c>
      <c r="U247" t="s">
        <v>998</v>
      </c>
      <c r="V247" t="s">
        <v>323</v>
      </c>
      <c r="W247" t="s">
        <v>934</v>
      </c>
      <c r="X247" t="s">
        <v>921</v>
      </c>
      <c r="Y247" t="s">
        <v>922</v>
      </c>
      <c r="Z247" t="s">
        <v>923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0">
        <f t="shared" si="15"/>
        <v>37018</v>
      </c>
      <c r="B248" s="70" t="str">
        <f t="shared" si="12"/>
        <v>US West Power</v>
      </c>
      <c r="C248" s="71">
        <f t="shared" si="13"/>
        <v>400</v>
      </c>
      <c r="D248" s="71">
        <f t="shared" si="14"/>
        <v>3</v>
      </c>
      <c r="E248" s="3">
        <v>1212898</v>
      </c>
      <c r="F248" s="5">
        <v>37018.350983796299</v>
      </c>
      <c r="G248" t="s">
        <v>107</v>
      </c>
      <c r="H248" t="s">
        <v>997</v>
      </c>
      <c r="I248" t="s">
        <v>912</v>
      </c>
      <c r="K248" t="s">
        <v>913</v>
      </c>
      <c r="L248" t="s">
        <v>925</v>
      </c>
      <c r="M248">
        <v>29383</v>
      </c>
      <c r="N248" t="s">
        <v>322</v>
      </c>
      <c r="P248" s="7">
        <v>25</v>
      </c>
      <c r="R248" t="s">
        <v>916</v>
      </c>
      <c r="S248" t="s">
        <v>917</v>
      </c>
      <c r="T248" s="11">
        <v>174</v>
      </c>
      <c r="U248" t="s">
        <v>998</v>
      </c>
      <c r="V248" t="s">
        <v>323</v>
      </c>
      <c r="W248" t="s">
        <v>934</v>
      </c>
      <c r="X248" t="s">
        <v>921</v>
      </c>
      <c r="Y248" t="s">
        <v>922</v>
      </c>
      <c r="Z248" t="s">
        <v>923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0">
        <f t="shared" si="15"/>
        <v>37018</v>
      </c>
      <c r="B249" s="70" t="str">
        <f t="shared" si="12"/>
        <v>US East Power</v>
      </c>
      <c r="C249" s="71">
        <f t="shared" si="13"/>
        <v>18400</v>
      </c>
      <c r="D249" s="71">
        <f t="shared" si="14"/>
        <v>92</v>
      </c>
      <c r="E249" s="3">
        <v>1213253</v>
      </c>
      <c r="F249" s="5">
        <v>37018.364745370403</v>
      </c>
      <c r="G249" t="s">
        <v>980</v>
      </c>
      <c r="H249" t="s">
        <v>997</v>
      </c>
      <c r="I249" t="s">
        <v>912</v>
      </c>
      <c r="K249" t="s">
        <v>913</v>
      </c>
      <c r="L249" t="s">
        <v>324</v>
      </c>
      <c r="M249">
        <v>32892</v>
      </c>
      <c r="N249" t="s">
        <v>325</v>
      </c>
      <c r="O249" s="7">
        <v>50</v>
      </c>
      <c r="R249" t="s">
        <v>916</v>
      </c>
      <c r="S249" t="s">
        <v>917</v>
      </c>
      <c r="T249" s="11">
        <v>47.5</v>
      </c>
      <c r="U249" t="s">
        <v>326</v>
      </c>
      <c r="V249" t="s">
        <v>327</v>
      </c>
      <c r="W249" t="s">
        <v>328</v>
      </c>
      <c r="X249" t="s">
        <v>921</v>
      </c>
      <c r="Y249" t="s">
        <v>922</v>
      </c>
      <c r="Z249" t="s">
        <v>923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0">
        <f t="shared" si="15"/>
        <v>37018</v>
      </c>
      <c r="B250" s="70" t="str">
        <f t="shared" si="12"/>
        <v>US East Power</v>
      </c>
      <c r="C250" s="71">
        <f t="shared" si="13"/>
        <v>800</v>
      </c>
      <c r="D250" s="71">
        <f t="shared" si="14"/>
        <v>4</v>
      </c>
      <c r="E250" s="3">
        <v>1213310</v>
      </c>
      <c r="F250" s="5">
        <v>37018.366215277798</v>
      </c>
      <c r="G250" t="s">
        <v>990</v>
      </c>
      <c r="H250" t="s">
        <v>911</v>
      </c>
      <c r="I250" t="s">
        <v>912</v>
      </c>
      <c r="K250" t="s">
        <v>913</v>
      </c>
      <c r="L250" t="s">
        <v>953</v>
      </c>
      <c r="M250">
        <v>29088</v>
      </c>
      <c r="N250" t="s">
        <v>319</v>
      </c>
      <c r="O250" s="7">
        <v>50</v>
      </c>
      <c r="R250" t="s">
        <v>916</v>
      </c>
      <c r="S250" t="s">
        <v>917</v>
      </c>
      <c r="T250" s="11">
        <v>36</v>
      </c>
      <c r="U250" t="s">
        <v>972</v>
      </c>
      <c r="V250" t="s">
        <v>973</v>
      </c>
      <c r="W250" t="s">
        <v>974</v>
      </c>
      <c r="X250" t="s">
        <v>921</v>
      </c>
      <c r="Y250" t="s">
        <v>922</v>
      </c>
      <c r="Z250" t="s">
        <v>923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0">
        <f t="shared" si="15"/>
        <v>37018</v>
      </c>
      <c r="B251" s="70" t="str">
        <f t="shared" si="12"/>
        <v>US East Power</v>
      </c>
      <c r="C251" s="71">
        <f t="shared" si="13"/>
        <v>18400</v>
      </c>
      <c r="D251" s="71">
        <f t="shared" si="14"/>
        <v>92</v>
      </c>
      <c r="E251" s="3">
        <v>1213316</v>
      </c>
      <c r="F251" s="5">
        <v>37018.366400462997</v>
      </c>
      <c r="G251" t="s">
        <v>932</v>
      </c>
      <c r="H251" t="s">
        <v>997</v>
      </c>
      <c r="I251" t="s">
        <v>912</v>
      </c>
      <c r="K251" t="s">
        <v>913</v>
      </c>
      <c r="L251" t="s">
        <v>953</v>
      </c>
      <c r="M251">
        <v>29065</v>
      </c>
      <c r="N251" t="s">
        <v>329</v>
      </c>
      <c r="P251" s="7">
        <v>50</v>
      </c>
      <c r="R251" t="s">
        <v>916</v>
      </c>
      <c r="S251" t="s">
        <v>917</v>
      </c>
      <c r="T251" s="11">
        <v>38</v>
      </c>
      <c r="U251" t="s">
        <v>1029</v>
      </c>
      <c r="V251" t="s">
        <v>1030</v>
      </c>
      <c r="W251" t="s">
        <v>1006</v>
      </c>
      <c r="X251" t="s">
        <v>921</v>
      </c>
      <c r="Y251" t="s">
        <v>922</v>
      </c>
      <c r="Z251" t="s">
        <v>923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0">
        <f t="shared" si="15"/>
        <v>37018</v>
      </c>
      <c r="B252" s="70" t="str">
        <f t="shared" si="12"/>
        <v>US East Power</v>
      </c>
      <c r="C252" s="71">
        <f t="shared" si="13"/>
        <v>800</v>
      </c>
      <c r="D252" s="71">
        <f t="shared" si="14"/>
        <v>4</v>
      </c>
      <c r="E252" s="3">
        <v>1213362</v>
      </c>
      <c r="F252" s="5">
        <v>37018.369189814803</v>
      </c>
      <c r="G252" t="s">
        <v>988</v>
      </c>
      <c r="H252" t="s">
        <v>911</v>
      </c>
      <c r="I252" t="s">
        <v>912</v>
      </c>
      <c r="K252" t="s">
        <v>913</v>
      </c>
      <c r="L252" t="s">
        <v>953</v>
      </c>
      <c r="M252">
        <v>29088</v>
      </c>
      <c r="N252" t="s">
        <v>319</v>
      </c>
      <c r="O252" s="7">
        <v>50</v>
      </c>
      <c r="R252" t="s">
        <v>916</v>
      </c>
      <c r="S252" t="s">
        <v>917</v>
      </c>
      <c r="T252" s="11">
        <v>35.75</v>
      </c>
      <c r="U252" t="s">
        <v>972</v>
      </c>
      <c r="V252" t="s">
        <v>973</v>
      </c>
      <c r="W252" t="s">
        <v>974</v>
      </c>
      <c r="X252" t="s">
        <v>921</v>
      </c>
      <c r="Y252" t="s">
        <v>922</v>
      </c>
      <c r="Z252" t="s">
        <v>923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0">
        <f t="shared" si="15"/>
        <v>37018</v>
      </c>
      <c r="B253" s="70" t="str">
        <f t="shared" si="12"/>
        <v>Natural Gas</v>
      </c>
      <c r="C253" s="71">
        <f t="shared" si="13"/>
        <v>1070000</v>
      </c>
      <c r="D253" s="71">
        <f t="shared" si="14"/>
        <v>267.5</v>
      </c>
      <c r="E253" s="3">
        <v>1213625</v>
      </c>
      <c r="F253" s="5">
        <v>37018.376655092601</v>
      </c>
      <c r="G253" t="s">
        <v>16</v>
      </c>
      <c r="H253" t="s">
        <v>997</v>
      </c>
      <c r="I253" t="s">
        <v>912</v>
      </c>
      <c r="K253" t="s">
        <v>942</v>
      </c>
      <c r="L253" t="s">
        <v>943</v>
      </c>
      <c r="M253">
        <v>39374</v>
      </c>
      <c r="N253" t="s">
        <v>330</v>
      </c>
      <c r="P253" s="7">
        <v>5000</v>
      </c>
      <c r="R253" t="s">
        <v>945</v>
      </c>
      <c r="S253" t="s">
        <v>917</v>
      </c>
      <c r="T253" s="11">
        <v>0.09</v>
      </c>
      <c r="U253" t="s">
        <v>1023</v>
      </c>
      <c r="V253" t="s">
        <v>11</v>
      </c>
      <c r="W253" t="s">
        <v>3</v>
      </c>
      <c r="X253" t="s">
        <v>949</v>
      </c>
      <c r="Y253" t="s">
        <v>922</v>
      </c>
      <c r="Z253" t="s">
        <v>950</v>
      </c>
      <c r="AA253">
        <v>96041878</v>
      </c>
      <c r="AB253" t="s">
        <v>331</v>
      </c>
      <c r="AC253">
        <v>11135</v>
      </c>
      <c r="AD253" s="5">
        <v>37347</v>
      </c>
      <c r="AE253" s="5">
        <v>37560</v>
      </c>
    </row>
    <row r="254" spans="1:31" x14ac:dyDescent="0.2">
      <c r="A254" s="70">
        <f t="shared" si="15"/>
        <v>37018</v>
      </c>
      <c r="B254" s="70" t="str">
        <f t="shared" si="12"/>
        <v>US East Power</v>
      </c>
      <c r="C254" s="71">
        <f t="shared" si="13"/>
        <v>24000</v>
      </c>
      <c r="D254" s="71">
        <f t="shared" si="14"/>
        <v>120</v>
      </c>
      <c r="E254" s="3">
        <v>1213897</v>
      </c>
      <c r="F254" s="5">
        <v>37018.380185185197</v>
      </c>
      <c r="G254" t="s">
        <v>999</v>
      </c>
      <c r="H254" t="s">
        <v>911</v>
      </c>
      <c r="I254" t="s">
        <v>912</v>
      </c>
      <c r="K254" t="s">
        <v>913</v>
      </c>
      <c r="L254" t="s">
        <v>953</v>
      </c>
      <c r="M254">
        <v>45311</v>
      </c>
      <c r="N254" t="s">
        <v>1010</v>
      </c>
      <c r="O254" s="7">
        <v>50</v>
      </c>
      <c r="R254" t="s">
        <v>916</v>
      </c>
      <c r="S254" t="s">
        <v>917</v>
      </c>
      <c r="T254" s="11">
        <v>57.75</v>
      </c>
      <c r="U254" t="s">
        <v>972</v>
      </c>
      <c r="V254" t="s">
        <v>993</v>
      </c>
      <c r="W254" t="s">
        <v>994</v>
      </c>
      <c r="X254" t="s">
        <v>921</v>
      </c>
      <c r="Y254" t="s">
        <v>922</v>
      </c>
      <c r="Z254" t="s">
        <v>923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0">
        <f t="shared" si="15"/>
        <v>37018</v>
      </c>
      <c r="B255" s="70" t="str">
        <f t="shared" si="12"/>
        <v>US West Power</v>
      </c>
      <c r="C255" s="71">
        <f t="shared" si="13"/>
        <v>36000</v>
      </c>
      <c r="D255" s="71">
        <f t="shared" si="14"/>
        <v>270</v>
      </c>
      <c r="E255" s="3">
        <v>1214136</v>
      </c>
      <c r="F255" s="5">
        <v>37018.384016203701</v>
      </c>
      <c r="G255" t="s">
        <v>996</v>
      </c>
      <c r="H255" t="s">
        <v>911</v>
      </c>
      <c r="I255" t="s">
        <v>912</v>
      </c>
      <c r="K255" t="s">
        <v>913</v>
      </c>
      <c r="L255" t="s">
        <v>914</v>
      </c>
      <c r="M255">
        <v>38269</v>
      </c>
      <c r="N255" t="s">
        <v>332</v>
      </c>
      <c r="P255" s="7">
        <v>25</v>
      </c>
      <c r="R255" t="s">
        <v>916</v>
      </c>
      <c r="S255" t="s">
        <v>917</v>
      </c>
      <c r="T255" s="11">
        <v>210</v>
      </c>
      <c r="U255" t="s">
        <v>937</v>
      </c>
      <c r="V255" t="s">
        <v>930</v>
      </c>
      <c r="W255" t="s">
        <v>931</v>
      </c>
      <c r="X255" t="s">
        <v>921</v>
      </c>
      <c r="Y255" t="s">
        <v>922</v>
      </c>
      <c r="Z255" t="s">
        <v>923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0">
        <f t="shared" si="15"/>
        <v>37018</v>
      </c>
      <c r="B256" s="70" t="str">
        <f t="shared" si="12"/>
        <v>US West Power</v>
      </c>
      <c r="C256" s="71">
        <f t="shared" si="13"/>
        <v>9200</v>
      </c>
      <c r="D256" s="71">
        <f t="shared" si="14"/>
        <v>69</v>
      </c>
      <c r="E256" s="3">
        <v>1215231</v>
      </c>
      <c r="F256" s="5">
        <v>37018.423055555599</v>
      </c>
      <c r="G256" t="s">
        <v>301</v>
      </c>
      <c r="H256" t="s">
        <v>997</v>
      </c>
      <c r="I256" t="s">
        <v>912</v>
      </c>
      <c r="K256" t="s">
        <v>913</v>
      </c>
      <c r="L256" t="s">
        <v>914</v>
      </c>
      <c r="M256">
        <v>29396</v>
      </c>
      <c r="N256" t="s">
        <v>333</v>
      </c>
      <c r="P256" s="7">
        <v>25</v>
      </c>
      <c r="R256" t="s">
        <v>916</v>
      </c>
      <c r="S256" t="s">
        <v>917</v>
      </c>
      <c r="T256" s="11">
        <v>130</v>
      </c>
      <c r="U256" t="s">
        <v>998</v>
      </c>
      <c r="V256" t="s">
        <v>938</v>
      </c>
      <c r="W256" t="s">
        <v>920</v>
      </c>
      <c r="X256" t="s">
        <v>921</v>
      </c>
      <c r="Y256" t="s">
        <v>922</v>
      </c>
      <c r="Z256" t="s">
        <v>923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0">
        <f t="shared" si="15"/>
        <v>37018</v>
      </c>
      <c r="B257" s="70" t="str">
        <f t="shared" si="12"/>
        <v>US West Power</v>
      </c>
      <c r="C257" s="71">
        <f t="shared" si="13"/>
        <v>36800</v>
      </c>
      <c r="D257" s="71">
        <f t="shared" si="14"/>
        <v>276</v>
      </c>
      <c r="E257" s="3">
        <v>1215324</v>
      </c>
      <c r="F257" s="5">
        <v>37018.434687499997</v>
      </c>
      <c r="G257" t="s">
        <v>995</v>
      </c>
      <c r="H257" t="s">
        <v>911</v>
      </c>
      <c r="I257" t="s">
        <v>912</v>
      </c>
      <c r="K257" t="s">
        <v>913</v>
      </c>
      <c r="L257" t="s">
        <v>925</v>
      </c>
      <c r="M257">
        <v>29303</v>
      </c>
      <c r="N257" t="s">
        <v>334</v>
      </c>
      <c r="P257" s="7">
        <v>25</v>
      </c>
      <c r="R257" t="s">
        <v>916</v>
      </c>
      <c r="S257" t="s">
        <v>917</v>
      </c>
      <c r="T257" s="11">
        <v>179</v>
      </c>
      <c r="U257" t="s">
        <v>937</v>
      </c>
      <c r="V257" t="s">
        <v>927</v>
      </c>
      <c r="W257" t="s">
        <v>928</v>
      </c>
      <c r="X257" t="s">
        <v>921</v>
      </c>
      <c r="Y257" t="s">
        <v>922</v>
      </c>
      <c r="Z257" t="s">
        <v>923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0">
        <f t="shared" si="15"/>
        <v>37018</v>
      </c>
      <c r="B258" s="70" t="str">
        <f t="shared" si="12"/>
        <v>US East Power</v>
      </c>
      <c r="C258" s="71">
        <f t="shared" si="13"/>
        <v>24800</v>
      </c>
      <c r="D258" s="71">
        <f t="shared" si="14"/>
        <v>124</v>
      </c>
      <c r="E258" s="3">
        <v>1215464</v>
      </c>
      <c r="F258" s="5">
        <v>37018.4542013889</v>
      </c>
      <c r="G258" t="s">
        <v>970</v>
      </c>
      <c r="H258" t="s">
        <v>911</v>
      </c>
      <c r="I258" t="s">
        <v>912</v>
      </c>
      <c r="K258" t="s">
        <v>913</v>
      </c>
      <c r="L258" t="s">
        <v>953</v>
      </c>
      <c r="M258">
        <v>33303</v>
      </c>
      <c r="N258" t="s">
        <v>335</v>
      </c>
      <c r="P258" s="7">
        <v>25</v>
      </c>
      <c r="R258" t="s">
        <v>916</v>
      </c>
      <c r="S258" t="s">
        <v>917</v>
      </c>
      <c r="T258" s="11">
        <v>77</v>
      </c>
      <c r="U258" t="s">
        <v>955</v>
      </c>
      <c r="V258" t="s">
        <v>53</v>
      </c>
      <c r="W258" t="s">
        <v>957</v>
      </c>
      <c r="X258" t="s">
        <v>921</v>
      </c>
      <c r="Y258" t="s">
        <v>922</v>
      </c>
      <c r="Z258" t="s">
        <v>923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0">
        <f t="shared" si="15"/>
        <v>37018</v>
      </c>
      <c r="B259" s="70" t="str">
        <f t="shared" si="12"/>
        <v>Natural Gas</v>
      </c>
      <c r="C259" s="71">
        <f t="shared" si="13"/>
        <v>150000</v>
      </c>
      <c r="D259" s="71">
        <f t="shared" si="14"/>
        <v>44.999999999999993</v>
      </c>
      <c r="E259" s="3">
        <v>1215890</v>
      </c>
      <c r="F259" s="5">
        <v>37018.492245370398</v>
      </c>
      <c r="G259" t="s">
        <v>21</v>
      </c>
      <c r="H259" t="s">
        <v>171</v>
      </c>
      <c r="I259" t="s">
        <v>912</v>
      </c>
      <c r="K259" t="s">
        <v>942</v>
      </c>
      <c r="L259" t="s">
        <v>959</v>
      </c>
      <c r="M259">
        <v>43378</v>
      </c>
      <c r="N259" t="s">
        <v>42</v>
      </c>
      <c r="P259" s="7">
        <v>5000</v>
      </c>
      <c r="R259" t="s">
        <v>945</v>
      </c>
      <c r="S259" t="s">
        <v>917</v>
      </c>
      <c r="T259" s="11">
        <v>4.2750000000000004</v>
      </c>
      <c r="U259" t="s">
        <v>155</v>
      </c>
      <c r="V259" t="s">
        <v>1017</v>
      </c>
      <c r="W259" t="s">
        <v>1018</v>
      </c>
      <c r="X259" t="s">
        <v>949</v>
      </c>
      <c r="Y259" t="s">
        <v>922</v>
      </c>
      <c r="Z259" t="s">
        <v>950</v>
      </c>
      <c r="AB259" t="s">
        <v>336</v>
      </c>
      <c r="AC259">
        <v>68856</v>
      </c>
      <c r="AD259" s="5">
        <v>37043.875</v>
      </c>
      <c r="AE259" s="5">
        <v>37072.875</v>
      </c>
    </row>
    <row r="260" spans="1:31" x14ac:dyDescent="0.2">
      <c r="A260" s="70">
        <f t="shared" si="15"/>
        <v>37018</v>
      </c>
      <c r="B260" s="70" t="str">
        <f t="shared" si="12"/>
        <v>US East Power</v>
      </c>
      <c r="C260" s="71">
        <f t="shared" si="13"/>
        <v>24000</v>
      </c>
      <c r="D260" s="71">
        <f t="shared" si="14"/>
        <v>120</v>
      </c>
      <c r="E260" s="3">
        <v>1216541</v>
      </c>
      <c r="F260" s="5">
        <v>37018.603032407402</v>
      </c>
      <c r="G260" t="s">
        <v>932</v>
      </c>
      <c r="H260" t="s">
        <v>997</v>
      </c>
      <c r="I260" t="s">
        <v>912</v>
      </c>
      <c r="K260" t="s">
        <v>913</v>
      </c>
      <c r="L260" t="s">
        <v>953</v>
      </c>
      <c r="M260">
        <v>3749</v>
      </c>
      <c r="N260" t="s">
        <v>1005</v>
      </c>
      <c r="O260" s="7">
        <v>50</v>
      </c>
      <c r="R260" t="s">
        <v>916</v>
      </c>
      <c r="S260" t="s">
        <v>917</v>
      </c>
      <c r="T260" s="11">
        <v>62.25</v>
      </c>
      <c r="U260" t="s">
        <v>1029</v>
      </c>
      <c r="V260" t="s">
        <v>1002</v>
      </c>
      <c r="W260" t="s">
        <v>1006</v>
      </c>
      <c r="X260" t="s">
        <v>921</v>
      </c>
      <c r="Y260" t="s">
        <v>922</v>
      </c>
      <c r="Z260" t="s">
        <v>923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0">
        <f t="shared" si="15"/>
        <v>37018</v>
      </c>
      <c r="B261" s="70" t="str">
        <f t="shared" si="12"/>
        <v>US West Power</v>
      </c>
      <c r="C261" s="71">
        <f t="shared" si="13"/>
        <v>12000</v>
      </c>
      <c r="D261" s="71">
        <f t="shared" si="14"/>
        <v>90</v>
      </c>
      <c r="E261" s="3">
        <v>1216590</v>
      </c>
      <c r="F261" s="5">
        <v>37018.623553240701</v>
      </c>
      <c r="G261" t="s">
        <v>982</v>
      </c>
      <c r="H261" t="s">
        <v>911</v>
      </c>
      <c r="I261" t="s">
        <v>912</v>
      </c>
      <c r="K261" t="s">
        <v>913</v>
      </c>
      <c r="L261" t="s">
        <v>914</v>
      </c>
      <c r="M261">
        <v>49075</v>
      </c>
      <c r="N261" t="s">
        <v>279</v>
      </c>
      <c r="P261" s="7">
        <v>25</v>
      </c>
      <c r="R261" t="s">
        <v>916</v>
      </c>
      <c r="S261" t="s">
        <v>917</v>
      </c>
      <c r="T261" s="11">
        <v>352.5</v>
      </c>
      <c r="U261" t="s">
        <v>937</v>
      </c>
      <c r="V261" t="s">
        <v>940</v>
      </c>
      <c r="W261" t="s">
        <v>920</v>
      </c>
      <c r="X261" t="s">
        <v>921</v>
      </c>
      <c r="Y261" t="s">
        <v>922</v>
      </c>
      <c r="Z261" t="s">
        <v>923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0">
        <f t="shared" si="15"/>
        <v>37019</v>
      </c>
      <c r="B262" s="70" t="str">
        <f t="shared" si="12"/>
        <v>US East Power</v>
      </c>
      <c r="C262" s="71">
        <f t="shared" si="13"/>
        <v>800</v>
      </c>
      <c r="D262" s="71">
        <f t="shared" si="14"/>
        <v>4</v>
      </c>
      <c r="E262" s="3">
        <v>1217245</v>
      </c>
      <c r="F262" s="5">
        <v>37019.271481481497</v>
      </c>
      <c r="G262" t="s">
        <v>990</v>
      </c>
      <c r="H262" t="s">
        <v>911</v>
      </c>
      <c r="I262" t="s">
        <v>912</v>
      </c>
      <c r="K262" t="s">
        <v>913</v>
      </c>
      <c r="L262" t="s">
        <v>953</v>
      </c>
      <c r="M262">
        <v>29088</v>
      </c>
      <c r="N262" t="s">
        <v>339</v>
      </c>
      <c r="O262" s="7">
        <v>50</v>
      </c>
      <c r="R262" t="s">
        <v>916</v>
      </c>
      <c r="S262" t="s">
        <v>917</v>
      </c>
      <c r="T262" s="11">
        <v>37.75</v>
      </c>
      <c r="U262" t="s">
        <v>972</v>
      </c>
      <c r="V262" t="s">
        <v>973</v>
      </c>
      <c r="W262" t="s">
        <v>974</v>
      </c>
      <c r="X262" t="s">
        <v>921</v>
      </c>
      <c r="Y262" t="s">
        <v>922</v>
      </c>
      <c r="Z262" t="s">
        <v>923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0">
        <f t="shared" si="15"/>
        <v>37019</v>
      </c>
      <c r="B263" s="70" t="str">
        <f t="shared" si="12"/>
        <v>US East Power</v>
      </c>
      <c r="C263" s="71">
        <f t="shared" si="13"/>
        <v>800</v>
      </c>
      <c r="D263" s="71">
        <f t="shared" si="14"/>
        <v>4</v>
      </c>
      <c r="E263" s="3">
        <v>1217290</v>
      </c>
      <c r="F263" s="5">
        <v>37019.276168981502</v>
      </c>
      <c r="G263" t="s">
        <v>990</v>
      </c>
      <c r="H263" t="s">
        <v>911</v>
      </c>
      <c r="I263" t="s">
        <v>912</v>
      </c>
      <c r="K263" t="s">
        <v>913</v>
      </c>
      <c r="L263" t="s">
        <v>953</v>
      </c>
      <c r="M263">
        <v>29088</v>
      </c>
      <c r="N263" t="s">
        <v>339</v>
      </c>
      <c r="O263" s="7">
        <v>50</v>
      </c>
      <c r="R263" t="s">
        <v>916</v>
      </c>
      <c r="S263" t="s">
        <v>917</v>
      </c>
      <c r="T263" s="11">
        <v>38.25</v>
      </c>
      <c r="U263" t="s">
        <v>972</v>
      </c>
      <c r="V263" t="s">
        <v>973</v>
      </c>
      <c r="W263" t="s">
        <v>974</v>
      </c>
      <c r="X263" t="s">
        <v>921</v>
      </c>
      <c r="Y263" t="s">
        <v>922</v>
      </c>
      <c r="Z263" t="s">
        <v>923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0">
        <f t="shared" si="15"/>
        <v>37019</v>
      </c>
      <c r="B264" s="70" t="str">
        <f t="shared" si="12"/>
        <v>US East Power</v>
      </c>
      <c r="C264" s="71">
        <f t="shared" si="13"/>
        <v>800</v>
      </c>
      <c r="D264" s="71">
        <f t="shared" si="14"/>
        <v>4</v>
      </c>
      <c r="E264" s="3">
        <v>1217324</v>
      </c>
      <c r="F264" s="5">
        <v>37019.280995370398</v>
      </c>
      <c r="G264" t="s">
        <v>93</v>
      </c>
      <c r="H264" t="s">
        <v>997</v>
      </c>
      <c r="I264" t="s">
        <v>912</v>
      </c>
      <c r="K264" t="s">
        <v>913</v>
      </c>
      <c r="L264" t="s">
        <v>953</v>
      </c>
      <c r="M264">
        <v>29062</v>
      </c>
      <c r="N264" t="s">
        <v>340</v>
      </c>
      <c r="O264" s="7">
        <v>50</v>
      </c>
      <c r="R264" t="s">
        <v>916</v>
      </c>
      <c r="S264" t="s">
        <v>917</v>
      </c>
      <c r="T264" s="11">
        <v>31.25</v>
      </c>
      <c r="U264" t="s">
        <v>1029</v>
      </c>
      <c r="V264" t="s">
        <v>341</v>
      </c>
      <c r="W264" t="s">
        <v>342</v>
      </c>
      <c r="X264" t="s">
        <v>921</v>
      </c>
      <c r="Y264" t="s">
        <v>922</v>
      </c>
      <c r="Z264" t="s">
        <v>923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0">
        <f t="shared" si="15"/>
        <v>37019</v>
      </c>
      <c r="B265" s="70" t="str">
        <f t="shared" si="12"/>
        <v>US East Power</v>
      </c>
      <c r="C265" s="71">
        <f t="shared" si="13"/>
        <v>1600</v>
      </c>
      <c r="D265" s="71">
        <f t="shared" si="14"/>
        <v>8</v>
      </c>
      <c r="E265" s="3">
        <v>1217356</v>
      </c>
      <c r="F265" s="5">
        <v>37019.2883912037</v>
      </c>
      <c r="G265" t="s">
        <v>990</v>
      </c>
      <c r="H265" t="s">
        <v>911</v>
      </c>
      <c r="I265" t="s">
        <v>912</v>
      </c>
      <c r="K265" t="s">
        <v>913</v>
      </c>
      <c r="L265" t="s">
        <v>953</v>
      </c>
      <c r="M265">
        <v>29085</v>
      </c>
      <c r="N265" t="s">
        <v>343</v>
      </c>
      <c r="O265" s="7">
        <v>50</v>
      </c>
      <c r="R265" t="s">
        <v>916</v>
      </c>
      <c r="S265" t="s">
        <v>917</v>
      </c>
      <c r="T265" s="11">
        <v>42.5</v>
      </c>
      <c r="U265" t="s">
        <v>972</v>
      </c>
      <c r="V265" t="s">
        <v>973</v>
      </c>
      <c r="W265" t="s">
        <v>974</v>
      </c>
      <c r="X265" t="s">
        <v>921</v>
      </c>
      <c r="Y265" t="s">
        <v>922</v>
      </c>
      <c r="Z265" t="s">
        <v>923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0">
        <f t="shared" si="15"/>
        <v>37019</v>
      </c>
      <c r="B266" s="70" t="str">
        <f t="shared" si="12"/>
        <v>US East Power</v>
      </c>
      <c r="C266" s="71">
        <f t="shared" si="13"/>
        <v>800</v>
      </c>
      <c r="D266" s="71">
        <f t="shared" si="14"/>
        <v>4</v>
      </c>
      <c r="E266" s="3">
        <v>1217363</v>
      </c>
      <c r="F266" s="5">
        <v>37019.290300925903</v>
      </c>
      <c r="G266" t="s">
        <v>990</v>
      </c>
      <c r="H266" t="s">
        <v>911</v>
      </c>
      <c r="I266" t="s">
        <v>912</v>
      </c>
      <c r="K266" t="s">
        <v>913</v>
      </c>
      <c r="L266" t="s">
        <v>953</v>
      </c>
      <c r="M266">
        <v>29088</v>
      </c>
      <c r="N266" t="s">
        <v>339</v>
      </c>
      <c r="O266" s="7">
        <v>50</v>
      </c>
      <c r="R266" t="s">
        <v>916</v>
      </c>
      <c r="S266" t="s">
        <v>917</v>
      </c>
      <c r="T266" s="11">
        <v>38.75</v>
      </c>
      <c r="U266" t="s">
        <v>972</v>
      </c>
      <c r="V266" t="s">
        <v>973</v>
      </c>
      <c r="W266" t="s">
        <v>974</v>
      </c>
      <c r="X266" t="s">
        <v>921</v>
      </c>
      <c r="Y266" t="s">
        <v>922</v>
      </c>
      <c r="Z266" t="s">
        <v>923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0">
        <f t="shared" si="15"/>
        <v>37019</v>
      </c>
      <c r="B267" s="70" t="str">
        <f t="shared" si="12"/>
        <v>US East Power</v>
      </c>
      <c r="C267" s="71">
        <f t="shared" si="13"/>
        <v>24000</v>
      </c>
      <c r="D267" s="71">
        <f t="shared" si="14"/>
        <v>120</v>
      </c>
      <c r="E267" s="3">
        <v>1217455</v>
      </c>
      <c r="F267" s="5">
        <v>37019.309687499997</v>
      </c>
      <c r="G267" t="s">
        <v>990</v>
      </c>
      <c r="H267" t="s">
        <v>911</v>
      </c>
      <c r="I267" t="s">
        <v>912</v>
      </c>
      <c r="K267" t="s">
        <v>913</v>
      </c>
      <c r="L267" t="s">
        <v>953</v>
      </c>
      <c r="M267">
        <v>32554</v>
      </c>
      <c r="N267" t="s">
        <v>992</v>
      </c>
      <c r="P267" s="7">
        <v>50</v>
      </c>
      <c r="R267" t="s">
        <v>916</v>
      </c>
      <c r="S267" t="s">
        <v>917</v>
      </c>
      <c r="T267" s="11">
        <v>64.25</v>
      </c>
      <c r="U267" t="s">
        <v>972</v>
      </c>
      <c r="V267" t="s">
        <v>993</v>
      </c>
      <c r="W267" t="s">
        <v>994</v>
      </c>
      <c r="X267" t="s">
        <v>921</v>
      </c>
      <c r="Y267" t="s">
        <v>922</v>
      </c>
      <c r="Z267" t="s">
        <v>923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0">
        <f t="shared" si="15"/>
        <v>37019</v>
      </c>
      <c r="B268" s="70" t="str">
        <f t="shared" si="12"/>
        <v>US East Power</v>
      </c>
      <c r="C268" s="71">
        <f t="shared" si="13"/>
        <v>800</v>
      </c>
      <c r="D268" s="71">
        <f t="shared" si="14"/>
        <v>4</v>
      </c>
      <c r="E268" s="3">
        <v>1217479</v>
      </c>
      <c r="F268" s="5">
        <v>37019.312719907401</v>
      </c>
      <c r="G268" t="s">
        <v>1053</v>
      </c>
      <c r="H268" t="s">
        <v>911</v>
      </c>
      <c r="I268" t="s">
        <v>912</v>
      </c>
      <c r="K268" t="s">
        <v>913</v>
      </c>
      <c r="L268" t="s">
        <v>953</v>
      </c>
      <c r="M268">
        <v>29088</v>
      </c>
      <c r="N268" t="s">
        <v>339</v>
      </c>
      <c r="P268" s="7">
        <v>50</v>
      </c>
      <c r="R268" t="s">
        <v>916</v>
      </c>
      <c r="S268" t="s">
        <v>917</v>
      </c>
      <c r="T268" s="11">
        <v>39.25</v>
      </c>
      <c r="U268" t="s">
        <v>972</v>
      </c>
      <c r="V268" t="s">
        <v>973</v>
      </c>
      <c r="W268" t="s">
        <v>974</v>
      </c>
      <c r="X268" t="s">
        <v>921</v>
      </c>
      <c r="Y268" t="s">
        <v>922</v>
      </c>
      <c r="Z268" t="s">
        <v>923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0">
        <f t="shared" si="15"/>
        <v>37019</v>
      </c>
      <c r="B269" s="70" t="str">
        <f t="shared" si="12"/>
        <v>US East Power</v>
      </c>
      <c r="C269" s="71">
        <f t="shared" si="13"/>
        <v>24000</v>
      </c>
      <c r="D269" s="71">
        <f t="shared" si="14"/>
        <v>120</v>
      </c>
      <c r="E269" s="3">
        <v>1217532</v>
      </c>
      <c r="F269" s="5">
        <v>37019.316574074102</v>
      </c>
      <c r="G269" t="s">
        <v>344</v>
      </c>
      <c r="H269" t="s">
        <v>997</v>
      </c>
      <c r="I269" t="s">
        <v>912</v>
      </c>
      <c r="K269" t="s">
        <v>913</v>
      </c>
      <c r="L269" t="s">
        <v>953</v>
      </c>
      <c r="M269">
        <v>3749</v>
      </c>
      <c r="N269" t="s">
        <v>1005</v>
      </c>
      <c r="O269" s="7">
        <v>50</v>
      </c>
      <c r="R269" t="s">
        <v>916</v>
      </c>
      <c r="S269" t="s">
        <v>917</v>
      </c>
      <c r="T269" s="11">
        <v>66</v>
      </c>
      <c r="U269" t="s">
        <v>1029</v>
      </c>
      <c r="V269" t="s">
        <v>1002</v>
      </c>
      <c r="W269" t="s">
        <v>1006</v>
      </c>
      <c r="X269" t="s">
        <v>921</v>
      </c>
      <c r="Y269" t="s">
        <v>922</v>
      </c>
      <c r="Z269" t="s">
        <v>923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0">
        <f t="shared" si="15"/>
        <v>37019</v>
      </c>
      <c r="B270" s="70" t="str">
        <f t="shared" si="12"/>
        <v>US East Power</v>
      </c>
      <c r="C270" s="71">
        <f t="shared" si="13"/>
        <v>8800</v>
      </c>
      <c r="D270" s="71">
        <f t="shared" si="14"/>
        <v>44</v>
      </c>
      <c r="E270" s="3">
        <v>1217788</v>
      </c>
      <c r="F270" s="5">
        <v>37019.330312500002</v>
      </c>
      <c r="G270" t="s">
        <v>990</v>
      </c>
      <c r="H270" t="s">
        <v>911</v>
      </c>
      <c r="I270" t="s">
        <v>912</v>
      </c>
      <c r="K270" t="s">
        <v>913</v>
      </c>
      <c r="L270" t="s">
        <v>953</v>
      </c>
      <c r="M270">
        <v>50356</v>
      </c>
      <c r="N270" t="s">
        <v>345</v>
      </c>
      <c r="O270" s="7">
        <v>50</v>
      </c>
      <c r="R270" t="s">
        <v>916</v>
      </c>
      <c r="S270" t="s">
        <v>917</v>
      </c>
      <c r="T270" s="11">
        <v>45.75</v>
      </c>
      <c r="U270" t="s">
        <v>972</v>
      </c>
      <c r="V270" t="s">
        <v>973</v>
      </c>
      <c r="W270" t="s">
        <v>974</v>
      </c>
      <c r="X270" t="s">
        <v>921</v>
      </c>
      <c r="Y270" t="s">
        <v>922</v>
      </c>
      <c r="Z270" t="s">
        <v>923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0">
        <f t="shared" si="15"/>
        <v>37019</v>
      </c>
      <c r="B271" s="70" t="str">
        <f t="shared" si="12"/>
        <v>US West Power</v>
      </c>
      <c r="C271" s="71">
        <f t="shared" si="13"/>
        <v>400</v>
      </c>
      <c r="D271" s="71">
        <f t="shared" si="14"/>
        <v>3</v>
      </c>
      <c r="E271" s="3">
        <v>1218153</v>
      </c>
      <c r="F271" s="5">
        <v>37019.341400463003</v>
      </c>
      <c r="G271" t="s">
        <v>107</v>
      </c>
      <c r="H271" t="s">
        <v>997</v>
      </c>
      <c r="I271" t="s">
        <v>912</v>
      </c>
      <c r="K271" t="s">
        <v>913</v>
      </c>
      <c r="L271" t="s">
        <v>925</v>
      </c>
      <c r="M271">
        <v>29487</v>
      </c>
      <c r="N271" t="s">
        <v>346</v>
      </c>
      <c r="P271" s="7">
        <v>25</v>
      </c>
      <c r="R271" t="s">
        <v>916</v>
      </c>
      <c r="S271" t="s">
        <v>917</v>
      </c>
      <c r="T271" s="11">
        <v>450</v>
      </c>
      <c r="U271" t="s">
        <v>998</v>
      </c>
      <c r="V271" t="s">
        <v>135</v>
      </c>
      <c r="W271" t="s">
        <v>934</v>
      </c>
      <c r="X271" t="s">
        <v>921</v>
      </c>
      <c r="Y271" t="s">
        <v>922</v>
      </c>
      <c r="Z271" t="s">
        <v>923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0">
        <f t="shared" si="15"/>
        <v>37019</v>
      </c>
      <c r="B272" s="70" t="str">
        <f t="shared" ref="B272:B335" si="16">IF(K272="Power",IF(Z272="Enron Canada Corp.",LEFT(L272,9),LEFT(L272,13)),K272)</f>
        <v>US West Power</v>
      </c>
      <c r="C272" s="71">
        <f t="shared" ref="C272:C335" si="17">IF(K272="Power",((AE272-AD272+1)*16*SUM(O272:P272)),((AE272-AD272+1)*SUM(O272:P272)))</f>
        <v>400</v>
      </c>
      <c r="D272" s="71">
        <f t="shared" ref="D272:D335" si="18">VLOOKUP(H272,$A$7:$F$13,(HLOOKUP(B272,$B$5:$F$6,2,FALSE)),FALSE)*C272</f>
        <v>3</v>
      </c>
      <c r="E272" s="3">
        <v>1218249</v>
      </c>
      <c r="F272" s="5">
        <v>37019.3441087963</v>
      </c>
      <c r="G272" t="s">
        <v>107</v>
      </c>
      <c r="H272" t="s">
        <v>997</v>
      </c>
      <c r="I272" t="s">
        <v>912</v>
      </c>
      <c r="K272" t="s">
        <v>913</v>
      </c>
      <c r="L272" t="s">
        <v>925</v>
      </c>
      <c r="M272">
        <v>29487</v>
      </c>
      <c r="N272" t="s">
        <v>346</v>
      </c>
      <c r="P272" s="7">
        <v>25</v>
      </c>
      <c r="R272" t="s">
        <v>916</v>
      </c>
      <c r="S272" t="s">
        <v>917</v>
      </c>
      <c r="T272" s="11">
        <v>455</v>
      </c>
      <c r="U272" t="s">
        <v>998</v>
      </c>
      <c r="V272" t="s">
        <v>135</v>
      </c>
      <c r="W272" t="s">
        <v>934</v>
      </c>
      <c r="X272" t="s">
        <v>921</v>
      </c>
      <c r="Y272" t="s">
        <v>922</v>
      </c>
      <c r="Z272" t="s">
        <v>923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0">
        <f t="shared" si="15"/>
        <v>37019</v>
      </c>
      <c r="B273" s="70" t="str">
        <f t="shared" si="16"/>
        <v>Natural Gas</v>
      </c>
      <c r="C273" s="71">
        <f t="shared" si="17"/>
        <v>755000</v>
      </c>
      <c r="D273" s="71">
        <f t="shared" si="18"/>
        <v>188.75</v>
      </c>
      <c r="E273" s="3">
        <v>1218332</v>
      </c>
      <c r="F273" s="5">
        <v>37019.347523148099</v>
      </c>
      <c r="G273" t="s">
        <v>7</v>
      </c>
      <c r="H273" t="s">
        <v>997</v>
      </c>
      <c r="I273" t="s">
        <v>912</v>
      </c>
      <c r="K273" t="s">
        <v>942</v>
      </c>
      <c r="L273" t="s">
        <v>943</v>
      </c>
      <c r="M273">
        <v>35675</v>
      </c>
      <c r="N273" t="s">
        <v>347</v>
      </c>
      <c r="O273" s="7">
        <v>5000</v>
      </c>
      <c r="R273" t="s">
        <v>945</v>
      </c>
      <c r="S273" t="s">
        <v>917</v>
      </c>
      <c r="T273" s="11">
        <v>0.105</v>
      </c>
      <c r="U273" t="s">
        <v>1023</v>
      </c>
      <c r="V273" t="s">
        <v>1024</v>
      </c>
      <c r="W273" t="s">
        <v>1025</v>
      </c>
      <c r="X273" t="s">
        <v>949</v>
      </c>
      <c r="Y273" t="s">
        <v>922</v>
      </c>
      <c r="Z273" t="s">
        <v>950</v>
      </c>
      <c r="AA273">
        <v>95001227</v>
      </c>
      <c r="AB273" t="s">
        <v>348</v>
      </c>
      <c r="AC273">
        <v>208</v>
      </c>
      <c r="AD273" s="5">
        <v>37196</v>
      </c>
      <c r="AE273" s="5">
        <v>37346</v>
      </c>
    </row>
    <row r="274" spans="1:31" x14ac:dyDescent="0.2">
      <c r="A274" s="70">
        <f t="shared" si="15"/>
        <v>37019</v>
      </c>
      <c r="B274" s="70" t="str">
        <f t="shared" si="16"/>
        <v>US West Power</v>
      </c>
      <c r="C274" s="71">
        <f t="shared" si="17"/>
        <v>400</v>
      </c>
      <c r="D274" s="71">
        <f t="shared" si="18"/>
        <v>3</v>
      </c>
      <c r="E274" s="3">
        <v>1218437</v>
      </c>
      <c r="F274" s="5">
        <v>37019.351331018501</v>
      </c>
      <c r="G274" t="s">
        <v>107</v>
      </c>
      <c r="H274" t="s">
        <v>997</v>
      </c>
      <c r="I274" t="s">
        <v>912</v>
      </c>
      <c r="K274" t="s">
        <v>913</v>
      </c>
      <c r="L274" t="s">
        <v>925</v>
      </c>
      <c r="M274">
        <v>29487</v>
      </c>
      <c r="N274" t="s">
        <v>346</v>
      </c>
      <c r="P274" s="7">
        <v>25</v>
      </c>
      <c r="R274" t="s">
        <v>916</v>
      </c>
      <c r="S274" t="s">
        <v>917</v>
      </c>
      <c r="T274" s="11">
        <v>500</v>
      </c>
      <c r="U274" t="s">
        <v>998</v>
      </c>
      <c r="V274" t="s">
        <v>135</v>
      </c>
      <c r="W274" t="s">
        <v>934</v>
      </c>
      <c r="X274" t="s">
        <v>921</v>
      </c>
      <c r="Y274" t="s">
        <v>922</v>
      </c>
      <c r="Z274" t="s">
        <v>923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0">
        <f t="shared" si="15"/>
        <v>37019</v>
      </c>
      <c r="B275" s="70" t="str">
        <f t="shared" si="16"/>
        <v>US East Power</v>
      </c>
      <c r="C275" s="71">
        <f t="shared" si="17"/>
        <v>17600</v>
      </c>
      <c r="D275" s="71">
        <f t="shared" si="18"/>
        <v>88</v>
      </c>
      <c r="E275" s="3">
        <v>1218497</v>
      </c>
      <c r="F275" s="5">
        <v>37019.353564814803</v>
      </c>
      <c r="G275" t="s">
        <v>991</v>
      </c>
      <c r="H275" t="s">
        <v>997</v>
      </c>
      <c r="I275" t="s">
        <v>912</v>
      </c>
      <c r="K275" t="s">
        <v>913</v>
      </c>
      <c r="L275" t="s">
        <v>953</v>
      </c>
      <c r="M275">
        <v>29071</v>
      </c>
      <c r="N275" t="s">
        <v>349</v>
      </c>
      <c r="P275" s="7">
        <v>50</v>
      </c>
      <c r="R275" t="s">
        <v>916</v>
      </c>
      <c r="S275" t="s">
        <v>917</v>
      </c>
      <c r="T275" s="11">
        <v>50.5</v>
      </c>
      <c r="U275" t="s">
        <v>350</v>
      </c>
      <c r="V275" t="s">
        <v>351</v>
      </c>
      <c r="W275" t="s">
        <v>352</v>
      </c>
      <c r="X275" t="s">
        <v>921</v>
      </c>
      <c r="Y275" t="s">
        <v>922</v>
      </c>
      <c r="Z275" t="s">
        <v>923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0">
        <f t="shared" ref="A276:A336" si="19">DATEVALUE(TEXT(F276, "mm/dd/yy"))</f>
        <v>37019</v>
      </c>
      <c r="B276" s="70" t="str">
        <f t="shared" si="16"/>
        <v>US East Power</v>
      </c>
      <c r="C276" s="71">
        <f t="shared" si="17"/>
        <v>800</v>
      </c>
      <c r="D276" s="71">
        <f t="shared" si="18"/>
        <v>4</v>
      </c>
      <c r="E276" s="3">
        <v>1218598</v>
      </c>
      <c r="F276" s="5">
        <v>37019.356493055602</v>
      </c>
      <c r="G276" t="s">
        <v>999</v>
      </c>
      <c r="H276" t="s">
        <v>997</v>
      </c>
      <c r="I276" t="s">
        <v>912</v>
      </c>
      <c r="K276" t="s">
        <v>913</v>
      </c>
      <c r="L276" t="s">
        <v>953</v>
      </c>
      <c r="M276">
        <v>34503</v>
      </c>
      <c r="N276" t="s">
        <v>353</v>
      </c>
      <c r="P276" s="7">
        <v>50</v>
      </c>
      <c r="R276" t="s">
        <v>916</v>
      </c>
      <c r="S276" t="s">
        <v>917</v>
      </c>
      <c r="T276" s="11">
        <v>39</v>
      </c>
      <c r="U276" t="s">
        <v>1044</v>
      </c>
      <c r="V276" t="s">
        <v>956</v>
      </c>
      <c r="W276" t="s">
        <v>969</v>
      </c>
      <c r="X276" t="s">
        <v>921</v>
      </c>
      <c r="Y276" t="s">
        <v>922</v>
      </c>
      <c r="Z276" t="s">
        <v>923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0">
        <f t="shared" si="19"/>
        <v>37019</v>
      </c>
      <c r="B277" s="70" t="str">
        <f t="shared" si="16"/>
        <v>US East Power</v>
      </c>
      <c r="C277" s="71">
        <f t="shared" si="17"/>
        <v>800</v>
      </c>
      <c r="D277" s="71">
        <f t="shared" si="18"/>
        <v>4</v>
      </c>
      <c r="E277" s="3">
        <v>1218615</v>
      </c>
      <c r="F277" s="5">
        <v>37019.357060185197</v>
      </c>
      <c r="G277" t="s">
        <v>999</v>
      </c>
      <c r="H277" t="s">
        <v>997</v>
      </c>
      <c r="I277" t="s">
        <v>912</v>
      </c>
      <c r="K277" t="s">
        <v>913</v>
      </c>
      <c r="L277" t="s">
        <v>953</v>
      </c>
      <c r="M277">
        <v>34503</v>
      </c>
      <c r="N277" t="s">
        <v>353</v>
      </c>
      <c r="P277" s="7">
        <v>50</v>
      </c>
      <c r="R277" t="s">
        <v>916</v>
      </c>
      <c r="S277" t="s">
        <v>917</v>
      </c>
      <c r="T277" s="11">
        <v>39.5</v>
      </c>
      <c r="U277" t="s">
        <v>1044</v>
      </c>
      <c r="V277" t="s">
        <v>956</v>
      </c>
      <c r="W277" t="s">
        <v>969</v>
      </c>
      <c r="X277" t="s">
        <v>921</v>
      </c>
      <c r="Y277" t="s">
        <v>922</v>
      </c>
      <c r="Z277" t="s">
        <v>923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0">
        <f t="shared" si="19"/>
        <v>37019</v>
      </c>
      <c r="B278" s="70" t="str">
        <f t="shared" si="16"/>
        <v>US East Power</v>
      </c>
      <c r="C278" s="71">
        <f t="shared" si="17"/>
        <v>24000</v>
      </c>
      <c r="D278" s="71">
        <f t="shared" si="18"/>
        <v>120</v>
      </c>
      <c r="E278" s="3">
        <v>1219348</v>
      </c>
      <c r="F278" s="5">
        <v>37019.374803240702</v>
      </c>
      <c r="G278" t="s">
        <v>988</v>
      </c>
      <c r="H278" t="s">
        <v>911</v>
      </c>
      <c r="I278" t="s">
        <v>912</v>
      </c>
      <c r="K278" t="s">
        <v>913</v>
      </c>
      <c r="L278" t="s">
        <v>953</v>
      </c>
      <c r="M278">
        <v>32554</v>
      </c>
      <c r="N278" t="s">
        <v>992</v>
      </c>
      <c r="P278" s="7">
        <v>50</v>
      </c>
      <c r="R278" t="s">
        <v>916</v>
      </c>
      <c r="S278" t="s">
        <v>917</v>
      </c>
      <c r="T278" s="11">
        <v>64.25</v>
      </c>
      <c r="U278" t="s">
        <v>972</v>
      </c>
      <c r="V278" t="s">
        <v>993</v>
      </c>
      <c r="W278" t="s">
        <v>994</v>
      </c>
      <c r="X278" t="s">
        <v>921</v>
      </c>
      <c r="Y278" t="s">
        <v>922</v>
      </c>
      <c r="Z278" t="s">
        <v>923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0">
        <f t="shared" si="19"/>
        <v>37019</v>
      </c>
      <c r="B279" s="70" t="str">
        <f t="shared" si="16"/>
        <v>Natural Gas</v>
      </c>
      <c r="C279" s="71">
        <f t="shared" si="17"/>
        <v>755000</v>
      </c>
      <c r="D279" s="71">
        <f t="shared" si="18"/>
        <v>188.75</v>
      </c>
      <c r="E279" s="3">
        <v>1219840</v>
      </c>
      <c r="F279" s="5">
        <v>37019.384872685099</v>
      </c>
      <c r="G279" t="s">
        <v>7</v>
      </c>
      <c r="H279" t="s">
        <v>997</v>
      </c>
      <c r="I279" t="s">
        <v>912</v>
      </c>
      <c r="K279" t="s">
        <v>942</v>
      </c>
      <c r="L279" t="s">
        <v>943</v>
      </c>
      <c r="M279">
        <v>35675</v>
      </c>
      <c r="N279" t="s">
        <v>347</v>
      </c>
      <c r="O279" s="7">
        <v>5000</v>
      </c>
      <c r="R279" t="s">
        <v>945</v>
      </c>
      <c r="S279" t="s">
        <v>917</v>
      </c>
      <c r="T279" s="11">
        <v>0.1</v>
      </c>
      <c r="U279" t="s">
        <v>1023</v>
      </c>
      <c r="V279" t="s">
        <v>1024</v>
      </c>
      <c r="W279" t="s">
        <v>1025</v>
      </c>
      <c r="X279" t="s">
        <v>949</v>
      </c>
      <c r="Y279" t="s">
        <v>922</v>
      </c>
      <c r="Z279" t="s">
        <v>950</v>
      </c>
      <c r="AA279">
        <v>95001227</v>
      </c>
      <c r="AB279" t="s">
        <v>354</v>
      </c>
      <c r="AC279">
        <v>208</v>
      </c>
      <c r="AD279" s="5">
        <v>37196</v>
      </c>
      <c r="AE279" s="5">
        <v>37346</v>
      </c>
    </row>
    <row r="280" spans="1:31" x14ac:dyDescent="0.2">
      <c r="A280" s="70">
        <f t="shared" si="19"/>
        <v>37019</v>
      </c>
      <c r="B280" s="70" t="str">
        <f t="shared" si="16"/>
        <v>US East Power</v>
      </c>
      <c r="C280" s="71">
        <f t="shared" si="17"/>
        <v>24000</v>
      </c>
      <c r="D280" s="71">
        <f t="shared" si="18"/>
        <v>120</v>
      </c>
      <c r="E280" s="3">
        <v>1220280</v>
      </c>
      <c r="F280" s="5">
        <v>37019.394062500003</v>
      </c>
      <c r="G280" t="s">
        <v>999</v>
      </c>
      <c r="H280" t="s">
        <v>997</v>
      </c>
      <c r="I280" t="s">
        <v>912</v>
      </c>
      <c r="K280" t="s">
        <v>913</v>
      </c>
      <c r="L280" t="s">
        <v>953</v>
      </c>
      <c r="M280">
        <v>33275</v>
      </c>
      <c r="N280" t="s">
        <v>55</v>
      </c>
      <c r="O280" s="7">
        <v>50</v>
      </c>
      <c r="R280" t="s">
        <v>916</v>
      </c>
      <c r="S280" t="s">
        <v>917</v>
      </c>
      <c r="T280" s="11">
        <v>60.25</v>
      </c>
      <c r="U280" t="s">
        <v>1029</v>
      </c>
      <c r="V280" t="s">
        <v>1002</v>
      </c>
      <c r="W280" t="s">
        <v>1003</v>
      </c>
      <c r="X280" t="s">
        <v>921</v>
      </c>
      <c r="Y280" t="s">
        <v>922</v>
      </c>
      <c r="Z280" t="s">
        <v>923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0">
        <f t="shared" si="19"/>
        <v>37019</v>
      </c>
      <c r="B281" s="70" t="str">
        <f t="shared" si="16"/>
        <v>US East Power</v>
      </c>
      <c r="C281" s="71">
        <f t="shared" si="17"/>
        <v>4000</v>
      </c>
      <c r="D281" s="71">
        <f t="shared" si="18"/>
        <v>20</v>
      </c>
      <c r="E281" s="3">
        <v>1220755</v>
      </c>
      <c r="F281" s="5">
        <v>37019.416064814803</v>
      </c>
      <c r="G281" t="s">
        <v>107</v>
      </c>
      <c r="H281" t="s">
        <v>997</v>
      </c>
      <c r="I281" t="s">
        <v>912</v>
      </c>
      <c r="K281" t="s">
        <v>913</v>
      </c>
      <c r="L281" t="s">
        <v>324</v>
      </c>
      <c r="M281">
        <v>32893</v>
      </c>
      <c r="N281" t="s">
        <v>355</v>
      </c>
      <c r="O281" s="7">
        <v>50</v>
      </c>
      <c r="R281" t="s">
        <v>916</v>
      </c>
      <c r="S281" t="s">
        <v>917</v>
      </c>
      <c r="T281" s="11">
        <v>47.75</v>
      </c>
      <c r="U281" t="s">
        <v>326</v>
      </c>
      <c r="V281" t="s">
        <v>327</v>
      </c>
      <c r="W281" t="s">
        <v>328</v>
      </c>
      <c r="X281" t="s">
        <v>921</v>
      </c>
      <c r="Y281" t="s">
        <v>922</v>
      </c>
      <c r="Z281" t="s">
        <v>923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0">
        <f t="shared" si="19"/>
        <v>37019</v>
      </c>
      <c r="B282" s="70" t="str">
        <f t="shared" si="16"/>
        <v>US East Power</v>
      </c>
      <c r="C282" s="71">
        <f t="shared" si="17"/>
        <v>1600</v>
      </c>
      <c r="D282" s="71">
        <f t="shared" si="18"/>
        <v>8</v>
      </c>
      <c r="E282" s="3">
        <v>1221284</v>
      </c>
      <c r="F282" s="5">
        <v>37019.460972222201</v>
      </c>
      <c r="G282" t="s">
        <v>999</v>
      </c>
      <c r="H282" t="s">
        <v>997</v>
      </c>
      <c r="I282" t="s">
        <v>912</v>
      </c>
      <c r="K282" t="s">
        <v>913</v>
      </c>
      <c r="L282" t="s">
        <v>953</v>
      </c>
      <c r="M282">
        <v>29078</v>
      </c>
      <c r="N282" t="s">
        <v>356</v>
      </c>
      <c r="O282" s="7">
        <v>50</v>
      </c>
      <c r="R282" t="s">
        <v>916</v>
      </c>
      <c r="S282" t="s">
        <v>917</v>
      </c>
      <c r="T282" s="11">
        <v>58</v>
      </c>
      <c r="U282" t="s">
        <v>1044</v>
      </c>
      <c r="V282" t="s">
        <v>956</v>
      </c>
      <c r="W282" t="s">
        <v>969</v>
      </c>
      <c r="X282" t="s">
        <v>921</v>
      </c>
      <c r="Y282" t="s">
        <v>922</v>
      </c>
      <c r="Z282" t="s">
        <v>923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0">
        <f t="shared" si="19"/>
        <v>37019</v>
      </c>
      <c r="B283" s="70" t="str">
        <f t="shared" si="16"/>
        <v>US East Power</v>
      </c>
      <c r="C283" s="71">
        <f t="shared" si="17"/>
        <v>4000</v>
      </c>
      <c r="D283" s="71">
        <f t="shared" si="18"/>
        <v>20</v>
      </c>
      <c r="E283" s="3">
        <v>1221287</v>
      </c>
      <c r="F283" s="5">
        <v>37019.461087962998</v>
      </c>
      <c r="G283" t="s">
        <v>999</v>
      </c>
      <c r="H283" t="s">
        <v>997</v>
      </c>
      <c r="I283" t="s">
        <v>912</v>
      </c>
      <c r="K283" t="s">
        <v>913</v>
      </c>
      <c r="L283" t="s">
        <v>953</v>
      </c>
      <c r="M283">
        <v>29083</v>
      </c>
      <c r="N283" t="s">
        <v>357</v>
      </c>
      <c r="O283" s="7">
        <v>50</v>
      </c>
      <c r="R283" t="s">
        <v>916</v>
      </c>
      <c r="S283" t="s">
        <v>917</v>
      </c>
      <c r="T283" s="11">
        <v>54.5</v>
      </c>
      <c r="U283" t="s">
        <v>1044</v>
      </c>
      <c r="V283" t="s">
        <v>956</v>
      </c>
      <c r="W283" t="s">
        <v>969</v>
      </c>
      <c r="X283" t="s">
        <v>921</v>
      </c>
      <c r="Y283" t="s">
        <v>922</v>
      </c>
      <c r="Z283" t="s">
        <v>923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0">
        <f t="shared" si="19"/>
        <v>37019</v>
      </c>
      <c r="B284" s="70" t="str">
        <f t="shared" si="16"/>
        <v>US East Power</v>
      </c>
      <c r="C284" s="71">
        <f t="shared" si="17"/>
        <v>24000</v>
      </c>
      <c r="D284" s="71">
        <f t="shared" si="18"/>
        <v>120</v>
      </c>
      <c r="E284" s="3">
        <v>1221603</v>
      </c>
      <c r="F284" s="5">
        <v>37019.509895833296</v>
      </c>
      <c r="G284" t="s">
        <v>999</v>
      </c>
      <c r="H284" t="s">
        <v>997</v>
      </c>
      <c r="I284" t="s">
        <v>912</v>
      </c>
      <c r="K284" t="s">
        <v>913</v>
      </c>
      <c r="L284" t="s">
        <v>953</v>
      </c>
      <c r="M284">
        <v>33275</v>
      </c>
      <c r="N284" t="s">
        <v>55</v>
      </c>
      <c r="O284" s="7">
        <v>50</v>
      </c>
      <c r="R284" t="s">
        <v>916</v>
      </c>
      <c r="S284" t="s">
        <v>917</v>
      </c>
      <c r="T284" s="11">
        <v>61.5</v>
      </c>
      <c r="U284" t="s">
        <v>1029</v>
      </c>
      <c r="V284" t="s">
        <v>1002</v>
      </c>
      <c r="W284" t="s">
        <v>1003</v>
      </c>
      <c r="X284" t="s">
        <v>921</v>
      </c>
      <c r="Y284" t="s">
        <v>922</v>
      </c>
      <c r="Z284" t="s">
        <v>923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0">
        <f t="shared" si="19"/>
        <v>37019</v>
      </c>
      <c r="B285" s="70" t="str">
        <f t="shared" si="16"/>
        <v>US East Power</v>
      </c>
      <c r="C285" s="71">
        <f t="shared" si="17"/>
        <v>8800</v>
      </c>
      <c r="D285" s="71">
        <f t="shared" si="18"/>
        <v>44</v>
      </c>
      <c r="E285" s="3">
        <v>1221704</v>
      </c>
      <c r="F285" s="5">
        <v>37019.524375000001</v>
      </c>
      <c r="G285" t="s">
        <v>990</v>
      </c>
      <c r="H285" t="s">
        <v>911</v>
      </c>
      <c r="I285" t="s">
        <v>912</v>
      </c>
      <c r="K285" t="s">
        <v>913</v>
      </c>
      <c r="L285" t="s">
        <v>953</v>
      </c>
      <c r="M285">
        <v>50356</v>
      </c>
      <c r="N285" t="s">
        <v>345</v>
      </c>
      <c r="O285" s="7">
        <v>50</v>
      </c>
      <c r="R285" t="s">
        <v>916</v>
      </c>
      <c r="S285" t="s">
        <v>917</v>
      </c>
      <c r="T285" s="11">
        <v>47</v>
      </c>
      <c r="U285" t="s">
        <v>972</v>
      </c>
      <c r="V285" t="s">
        <v>973</v>
      </c>
      <c r="W285" t="s">
        <v>974</v>
      </c>
      <c r="X285" t="s">
        <v>921</v>
      </c>
      <c r="Y285" t="s">
        <v>922</v>
      </c>
      <c r="Z285" t="s">
        <v>923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0">
        <f t="shared" si="19"/>
        <v>37019</v>
      </c>
      <c r="B286" s="70" t="str">
        <f t="shared" si="16"/>
        <v>US East Power</v>
      </c>
      <c r="C286" s="71">
        <f t="shared" si="17"/>
        <v>73600</v>
      </c>
      <c r="D286" s="71">
        <f t="shared" si="18"/>
        <v>368</v>
      </c>
      <c r="E286" s="3">
        <v>1222114</v>
      </c>
      <c r="F286" s="5">
        <v>37019.615092592598</v>
      </c>
      <c r="G286" t="s">
        <v>107</v>
      </c>
      <c r="H286" t="s">
        <v>997</v>
      </c>
      <c r="I286" t="s">
        <v>912</v>
      </c>
      <c r="K286" t="s">
        <v>913</v>
      </c>
      <c r="L286" t="s">
        <v>324</v>
      </c>
      <c r="M286">
        <v>34797</v>
      </c>
      <c r="N286" t="s">
        <v>358</v>
      </c>
      <c r="O286" s="7">
        <v>50</v>
      </c>
      <c r="R286" t="s">
        <v>916</v>
      </c>
      <c r="S286" t="s">
        <v>917</v>
      </c>
      <c r="T286" s="11">
        <v>40.5</v>
      </c>
      <c r="U286" t="s">
        <v>1044</v>
      </c>
      <c r="V286" t="s">
        <v>359</v>
      </c>
      <c r="W286" t="s">
        <v>360</v>
      </c>
      <c r="X286" t="s">
        <v>921</v>
      </c>
      <c r="Y286" t="s">
        <v>922</v>
      </c>
      <c r="Z286" t="s">
        <v>923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0">
        <f t="shared" si="19"/>
        <v>37019</v>
      </c>
      <c r="B287" s="70" t="str">
        <f t="shared" si="16"/>
        <v>US East Power</v>
      </c>
      <c r="C287" s="71">
        <f t="shared" si="17"/>
        <v>24000</v>
      </c>
      <c r="D287" s="71">
        <f t="shared" si="18"/>
        <v>120</v>
      </c>
      <c r="E287" s="3">
        <v>1222150</v>
      </c>
      <c r="F287" s="5">
        <v>37019.642349537004</v>
      </c>
      <c r="G287" t="s">
        <v>970</v>
      </c>
      <c r="H287" t="s">
        <v>911</v>
      </c>
      <c r="I287" t="s">
        <v>912</v>
      </c>
      <c r="K287" t="s">
        <v>913</v>
      </c>
      <c r="L287" t="s">
        <v>953</v>
      </c>
      <c r="M287">
        <v>3942</v>
      </c>
      <c r="N287" t="s">
        <v>116</v>
      </c>
      <c r="P287" s="7">
        <v>50</v>
      </c>
      <c r="R287" t="s">
        <v>916</v>
      </c>
      <c r="S287" t="s">
        <v>917</v>
      </c>
      <c r="T287" s="11">
        <v>43.5</v>
      </c>
      <c r="U287" t="s">
        <v>972</v>
      </c>
      <c r="V287" t="s">
        <v>993</v>
      </c>
      <c r="W287" t="s">
        <v>994</v>
      </c>
      <c r="X287" t="s">
        <v>921</v>
      </c>
      <c r="Y287" t="s">
        <v>922</v>
      </c>
      <c r="Z287" t="s">
        <v>923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0">
        <f t="shared" si="19"/>
        <v>37020</v>
      </c>
      <c r="B288" s="70" t="str">
        <f t="shared" si="16"/>
        <v>US East Power</v>
      </c>
      <c r="C288" s="71">
        <f t="shared" si="17"/>
        <v>4000</v>
      </c>
      <c r="D288" s="71">
        <f t="shared" si="18"/>
        <v>20</v>
      </c>
      <c r="E288" s="3">
        <v>1222797</v>
      </c>
      <c r="F288" s="5">
        <v>37020.284722222197</v>
      </c>
      <c r="G288" t="s">
        <v>952</v>
      </c>
      <c r="H288" t="s">
        <v>911</v>
      </c>
      <c r="I288" t="s">
        <v>912</v>
      </c>
      <c r="K288" t="s">
        <v>913</v>
      </c>
      <c r="L288" t="s">
        <v>1049</v>
      </c>
      <c r="M288">
        <v>30600</v>
      </c>
      <c r="N288" t="s">
        <v>367</v>
      </c>
      <c r="O288" s="7">
        <v>50</v>
      </c>
      <c r="R288" t="s">
        <v>916</v>
      </c>
      <c r="S288" t="s">
        <v>917</v>
      </c>
      <c r="T288" s="11">
        <v>44.25</v>
      </c>
      <c r="U288" t="s">
        <v>1051</v>
      </c>
      <c r="V288" t="s">
        <v>1052</v>
      </c>
      <c r="W288" t="s">
        <v>969</v>
      </c>
      <c r="X288" t="s">
        <v>921</v>
      </c>
      <c r="Y288" t="s">
        <v>922</v>
      </c>
      <c r="Z288" t="s">
        <v>950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0">
        <f t="shared" si="19"/>
        <v>37020</v>
      </c>
      <c r="B289" s="70" t="str">
        <f t="shared" si="16"/>
        <v>Natural Gas</v>
      </c>
      <c r="C289" s="71">
        <f t="shared" si="17"/>
        <v>3825000</v>
      </c>
      <c r="D289" s="71">
        <f t="shared" si="18"/>
        <v>956.25</v>
      </c>
      <c r="E289" s="3">
        <v>1224299</v>
      </c>
      <c r="F289" s="5">
        <v>37020.364050925898</v>
      </c>
      <c r="G289" t="s">
        <v>958</v>
      </c>
      <c r="H289" t="s">
        <v>997</v>
      </c>
      <c r="I289" t="s">
        <v>912</v>
      </c>
      <c r="K289" t="s">
        <v>942</v>
      </c>
      <c r="L289" t="s">
        <v>943</v>
      </c>
      <c r="M289">
        <v>49159</v>
      </c>
      <c r="N289" t="s">
        <v>365</v>
      </c>
      <c r="P289" s="7">
        <v>25000</v>
      </c>
      <c r="R289" t="s">
        <v>945</v>
      </c>
      <c r="S289" t="s">
        <v>917</v>
      </c>
      <c r="T289" s="11">
        <v>-1.4999999999999999E-2</v>
      </c>
      <c r="U289" t="s">
        <v>130</v>
      </c>
      <c r="V289" t="s">
        <v>131</v>
      </c>
      <c r="W289" t="s">
        <v>132</v>
      </c>
      <c r="X289" t="s">
        <v>949</v>
      </c>
      <c r="Y289" t="s">
        <v>922</v>
      </c>
      <c r="Z289" t="s">
        <v>950</v>
      </c>
      <c r="AA289">
        <v>96021110</v>
      </c>
      <c r="AB289" t="s">
        <v>366</v>
      </c>
      <c r="AC289">
        <v>57399</v>
      </c>
      <c r="AD289" s="5">
        <v>37043</v>
      </c>
      <c r="AE289" s="5">
        <v>37195</v>
      </c>
    </row>
    <row r="290" spans="1:31" x14ac:dyDescent="0.2">
      <c r="A290" s="70">
        <f t="shared" si="19"/>
        <v>37020</v>
      </c>
      <c r="B290" s="70" t="str">
        <f t="shared" si="16"/>
        <v>US West Power</v>
      </c>
      <c r="C290" s="71">
        <f t="shared" si="17"/>
        <v>36800</v>
      </c>
      <c r="D290" s="71">
        <f t="shared" si="18"/>
        <v>276</v>
      </c>
      <c r="E290" s="3">
        <v>1225790</v>
      </c>
      <c r="F290" s="5">
        <v>37020.402106481502</v>
      </c>
      <c r="G290" t="s">
        <v>1009</v>
      </c>
      <c r="H290" t="s">
        <v>997</v>
      </c>
      <c r="I290" t="s">
        <v>912</v>
      </c>
      <c r="K290" t="s">
        <v>913</v>
      </c>
      <c r="L290" t="s">
        <v>925</v>
      </c>
      <c r="M290">
        <v>48318</v>
      </c>
      <c r="N290" t="s">
        <v>364</v>
      </c>
      <c r="O290" s="7">
        <v>25</v>
      </c>
      <c r="R290" t="s">
        <v>916</v>
      </c>
      <c r="S290" t="s">
        <v>917</v>
      </c>
      <c r="T290" s="11">
        <v>167</v>
      </c>
      <c r="U290" t="s">
        <v>998</v>
      </c>
      <c r="V290" t="s">
        <v>927</v>
      </c>
      <c r="W290" t="s">
        <v>928</v>
      </c>
      <c r="X290" t="s">
        <v>921</v>
      </c>
      <c r="Y290" t="s">
        <v>922</v>
      </c>
      <c r="Z290" t="s">
        <v>923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0">
        <f t="shared" si="19"/>
        <v>37020</v>
      </c>
      <c r="B291" s="70" t="str">
        <f t="shared" si="16"/>
        <v>Natural Gas</v>
      </c>
      <c r="C291" s="71">
        <f t="shared" si="17"/>
        <v>300000</v>
      </c>
      <c r="D291" s="71">
        <f t="shared" si="18"/>
        <v>75</v>
      </c>
      <c r="E291" s="3">
        <v>1226085</v>
      </c>
      <c r="F291" s="5">
        <v>37020.413020833301</v>
      </c>
      <c r="G291" t="s">
        <v>104</v>
      </c>
      <c r="H291" t="s">
        <v>997</v>
      </c>
      <c r="I291" t="s">
        <v>912</v>
      </c>
      <c r="K291" t="s">
        <v>942</v>
      </c>
      <c r="L291" t="s">
        <v>943</v>
      </c>
      <c r="M291">
        <v>36207</v>
      </c>
      <c r="N291" t="s">
        <v>362</v>
      </c>
      <c r="O291" s="7">
        <v>10000</v>
      </c>
      <c r="R291" t="s">
        <v>945</v>
      </c>
      <c r="S291" t="s">
        <v>917</v>
      </c>
      <c r="T291" s="11">
        <v>0.17749999999999999</v>
      </c>
      <c r="U291" t="s">
        <v>1023</v>
      </c>
      <c r="V291" t="s">
        <v>11</v>
      </c>
      <c r="W291" t="s">
        <v>56</v>
      </c>
      <c r="X291" t="s">
        <v>949</v>
      </c>
      <c r="Y291" t="s">
        <v>922</v>
      </c>
      <c r="Z291" t="s">
        <v>950</v>
      </c>
      <c r="AA291">
        <v>95000199</v>
      </c>
      <c r="AB291" t="s">
        <v>363</v>
      </c>
      <c r="AC291">
        <v>61981</v>
      </c>
      <c r="AD291" s="5">
        <v>37043.875</v>
      </c>
      <c r="AE291" s="5">
        <v>37072.875</v>
      </c>
    </row>
    <row r="292" spans="1:31" x14ac:dyDescent="0.2">
      <c r="A292" s="70">
        <f t="shared" si="19"/>
        <v>37020</v>
      </c>
      <c r="B292" s="70" t="str">
        <f t="shared" si="16"/>
        <v>US East Power</v>
      </c>
      <c r="C292" s="71">
        <f t="shared" si="17"/>
        <v>8000</v>
      </c>
      <c r="D292" s="71">
        <f t="shared" si="18"/>
        <v>40</v>
      </c>
      <c r="E292" s="3">
        <v>1226817</v>
      </c>
      <c r="F292" s="5">
        <v>37020.507465277798</v>
      </c>
      <c r="G292" t="s">
        <v>107</v>
      </c>
      <c r="H292" t="s">
        <v>997</v>
      </c>
      <c r="I292" t="s">
        <v>912</v>
      </c>
      <c r="K292" t="s">
        <v>913</v>
      </c>
      <c r="L292" t="s">
        <v>324</v>
      </c>
      <c r="M292">
        <v>32893</v>
      </c>
      <c r="N292" t="s">
        <v>355</v>
      </c>
      <c r="O292" s="7">
        <v>100</v>
      </c>
      <c r="R292" t="s">
        <v>916</v>
      </c>
      <c r="S292" t="s">
        <v>917</v>
      </c>
      <c r="T292" s="11">
        <v>46.75</v>
      </c>
      <c r="U292" t="s">
        <v>1044</v>
      </c>
      <c r="V292" t="s">
        <v>327</v>
      </c>
      <c r="W292" t="s">
        <v>328</v>
      </c>
      <c r="X292" t="s">
        <v>921</v>
      </c>
      <c r="Y292" t="s">
        <v>922</v>
      </c>
      <c r="Z292" t="s">
        <v>923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0">
        <f t="shared" si="19"/>
        <v>37021</v>
      </c>
      <c r="B293" s="70" t="str">
        <f t="shared" si="16"/>
        <v>Natural Gas</v>
      </c>
      <c r="C293" s="71">
        <f t="shared" si="17"/>
        <v>3825000</v>
      </c>
      <c r="D293" s="71">
        <f t="shared" si="18"/>
        <v>956.25</v>
      </c>
      <c r="E293" s="3">
        <v>1228879</v>
      </c>
      <c r="F293" s="5">
        <v>37021.333726851903</v>
      </c>
      <c r="G293" t="s">
        <v>958</v>
      </c>
      <c r="H293" t="s">
        <v>997</v>
      </c>
      <c r="I293" t="s">
        <v>912</v>
      </c>
      <c r="K293" t="s">
        <v>942</v>
      </c>
      <c r="L293" t="s">
        <v>943</v>
      </c>
      <c r="M293">
        <v>49185</v>
      </c>
      <c r="N293" t="s">
        <v>368</v>
      </c>
      <c r="P293" s="7">
        <v>25000</v>
      </c>
      <c r="R293" t="s">
        <v>945</v>
      </c>
      <c r="S293" t="s">
        <v>917</v>
      </c>
      <c r="T293" s="11">
        <v>-9.5000000000000001E-2</v>
      </c>
      <c r="U293" t="s">
        <v>1023</v>
      </c>
      <c r="V293" t="s">
        <v>131</v>
      </c>
      <c r="W293" t="s">
        <v>132</v>
      </c>
      <c r="X293" t="s">
        <v>949</v>
      </c>
      <c r="Y293" t="s">
        <v>922</v>
      </c>
      <c r="Z293" t="s">
        <v>950</v>
      </c>
      <c r="AA293">
        <v>96021110</v>
      </c>
      <c r="AB293" t="s">
        <v>369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0">
        <f t="shared" si="19"/>
        <v>37021</v>
      </c>
      <c r="B294" s="70" t="str">
        <f t="shared" si="16"/>
        <v>Natural Gas</v>
      </c>
      <c r="C294" s="71">
        <f t="shared" si="17"/>
        <v>750000</v>
      </c>
      <c r="D294" s="71">
        <f t="shared" si="18"/>
        <v>187.5</v>
      </c>
      <c r="E294" s="3">
        <v>1228883</v>
      </c>
      <c r="F294" s="5">
        <v>37021.333831018499</v>
      </c>
      <c r="G294" t="s">
        <v>958</v>
      </c>
      <c r="H294" t="s">
        <v>997</v>
      </c>
      <c r="I294" t="s">
        <v>912</v>
      </c>
      <c r="K294" t="s">
        <v>942</v>
      </c>
      <c r="L294" t="s">
        <v>943</v>
      </c>
      <c r="M294">
        <v>49181</v>
      </c>
      <c r="N294" t="s">
        <v>370</v>
      </c>
      <c r="P294" s="7">
        <v>25000</v>
      </c>
      <c r="R294" t="s">
        <v>945</v>
      </c>
      <c r="S294" t="s">
        <v>917</v>
      </c>
      <c r="T294" s="11">
        <v>-9.5000000000000001E-2</v>
      </c>
      <c r="U294" t="s">
        <v>1023</v>
      </c>
      <c r="V294" t="s">
        <v>131</v>
      </c>
      <c r="W294" t="s">
        <v>132</v>
      </c>
      <c r="X294" t="s">
        <v>949</v>
      </c>
      <c r="Y294" t="s">
        <v>922</v>
      </c>
      <c r="Z294" t="s">
        <v>950</v>
      </c>
      <c r="AA294">
        <v>96021110</v>
      </c>
      <c r="AB294" t="s">
        <v>371</v>
      </c>
      <c r="AC294">
        <v>57399</v>
      </c>
      <c r="AD294" s="5">
        <v>37043.875</v>
      </c>
      <c r="AE294" s="5">
        <v>37072.875</v>
      </c>
    </row>
    <row r="295" spans="1:31" x14ac:dyDescent="0.2">
      <c r="A295" s="70">
        <f t="shared" si="19"/>
        <v>37021</v>
      </c>
      <c r="B295" s="70" t="str">
        <f t="shared" si="16"/>
        <v>US West Power</v>
      </c>
      <c r="C295" s="71">
        <f t="shared" si="17"/>
        <v>800</v>
      </c>
      <c r="D295" s="71">
        <f t="shared" si="18"/>
        <v>6</v>
      </c>
      <c r="E295" s="3">
        <v>1229873</v>
      </c>
      <c r="F295" s="5">
        <v>37021.366666666698</v>
      </c>
      <c r="G295" t="s">
        <v>107</v>
      </c>
      <c r="H295" t="s">
        <v>997</v>
      </c>
      <c r="I295" t="s">
        <v>912</v>
      </c>
      <c r="K295" t="s">
        <v>913</v>
      </c>
      <c r="L295" t="s">
        <v>925</v>
      </c>
      <c r="M295">
        <v>29487</v>
      </c>
      <c r="N295" t="s">
        <v>372</v>
      </c>
      <c r="P295" s="7">
        <v>25</v>
      </c>
      <c r="R295" t="s">
        <v>916</v>
      </c>
      <c r="S295" t="s">
        <v>917</v>
      </c>
      <c r="T295" s="11">
        <v>375</v>
      </c>
      <c r="U295" t="s">
        <v>998</v>
      </c>
      <c r="V295" t="s">
        <v>135</v>
      </c>
      <c r="W295" t="s">
        <v>934</v>
      </c>
      <c r="X295" t="s">
        <v>921</v>
      </c>
      <c r="Y295" t="s">
        <v>922</v>
      </c>
      <c r="Z295" t="s">
        <v>923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0">
        <f t="shared" si="19"/>
        <v>37021</v>
      </c>
      <c r="B296" s="70" t="str">
        <f t="shared" si="16"/>
        <v>US West Power</v>
      </c>
      <c r="C296" s="71">
        <f t="shared" si="17"/>
        <v>36400</v>
      </c>
      <c r="D296" s="71">
        <f t="shared" si="18"/>
        <v>273</v>
      </c>
      <c r="E296" s="3">
        <v>1229887</v>
      </c>
      <c r="F296" s="5">
        <v>37021.367013888899</v>
      </c>
      <c r="G296" t="s">
        <v>999</v>
      </c>
      <c r="H296" t="s">
        <v>911</v>
      </c>
      <c r="I296" t="s">
        <v>912</v>
      </c>
      <c r="K296" t="s">
        <v>913</v>
      </c>
      <c r="L296" t="s">
        <v>925</v>
      </c>
      <c r="M296">
        <v>45336</v>
      </c>
      <c r="N296" t="s">
        <v>312</v>
      </c>
      <c r="O296" s="7">
        <v>25</v>
      </c>
      <c r="R296" t="s">
        <v>916</v>
      </c>
      <c r="S296" t="s">
        <v>917</v>
      </c>
      <c r="T296" s="11">
        <v>92</v>
      </c>
      <c r="U296" t="s">
        <v>937</v>
      </c>
      <c r="V296" t="s">
        <v>927</v>
      </c>
      <c r="W296" t="s">
        <v>928</v>
      </c>
      <c r="X296" t="s">
        <v>921</v>
      </c>
      <c r="Y296" t="s">
        <v>922</v>
      </c>
      <c r="Z296" t="s">
        <v>923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0">
        <f t="shared" si="19"/>
        <v>37021</v>
      </c>
      <c r="B297" s="70" t="str">
        <f t="shared" si="16"/>
        <v>US West Power</v>
      </c>
      <c r="C297" s="71">
        <f t="shared" si="17"/>
        <v>800</v>
      </c>
      <c r="D297" s="71">
        <f t="shared" si="18"/>
        <v>6</v>
      </c>
      <c r="E297" s="3">
        <v>1230039</v>
      </c>
      <c r="F297" s="5">
        <v>37021.369988425897</v>
      </c>
      <c r="G297" t="s">
        <v>107</v>
      </c>
      <c r="H297" t="s">
        <v>997</v>
      </c>
      <c r="I297" t="s">
        <v>912</v>
      </c>
      <c r="K297" t="s">
        <v>913</v>
      </c>
      <c r="L297" t="s">
        <v>925</v>
      </c>
      <c r="M297">
        <v>29487</v>
      </c>
      <c r="N297" t="s">
        <v>372</v>
      </c>
      <c r="P297" s="7">
        <v>25</v>
      </c>
      <c r="R297" t="s">
        <v>916</v>
      </c>
      <c r="S297" t="s">
        <v>917</v>
      </c>
      <c r="T297" s="11">
        <v>380</v>
      </c>
      <c r="U297" t="s">
        <v>998</v>
      </c>
      <c r="V297" t="s">
        <v>135</v>
      </c>
      <c r="W297" t="s">
        <v>934</v>
      </c>
      <c r="X297" t="s">
        <v>921</v>
      </c>
      <c r="Y297" t="s">
        <v>922</v>
      </c>
      <c r="Z297" t="s">
        <v>923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0">
        <f t="shared" si="19"/>
        <v>37021</v>
      </c>
      <c r="B298" s="70" t="str">
        <f t="shared" si="16"/>
        <v>Natural Gas</v>
      </c>
      <c r="C298" s="71">
        <f t="shared" si="17"/>
        <v>1530000</v>
      </c>
      <c r="D298" s="71">
        <f t="shared" si="18"/>
        <v>382.5</v>
      </c>
      <c r="E298" s="3">
        <v>1231514</v>
      </c>
      <c r="F298" s="5">
        <v>37021.414490740703</v>
      </c>
      <c r="G298" t="s">
        <v>96</v>
      </c>
      <c r="H298" t="s">
        <v>997</v>
      </c>
      <c r="I298" t="s">
        <v>912</v>
      </c>
      <c r="K298" t="s">
        <v>942</v>
      </c>
      <c r="L298" t="s">
        <v>943</v>
      </c>
      <c r="M298">
        <v>48734</v>
      </c>
      <c r="N298" t="s">
        <v>373</v>
      </c>
      <c r="O298" s="7">
        <v>10000</v>
      </c>
      <c r="R298" t="s">
        <v>945</v>
      </c>
      <c r="S298" t="s">
        <v>917</v>
      </c>
      <c r="T298" s="11">
        <v>0.185</v>
      </c>
      <c r="U298" t="s">
        <v>1023</v>
      </c>
      <c r="V298" t="s">
        <v>11</v>
      </c>
      <c r="W298" t="s">
        <v>3</v>
      </c>
      <c r="X298" t="s">
        <v>949</v>
      </c>
      <c r="Y298" t="s">
        <v>922</v>
      </c>
      <c r="Z298" t="s">
        <v>950</v>
      </c>
      <c r="AA298">
        <v>96030230</v>
      </c>
      <c r="AB298" t="s">
        <v>374</v>
      </c>
      <c r="AC298">
        <v>66652</v>
      </c>
      <c r="AD298" s="5">
        <v>37043</v>
      </c>
      <c r="AE298" s="5">
        <v>37195</v>
      </c>
    </row>
    <row r="299" spans="1:31" x14ac:dyDescent="0.2">
      <c r="A299" s="70">
        <f t="shared" si="19"/>
        <v>37021</v>
      </c>
      <c r="B299" s="70" t="str">
        <f t="shared" si="16"/>
        <v>US West Power</v>
      </c>
      <c r="C299" s="71">
        <f t="shared" si="17"/>
        <v>12000</v>
      </c>
      <c r="D299" s="71">
        <f t="shared" si="18"/>
        <v>90</v>
      </c>
      <c r="E299" s="3">
        <v>1231669</v>
      </c>
      <c r="F299" s="5">
        <v>37021.420092592598</v>
      </c>
      <c r="G299" t="s">
        <v>980</v>
      </c>
      <c r="H299" t="s">
        <v>997</v>
      </c>
      <c r="I299" t="s">
        <v>912</v>
      </c>
      <c r="K299" t="s">
        <v>913</v>
      </c>
      <c r="L299" t="s">
        <v>914</v>
      </c>
      <c r="M299">
        <v>38591</v>
      </c>
      <c r="N299" t="s">
        <v>375</v>
      </c>
      <c r="P299" s="7">
        <v>25</v>
      </c>
      <c r="R299" t="s">
        <v>916</v>
      </c>
      <c r="S299" t="s">
        <v>917</v>
      </c>
      <c r="T299" s="11">
        <v>225</v>
      </c>
      <c r="U299" t="s">
        <v>998</v>
      </c>
      <c r="V299" t="s">
        <v>930</v>
      </c>
      <c r="W299" t="s">
        <v>931</v>
      </c>
      <c r="X299" t="s">
        <v>921</v>
      </c>
      <c r="Y299" t="s">
        <v>922</v>
      </c>
      <c r="Z299" t="s">
        <v>923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0">
        <f t="shared" si="19"/>
        <v>37021</v>
      </c>
      <c r="B300" s="70" t="str">
        <f t="shared" si="16"/>
        <v>Natural Gas</v>
      </c>
      <c r="C300" s="71">
        <f t="shared" si="17"/>
        <v>755000</v>
      </c>
      <c r="D300" s="71">
        <f t="shared" si="18"/>
        <v>188.75</v>
      </c>
      <c r="E300" s="3">
        <v>1231867</v>
      </c>
      <c r="F300" s="5">
        <v>37021.430069444403</v>
      </c>
      <c r="G300" t="s">
        <v>999</v>
      </c>
      <c r="H300" t="s">
        <v>997</v>
      </c>
      <c r="I300" t="s">
        <v>912</v>
      </c>
      <c r="K300" t="s">
        <v>942</v>
      </c>
      <c r="L300" t="s">
        <v>943</v>
      </c>
      <c r="M300">
        <v>37288</v>
      </c>
      <c r="N300" t="s">
        <v>376</v>
      </c>
      <c r="P300" s="7">
        <v>5000</v>
      </c>
      <c r="R300" t="s">
        <v>945</v>
      </c>
      <c r="S300" t="s">
        <v>917</v>
      </c>
      <c r="T300" s="11">
        <v>-0.4</v>
      </c>
      <c r="U300" t="s">
        <v>1023</v>
      </c>
      <c r="V300" t="s">
        <v>977</v>
      </c>
      <c r="W300" t="s">
        <v>1013</v>
      </c>
      <c r="X300" t="s">
        <v>949</v>
      </c>
      <c r="Y300" t="s">
        <v>922</v>
      </c>
      <c r="Z300" t="s">
        <v>950</v>
      </c>
      <c r="AA300">
        <v>95000226</v>
      </c>
      <c r="AB300" t="s">
        <v>377</v>
      </c>
      <c r="AC300">
        <v>64245</v>
      </c>
      <c r="AD300" s="5">
        <v>37196</v>
      </c>
      <c r="AE300" s="5">
        <v>37346</v>
      </c>
    </row>
    <row r="301" spans="1:31" x14ac:dyDescent="0.2">
      <c r="A301" s="70">
        <f t="shared" si="19"/>
        <v>37021</v>
      </c>
      <c r="B301" s="70" t="str">
        <f t="shared" si="16"/>
        <v>Natural Gas</v>
      </c>
      <c r="C301" s="71">
        <f t="shared" si="17"/>
        <v>1510000</v>
      </c>
      <c r="D301" s="71">
        <f t="shared" si="18"/>
        <v>377.5</v>
      </c>
      <c r="E301" s="3">
        <v>1232147</v>
      </c>
      <c r="F301" s="5">
        <v>37021.453877314802</v>
      </c>
      <c r="G301" t="s">
        <v>93</v>
      </c>
      <c r="H301" t="s">
        <v>997</v>
      </c>
      <c r="I301" t="s">
        <v>912</v>
      </c>
      <c r="K301" t="s">
        <v>942</v>
      </c>
      <c r="L301" t="s">
        <v>378</v>
      </c>
      <c r="M301">
        <v>45239</v>
      </c>
      <c r="N301" t="s">
        <v>379</v>
      </c>
      <c r="P301" s="7">
        <v>10000</v>
      </c>
      <c r="R301" t="s">
        <v>945</v>
      </c>
      <c r="S301" t="s">
        <v>917</v>
      </c>
      <c r="T301" s="11">
        <v>-7.4999999999999997E-3</v>
      </c>
      <c r="U301" t="s">
        <v>1023</v>
      </c>
      <c r="V301" t="s">
        <v>67</v>
      </c>
      <c r="W301" t="s">
        <v>380</v>
      </c>
      <c r="X301" t="s">
        <v>62</v>
      </c>
      <c r="Y301" t="s">
        <v>922</v>
      </c>
      <c r="Z301" t="s">
        <v>950</v>
      </c>
      <c r="AB301" t="s">
        <v>381</v>
      </c>
      <c r="AC301">
        <v>53295</v>
      </c>
      <c r="AD301" s="5">
        <v>37196</v>
      </c>
      <c r="AE301" s="5">
        <v>37346</v>
      </c>
    </row>
    <row r="302" spans="1:31" x14ac:dyDescent="0.2">
      <c r="A302" s="70">
        <f t="shared" si="19"/>
        <v>37021</v>
      </c>
      <c r="B302" s="70" t="str">
        <f t="shared" si="16"/>
        <v>US East Power</v>
      </c>
      <c r="C302" s="71">
        <f t="shared" si="17"/>
        <v>4000</v>
      </c>
      <c r="D302" s="71">
        <f t="shared" si="18"/>
        <v>20</v>
      </c>
      <c r="E302" s="3">
        <v>1232838</v>
      </c>
      <c r="F302" s="5">
        <v>37021.5222222222</v>
      </c>
      <c r="G302" t="s">
        <v>16</v>
      </c>
      <c r="H302" t="s">
        <v>997</v>
      </c>
      <c r="I302" t="s">
        <v>912</v>
      </c>
      <c r="K302" t="s">
        <v>913</v>
      </c>
      <c r="L302" t="s">
        <v>1049</v>
      </c>
      <c r="M302">
        <v>30600</v>
      </c>
      <c r="N302" t="s">
        <v>367</v>
      </c>
      <c r="O302" s="7">
        <v>50</v>
      </c>
      <c r="R302" t="s">
        <v>916</v>
      </c>
      <c r="S302" t="s">
        <v>917</v>
      </c>
      <c r="T302" s="11">
        <v>44.75</v>
      </c>
      <c r="U302" t="s">
        <v>1044</v>
      </c>
      <c r="V302" t="s">
        <v>1052</v>
      </c>
      <c r="W302" t="s">
        <v>969</v>
      </c>
      <c r="X302" t="s">
        <v>921</v>
      </c>
      <c r="Y302" t="s">
        <v>922</v>
      </c>
      <c r="Z302" t="s">
        <v>950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0">
        <f t="shared" si="19"/>
        <v>37022</v>
      </c>
      <c r="B303" s="70" t="str">
        <f t="shared" si="16"/>
        <v>US East Power</v>
      </c>
      <c r="C303" s="71">
        <f t="shared" si="17"/>
        <v>800</v>
      </c>
      <c r="D303" s="71">
        <f t="shared" si="18"/>
        <v>4</v>
      </c>
      <c r="E303" s="3">
        <v>1234120</v>
      </c>
      <c r="F303" s="5">
        <v>37022.2735763889</v>
      </c>
      <c r="G303" t="s">
        <v>74</v>
      </c>
      <c r="H303" t="s">
        <v>997</v>
      </c>
      <c r="I303" t="s">
        <v>912</v>
      </c>
      <c r="K303" t="s">
        <v>913</v>
      </c>
      <c r="L303" t="s">
        <v>1049</v>
      </c>
      <c r="M303">
        <v>30594</v>
      </c>
      <c r="N303" t="s">
        <v>384</v>
      </c>
      <c r="O303" s="7">
        <v>50</v>
      </c>
      <c r="R303" t="s">
        <v>916</v>
      </c>
      <c r="S303" t="s">
        <v>917</v>
      </c>
      <c r="T303" s="11">
        <v>46</v>
      </c>
      <c r="U303" t="s">
        <v>1044</v>
      </c>
      <c r="V303" t="s">
        <v>1052</v>
      </c>
      <c r="W303" t="s">
        <v>969</v>
      </c>
      <c r="X303" t="s">
        <v>921</v>
      </c>
      <c r="Y303" t="s">
        <v>922</v>
      </c>
      <c r="Z303" t="s">
        <v>950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0">
        <f t="shared" si="19"/>
        <v>37022</v>
      </c>
      <c r="B304" s="70" t="str">
        <f t="shared" si="16"/>
        <v>US East Power</v>
      </c>
      <c r="C304" s="71">
        <f t="shared" si="17"/>
        <v>3200</v>
      </c>
      <c r="D304" s="71">
        <f t="shared" si="18"/>
        <v>16</v>
      </c>
      <c r="E304" s="3">
        <v>1234252</v>
      </c>
      <c r="F304" s="5">
        <v>37022.298969907402</v>
      </c>
      <c r="G304" t="s">
        <v>990</v>
      </c>
      <c r="H304" t="s">
        <v>911</v>
      </c>
      <c r="I304" t="s">
        <v>912</v>
      </c>
      <c r="K304" t="s">
        <v>913</v>
      </c>
      <c r="L304" t="s">
        <v>953</v>
      </c>
      <c r="M304">
        <v>29085</v>
      </c>
      <c r="N304" t="s">
        <v>385</v>
      </c>
      <c r="O304" s="7">
        <v>50</v>
      </c>
      <c r="R304" t="s">
        <v>916</v>
      </c>
      <c r="S304" t="s">
        <v>917</v>
      </c>
      <c r="T304" s="11">
        <v>38.5</v>
      </c>
      <c r="U304" t="s">
        <v>972</v>
      </c>
      <c r="V304" t="s">
        <v>973</v>
      </c>
      <c r="W304" t="s">
        <v>974</v>
      </c>
      <c r="X304" t="s">
        <v>921</v>
      </c>
      <c r="Y304" t="s">
        <v>922</v>
      </c>
      <c r="Z304" t="s">
        <v>923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0">
        <f t="shared" si="19"/>
        <v>37022</v>
      </c>
      <c r="B305" s="70" t="str">
        <f t="shared" si="16"/>
        <v>US East Power</v>
      </c>
      <c r="C305" s="71">
        <f t="shared" si="17"/>
        <v>800</v>
      </c>
      <c r="D305" s="71">
        <f t="shared" si="18"/>
        <v>4</v>
      </c>
      <c r="E305" s="3">
        <v>1234327</v>
      </c>
      <c r="F305" s="5">
        <v>37022.307951388902</v>
      </c>
      <c r="G305" t="s">
        <v>990</v>
      </c>
      <c r="H305" t="s">
        <v>911</v>
      </c>
      <c r="I305" t="s">
        <v>912</v>
      </c>
      <c r="K305" t="s">
        <v>913</v>
      </c>
      <c r="L305" t="s">
        <v>953</v>
      </c>
      <c r="M305">
        <v>29088</v>
      </c>
      <c r="N305" t="s">
        <v>386</v>
      </c>
      <c r="O305" s="7">
        <v>50</v>
      </c>
      <c r="R305" t="s">
        <v>916</v>
      </c>
      <c r="S305" t="s">
        <v>917</v>
      </c>
      <c r="T305" s="11">
        <v>41</v>
      </c>
      <c r="U305" t="s">
        <v>972</v>
      </c>
      <c r="V305" t="s">
        <v>973</v>
      </c>
      <c r="W305" t="s">
        <v>974</v>
      </c>
      <c r="X305" t="s">
        <v>921</v>
      </c>
      <c r="Y305" t="s">
        <v>922</v>
      </c>
      <c r="Z305" t="s">
        <v>923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0">
        <f t="shared" si="19"/>
        <v>37022</v>
      </c>
      <c r="B306" s="70" t="str">
        <f t="shared" si="16"/>
        <v>US East Power</v>
      </c>
      <c r="C306" s="71">
        <f t="shared" si="17"/>
        <v>3200</v>
      </c>
      <c r="D306" s="71">
        <f t="shared" si="18"/>
        <v>16</v>
      </c>
      <c r="E306" s="3">
        <v>1234329</v>
      </c>
      <c r="F306" s="5">
        <v>37022.308020833298</v>
      </c>
      <c r="G306" t="s">
        <v>990</v>
      </c>
      <c r="H306" t="s">
        <v>911</v>
      </c>
      <c r="I306" t="s">
        <v>912</v>
      </c>
      <c r="K306" t="s">
        <v>913</v>
      </c>
      <c r="L306" t="s">
        <v>953</v>
      </c>
      <c r="M306">
        <v>29085</v>
      </c>
      <c r="N306" t="s">
        <v>385</v>
      </c>
      <c r="O306" s="7">
        <v>50</v>
      </c>
      <c r="R306" t="s">
        <v>916</v>
      </c>
      <c r="S306" t="s">
        <v>917</v>
      </c>
      <c r="T306" s="11">
        <v>38</v>
      </c>
      <c r="U306" t="s">
        <v>972</v>
      </c>
      <c r="V306" t="s">
        <v>973</v>
      </c>
      <c r="W306" t="s">
        <v>974</v>
      </c>
      <c r="X306" t="s">
        <v>921</v>
      </c>
      <c r="Y306" t="s">
        <v>922</v>
      </c>
      <c r="Z306" t="s">
        <v>923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0">
        <f t="shared" si="19"/>
        <v>37022</v>
      </c>
      <c r="B307" s="70" t="str">
        <f t="shared" si="16"/>
        <v>US East Power</v>
      </c>
      <c r="C307" s="71">
        <f t="shared" si="17"/>
        <v>800</v>
      </c>
      <c r="D307" s="71">
        <f t="shared" si="18"/>
        <v>4</v>
      </c>
      <c r="E307" s="3">
        <v>1234372</v>
      </c>
      <c r="F307" s="5">
        <v>37022.314710648097</v>
      </c>
      <c r="G307" t="s">
        <v>999</v>
      </c>
      <c r="H307" t="s">
        <v>997</v>
      </c>
      <c r="I307" t="s">
        <v>912</v>
      </c>
      <c r="K307" t="s">
        <v>913</v>
      </c>
      <c r="L307" t="s">
        <v>953</v>
      </c>
      <c r="M307">
        <v>29069</v>
      </c>
      <c r="N307" t="s">
        <v>387</v>
      </c>
      <c r="P307" s="7">
        <v>50</v>
      </c>
      <c r="R307" t="s">
        <v>916</v>
      </c>
      <c r="S307" t="s">
        <v>917</v>
      </c>
      <c r="T307" s="11">
        <v>27.75</v>
      </c>
      <c r="U307" t="s">
        <v>1029</v>
      </c>
      <c r="V307" t="s">
        <v>341</v>
      </c>
      <c r="W307" t="s">
        <v>1006</v>
      </c>
      <c r="X307" t="s">
        <v>921</v>
      </c>
      <c r="Y307" t="s">
        <v>922</v>
      </c>
      <c r="Z307" t="s">
        <v>923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0">
        <f t="shared" si="19"/>
        <v>37022</v>
      </c>
      <c r="B308" s="70" t="str">
        <f t="shared" si="16"/>
        <v>US East Power</v>
      </c>
      <c r="C308" s="71">
        <f t="shared" si="17"/>
        <v>800</v>
      </c>
      <c r="D308" s="71">
        <f t="shared" si="18"/>
        <v>4</v>
      </c>
      <c r="E308" s="3">
        <v>1234451</v>
      </c>
      <c r="F308" s="5">
        <v>37022.3226041667</v>
      </c>
      <c r="G308" t="s">
        <v>990</v>
      </c>
      <c r="H308" t="s">
        <v>911</v>
      </c>
      <c r="I308" t="s">
        <v>912</v>
      </c>
      <c r="K308" t="s">
        <v>913</v>
      </c>
      <c r="L308" t="s">
        <v>953</v>
      </c>
      <c r="M308">
        <v>29088</v>
      </c>
      <c r="N308" t="s">
        <v>386</v>
      </c>
      <c r="O308" s="7">
        <v>50</v>
      </c>
      <c r="R308" t="s">
        <v>916</v>
      </c>
      <c r="S308" t="s">
        <v>917</v>
      </c>
      <c r="T308" s="11">
        <v>41.75</v>
      </c>
      <c r="U308" t="s">
        <v>972</v>
      </c>
      <c r="V308" t="s">
        <v>973</v>
      </c>
      <c r="W308" t="s">
        <v>974</v>
      </c>
      <c r="X308" t="s">
        <v>921</v>
      </c>
      <c r="Y308" t="s">
        <v>922</v>
      </c>
      <c r="Z308" t="s">
        <v>923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0">
        <f t="shared" si="19"/>
        <v>37022</v>
      </c>
      <c r="B309" s="70" t="str">
        <f t="shared" si="16"/>
        <v>US East Power</v>
      </c>
      <c r="C309" s="71">
        <f t="shared" si="17"/>
        <v>800</v>
      </c>
      <c r="D309" s="71">
        <f t="shared" si="18"/>
        <v>4</v>
      </c>
      <c r="E309" s="3">
        <v>1234472</v>
      </c>
      <c r="F309" s="5">
        <v>37022.324340277803</v>
      </c>
      <c r="G309" t="s">
        <v>990</v>
      </c>
      <c r="H309" t="s">
        <v>911</v>
      </c>
      <c r="I309" t="s">
        <v>912</v>
      </c>
      <c r="K309" t="s">
        <v>913</v>
      </c>
      <c r="L309" t="s">
        <v>953</v>
      </c>
      <c r="M309">
        <v>29088</v>
      </c>
      <c r="N309" t="s">
        <v>386</v>
      </c>
      <c r="O309" s="7">
        <v>50</v>
      </c>
      <c r="R309" t="s">
        <v>916</v>
      </c>
      <c r="S309" t="s">
        <v>917</v>
      </c>
      <c r="T309" s="11">
        <v>41.5</v>
      </c>
      <c r="U309" t="s">
        <v>972</v>
      </c>
      <c r="V309" t="s">
        <v>973</v>
      </c>
      <c r="W309" t="s">
        <v>974</v>
      </c>
      <c r="X309" t="s">
        <v>921</v>
      </c>
      <c r="Y309" t="s">
        <v>922</v>
      </c>
      <c r="Z309" t="s">
        <v>923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0">
        <f t="shared" si="19"/>
        <v>37022</v>
      </c>
      <c r="B310" s="70" t="str">
        <f t="shared" si="16"/>
        <v>US East Power</v>
      </c>
      <c r="C310" s="71">
        <f t="shared" si="17"/>
        <v>3200</v>
      </c>
      <c r="D310" s="71">
        <f t="shared" si="18"/>
        <v>16</v>
      </c>
      <c r="E310" s="3">
        <v>1234673</v>
      </c>
      <c r="F310" s="5">
        <v>37022.338773148098</v>
      </c>
      <c r="G310" t="s">
        <v>388</v>
      </c>
      <c r="H310" t="s">
        <v>997</v>
      </c>
      <c r="I310" t="s">
        <v>912</v>
      </c>
      <c r="K310" t="s">
        <v>913</v>
      </c>
      <c r="L310" t="s">
        <v>324</v>
      </c>
      <c r="M310">
        <v>32891</v>
      </c>
      <c r="N310" t="s">
        <v>389</v>
      </c>
      <c r="O310" s="7">
        <v>50</v>
      </c>
      <c r="R310" t="s">
        <v>916</v>
      </c>
      <c r="S310" t="s">
        <v>917</v>
      </c>
      <c r="T310" s="11">
        <v>49</v>
      </c>
      <c r="U310" t="s">
        <v>1044</v>
      </c>
      <c r="V310" t="s">
        <v>327</v>
      </c>
      <c r="W310" t="s">
        <v>328</v>
      </c>
      <c r="X310" t="s">
        <v>921</v>
      </c>
      <c r="Y310" t="s">
        <v>922</v>
      </c>
      <c r="Z310" t="s">
        <v>923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0">
        <f t="shared" si="19"/>
        <v>37022</v>
      </c>
      <c r="B311" s="70" t="str">
        <f t="shared" si="16"/>
        <v>US East Power</v>
      </c>
      <c r="C311" s="71">
        <f t="shared" si="17"/>
        <v>3200</v>
      </c>
      <c r="D311" s="71">
        <f t="shared" si="18"/>
        <v>16</v>
      </c>
      <c r="E311" s="3">
        <v>1234676</v>
      </c>
      <c r="F311" s="5">
        <v>37022.338958333297</v>
      </c>
      <c r="G311" t="s">
        <v>388</v>
      </c>
      <c r="H311" t="s">
        <v>997</v>
      </c>
      <c r="I311" t="s">
        <v>912</v>
      </c>
      <c r="K311" t="s">
        <v>913</v>
      </c>
      <c r="L311" t="s">
        <v>324</v>
      </c>
      <c r="M311">
        <v>32891</v>
      </c>
      <c r="N311" t="s">
        <v>389</v>
      </c>
      <c r="O311" s="7">
        <v>50</v>
      </c>
      <c r="R311" t="s">
        <v>916</v>
      </c>
      <c r="S311" t="s">
        <v>917</v>
      </c>
      <c r="T311" s="11">
        <v>49</v>
      </c>
      <c r="U311" t="s">
        <v>1044</v>
      </c>
      <c r="V311" t="s">
        <v>327</v>
      </c>
      <c r="W311" t="s">
        <v>328</v>
      </c>
      <c r="X311" t="s">
        <v>921</v>
      </c>
      <c r="Y311" t="s">
        <v>922</v>
      </c>
      <c r="Z311" t="s">
        <v>923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0">
        <f t="shared" si="19"/>
        <v>37022</v>
      </c>
      <c r="B312" s="70" t="str">
        <f t="shared" si="16"/>
        <v>US West Power</v>
      </c>
      <c r="C312" s="71">
        <f t="shared" si="17"/>
        <v>800</v>
      </c>
      <c r="D312" s="71">
        <f t="shared" si="18"/>
        <v>6</v>
      </c>
      <c r="E312" s="3">
        <v>1234852</v>
      </c>
      <c r="F312" s="5">
        <v>37022.345810185099</v>
      </c>
      <c r="G312" t="s">
        <v>107</v>
      </c>
      <c r="H312" t="s">
        <v>997</v>
      </c>
      <c r="I312" t="s">
        <v>912</v>
      </c>
      <c r="K312" t="s">
        <v>913</v>
      </c>
      <c r="L312" t="s">
        <v>925</v>
      </c>
      <c r="M312">
        <v>29383</v>
      </c>
      <c r="N312" t="s">
        <v>390</v>
      </c>
      <c r="P312" s="7">
        <v>25</v>
      </c>
      <c r="R312" t="s">
        <v>916</v>
      </c>
      <c r="S312" t="s">
        <v>917</v>
      </c>
      <c r="T312" s="11">
        <v>238</v>
      </c>
      <c r="U312" t="s">
        <v>998</v>
      </c>
      <c r="V312" t="s">
        <v>323</v>
      </c>
      <c r="W312" t="s">
        <v>934</v>
      </c>
      <c r="X312" t="s">
        <v>921</v>
      </c>
      <c r="Y312" t="s">
        <v>922</v>
      </c>
      <c r="Z312" t="s">
        <v>923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0">
        <f t="shared" si="19"/>
        <v>37022</v>
      </c>
      <c r="B313" s="70" t="str">
        <f t="shared" si="16"/>
        <v>US West Power</v>
      </c>
      <c r="C313" s="71">
        <f t="shared" si="17"/>
        <v>800</v>
      </c>
      <c r="D313" s="71">
        <f t="shared" si="18"/>
        <v>6</v>
      </c>
      <c r="E313" s="3">
        <v>1234904</v>
      </c>
      <c r="F313" s="5">
        <v>37022.347893518498</v>
      </c>
      <c r="G313" t="s">
        <v>107</v>
      </c>
      <c r="H313" t="s">
        <v>997</v>
      </c>
      <c r="I313" t="s">
        <v>912</v>
      </c>
      <c r="K313" t="s">
        <v>913</v>
      </c>
      <c r="L313" t="s">
        <v>925</v>
      </c>
      <c r="M313">
        <v>29383</v>
      </c>
      <c r="N313" t="s">
        <v>390</v>
      </c>
      <c r="P313" s="7">
        <v>25</v>
      </c>
      <c r="R313" t="s">
        <v>916</v>
      </c>
      <c r="S313" t="s">
        <v>917</v>
      </c>
      <c r="T313" s="11">
        <v>241</v>
      </c>
      <c r="U313" t="s">
        <v>998</v>
      </c>
      <c r="V313" t="s">
        <v>323</v>
      </c>
      <c r="W313" t="s">
        <v>934</v>
      </c>
      <c r="X313" t="s">
        <v>921</v>
      </c>
      <c r="Y313" t="s">
        <v>922</v>
      </c>
      <c r="Z313" t="s">
        <v>923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0">
        <f t="shared" si="19"/>
        <v>37022</v>
      </c>
      <c r="B314" s="70" t="str">
        <f t="shared" si="16"/>
        <v>Natural Gas</v>
      </c>
      <c r="C314" s="71">
        <f t="shared" si="17"/>
        <v>300000</v>
      </c>
      <c r="D314" s="71">
        <f t="shared" si="18"/>
        <v>75</v>
      </c>
      <c r="E314" s="3">
        <v>1234928</v>
      </c>
      <c r="F314" s="5">
        <v>37022.348900462901</v>
      </c>
      <c r="G314" t="s">
        <v>93</v>
      </c>
      <c r="H314" t="s">
        <v>997</v>
      </c>
      <c r="I314" t="s">
        <v>912</v>
      </c>
      <c r="K314" t="s">
        <v>942</v>
      </c>
      <c r="L314" t="s">
        <v>943</v>
      </c>
      <c r="M314">
        <v>36157</v>
      </c>
      <c r="N314" t="s">
        <v>391</v>
      </c>
      <c r="P314" s="7">
        <v>10000</v>
      </c>
      <c r="R314" t="s">
        <v>945</v>
      </c>
      <c r="S314" t="s">
        <v>917</v>
      </c>
      <c r="T314" s="11">
        <v>-5.5E-2</v>
      </c>
      <c r="U314" t="s">
        <v>1023</v>
      </c>
      <c r="V314" t="s">
        <v>1039</v>
      </c>
      <c r="W314" t="s">
        <v>1040</v>
      </c>
      <c r="X314" t="s">
        <v>949</v>
      </c>
      <c r="Y314" t="s">
        <v>922</v>
      </c>
      <c r="Z314" t="s">
        <v>950</v>
      </c>
      <c r="AA314">
        <v>96014540</v>
      </c>
      <c r="AB314" t="s">
        <v>392</v>
      </c>
      <c r="AC314">
        <v>53295</v>
      </c>
      <c r="AD314" s="5">
        <v>37043.875</v>
      </c>
      <c r="AE314" s="5">
        <v>37072.875</v>
      </c>
    </row>
    <row r="315" spans="1:31" x14ac:dyDescent="0.2">
      <c r="A315" s="70">
        <f t="shared" si="19"/>
        <v>37022</v>
      </c>
      <c r="B315" s="70" t="str">
        <f t="shared" si="16"/>
        <v>US East Power</v>
      </c>
      <c r="C315" s="71">
        <f t="shared" si="17"/>
        <v>800</v>
      </c>
      <c r="D315" s="71">
        <f t="shared" si="18"/>
        <v>4</v>
      </c>
      <c r="E315" s="3">
        <v>1234973</v>
      </c>
      <c r="F315" s="5">
        <v>37022.350879629601</v>
      </c>
      <c r="G315" t="s">
        <v>990</v>
      </c>
      <c r="H315" t="s">
        <v>911</v>
      </c>
      <c r="I315" t="s">
        <v>912</v>
      </c>
      <c r="K315" t="s">
        <v>913</v>
      </c>
      <c r="L315" t="s">
        <v>953</v>
      </c>
      <c r="M315">
        <v>29088</v>
      </c>
      <c r="N315" t="s">
        <v>386</v>
      </c>
      <c r="O315" s="7">
        <v>50</v>
      </c>
      <c r="R315" t="s">
        <v>916</v>
      </c>
      <c r="S315" t="s">
        <v>917</v>
      </c>
      <c r="T315" s="11">
        <v>40</v>
      </c>
      <c r="U315" t="s">
        <v>972</v>
      </c>
      <c r="V315" t="s">
        <v>973</v>
      </c>
      <c r="W315" t="s">
        <v>974</v>
      </c>
      <c r="X315" t="s">
        <v>921</v>
      </c>
      <c r="Y315" t="s">
        <v>922</v>
      </c>
      <c r="Z315" t="s">
        <v>923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0">
        <f t="shared" si="19"/>
        <v>37022</v>
      </c>
      <c r="B316" s="70" t="str">
        <f t="shared" si="16"/>
        <v>US West Power</v>
      </c>
      <c r="C316" s="71">
        <f t="shared" si="17"/>
        <v>400</v>
      </c>
      <c r="D316" s="71">
        <f t="shared" si="18"/>
        <v>3</v>
      </c>
      <c r="E316" s="3">
        <v>1235190</v>
      </c>
      <c r="F316" s="5">
        <v>37022.359942129602</v>
      </c>
      <c r="G316" t="s">
        <v>107</v>
      </c>
      <c r="H316" t="s">
        <v>997</v>
      </c>
      <c r="I316" t="s">
        <v>912</v>
      </c>
      <c r="K316" t="s">
        <v>913</v>
      </c>
      <c r="L316" t="s">
        <v>925</v>
      </c>
      <c r="M316">
        <v>29487</v>
      </c>
      <c r="N316" t="s">
        <v>393</v>
      </c>
      <c r="P316" s="7">
        <v>25</v>
      </c>
      <c r="R316" t="s">
        <v>916</v>
      </c>
      <c r="S316" t="s">
        <v>917</v>
      </c>
      <c r="T316" s="11">
        <v>395</v>
      </c>
      <c r="U316" t="s">
        <v>998</v>
      </c>
      <c r="V316" t="s">
        <v>135</v>
      </c>
      <c r="W316" t="s">
        <v>934</v>
      </c>
      <c r="X316" t="s">
        <v>921</v>
      </c>
      <c r="Y316" t="s">
        <v>922</v>
      </c>
      <c r="Z316" t="s">
        <v>923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0">
        <f t="shared" si="19"/>
        <v>37022</v>
      </c>
      <c r="B317" s="70" t="str">
        <f t="shared" si="16"/>
        <v>US West Power</v>
      </c>
      <c r="C317" s="71">
        <f t="shared" si="17"/>
        <v>400</v>
      </c>
      <c r="D317" s="71">
        <f t="shared" si="18"/>
        <v>3</v>
      </c>
      <c r="E317" s="3">
        <v>1235254</v>
      </c>
      <c r="F317" s="5">
        <v>37022.362418981502</v>
      </c>
      <c r="G317" t="s">
        <v>107</v>
      </c>
      <c r="H317" t="s">
        <v>997</v>
      </c>
      <c r="I317" t="s">
        <v>912</v>
      </c>
      <c r="K317" t="s">
        <v>913</v>
      </c>
      <c r="L317" t="s">
        <v>925</v>
      </c>
      <c r="M317">
        <v>29487</v>
      </c>
      <c r="N317" t="s">
        <v>393</v>
      </c>
      <c r="P317" s="7">
        <v>25</v>
      </c>
      <c r="R317" t="s">
        <v>916</v>
      </c>
      <c r="S317" t="s">
        <v>917</v>
      </c>
      <c r="T317" s="11">
        <v>395</v>
      </c>
      <c r="U317" t="s">
        <v>998</v>
      </c>
      <c r="V317" t="s">
        <v>135</v>
      </c>
      <c r="W317" t="s">
        <v>934</v>
      </c>
      <c r="X317" t="s">
        <v>921</v>
      </c>
      <c r="Y317" t="s">
        <v>922</v>
      </c>
      <c r="Z317" t="s">
        <v>923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0">
        <f t="shared" si="19"/>
        <v>37022</v>
      </c>
      <c r="B318" s="70" t="str">
        <f t="shared" si="16"/>
        <v>US East Power</v>
      </c>
      <c r="C318" s="71">
        <f t="shared" si="17"/>
        <v>8800</v>
      </c>
      <c r="D318" s="71">
        <f t="shared" si="18"/>
        <v>44</v>
      </c>
      <c r="E318" s="3">
        <v>1235938</v>
      </c>
      <c r="F318" s="5">
        <v>37022.378043981502</v>
      </c>
      <c r="G318" t="s">
        <v>990</v>
      </c>
      <c r="H318" t="s">
        <v>911</v>
      </c>
      <c r="I318" t="s">
        <v>912</v>
      </c>
      <c r="K318" t="s">
        <v>913</v>
      </c>
      <c r="L318" t="s">
        <v>953</v>
      </c>
      <c r="M318">
        <v>50356</v>
      </c>
      <c r="N318" t="s">
        <v>345</v>
      </c>
      <c r="O318" s="7">
        <v>50</v>
      </c>
      <c r="R318" t="s">
        <v>916</v>
      </c>
      <c r="S318" t="s">
        <v>917</v>
      </c>
      <c r="T318" s="11">
        <v>45.5</v>
      </c>
      <c r="U318" t="s">
        <v>972</v>
      </c>
      <c r="V318" t="s">
        <v>973</v>
      </c>
      <c r="W318" t="s">
        <v>974</v>
      </c>
      <c r="X318" t="s">
        <v>921</v>
      </c>
      <c r="Y318" t="s">
        <v>922</v>
      </c>
      <c r="Z318" t="s">
        <v>923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0">
        <f t="shared" si="19"/>
        <v>37022</v>
      </c>
      <c r="B319" s="70" t="str">
        <f t="shared" si="16"/>
        <v>US East Power</v>
      </c>
      <c r="C319" s="71">
        <f t="shared" si="17"/>
        <v>8800</v>
      </c>
      <c r="D319" s="71">
        <f t="shared" si="18"/>
        <v>44</v>
      </c>
      <c r="E319" s="3">
        <v>1235946</v>
      </c>
      <c r="F319" s="5">
        <v>37022.378321759301</v>
      </c>
      <c r="G319" t="s">
        <v>990</v>
      </c>
      <c r="H319" t="s">
        <v>911</v>
      </c>
      <c r="I319" t="s">
        <v>912</v>
      </c>
      <c r="K319" t="s">
        <v>913</v>
      </c>
      <c r="L319" t="s">
        <v>953</v>
      </c>
      <c r="M319">
        <v>50356</v>
      </c>
      <c r="N319" t="s">
        <v>345</v>
      </c>
      <c r="O319" s="7">
        <v>50</v>
      </c>
      <c r="R319" t="s">
        <v>916</v>
      </c>
      <c r="S319" t="s">
        <v>917</v>
      </c>
      <c r="T319" s="11">
        <v>45.5</v>
      </c>
      <c r="U319" t="s">
        <v>972</v>
      </c>
      <c r="V319" t="s">
        <v>973</v>
      </c>
      <c r="W319" t="s">
        <v>974</v>
      </c>
      <c r="X319" t="s">
        <v>921</v>
      </c>
      <c r="Y319" t="s">
        <v>922</v>
      </c>
      <c r="Z319" t="s">
        <v>923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0">
        <f t="shared" si="19"/>
        <v>37022</v>
      </c>
      <c r="B320" s="70" t="str">
        <f t="shared" si="16"/>
        <v>Natural Gas</v>
      </c>
      <c r="C320" s="71">
        <f t="shared" si="17"/>
        <v>3210000</v>
      </c>
      <c r="D320" s="71">
        <f t="shared" si="18"/>
        <v>802.5</v>
      </c>
      <c r="E320" s="3">
        <v>1237098</v>
      </c>
      <c r="F320" s="5">
        <v>37022.401307870401</v>
      </c>
      <c r="G320" t="s">
        <v>104</v>
      </c>
      <c r="H320" t="s">
        <v>997</v>
      </c>
      <c r="I320" t="s">
        <v>912</v>
      </c>
      <c r="K320" t="s">
        <v>942</v>
      </c>
      <c r="L320" t="s">
        <v>943</v>
      </c>
      <c r="M320">
        <v>41701</v>
      </c>
      <c r="N320" t="s">
        <v>394</v>
      </c>
      <c r="P320" s="7">
        <v>15000</v>
      </c>
      <c r="R320" t="s">
        <v>945</v>
      </c>
      <c r="S320" t="s">
        <v>917</v>
      </c>
      <c r="T320" s="11">
        <v>0.16500000000000001</v>
      </c>
      <c r="U320" t="s">
        <v>1023</v>
      </c>
      <c r="V320" t="s">
        <v>11</v>
      </c>
      <c r="W320" t="s">
        <v>3</v>
      </c>
      <c r="X320" t="s">
        <v>949</v>
      </c>
      <c r="Y320" t="s">
        <v>922</v>
      </c>
      <c r="Z320" t="s">
        <v>950</v>
      </c>
      <c r="AA320">
        <v>95000199</v>
      </c>
      <c r="AB320" t="s">
        <v>395</v>
      </c>
      <c r="AC320">
        <v>61981</v>
      </c>
      <c r="AD320" s="5">
        <v>37347</v>
      </c>
      <c r="AE320" s="5">
        <v>37560</v>
      </c>
    </row>
    <row r="321" spans="1:31" x14ac:dyDescent="0.2">
      <c r="A321" s="70">
        <f t="shared" si="19"/>
        <v>37022</v>
      </c>
      <c r="B321" s="70" t="str">
        <f t="shared" si="16"/>
        <v>US West Power</v>
      </c>
      <c r="C321" s="71">
        <f t="shared" si="17"/>
        <v>12400</v>
      </c>
      <c r="D321" s="71">
        <f t="shared" si="18"/>
        <v>93</v>
      </c>
      <c r="E321" s="3">
        <v>1238016</v>
      </c>
      <c r="F321" s="5">
        <v>37022.449918981503</v>
      </c>
      <c r="G321" t="s">
        <v>999</v>
      </c>
      <c r="H321" t="s">
        <v>997</v>
      </c>
      <c r="I321" t="s">
        <v>912</v>
      </c>
      <c r="K321" t="s">
        <v>913</v>
      </c>
      <c r="L321" t="s">
        <v>914</v>
      </c>
      <c r="M321">
        <v>36473</v>
      </c>
      <c r="N321" t="s">
        <v>396</v>
      </c>
      <c r="O321" s="7">
        <v>25</v>
      </c>
      <c r="R321" t="s">
        <v>916</v>
      </c>
      <c r="S321" t="s">
        <v>917</v>
      </c>
      <c r="T321" s="11">
        <v>410</v>
      </c>
      <c r="U321" t="s">
        <v>998</v>
      </c>
      <c r="V321" t="s">
        <v>276</v>
      </c>
      <c r="W321" t="s">
        <v>920</v>
      </c>
      <c r="X321" t="s">
        <v>921</v>
      </c>
      <c r="Y321" t="s">
        <v>922</v>
      </c>
      <c r="Z321" t="s">
        <v>923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0">
        <f t="shared" si="19"/>
        <v>37022</v>
      </c>
      <c r="B322" s="70" t="str">
        <f t="shared" si="16"/>
        <v>US East Power</v>
      </c>
      <c r="C322" s="71">
        <f t="shared" si="17"/>
        <v>13600</v>
      </c>
      <c r="D322" s="71">
        <f t="shared" si="18"/>
        <v>68</v>
      </c>
      <c r="E322" s="3">
        <v>1238304</v>
      </c>
      <c r="F322" s="5">
        <v>37022.512071759302</v>
      </c>
      <c r="G322" t="s">
        <v>932</v>
      </c>
      <c r="H322" t="s">
        <v>997</v>
      </c>
      <c r="I322" t="s">
        <v>912</v>
      </c>
      <c r="K322" t="s">
        <v>913</v>
      </c>
      <c r="L322" t="s">
        <v>953</v>
      </c>
      <c r="M322">
        <v>29065</v>
      </c>
      <c r="N322" t="s">
        <v>397</v>
      </c>
      <c r="P322" s="7">
        <v>50</v>
      </c>
      <c r="R322" t="s">
        <v>916</v>
      </c>
      <c r="S322" t="s">
        <v>917</v>
      </c>
      <c r="T322" s="11">
        <v>41.75</v>
      </c>
      <c r="U322" t="s">
        <v>1029</v>
      </c>
      <c r="V322" t="s">
        <v>341</v>
      </c>
      <c r="W322" t="s">
        <v>1006</v>
      </c>
      <c r="X322" t="s">
        <v>921</v>
      </c>
      <c r="Y322" t="s">
        <v>922</v>
      </c>
      <c r="Z322" t="s">
        <v>923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0">
        <f t="shared" si="19"/>
        <v>37022</v>
      </c>
      <c r="B323" s="70" t="str">
        <f t="shared" si="16"/>
        <v>US East Power</v>
      </c>
      <c r="C323" s="71">
        <f t="shared" si="17"/>
        <v>13600</v>
      </c>
      <c r="D323" s="71">
        <f t="shared" si="18"/>
        <v>68</v>
      </c>
      <c r="E323" s="3">
        <v>1238313</v>
      </c>
      <c r="F323" s="5">
        <v>37022.514259259297</v>
      </c>
      <c r="G323" t="s">
        <v>932</v>
      </c>
      <c r="H323" t="s">
        <v>997</v>
      </c>
      <c r="I323" t="s">
        <v>912</v>
      </c>
      <c r="K323" t="s">
        <v>913</v>
      </c>
      <c r="L323" t="s">
        <v>953</v>
      </c>
      <c r="M323">
        <v>29065</v>
      </c>
      <c r="N323" t="s">
        <v>397</v>
      </c>
      <c r="O323" s="7">
        <v>50</v>
      </c>
      <c r="R323" t="s">
        <v>916</v>
      </c>
      <c r="S323" t="s">
        <v>917</v>
      </c>
      <c r="T323" s="11">
        <v>41.75</v>
      </c>
      <c r="U323" t="s">
        <v>1029</v>
      </c>
      <c r="V323" t="s">
        <v>341</v>
      </c>
      <c r="W323" t="s">
        <v>1006</v>
      </c>
      <c r="X323" t="s">
        <v>921</v>
      </c>
      <c r="Y323" t="s">
        <v>922</v>
      </c>
      <c r="Z323" t="s">
        <v>923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0">
        <f t="shared" si="19"/>
        <v>37022</v>
      </c>
      <c r="B324" s="70" t="str">
        <f t="shared" si="16"/>
        <v>US East Power</v>
      </c>
      <c r="C324" s="71">
        <f t="shared" si="17"/>
        <v>24800</v>
      </c>
      <c r="D324" s="71">
        <f t="shared" si="18"/>
        <v>124</v>
      </c>
      <c r="E324" s="3">
        <v>1238450</v>
      </c>
      <c r="F324" s="5">
        <v>37022.543263888903</v>
      </c>
      <c r="G324" t="s">
        <v>970</v>
      </c>
      <c r="H324" t="s">
        <v>997</v>
      </c>
      <c r="I324" t="s">
        <v>912</v>
      </c>
      <c r="K324" t="s">
        <v>913</v>
      </c>
      <c r="L324" t="s">
        <v>953</v>
      </c>
      <c r="M324">
        <v>33303</v>
      </c>
      <c r="N324" t="s">
        <v>335</v>
      </c>
      <c r="P324" s="7">
        <v>25</v>
      </c>
      <c r="R324" t="s">
        <v>916</v>
      </c>
      <c r="S324" t="s">
        <v>917</v>
      </c>
      <c r="T324" s="11">
        <v>75</v>
      </c>
      <c r="U324" t="s">
        <v>1044</v>
      </c>
      <c r="V324" t="s">
        <v>53</v>
      </c>
      <c r="W324" t="s">
        <v>957</v>
      </c>
      <c r="X324" t="s">
        <v>921</v>
      </c>
      <c r="Y324" t="s">
        <v>922</v>
      </c>
      <c r="Z324" t="s">
        <v>923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0">
        <f t="shared" si="19"/>
        <v>37025</v>
      </c>
      <c r="B325" s="70" t="str">
        <f t="shared" si="16"/>
        <v>US East Power</v>
      </c>
      <c r="C325" s="71">
        <f t="shared" si="17"/>
        <v>4000</v>
      </c>
      <c r="D325" s="71">
        <f t="shared" si="18"/>
        <v>20</v>
      </c>
      <c r="E325" s="3">
        <v>1239893</v>
      </c>
      <c r="F325" s="5">
        <v>37025.329212962999</v>
      </c>
      <c r="G325" t="s">
        <v>999</v>
      </c>
      <c r="H325" t="s">
        <v>997</v>
      </c>
      <c r="I325" t="s">
        <v>912</v>
      </c>
      <c r="K325" t="s">
        <v>913</v>
      </c>
      <c r="L325" t="s">
        <v>953</v>
      </c>
      <c r="M325">
        <v>29083</v>
      </c>
      <c r="N325" t="s">
        <v>398</v>
      </c>
      <c r="O325" s="7">
        <v>50</v>
      </c>
      <c r="R325" t="s">
        <v>916</v>
      </c>
      <c r="S325" t="s">
        <v>917</v>
      </c>
      <c r="T325" s="11">
        <v>52.5</v>
      </c>
      <c r="U325" t="s">
        <v>1044</v>
      </c>
      <c r="V325" t="s">
        <v>956</v>
      </c>
      <c r="W325" t="s">
        <v>969</v>
      </c>
      <c r="X325" t="s">
        <v>921</v>
      </c>
      <c r="Y325" t="s">
        <v>922</v>
      </c>
      <c r="Z325" t="s">
        <v>923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0">
        <f t="shared" si="19"/>
        <v>37025</v>
      </c>
      <c r="B326" s="70" t="str">
        <f t="shared" si="16"/>
        <v>US West Power</v>
      </c>
      <c r="C326" s="71">
        <f t="shared" si="17"/>
        <v>400</v>
      </c>
      <c r="D326" s="71">
        <f t="shared" si="18"/>
        <v>3</v>
      </c>
      <c r="E326" s="3">
        <v>1240107</v>
      </c>
      <c r="F326" s="5">
        <v>37025.340358796202</v>
      </c>
      <c r="G326" t="s">
        <v>107</v>
      </c>
      <c r="H326" t="s">
        <v>997</v>
      </c>
      <c r="I326" t="s">
        <v>912</v>
      </c>
      <c r="K326" t="s">
        <v>913</v>
      </c>
      <c r="L326" t="s">
        <v>925</v>
      </c>
      <c r="M326">
        <v>29383</v>
      </c>
      <c r="N326" t="s">
        <v>399</v>
      </c>
      <c r="P326" s="7">
        <v>25</v>
      </c>
      <c r="R326" t="s">
        <v>916</v>
      </c>
      <c r="S326" t="s">
        <v>917</v>
      </c>
      <c r="T326" s="11">
        <v>95</v>
      </c>
      <c r="U326" t="s">
        <v>998</v>
      </c>
      <c r="V326" t="s">
        <v>111</v>
      </c>
      <c r="W326" t="s">
        <v>934</v>
      </c>
      <c r="X326" t="s">
        <v>921</v>
      </c>
      <c r="Y326" t="s">
        <v>922</v>
      </c>
      <c r="Z326" t="s">
        <v>923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0">
        <f t="shared" si="19"/>
        <v>37025</v>
      </c>
      <c r="B327" s="70" t="str">
        <f t="shared" si="16"/>
        <v>US West Power</v>
      </c>
      <c r="C327" s="71">
        <f t="shared" si="17"/>
        <v>400</v>
      </c>
      <c r="D327" s="71">
        <f t="shared" si="18"/>
        <v>3</v>
      </c>
      <c r="E327" s="3">
        <v>1240176</v>
      </c>
      <c r="F327" s="5">
        <v>37025.344143518501</v>
      </c>
      <c r="G327" t="s">
        <v>107</v>
      </c>
      <c r="H327" t="s">
        <v>997</v>
      </c>
      <c r="I327" t="s">
        <v>912</v>
      </c>
      <c r="K327" t="s">
        <v>913</v>
      </c>
      <c r="L327" t="s">
        <v>925</v>
      </c>
      <c r="M327">
        <v>29383</v>
      </c>
      <c r="N327" t="s">
        <v>399</v>
      </c>
      <c r="P327" s="7">
        <v>25</v>
      </c>
      <c r="R327" t="s">
        <v>916</v>
      </c>
      <c r="S327" t="s">
        <v>917</v>
      </c>
      <c r="T327" s="11">
        <v>93</v>
      </c>
      <c r="U327" t="s">
        <v>998</v>
      </c>
      <c r="V327" t="s">
        <v>111</v>
      </c>
      <c r="W327" t="s">
        <v>934</v>
      </c>
      <c r="X327" t="s">
        <v>921</v>
      </c>
      <c r="Y327" t="s">
        <v>922</v>
      </c>
      <c r="Z327" t="s">
        <v>923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0">
        <f t="shared" si="19"/>
        <v>37025</v>
      </c>
      <c r="B328" s="70" t="str">
        <f t="shared" si="16"/>
        <v>US West Power</v>
      </c>
      <c r="C328" s="71">
        <f t="shared" si="17"/>
        <v>400</v>
      </c>
      <c r="D328" s="71">
        <f t="shared" si="18"/>
        <v>3</v>
      </c>
      <c r="E328" s="3">
        <v>1240196</v>
      </c>
      <c r="F328" s="5">
        <v>37025.3452314815</v>
      </c>
      <c r="G328" t="s">
        <v>107</v>
      </c>
      <c r="H328" t="s">
        <v>997</v>
      </c>
      <c r="I328" t="s">
        <v>912</v>
      </c>
      <c r="K328" t="s">
        <v>913</v>
      </c>
      <c r="L328" t="s">
        <v>925</v>
      </c>
      <c r="M328">
        <v>29383</v>
      </c>
      <c r="N328" t="s">
        <v>399</v>
      </c>
      <c r="P328" s="7">
        <v>25</v>
      </c>
      <c r="R328" t="s">
        <v>916</v>
      </c>
      <c r="S328" t="s">
        <v>917</v>
      </c>
      <c r="T328" s="11">
        <v>93</v>
      </c>
      <c r="U328" t="s">
        <v>998</v>
      </c>
      <c r="V328" t="s">
        <v>111</v>
      </c>
      <c r="W328" t="s">
        <v>934</v>
      </c>
      <c r="X328" t="s">
        <v>921</v>
      </c>
      <c r="Y328" t="s">
        <v>922</v>
      </c>
      <c r="Z328" t="s">
        <v>923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0">
        <f t="shared" si="19"/>
        <v>37025</v>
      </c>
      <c r="B329" s="70" t="str">
        <f t="shared" si="16"/>
        <v>US West Power</v>
      </c>
      <c r="C329" s="71">
        <f t="shared" si="17"/>
        <v>160</v>
      </c>
      <c r="D329" s="71">
        <f t="shared" si="18"/>
        <v>1.2</v>
      </c>
      <c r="E329" s="3">
        <v>1240198</v>
      </c>
      <c r="F329" s="5">
        <v>37025.345393518503</v>
      </c>
      <c r="G329" t="s">
        <v>107</v>
      </c>
      <c r="H329" t="s">
        <v>997</v>
      </c>
      <c r="I329" t="s">
        <v>912</v>
      </c>
      <c r="K329" t="s">
        <v>913</v>
      </c>
      <c r="L329" t="s">
        <v>925</v>
      </c>
      <c r="M329">
        <v>48328</v>
      </c>
      <c r="N329" t="s">
        <v>400</v>
      </c>
      <c r="P329" s="7">
        <v>10</v>
      </c>
      <c r="R329" t="s">
        <v>916</v>
      </c>
      <c r="S329" t="s">
        <v>917</v>
      </c>
      <c r="T329" s="11">
        <v>93</v>
      </c>
      <c r="U329" t="s">
        <v>998</v>
      </c>
      <c r="V329" t="s">
        <v>323</v>
      </c>
      <c r="W329" t="s">
        <v>934</v>
      </c>
      <c r="X329" t="s">
        <v>921</v>
      </c>
      <c r="Y329" t="s">
        <v>922</v>
      </c>
      <c r="Z329" t="s">
        <v>923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0">
        <f t="shared" si="19"/>
        <v>37025</v>
      </c>
      <c r="B330" s="70" t="str">
        <f t="shared" si="16"/>
        <v>US West Power</v>
      </c>
      <c r="C330" s="71">
        <f t="shared" si="17"/>
        <v>400</v>
      </c>
      <c r="D330" s="71">
        <f t="shared" si="18"/>
        <v>3</v>
      </c>
      <c r="E330" s="3">
        <v>1240331</v>
      </c>
      <c r="F330" s="5">
        <v>37025.3520138889</v>
      </c>
      <c r="G330" t="s">
        <v>107</v>
      </c>
      <c r="H330" t="s">
        <v>997</v>
      </c>
      <c r="I330" t="s">
        <v>912</v>
      </c>
      <c r="K330" t="s">
        <v>913</v>
      </c>
      <c r="L330" t="s">
        <v>925</v>
      </c>
      <c r="M330">
        <v>29383</v>
      </c>
      <c r="N330" t="s">
        <v>399</v>
      </c>
      <c r="P330" s="7">
        <v>25</v>
      </c>
      <c r="R330" t="s">
        <v>916</v>
      </c>
      <c r="S330" t="s">
        <v>917</v>
      </c>
      <c r="T330" s="11">
        <v>99</v>
      </c>
      <c r="U330" t="s">
        <v>998</v>
      </c>
      <c r="V330" t="s">
        <v>111</v>
      </c>
      <c r="W330" t="s">
        <v>934</v>
      </c>
      <c r="X330" t="s">
        <v>921</v>
      </c>
      <c r="Y330" t="s">
        <v>922</v>
      </c>
      <c r="Z330" t="s">
        <v>923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0">
        <f t="shared" si="19"/>
        <v>37025</v>
      </c>
      <c r="B331" s="70" t="str">
        <f t="shared" si="16"/>
        <v>US West Power</v>
      </c>
      <c r="C331" s="71">
        <f t="shared" si="17"/>
        <v>160</v>
      </c>
      <c r="D331" s="71">
        <f t="shared" si="18"/>
        <v>1.2</v>
      </c>
      <c r="E331" s="3">
        <v>1240369</v>
      </c>
      <c r="F331" s="5">
        <v>37025.353599536997</v>
      </c>
      <c r="G331" t="s">
        <v>107</v>
      </c>
      <c r="H331" t="s">
        <v>997</v>
      </c>
      <c r="I331" t="s">
        <v>912</v>
      </c>
      <c r="K331" t="s">
        <v>913</v>
      </c>
      <c r="L331" t="s">
        <v>925</v>
      </c>
      <c r="M331">
        <v>48328</v>
      </c>
      <c r="N331" t="s">
        <v>400</v>
      </c>
      <c r="P331" s="7">
        <v>10</v>
      </c>
      <c r="R331" t="s">
        <v>916</v>
      </c>
      <c r="S331" t="s">
        <v>917</v>
      </c>
      <c r="T331" s="11">
        <v>101</v>
      </c>
      <c r="U331" t="s">
        <v>998</v>
      </c>
      <c r="V331" t="s">
        <v>323</v>
      </c>
      <c r="W331" t="s">
        <v>934</v>
      </c>
      <c r="X331" t="s">
        <v>921</v>
      </c>
      <c r="Y331" t="s">
        <v>922</v>
      </c>
      <c r="Z331" t="s">
        <v>923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0">
        <f t="shared" si="19"/>
        <v>37025</v>
      </c>
      <c r="B332" s="70" t="str">
        <f t="shared" si="16"/>
        <v>US West Power</v>
      </c>
      <c r="C332" s="71">
        <f t="shared" si="17"/>
        <v>400</v>
      </c>
      <c r="D332" s="71">
        <f t="shared" si="18"/>
        <v>3</v>
      </c>
      <c r="E332" s="3">
        <v>1240372</v>
      </c>
      <c r="F332" s="5">
        <v>37025.3536342593</v>
      </c>
      <c r="G332" t="s">
        <v>107</v>
      </c>
      <c r="H332" t="s">
        <v>997</v>
      </c>
      <c r="I332" t="s">
        <v>912</v>
      </c>
      <c r="K332" t="s">
        <v>913</v>
      </c>
      <c r="L332" t="s">
        <v>925</v>
      </c>
      <c r="M332">
        <v>29383</v>
      </c>
      <c r="N332" t="s">
        <v>399</v>
      </c>
      <c r="P332" s="7">
        <v>25</v>
      </c>
      <c r="R332" t="s">
        <v>916</v>
      </c>
      <c r="S332" t="s">
        <v>917</v>
      </c>
      <c r="T332" s="11">
        <v>102</v>
      </c>
      <c r="U332" t="s">
        <v>998</v>
      </c>
      <c r="V332" t="s">
        <v>111</v>
      </c>
      <c r="W332" t="s">
        <v>934</v>
      </c>
      <c r="X332" t="s">
        <v>921</v>
      </c>
      <c r="Y332" t="s">
        <v>922</v>
      </c>
      <c r="Z332" t="s">
        <v>923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0">
        <f t="shared" si="19"/>
        <v>37025</v>
      </c>
      <c r="B333" s="70" t="str">
        <f t="shared" si="16"/>
        <v>US West Power</v>
      </c>
      <c r="C333" s="71">
        <f t="shared" si="17"/>
        <v>64</v>
      </c>
      <c r="D333" s="71">
        <f t="shared" si="18"/>
        <v>0.48</v>
      </c>
      <c r="E333" s="3">
        <v>1240846</v>
      </c>
      <c r="F333" s="5">
        <v>37025.365162037</v>
      </c>
      <c r="G333" t="s">
        <v>107</v>
      </c>
      <c r="H333" t="s">
        <v>997</v>
      </c>
      <c r="I333" t="s">
        <v>912</v>
      </c>
      <c r="K333" t="s">
        <v>913</v>
      </c>
      <c r="L333" t="s">
        <v>925</v>
      </c>
      <c r="M333">
        <v>48326</v>
      </c>
      <c r="N333" t="s">
        <v>401</v>
      </c>
      <c r="P333" s="7">
        <v>4</v>
      </c>
      <c r="R333" t="s">
        <v>916</v>
      </c>
      <c r="S333" t="s">
        <v>917</v>
      </c>
      <c r="T333" s="11">
        <v>230</v>
      </c>
      <c r="U333" t="s">
        <v>998</v>
      </c>
      <c r="V333" t="s">
        <v>323</v>
      </c>
      <c r="W333" t="s">
        <v>934</v>
      </c>
      <c r="X333" t="s">
        <v>921</v>
      </c>
      <c r="Y333" t="s">
        <v>922</v>
      </c>
      <c r="Z333" t="s">
        <v>923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0">
        <f t="shared" si="19"/>
        <v>37025</v>
      </c>
      <c r="B334" s="70" t="str">
        <f t="shared" si="16"/>
        <v>Natural Gas</v>
      </c>
      <c r="C334" s="71">
        <f t="shared" si="17"/>
        <v>300000</v>
      </c>
      <c r="D334" s="71">
        <f t="shared" si="18"/>
        <v>75</v>
      </c>
      <c r="E334" s="3">
        <v>1241772</v>
      </c>
      <c r="F334" s="5">
        <v>37025.384270833303</v>
      </c>
      <c r="G334" t="s">
        <v>7</v>
      </c>
      <c r="H334" t="s">
        <v>997</v>
      </c>
      <c r="I334" t="s">
        <v>912</v>
      </c>
      <c r="K334" t="s">
        <v>942</v>
      </c>
      <c r="L334" t="s">
        <v>943</v>
      </c>
      <c r="M334">
        <v>36157</v>
      </c>
      <c r="N334" t="s">
        <v>391</v>
      </c>
      <c r="P334" s="7">
        <v>10000</v>
      </c>
      <c r="R334" t="s">
        <v>945</v>
      </c>
      <c r="S334" t="s">
        <v>917</v>
      </c>
      <c r="T334" s="11">
        <v>-5.7500000000000002E-2</v>
      </c>
      <c r="U334" t="s">
        <v>1023</v>
      </c>
      <c r="V334" t="s">
        <v>1039</v>
      </c>
      <c r="W334" t="s">
        <v>1040</v>
      </c>
      <c r="X334" t="s">
        <v>949</v>
      </c>
      <c r="Y334" t="s">
        <v>922</v>
      </c>
      <c r="Z334" t="s">
        <v>950</v>
      </c>
      <c r="AA334">
        <v>95001227</v>
      </c>
      <c r="AB334" t="s">
        <v>402</v>
      </c>
      <c r="AC334">
        <v>208</v>
      </c>
      <c r="AD334" s="5">
        <v>37043.875</v>
      </c>
      <c r="AE334" s="5">
        <v>37072.875</v>
      </c>
    </row>
    <row r="335" spans="1:31" x14ac:dyDescent="0.2">
      <c r="A335" s="70">
        <f t="shared" si="19"/>
        <v>37025</v>
      </c>
      <c r="B335" s="70" t="str">
        <f t="shared" si="16"/>
        <v>US East Power</v>
      </c>
      <c r="C335" s="71">
        <f t="shared" si="17"/>
        <v>2400</v>
      </c>
      <c r="D335" s="71">
        <f t="shared" si="18"/>
        <v>12</v>
      </c>
      <c r="E335" s="3">
        <v>1243392</v>
      </c>
      <c r="F335" s="5">
        <v>37025.495300925897</v>
      </c>
      <c r="G335" t="s">
        <v>990</v>
      </c>
      <c r="H335" t="s">
        <v>911</v>
      </c>
      <c r="I335" t="s">
        <v>912</v>
      </c>
      <c r="K335" t="s">
        <v>913</v>
      </c>
      <c r="L335" t="s">
        <v>953</v>
      </c>
      <c r="M335">
        <v>29085</v>
      </c>
      <c r="N335" t="s">
        <v>403</v>
      </c>
      <c r="O335" s="7">
        <v>50</v>
      </c>
      <c r="R335" t="s">
        <v>916</v>
      </c>
      <c r="S335" t="s">
        <v>917</v>
      </c>
      <c r="T335" s="11">
        <v>37.5</v>
      </c>
      <c r="U335" t="s">
        <v>972</v>
      </c>
      <c r="V335" t="s">
        <v>973</v>
      </c>
      <c r="W335" t="s">
        <v>974</v>
      </c>
      <c r="X335" t="s">
        <v>921</v>
      </c>
      <c r="Y335" t="s">
        <v>922</v>
      </c>
      <c r="Z335" t="s">
        <v>923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0">
        <f t="shared" si="19"/>
        <v>37025</v>
      </c>
      <c r="B336" s="70" t="str">
        <f>IF(K336="Power",IF(Z336="Enron Canada Corp.",LEFT(L336,9),LEFT(L336,13)),K336)</f>
        <v>US East Power</v>
      </c>
      <c r="C336" s="71">
        <f>IF(K336="Power",((AE336-AD336+1)*16*SUM(O336:P336)),((AE336-AD336+1)*SUM(O336:P336)))</f>
        <v>2400</v>
      </c>
      <c r="D336" s="71">
        <f t="shared" ref="D336:D399" si="20">VLOOKUP(H336,$A$7:$F$13,(HLOOKUP(B336,$B$5:$F$6,2,FALSE)),FALSE)*C336</f>
        <v>12</v>
      </c>
      <c r="E336" s="3">
        <v>1244307</v>
      </c>
      <c r="F336" s="5">
        <v>37025.659490740698</v>
      </c>
      <c r="G336" t="s">
        <v>990</v>
      </c>
      <c r="H336" t="s">
        <v>911</v>
      </c>
      <c r="I336" t="s">
        <v>912</v>
      </c>
      <c r="K336" t="s">
        <v>913</v>
      </c>
      <c r="L336" t="s">
        <v>953</v>
      </c>
      <c r="M336">
        <v>29085</v>
      </c>
      <c r="N336" t="s">
        <v>403</v>
      </c>
      <c r="O336" s="7">
        <v>50</v>
      </c>
      <c r="R336" t="s">
        <v>916</v>
      </c>
      <c r="S336" t="s">
        <v>917</v>
      </c>
      <c r="T336" s="11">
        <v>37.5</v>
      </c>
      <c r="U336" t="s">
        <v>972</v>
      </c>
      <c r="V336" t="s">
        <v>973</v>
      </c>
      <c r="W336" t="s">
        <v>974</v>
      </c>
      <c r="X336" t="s">
        <v>921</v>
      </c>
      <c r="Y336" t="s">
        <v>922</v>
      </c>
      <c r="Z336" t="s">
        <v>923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0">
        <f t="shared" ref="A337:A350" si="21">DATEVALUE(TEXT(F337, "mm/dd/yy"))</f>
        <v>37026</v>
      </c>
      <c r="B337" s="70" t="str">
        <f t="shared" ref="B337:B350" si="22">IF(K337="Power",IF(Z337="Enron Canada Corp.",LEFT(L337,9),LEFT(L337,13)),K337)</f>
        <v>US East Power</v>
      </c>
      <c r="C337" s="71">
        <f t="shared" ref="C337:C350" si="23">IF(K337="Power",((AE337-AD337+1)*16*SUM(O337:P337)),((AE337-AD337+1)*SUM(O337:P337)))</f>
        <v>1600</v>
      </c>
      <c r="D337" s="71">
        <f t="shared" si="20"/>
        <v>8</v>
      </c>
      <c r="E337" s="3">
        <v>1244934</v>
      </c>
      <c r="F337" s="5">
        <v>37026.284502314797</v>
      </c>
      <c r="G337" t="s">
        <v>990</v>
      </c>
      <c r="H337" t="s">
        <v>911</v>
      </c>
      <c r="I337" t="s">
        <v>912</v>
      </c>
      <c r="K337" t="s">
        <v>913</v>
      </c>
      <c r="L337" t="s">
        <v>953</v>
      </c>
      <c r="M337">
        <v>29085</v>
      </c>
      <c r="N337" t="s">
        <v>445</v>
      </c>
      <c r="O337" s="7">
        <v>50</v>
      </c>
      <c r="R337" t="s">
        <v>916</v>
      </c>
      <c r="S337" t="s">
        <v>917</v>
      </c>
      <c r="T337" s="11">
        <v>40</v>
      </c>
      <c r="U337" t="s">
        <v>972</v>
      </c>
      <c r="V337" t="s">
        <v>973</v>
      </c>
      <c r="W337" t="s">
        <v>974</v>
      </c>
      <c r="X337" t="s">
        <v>921</v>
      </c>
      <c r="Y337" t="s">
        <v>922</v>
      </c>
      <c r="Z337" t="s">
        <v>923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0">
        <f t="shared" si="21"/>
        <v>37026</v>
      </c>
      <c r="B338" s="70" t="str">
        <f t="shared" si="22"/>
        <v>Natural Gas</v>
      </c>
      <c r="C338" s="71">
        <f t="shared" si="23"/>
        <v>450000</v>
      </c>
      <c r="D338" s="71">
        <f t="shared" si="20"/>
        <v>135</v>
      </c>
      <c r="E338" s="3">
        <v>1245193</v>
      </c>
      <c r="F338" s="5">
        <v>37026.317314814798</v>
      </c>
      <c r="G338" t="s">
        <v>999</v>
      </c>
      <c r="H338" t="s">
        <v>171</v>
      </c>
      <c r="I338" t="s">
        <v>912</v>
      </c>
      <c r="K338" t="s">
        <v>942</v>
      </c>
      <c r="L338" t="s">
        <v>959</v>
      </c>
      <c r="M338">
        <v>43378</v>
      </c>
      <c r="N338" t="s">
        <v>42</v>
      </c>
      <c r="O338" s="7">
        <v>15000</v>
      </c>
      <c r="R338" t="s">
        <v>945</v>
      </c>
      <c r="S338" t="s">
        <v>917</v>
      </c>
      <c r="T338" s="11">
        <v>4.5149999999999997</v>
      </c>
      <c r="U338" t="s">
        <v>155</v>
      </c>
      <c r="V338" t="s">
        <v>1017</v>
      </c>
      <c r="W338" t="s">
        <v>1018</v>
      </c>
      <c r="X338" t="s">
        <v>949</v>
      </c>
      <c r="Y338" t="s">
        <v>922</v>
      </c>
      <c r="Z338" t="s">
        <v>950</v>
      </c>
      <c r="AA338">
        <v>95000226</v>
      </c>
      <c r="AB338" t="s">
        <v>446</v>
      </c>
      <c r="AC338">
        <v>64245</v>
      </c>
      <c r="AD338" s="5">
        <v>37043.875</v>
      </c>
      <c r="AE338" s="5">
        <v>37072.875</v>
      </c>
    </row>
    <row r="339" spans="1:31" x14ac:dyDescent="0.2">
      <c r="A339" s="70">
        <f t="shared" si="21"/>
        <v>37026</v>
      </c>
      <c r="B339" s="70" t="str">
        <f t="shared" si="22"/>
        <v>Natural Gas</v>
      </c>
      <c r="C339" s="71">
        <f t="shared" si="23"/>
        <v>150000</v>
      </c>
      <c r="D339" s="71">
        <f t="shared" si="20"/>
        <v>44.999999999999993</v>
      </c>
      <c r="E339" s="3">
        <v>1245252</v>
      </c>
      <c r="F339" s="5">
        <v>37026.3204050926</v>
      </c>
      <c r="G339" t="s">
        <v>958</v>
      </c>
      <c r="H339" t="s">
        <v>171</v>
      </c>
      <c r="I339" t="s">
        <v>912</v>
      </c>
      <c r="K339" t="s">
        <v>942</v>
      </c>
      <c r="L339" t="s">
        <v>959</v>
      </c>
      <c r="M339">
        <v>43378</v>
      </c>
      <c r="N339" t="s">
        <v>42</v>
      </c>
      <c r="P339" s="7">
        <v>5000</v>
      </c>
      <c r="R339" t="s">
        <v>945</v>
      </c>
      <c r="S339" t="s">
        <v>917</v>
      </c>
      <c r="T339" s="11">
        <v>4.51</v>
      </c>
      <c r="U339" t="s">
        <v>155</v>
      </c>
      <c r="V339" t="s">
        <v>1017</v>
      </c>
      <c r="W339" t="s">
        <v>1018</v>
      </c>
      <c r="X339" t="s">
        <v>949</v>
      </c>
      <c r="Y339" t="s">
        <v>922</v>
      </c>
      <c r="Z339" t="s">
        <v>950</v>
      </c>
      <c r="AA339">
        <v>96021110</v>
      </c>
      <c r="AB339" t="s">
        <v>447</v>
      </c>
      <c r="AC339">
        <v>57399</v>
      </c>
      <c r="AD339" s="5">
        <v>37043.875</v>
      </c>
      <c r="AE339" s="5">
        <v>37072.875</v>
      </c>
    </row>
    <row r="340" spans="1:31" x14ac:dyDescent="0.2">
      <c r="A340" s="70">
        <f t="shared" si="21"/>
        <v>37026</v>
      </c>
      <c r="B340" s="70" t="str">
        <f t="shared" si="22"/>
        <v>US West Power</v>
      </c>
      <c r="C340" s="71">
        <f t="shared" si="23"/>
        <v>400</v>
      </c>
      <c r="D340" s="71">
        <f t="shared" si="20"/>
        <v>3</v>
      </c>
      <c r="E340" s="3">
        <v>1245980</v>
      </c>
      <c r="F340" s="5">
        <v>37026.3517013889</v>
      </c>
      <c r="G340" t="s">
        <v>107</v>
      </c>
      <c r="H340" t="s">
        <v>997</v>
      </c>
      <c r="I340" t="s">
        <v>912</v>
      </c>
      <c r="K340" t="s">
        <v>913</v>
      </c>
      <c r="L340" t="s">
        <v>925</v>
      </c>
      <c r="M340">
        <v>29487</v>
      </c>
      <c r="N340" t="s">
        <v>448</v>
      </c>
      <c r="P340" s="7">
        <v>25</v>
      </c>
      <c r="R340" t="s">
        <v>916</v>
      </c>
      <c r="S340" t="s">
        <v>917</v>
      </c>
      <c r="T340" s="11">
        <v>240</v>
      </c>
      <c r="U340" t="s">
        <v>998</v>
      </c>
      <c r="V340" t="s">
        <v>111</v>
      </c>
      <c r="W340" t="s">
        <v>934</v>
      </c>
      <c r="X340" t="s">
        <v>921</v>
      </c>
      <c r="Y340" t="s">
        <v>922</v>
      </c>
      <c r="Z340" t="s">
        <v>923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0">
        <f t="shared" si="21"/>
        <v>37026</v>
      </c>
      <c r="B341" s="70" t="str">
        <f t="shared" si="22"/>
        <v>US West Power</v>
      </c>
      <c r="C341" s="71">
        <f t="shared" si="23"/>
        <v>400</v>
      </c>
      <c r="D341" s="71">
        <f t="shared" si="20"/>
        <v>3</v>
      </c>
      <c r="E341" s="3">
        <v>1246109</v>
      </c>
      <c r="F341" s="5">
        <v>37026.356550925899</v>
      </c>
      <c r="G341" t="s">
        <v>107</v>
      </c>
      <c r="H341" t="s">
        <v>997</v>
      </c>
      <c r="I341" t="s">
        <v>912</v>
      </c>
      <c r="K341" t="s">
        <v>913</v>
      </c>
      <c r="L341" t="s">
        <v>925</v>
      </c>
      <c r="M341">
        <v>29383</v>
      </c>
      <c r="N341" t="s">
        <v>449</v>
      </c>
      <c r="P341" s="7">
        <v>25</v>
      </c>
      <c r="R341" t="s">
        <v>916</v>
      </c>
      <c r="S341" t="s">
        <v>917</v>
      </c>
      <c r="T341" s="11">
        <v>96</v>
      </c>
      <c r="U341" t="s">
        <v>998</v>
      </c>
      <c r="V341" t="s">
        <v>323</v>
      </c>
      <c r="W341" t="s">
        <v>934</v>
      </c>
      <c r="X341" t="s">
        <v>921</v>
      </c>
      <c r="Y341" t="s">
        <v>922</v>
      </c>
      <c r="Z341" t="s">
        <v>923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0">
        <f t="shared" si="21"/>
        <v>37026</v>
      </c>
      <c r="B342" s="70" t="str">
        <f t="shared" si="22"/>
        <v>US West Power</v>
      </c>
      <c r="C342" s="71">
        <f t="shared" si="23"/>
        <v>400</v>
      </c>
      <c r="D342" s="71">
        <f t="shared" si="20"/>
        <v>3</v>
      </c>
      <c r="E342" s="3">
        <v>1246375</v>
      </c>
      <c r="F342" s="5">
        <v>37026.363425925898</v>
      </c>
      <c r="G342" t="s">
        <v>999</v>
      </c>
      <c r="H342" t="s">
        <v>997</v>
      </c>
      <c r="I342" t="s">
        <v>912</v>
      </c>
      <c r="K342" t="s">
        <v>913</v>
      </c>
      <c r="L342" t="s">
        <v>925</v>
      </c>
      <c r="M342">
        <v>29383</v>
      </c>
      <c r="N342" t="s">
        <v>449</v>
      </c>
      <c r="P342" s="7">
        <v>25</v>
      </c>
      <c r="R342" t="s">
        <v>916</v>
      </c>
      <c r="S342" t="s">
        <v>917</v>
      </c>
      <c r="T342" s="11">
        <v>93</v>
      </c>
      <c r="U342" t="s">
        <v>998</v>
      </c>
      <c r="V342" t="s">
        <v>323</v>
      </c>
      <c r="W342" t="s">
        <v>934</v>
      </c>
      <c r="X342" t="s">
        <v>921</v>
      </c>
      <c r="Y342" t="s">
        <v>922</v>
      </c>
      <c r="Z342" t="s">
        <v>923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0">
        <f t="shared" si="21"/>
        <v>37026</v>
      </c>
      <c r="B343" s="70" t="str">
        <f t="shared" si="22"/>
        <v>US West Power</v>
      </c>
      <c r="C343" s="71">
        <f t="shared" si="23"/>
        <v>400</v>
      </c>
      <c r="D343" s="71">
        <f t="shared" si="20"/>
        <v>3</v>
      </c>
      <c r="E343" s="3">
        <v>1246581</v>
      </c>
      <c r="F343" s="5">
        <v>37026.3676388889</v>
      </c>
      <c r="G343" t="s">
        <v>999</v>
      </c>
      <c r="H343" t="s">
        <v>997</v>
      </c>
      <c r="I343" t="s">
        <v>912</v>
      </c>
      <c r="K343" t="s">
        <v>913</v>
      </c>
      <c r="L343" t="s">
        <v>925</v>
      </c>
      <c r="M343">
        <v>29383</v>
      </c>
      <c r="N343" t="s">
        <v>449</v>
      </c>
      <c r="P343" s="7">
        <v>25</v>
      </c>
      <c r="R343" t="s">
        <v>916</v>
      </c>
      <c r="S343" t="s">
        <v>917</v>
      </c>
      <c r="T343" s="11">
        <v>92</v>
      </c>
      <c r="U343" t="s">
        <v>998</v>
      </c>
      <c r="V343" t="s">
        <v>323</v>
      </c>
      <c r="W343" t="s">
        <v>934</v>
      </c>
      <c r="X343" t="s">
        <v>921</v>
      </c>
      <c r="Y343" t="s">
        <v>922</v>
      </c>
      <c r="Z343" t="s">
        <v>923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0">
        <f t="shared" si="21"/>
        <v>37026</v>
      </c>
      <c r="B344" s="70" t="str">
        <f t="shared" si="22"/>
        <v>Natural Gas</v>
      </c>
      <c r="C344" s="71">
        <f t="shared" si="23"/>
        <v>450000</v>
      </c>
      <c r="D344" s="71">
        <f t="shared" si="20"/>
        <v>112.5</v>
      </c>
      <c r="E344" s="3">
        <v>1247276</v>
      </c>
      <c r="F344" s="5">
        <v>37026.381388888898</v>
      </c>
      <c r="G344" t="s">
        <v>958</v>
      </c>
      <c r="H344" t="s">
        <v>997</v>
      </c>
      <c r="I344" t="s">
        <v>912</v>
      </c>
      <c r="K344" t="s">
        <v>942</v>
      </c>
      <c r="L344" t="s">
        <v>943</v>
      </c>
      <c r="M344">
        <v>36167</v>
      </c>
      <c r="N344" t="s">
        <v>450</v>
      </c>
      <c r="P344" s="7">
        <v>15000</v>
      </c>
      <c r="R344" t="s">
        <v>945</v>
      </c>
      <c r="S344" t="s">
        <v>917</v>
      </c>
      <c r="T344" s="11">
        <v>1.7500000000000002E-2</v>
      </c>
      <c r="U344" t="s">
        <v>130</v>
      </c>
      <c r="V344" t="s">
        <v>131</v>
      </c>
      <c r="W344" t="s">
        <v>132</v>
      </c>
      <c r="X344" t="s">
        <v>949</v>
      </c>
      <c r="Y344" t="s">
        <v>922</v>
      </c>
      <c r="Z344" t="s">
        <v>950</v>
      </c>
      <c r="AA344">
        <v>96021110</v>
      </c>
      <c r="AB344" t="s">
        <v>451</v>
      </c>
      <c r="AC344">
        <v>57399</v>
      </c>
      <c r="AD344" s="5">
        <v>37043.875</v>
      </c>
      <c r="AE344" s="5">
        <v>37072.875</v>
      </c>
    </row>
    <row r="345" spans="1:31" x14ac:dyDescent="0.2">
      <c r="A345" s="70">
        <f t="shared" si="21"/>
        <v>37026</v>
      </c>
      <c r="B345" s="70" t="str">
        <f t="shared" si="22"/>
        <v>Natural Gas</v>
      </c>
      <c r="C345" s="71">
        <f t="shared" si="23"/>
        <v>900000</v>
      </c>
      <c r="D345" s="71">
        <f t="shared" si="20"/>
        <v>225</v>
      </c>
      <c r="E345" s="3">
        <v>1247363</v>
      </c>
      <c r="F345" s="5">
        <v>37026.383587962999</v>
      </c>
      <c r="G345" t="s">
        <v>982</v>
      </c>
      <c r="H345" t="s">
        <v>461</v>
      </c>
      <c r="I345" t="s">
        <v>912</v>
      </c>
      <c r="K345" t="s">
        <v>942</v>
      </c>
      <c r="L345" t="s">
        <v>943</v>
      </c>
      <c r="M345">
        <v>36161</v>
      </c>
      <c r="N345" t="s">
        <v>452</v>
      </c>
      <c r="P345" s="7">
        <v>30000</v>
      </c>
      <c r="R345" t="s">
        <v>945</v>
      </c>
      <c r="S345" t="s">
        <v>917</v>
      </c>
      <c r="T345" s="11">
        <v>0.2225</v>
      </c>
      <c r="U345" t="s">
        <v>453</v>
      </c>
      <c r="V345" t="s">
        <v>454</v>
      </c>
      <c r="W345" t="s">
        <v>455</v>
      </c>
      <c r="X345" t="s">
        <v>949</v>
      </c>
      <c r="Y345" t="s">
        <v>922</v>
      </c>
      <c r="Z345" t="s">
        <v>950</v>
      </c>
      <c r="AA345">
        <v>96045266</v>
      </c>
      <c r="AB345" t="s">
        <v>456</v>
      </c>
      <c r="AC345">
        <v>53350</v>
      </c>
      <c r="AD345" s="5">
        <v>37043.875</v>
      </c>
      <c r="AE345" s="5">
        <v>37072.875</v>
      </c>
    </row>
    <row r="346" spans="1:31" x14ac:dyDescent="0.2">
      <c r="A346" s="70">
        <f t="shared" si="21"/>
        <v>37026</v>
      </c>
      <c r="B346" s="70" t="str">
        <f t="shared" si="22"/>
        <v>US West Power</v>
      </c>
      <c r="C346" s="71">
        <f t="shared" si="23"/>
        <v>36800</v>
      </c>
      <c r="D346" s="71">
        <f t="shared" si="20"/>
        <v>276</v>
      </c>
      <c r="E346" s="3">
        <v>1248090</v>
      </c>
      <c r="F346" s="5">
        <v>37026.407268518502</v>
      </c>
      <c r="G346" t="s">
        <v>910</v>
      </c>
      <c r="H346" t="s">
        <v>911</v>
      </c>
      <c r="I346" t="s">
        <v>912</v>
      </c>
      <c r="K346" t="s">
        <v>913</v>
      </c>
      <c r="L346" t="s">
        <v>914</v>
      </c>
      <c r="M346">
        <v>30895</v>
      </c>
      <c r="N346" t="s">
        <v>966</v>
      </c>
      <c r="O346" s="7">
        <v>25</v>
      </c>
      <c r="R346" t="s">
        <v>916</v>
      </c>
      <c r="S346" t="s">
        <v>917</v>
      </c>
      <c r="T346" s="11">
        <v>344</v>
      </c>
      <c r="U346" t="s">
        <v>937</v>
      </c>
      <c r="V346" t="s">
        <v>930</v>
      </c>
      <c r="W346" t="s">
        <v>931</v>
      </c>
      <c r="X346" t="s">
        <v>921</v>
      </c>
      <c r="Y346" t="s">
        <v>922</v>
      </c>
      <c r="Z346" t="s">
        <v>923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0">
        <f t="shared" si="21"/>
        <v>37026</v>
      </c>
      <c r="B347" s="70" t="str">
        <f t="shared" si="22"/>
        <v>Natural Gas</v>
      </c>
      <c r="C347" s="71">
        <f t="shared" si="23"/>
        <v>755000</v>
      </c>
      <c r="D347" s="71">
        <f t="shared" si="20"/>
        <v>188.75</v>
      </c>
      <c r="E347" s="3">
        <v>1249294</v>
      </c>
      <c r="F347" s="5">
        <v>37026.475856481498</v>
      </c>
      <c r="G347" t="s">
        <v>980</v>
      </c>
      <c r="H347" t="s">
        <v>997</v>
      </c>
      <c r="I347" t="s">
        <v>912</v>
      </c>
      <c r="K347" t="s">
        <v>942</v>
      </c>
      <c r="L347" t="s">
        <v>943</v>
      </c>
      <c r="M347">
        <v>37288</v>
      </c>
      <c r="N347" t="s">
        <v>376</v>
      </c>
      <c r="P347" s="7">
        <v>5000</v>
      </c>
      <c r="R347" t="s">
        <v>945</v>
      </c>
      <c r="S347" t="s">
        <v>917</v>
      </c>
      <c r="T347" s="11">
        <v>-0.43</v>
      </c>
      <c r="U347" t="s">
        <v>1023</v>
      </c>
      <c r="V347" t="s">
        <v>977</v>
      </c>
      <c r="W347" t="s">
        <v>1013</v>
      </c>
      <c r="X347" t="s">
        <v>949</v>
      </c>
      <c r="Y347" t="s">
        <v>922</v>
      </c>
      <c r="Z347" t="s">
        <v>950</v>
      </c>
      <c r="AA347">
        <v>95000281</v>
      </c>
      <c r="AB347" t="s">
        <v>457</v>
      </c>
      <c r="AC347">
        <v>56264</v>
      </c>
      <c r="AD347" s="5">
        <v>37196</v>
      </c>
      <c r="AE347" s="5">
        <v>37346</v>
      </c>
    </row>
    <row r="348" spans="1:31" x14ac:dyDescent="0.2">
      <c r="A348" s="70">
        <f t="shared" si="21"/>
        <v>37026</v>
      </c>
      <c r="B348" s="70" t="str">
        <f t="shared" si="22"/>
        <v>US East Power</v>
      </c>
      <c r="C348" s="71">
        <f t="shared" si="23"/>
        <v>24000</v>
      </c>
      <c r="D348" s="71">
        <f t="shared" si="20"/>
        <v>120</v>
      </c>
      <c r="E348" s="3">
        <v>1249406</v>
      </c>
      <c r="F348" s="5">
        <v>37026.487951388903</v>
      </c>
      <c r="G348" t="s">
        <v>982</v>
      </c>
      <c r="H348" t="s">
        <v>911</v>
      </c>
      <c r="I348" t="s">
        <v>912</v>
      </c>
      <c r="K348" t="s">
        <v>913</v>
      </c>
      <c r="L348" t="s">
        <v>953</v>
      </c>
      <c r="M348">
        <v>32554</v>
      </c>
      <c r="N348" t="s">
        <v>992</v>
      </c>
      <c r="P348" s="7">
        <v>50</v>
      </c>
      <c r="R348" t="s">
        <v>916</v>
      </c>
      <c r="S348" t="s">
        <v>917</v>
      </c>
      <c r="T348" s="11">
        <v>65.25</v>
      </c>
      <c r="U348" t="s">
        <v>972</v>
      </c>
      <c r="V348" t="s">
        <v>973</v>
      </c>
      <c r="W348" t="s">
        <v>994</v>
      </c>
      <c r="X348" t="s">
        <v>921</v>
      </c>
      <c r="Y348" t="s">
        <v>922</v>
      </c>
      <c r="Z348" t="s">
        <v>923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0">
        <f t="shared" si="21"/>
        <v>37026</v>
      </c>
      <c r="B349" s="70" t="str">
        <f t="shared" si="22"/>
        <v>US East Power</v>
      </c>
      <c r="C349" s="71">
        <f t="shared" si="23"/>
        <v>4000</v>
      </c>
      <c r="D349" s="71">
        <f t="shared" si="20"/>
        <v>20</v>
      </c>
      <c r="E349" s="3">
        <v>1249706</v>
      </c>
      <c r="F349" s="5">
        <v>37026.539120370398</v>
      </c>
      <c r="G349" t="s">
        <v>317</v>
      </c>
      <c r="H349" t="s">
        <v>997</v>
      </c>
      <c r="I349" t="s">
        <v>912</v>
      </c>
      <c r="K349" t="s">
        <v>913</v>
      </c>
      <c r="L349" t="s">
        <v>953</v>
      </c>
      <c r="M349">
        <v>29063</v>
      </c>
      <c r="N349" t="s">
        <v>458</v>
      </c>
      <c r="O349" s="7">
        <v>50</v>
      </c>
      <c r="R349" t="s">
        <v>916</v>
      </c>
      <c r="S349" t="s">
        <v>917</v>
      </c>
      <c r="T349" s="11">
        <v>44.75</v>
      </c>
      <c r="U349" t="s">
        <v>1029</v>
      </c>
      <c r="V349" t="s">
        <v>341</v>
      </c>
      <c r="W349" t="s">
        <v>342</v>
      </c>
      <c r="X349" t="s">
        <v>921</v>
      </c>
      <c r="Y349" t="s">
        <v>922</v>
      </c>
      <c r="Z349" t="s">
        <v>923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0">
        <f t="shared" si="21"/>
        <v>37026</v>
      </c>
      <c r="B350" s="70" t="str">
        <f t="shared" si="22"/>
        <v>US East Power</v>
      </c>
      <c r="C350" s="71">
        <f t="shared" si="23"/>
        <v>1600</v>
      </c>
      <c r="D350" s="71">
        <f t="shared" si="20"/>
        <v>8</v>
      </c>
      <c r="E350" s="3">
        <v>1249807</v>
      </c>
      <c r="F350" s="5">
        <v>37026.553287037001</v>
      </c>
      <c r="G350" t="s">
        <v>990</v>
      </c>
      <c r="H350" t="s">
        <v>911</v>
      </c>
      <c r="I350" t="s">
        <v>912</v>
      </c>
      <c r="K350" t="s">
        <v>913</v>
      </c>
      <c r="L350" t="s">
        <v>953</v>
      </c>
      <c r="M350">
        <v>29066</v>
      </c>
      <c r="N350" t="s">
        <v>459</v>
      </c>
      <c r="O350" s="7">
        <v>50</v>
      </c>
      <c r="R350" t="s">
        <v>916</v>
      </c>
      <c r="S350" t="s">
        <v>917</v>
      </c>
      <c r="T350" s="11">
        <v>43</v>
      </c>
      <c r="U350" t="s">
        <v>460</v>
      </c>
      <c r="V350" t="s">
        <v>1030</v>
      </c>
      <c r="W350" t="s">
        <v>1006</v>
      </c>
      <c r="X350" t="s">
        <v>921</v>
      </c>
      <c r="Y350" t="s">
        <v>922</v>
      </c>
      <c r="Z350" t="s">
        <v>923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0">
        <f t="shared" ref="A351:A371" si="24">DATEVALUE(TEXT(F351, "mm/dd/yy"))</f>
        <v>37027</v>
      </c>
      <c r="B351" s="70" t="str">
        <f t="shared" ref="B351:B371" si="25">IF(K351="Power",IF(Z351="Enron Canada Corp.",LEFT(L351,9),LEFT(L351,13)),K351)</f>
        <v>US West Power</v>
      </c>
      <c r="C351" s="71">
        <f t="shared" ref="C351:C371" si="26">IF(K351="Power",((AE351-AD351+1)*16*SUM(O351:P351)),((AE351-AD351+1)*SUM(O351:P351)))</f>
        <v>400</v>
      </c>
      <c r="D351" s="71">
        <f t="shared" si="20"/>
        <v>3</v>
      </c>
      <c r="E351" s="3">
        <v>1252000</v>
      </c>
      <c r="F351" s="5">
        <v>37027.34097222222</v>
      </c>
      <c r="G351" t="s">
        <v>107</v>
      </c>
      <c r="H351" t="s">
        <v>997</v>
      </c>
      <c r="I351" t="s">
        <v>912</v>
      </c>
      <c r="K351" t="s">
        <v>913</v>
      </c>
      <c r="L351" t="s">
        <v>925</v>
      </c>
      <c r="M351">
        <v>29383</v>
      </c>
      <c r="N351" t="s">
        <v>464</v>
      </c>
      <c r="P351" s="7">
        <v>25</v>
      </c>
      <c r="R351" t="s">
        <v>916</v>
      </c>
      <c r="S351" t="s">
        <v>917</v>
      </c>
      <c r="T351" s="11">
        <v>60</v>
      </c>
      <c r="U351" t="s">
        <v>998</v>
      </c>
      <c r="V351" t="s">
        <v>323</v>
      </c>
      <c r="W351" t="s">
        <v>934</v>
      </c>
      <c r="X351" t="s">
        <v>921</v>
      </c>
      <c r="Y351" t="s">
        <v>922</v>
      </c>
      <c r="Z351" t="s">
        <v>923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0">
        <f t="shared" si="24"/>
        <v>37027</v>
      </c>
      <c r="B352" s="70" t="str">
        <f t="shared" si="25"/>
        <v>US East Power</v>
      </c>
      <c r="C352" s="71">
        <f t="shared" si="26"/>
        <v>24000</v>
      </c>
      <c r="D352" s="71">
        <f t="shared" si="20"/>
        <v>120</v>
      </c>
      <c r="E352" s="3">
        <v>1252124</v>
      </c>
      <c r="F352" s="5">
        <v>37027.345833333333</v>
      </c>
      <c r="G352" t="s">
        <v>19</v>
      </c>
      <c r="H352" t="s">
        <v>911</v>
      </c>
      <c r="I352" t="s">
        <v>912</v>
      </c>
      <c r="K352" t="s">
        <v>913</v>
      </c>
      <c r="L352" t="s">
        <v>953</v>
      </c>
      <c r="M352">
        <v>3942</v>
      </c>
      <c r="N352" t="s">
        <v>116</v>
      </c>
      <c r="O352" s="7">
        <v>50</v>
      </c>
      <c r="R352" t="s">
        <v>916</v>
      </c>
      <c r="S352" t="s">
        <v>917</v>
      </c>
      <c r="T352" s="11">
        <v>42.75</v>
      </c>
      <c r="U352" t="s">
        <v>972</v>
      </c>
      <c r="V352" t="s">
        <v>993</v>
      </c>
      <c r="W352" t="s">
        <v>994</v>
      </c>
      <c r="X352" t="s">
        <v>921</v>
      </c>
      <c r="Y352" t="s">
        <v>922</v>
      </c>
      <c r="Z352" t="s">
        <v>923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0">
        <f t="shared" si="24"/>
        <v>37027</v>
      </c>
      <c r="B353" s="70" t="str">
        <f t="shared" si="25"/>
        <v>Natural Gas</v>
      </c>
      <c r="C353" s="71">
        <f t="shared" si="26"/>
        <v>3060000</v>
      </c>
      <c r="D353" s="71">
        <f t="shared" si="20"/>
        <v>765</v>
      </c>
      <c r="E353" s="3">
        <v>1252211</v>
      </c>
      <c r="F353" s="5">
        <v>37027.348611111112</v>
      </c>
      <c r="G353" t="s">
        <v>982</v>
      </c>
      <c r="H353" t="s">
        <v>997</v>
      </c>
      <c r="I353" t="s">
        <v>912</v>
      </c>
      <c r="K353" t="s">
        <v>942</v>
      </c>
      <c r="L353" t="s">
        <v>943</v>
      </c>
      <c r="M353">
        <v>49193</v>
      </c>
      <c r="N353" t="s">
        <v>286</v>
      </c>
      <c r="O353" s="7">
        <v>20000</v>
      </c>
      <c r="R353" t="s">
        <v>945</v>
      </c>
      <c r="S353" t="s">
        <v>917</v>
      </c>
      <c r="T353" s="11">
        <v>-0.01</v>
      </c>
      <c r="U353" t="s">
        <v>130</v>
      </c>
      <c r="V353" t="s">
        <v>131</v>
      </c>
      <c r="W353" t="s">
        <v>132</v>
      </c>
      <c r="X353" t="s">
        <v>949</v>
      </c>
      <c r="Y353" t="s">
        <v>922</v>
      </c>
      <c r="Z353" t="s">
        <v>950</v>
      </c>
      <c r="AA353">
        <v>96045266</v>
      </c>
      <c r="AB353" t="s">
        <v>465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0">
        <f t="shared" si="24"/>
        <v>37027</v>
      </c>
      <c r="B354" s="70" t="str">
        <f t="shared" si="25"/>
        <v>Natural Gas</v>
      </c>
      <c r="C354" s="71">
        <f t="shared" si="26"/>
        <v>3000000</v>
      </c>
      <c r="D354" s="71">
        <f t="shared" si="20"/>
        <v>750</v>
      </c>
      <c r="E354" s="3">
        <v>1252359</v>
      </c>
      <c r="F354" s="5">
        <v>37027.353472222225</v>
      </c>
      <c r="G354" t="s">
        <v>1031</v>
      </c>
      <c r="H354" t="s">
        <v>461</v>
      </c>
      <c r="I354" t="s">
        <v>912</v>
      </c>
      <c r="K354" t="s">
        <v>942</v>
      </c>
      <c r="L354" t="s">
        <v>943</v>
      </c>
      <c r="M354">
        <v>37083</v>
      </c>
      <c r="N354" t="s">
        <v>466</v>
      </c>
      <c r="P354" s="7">
        <v>100000</v>
      </c>
      <c r="R354" t="s">
        <v>945</v>
      </c>
      <c r="S354" t="s">
        <v>917</v>
      </c>
      <c r="T354" s="11">
        <v>-5.0000000000000001E-3</v>
      </c>
      <c r="U354" t="s">
        <v>453</v>
      </c>
      <c r="V354" t="s">
        <v>131</v>
      </c>
      <c r="W354" t="s">
        <v>132</v>
      </c>
      <c r="X354" t="s">
        <v>949</v>
      </c>
      <c r="Y354" t="s">
        <v>922</v>
      </c>
      <c r="Z354" t="s">
        <v>950</v>
      </c>
      <c r="AA354">
        <v>96011840</v>
      </c>
      <c r="AB354" t="s">
        <v>467</v>
      </c>
      <c r="AC354">
        <v>57508</v>
      </c>
      <c r="AD354" s="5">
        <v>37043.875</v>
      </c>
      <c r="AE354" s="5">
        <v>37072.875</v>
      </c>
    </row>
    <row r="355" spans="1:31" x14ac:dyDescent="0.2">
      <c r="A355" s="70">
        <f t="shared" si="24"/>
        <v>37027</v>
      </c>
      <c r="B355" s="70" t="str">
        <f t="shared" si="25"/>
        <v>Natural Gas</v>
      </c>
      <c r="C355" s="71">
        <f t="shared" si="26"/>
        <v>615000</v>
      </c>
      <c r="D355" s="71">
        <f t="shared" si="20"/>
        <v>153.75</v>
      </c>
      <c r="E355" s="3">
        <v>1252499</v>
      </c>
      <c r="F355" s="5">
        <v>37027.356249999997</v>
      </c>
      <c r="G355" t="s">
        <v>96</v>
      </c>
      <c r="H355" t="s">
        <v>997</v>
      </c>
      <c r="I355" t="s">
        <v>912</v>
      </c>
      <c r="K355" t="s">
        <v>942</v>
      </c>
      <c r="L355" t="s">
        <v>943</v>
      </c>
      <c r="M355">
        <v>50473</v>
      </c>
      <c r="N355" t="s">
        <v>468</v>
      </c>
      <c r="O355" s="7">
        <v>5000</v>
      </c>
      <c r="R355" t="s">
        <v>945</v>
      </c>
      <c r="S355" t="s">
        <v>917</v>
      </c>
      <c r="T355" s="11">
        <v>-7.0000000000000007E-2</v>
      </c>
      <c r="U355" t="s">
        <v>1023</v>
      </c>
      <c r="V355" t="s">
        <v>1024</v>
      </c>
      <c r="W355" t="s">
        <v>1025</v>
      </c>
      <c r="X355" t="s">
        <v>949</v>
      </c>
      <c r="Y355" t="s">
        <v>922</v>
      </c>
      <c r="Z355" t="s">
        <v>950</v>
      </c>
      <c r="AA355">
        <v>96030230</v>
      </c>
      <c r="AB355" t="s">
        <v>469</v>
      </c>
      <c r="AC355">
        <v>66652</v>
      </c>
      <c r="AD355" s="5">
        <v>37073</v>
      </c>
      <c r="AE355" s="5">
        <v>37195</v>
      </c>
    </row>
    <row r="356" spans="1:31" x14ac:dyDescent="0.2">
      <c r="A356" s="70">
        <f t="shared" si="24"/>
        <v>37027</v>
      </c>
      <c r="B356" s="70" t="str">
        <f t="shared" si="25"/>
        <v>US East Power</v>
      </c>
      <c r="C356" s="71">
        <f t="shared" si="26"/>
        <v>800</v>
      </c>
      <c r="D356" s="71">
        <f t="shared" si="20"/>
        <v>4</v>
      </c>
      <c r="E356" s="3">
        <v>1252745</v>
      </c>
      <c r="F356" s="5">
        <v>37027.363194444442</v>
      </c>
      <c r="G356" t="s">
        <v>470</v>
      </c>
      <c r="H356" t="s">
        <v>461</v>
      </c>
      <c r="I356" t="s">
        <v>912</v>
      </c>
      <c r="K356" t="s">
        <v>913</v>
      </c>
      <c r="L356" t="s">
        <v>953</v>
      </c>
      <c r="M356">
        <v>29088</v>
      </c>
      <c r="N356" t="s">
        <v>471</v>
      </c>
      <c r="O356" s="7">
        <v>50</v>
      </c>
      <c r="R356" t="s">
        <v>916</v>
      </c>
      <c r="S356" t="s">
        <v>917</v>
      </c>
      <c r="T356" s="11">
        <v>39.299999999999997</v>
      </c>
      <c r="U356" t="s">
        <v>472</v>
      </c>
      <c r="V356" t="s">
        <v>973</v>
      </c>
      <c r="W356" t="s">
        <v>974</v>
      </c>
      <c r="X356" t="s">
        <v>921</v>
      </c>
      <c r="Y356" t="s">
        <v>922</v>
      </c>
      <c r="Z356" t="s">
        <v>923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0">
        <f t="shared" si="24"/>
        <v>37027</v>
      </c>
      <c r="B357" s="70" t="str">
        <f t="shared" si="25"/>
        <v>US West Power</v>
      </c>
      <c r="C357" s="71">
        <f t="shared" si="26"/>
        <v>12000</v>
      </c>
      <c r="D357" s="71">
        <f t="shared" si="20"/>
        <v>90</v>
      </c>
      <c r="E357" s="3">
        <v>1253041</v>
      </c>
      <c r="F357" s="5">
        <v>37027.369444444441</v>
      </c>
      <c r="G357" t="s">
        <v>19</v>
      </c>
      <c r="H357" t="s">
        <v>911</v>
      </c>
      <c r="I357" t="s">
        <v>912</v>
      </c>
      <c r="K357" t="s">
        <v>913</v>
      </c>
      <c r="L357" t="s">
        <v>914</v>
      </c>
      <c r="M357">
        <v>49075</v>
      </c>
      <c r="N357" t="s">
        <v>279</v>
      </c>
      <c r="P357" s="7">
        <v>25</v>
      </c>
      <c r="R357" t="s">
        <v>916</v>
      </c>
      <c r="S357" t="s">
        <v>917</v>
      </c>
      <c r="T357" s="11">
        <v>307.5</v>
      </c>
      <c r="U357" t="s">
        <v>937</v>
      </c>
      <c r="V357" t="s">
        <v>940</v>
      </c>
      <c r="W357" t="s">
        <v>920</v>
      </c>
      <c r="X357" t="s">
        <v>921</v>
      </c>
      <c r="Y357" t="s">
        <v>922</v>
      </c>
      <c r="Z357" t="s">
        <v>923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0">
        <f t="shared" si="24"/>
        <v>37027</v>
      </c>
      <c r="B358" s="70" t="str">
        <f t="shared" si="25"/>
        <v>Natural Gas</v>
      </c>
      <c r="C358" s="71">
        <f t="shared" si="26"/>
        <v>300000</v>
      </c>
      <c r="D358" s="71">
        <f t="shared" si="20"/>
        <v>75</v>
      </c>
      <c r="E358" s="3">
        <v>1253318</v>
      </c>
      <c r="F358" s="5">
        <v>37027.373611111114</v>
      </c>
      <c r="G358" t="s">
        <v>982</v>
      </c>
      <c r="H358" t="s">
        <v>997</v>
      </c>
      <c r="I358" t="s">
        <v>912</v>
      </c>
      <c r="K358" t="s">
        <v>942</v>
      </c>
      <c r="L358" t="s">
        <v>943</v>
      </c>
      <c r="M358">
        <v>36207</v>
      </c>
      <c r="N358" t="s">
        <v>362</v>
      </c>
      <c r="O358" s="7">
        <v>10000</v>
      </c>
      <c r="R358" t="s">
        <v>945</v>
      </c>
      <c r="S358" t="s">
        <v>917</v>
      </c>
      <c r="T358" s="11">
        <v>0.17499999999999999</v>
      </c>
      <c r="U358" t="s">
        <v>1023</v>
      </c>
      <c r="V358" t="s">
        <v>11</v>
      </c>
      <c r="W358" t="s">
        <v>3</v>
      </c>
      <c r="X358" t="s">
        <v>949</v>
      </c>
      <c r="Y358" t="s">
        <v>922</v>
      </c>
      <c r="Z358" t="s">
        <v>950</v>
      </c>
      <c r="AA358">
        <v>96045266</v>
      </c>
      <c r="AB358" t="s">
        <v>473</v>
      </c>
      <c r="AC358">
        <v>53350</v>
      </c>
      <c r="AD358" s="5">
        <v>37043.875</v>
      </c>
      <c r="AE358" s="5">
        <v>37072.875</v>
      </c>
    </row>
    <row r="359" spans="1:31" x14ac:dyDescent="0.2">
      <c r="A359" s="70">
        <f t="shared" si="24"/>
        <v>37027</v>
      </c>
      <c r="B359" s="70" t="str">
        <f t="shared" si="25"/>
        <v>Natural Gas</v>
      </c>
      <c r="C359" s="71">
        <f t="shared" si="26"/>
        <v>150000</v>
      </c>
      <c r="D359" s="71">
        <f t="shared" si="20"/>
        <v>37.5</v>
      </c>
      <c r="E359" s="3">
        <v>1253395</v>
      </c>
      <c r="F359" s="5">
        <v>37027.375</v>
      </c>
      <c r="G359" t="s">
        <v>149</v>
      </c>
      <c r="H359" t="s">
        <v>997</v>
      </c>
      <c r="I359" t="s">
        <v>912</v>
      </c>
      <c r="K359" t="s">
        <v>942</v>
      </c>
      <c r="L359" t="s">
        <v>943</v>
      </c>
      <c r="M359">
        <v>36100</v>
      </c>
      <c r="N359" t="s">
        <v>474</v>
      </c>
      <c r="O359" s="7">
        <v>5000</v>
      </c>
      <c r="R359" t="s">
        <v>945</v>
      </c>
      <c r="S359" t="s">
        <v>917</v>
      </c>
      <c r="T359" s="11">
        <v>9.5000000000000001E-2</v>
      </c>
      <c r="U359" t="s">
        <v>1023</v>
      </c>
      <c r="V359" t="s">
        <v>11</v>
      </c>
      <c r="W359" t="s">
        <v>3</v>
      </c>
      <c r="X359" t="s">
        <v>949</v>
      </c>
      <c r="Y359" t="s">
        <v>922</v>
      </c>
      <c r="Z359" t="s">
        <v>950</v>
      </c>
      <c r="AA359">
        <v>96038419</v>
      </c>
      <c r="AB359" t="s">
        <v>475</v>
      </c>
      <c r="AC359">
        <v>69034</v>
      </c>
      <c r="AD359" s="5">
        <v>37043.875</v>
      </c>
      <c r="AE359" s="5">
        <v>37072.875</v>
      </c>
    </row>
    <row r="360" spans="1:31" x14ac:dyDescent="0.2">
      <c r="A360" s="70">
        <f t="shared" si="24"/>
        <v>37027</v>
      </c>
      <c r="B360" s="70" t="str">
        <f t="shared" si="25"/>
        <v>Natural Gas</v>
      </c>
      <c r="C360" s="71">
        <f t="shared" si="26"/>
        <v>600000</v>
      </c>
      <c r="D360" s="71">
        <f t="shared" si="20"/>
        <v>150</v>
      </c>
      <c r="E360" s="3">
        <v>1253744</v>
      </c>
      <c r="F360" s="5">
        <v>37027.380555555559</v>
      </c>
      <c r="G360" t="s">
        <v>69</v>
      </c>
      <c r="H360" t="s">
        <v>461</v>
      </c>
      <c r="I360" t="s">
        <v>912</v>
      </c>
      <c r="K360" t="s">
        <v>942</v>
      </c>
      <c r="L360" t="s">
        <v>959</v>
      </c>
      <c r="M360">
        <v>36233</v>
      </c>
      <c r="N360" t="s">
        <v>476</v>
      </c>
      <c r="P360" s="7">
        <v>20000</v>
      </c>
      <c r="R360" t="s">
        <v>945</v>
      </c>
      <c r="S360" t="s">
        <v>917</v>
      </c>
      <c r="T360" s="11">
        <v>-2.5000000000000001E-3</v>
      </c>
      <c r="U360" t="s">
        <v>477</v>
      </c>
      <c r="V360" t="s">
        <v>1039</v>
      </c>
      <c r="W360" t="s">
        <v>1040</v>
      </c>
      <c r="X360" t="s">
        <v>949</v>
      </c>
      <c r="Y360" t="s">
        <v>922</v>
      </c>
      <c r="Z360" t="s">
        <v>950</v>
      </c>
      <c r="AA360">
        <v>96038383</v>
      </c>
      <c r="AB360" t="s">
        <v>478</v>
      </c>
      <c r="AC360">
        <v>65291</v>
      </c>
      <c r="AD360" s="5">
        <v>37043.875</v>
      </c>
      <c r="AE360" s="5">
        <v>37072.875</v>
      </c>
    </row>
    <row r="361" spans="1:31" x14ac:dyDescent="0.2">
      <c r="A361" s="70">
        <f t="shared" si="24"/>
        <v>37027</v>
      </c>
      <c r="B361" s="70" t="str">
        <f t="shared" si="25"/>
        <v>Natural Gas</v>
      </c>
      <c r="C361" s="71">
        <f t="shared" si="26"/>
        <v>300000</v>
      </c>
      <c r="D361" s="71">
        <f t="shared" si="20"/>
        <v>75</v>
      </c>
      <c r="E361" s="3">
        <v>1254462</v>
      </c>
      <c r="F361" s="5">
        <v>37027.400694444441</v>
      </c>
      <c r="G361" t="s">
        <v>479</v>
      </c>
      <c r="H361" t="s">
        <v>461</v>
      </c>
      <c r="I361" t="s">
        <v>912</v>
      </c>
      <c r="K361" t="s">
        <v>942</v>
      </c>
      <c r="L361" t="s">
        <v>943</v>
      </c>
      <c r="M361">
        <v>37083</v>
      </c>
      <c r="N361" t="s">
        <v>466</v>
      </c>
      <c r="P361" s="7">
        <v>10000</v>
      </c>
      <c r="R361" t="s">
        <v>945</v>
      </c>
      <c r="S361" t="s">
        <v>917</v>
      </c>
      <c r="T361" s="11">
        <v>-2.5000000000000001E-3</v>
      </c>
      <c r="U361" t="s">
        <v>453</v>
      </c>
      <c r="V361" t="s">
        <v>131</v>
      </c>
      <c r="W361" t="s">
        <v>132</v>
      </c>
      <c r="X361" t="s">
        <v>949</v>
      </c>
      <c r="Y361" t="s">
        <v>922</v>
      </c>
      <c r="Z361" t="s">
        <v>950</v>
      </c>
      <c r="AB361" t="s">
        <v>480</v>
      </c>
      <c r="AC361">
        <v>56759</v>
      </c>
      <c r="AD361" s="5">
        <v>37043.875</v>
      </c>
      <c r="AE361" s="5">
        <v>37072.875</v>
      </c>
    </row>
    <row r="362" spans="1:31" x14ac:dyDescent="0.2">
      <c r="A362" s="70">
        <f t="shared" si="24"/>
        <v>37027</v>
      </c>
      <c r="B362" s="70" t="str">
        <f t="shared" si="25"/>
        <v>US West Power</v>
      </c>
      <c r="C362" s="71">
        <f t="shared" si="26"/>
        <v>12400</v>
      </c>
      <c r="D362" s="71">
        <f t="shared" si="20"/>
        <v>93</v>
      </c>
      <c r="E362" s="3">
        <v>1254784</v>
      </c>
      <c r="F362" s="5">
        <v>37027.417361111111</v>
      </c>
      <c r="G362" t="s">
        <v>481</v>
      </c>
      <c r="H362" t="s">
        <v>911</v>
      </c>
      <c r="I362" t="s">
        <v>912</v>
      </c>
      <c r="K362" t="s">
        <v>913</v>
      </c>
      <c r="L362" t="s">
        <v>914</v>
      </c>
      <c r="M362">
        <v>36473</v>
      </c>
      <c r="N362" t="s">
        <v>396</v>
      </c>
      <c r="P362" s="7">
        <v>25</v>
      </c>
      <c r="R362" t="s">
        <v>916</v>
      </c>
      <c r="S362" t="s">
        <v>917</v>
      </c>
      <c r="T362" s="11">
        <v>345</v>
      </c>
      <c r="U362" t="s">
        <v>937</v>
      </c>
      <c r="V362" t="s">
        <v>276</v>
      </c>
      <c r="W362" t="s">
        <v>920</v>
      </c>
      <c r="X362" t="s">
        <v>921</v>
      </c>
      <c r="Y362" t="s">
        <v>922</v>
      </c>
      <c r="Z362" t="s">
        <v>923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0">
        <f t="shared" si="24"/>
        <v>37027</v>
      </c>
      <c r="B363" s="70" t="str">
        <f t="shared" si="25"/>
        <v>Natural Gas</v>
      </c>
      <c r="C363" s="71">
        <f t="shared" si="26"/>
        <v>3000000</v>
      </c>
      <c r="D363" s="71">
        <f t="shared" si="20"/>
        <v>750</v>
      </c>
      <c r="E363" s="3">
        <v>1254805</v>
      </c>
      <c r="F363" s="5">
        <v>37027.418749999997</v>
      </c>
      <c r="G363" t="s">
        <v>958</v>
      </c>
      <c r="H363" t="s">
        <v>461</v>
      </c>
      <c r="I363" t="s">
        <v>912</v>
      </c>
      <c r="K363" t="s">
        <v>942</v>
      </c>
      <c r="L363" t="s">
        <v>943</v>
      </c>
      <c r="M363">
        <v>37083</v>
      </c>
      <c r="N363" t="s">
        <v>466</v>
      </c>
      <c r="P363" s="7">
        <v>100000</v>
      </c>
      <c r="R363" t="s">
        <v>945</v>
      </c>
      <c r="S363" t="s">
        <v>917</v>
      </c>
      <c r="T363" s="11">
        <v>-5.0000000000000001E-3</v>
      </c>
      <c r="U363" t="s">
        <v>453</v>
      </c>
      <c r="V363" t="s">
        <v>131</v>
      </c>
      <c r="W363" t="s">
        <v>132</v>
      </c>
      <c r="X363" t="s">
        <v>949</v>
      </c>
      <c r="Y363" t="s">
        <v>922</v>
      </c>
      <c r="Z363" t="s">
        <v>950</v>
      </c>
      <c r="AA363">
        <v>96021110</v>
      </c>
      <c r="AB363" t="s">
        <v>482</v>
      </c>
      <c r="AC363">
        <v>57399</v>
      </c>
      <c r="AD363" s="5">
        <v>37043.875</v>
      </c>
      <c r="AE363" s="5">
        <v>37072.875</v>
      </c>
    </row>
    <row r="364" spans="1:31" x14ac:dyDescent="0.2">
      <c r="A364" s="70">
        <f t="shared" si="24"/>
        <v>37027</v>
      </c>
      <c r="B364" s="70" t="str">
        <f t="shared" si="25"/>
        <v>Natural Gas</v>
      </c>
      <c r="C364" s="71">
        <f t="shared" si="26"/>
        <v>150000</v>
      </c>
      <c r="D364" s="71">
        <f t="shared" si="20"/>
        <v>37.5</v>
      </c>
      <c r="E364" s="3">
        <v>1255116</v>
      </c>
      <c r="F364" s="5">
        <v>37027.441666666666</v>
      </c>
      <c r="G364" t="s">
        <v>1021</v>
      </c>
      <c r="H364" t="s">
        <v>997</v>
      </c>
      <c r="I364" t="s">
        <v>912</v>
      </c>
      <c r="K364" t="s">
        <v>942</v>
      </c>
      <c r="L364" t="s">
        <v>943</v>
      </c>
      <c r="M364">
        <v>36100</v>
      </c>
      <c r="N364" t="s">
        <v>474</v>
      </c>
      <c r="P364" s="7">
        <v>5000</v>
      </c>
      <c r="R364" t="s">
        <v>945</v>
      </c>
      <c r="S364" t="s">
        <v>917</v>
      </c>
      <c r="T364" s="11">
        <v>9.2499999999999999E-2</v>
      </c>
      <c r="U364" t="s">
        <v>1023</v>
      </c>
      <c r="V364" t="s">
        <v>11</v>
      </c>
      <c r="W364" t="s">
        <v>3</v>
      </c>
      <c r="X364" t="s">
        <v>949</v>
      </c>
      <c r="Y364" t="s">
        <v>922</v>
      </c>
      <c r="Z364" t="s">
        <v>950</v>
      </c>
      <c r="AA364">
        <v>96043502</v>
      </c>
      <c r="AB364" t="s">
        <v>483</v>
      </c>
      <c r="AC364">
        <v>57543</v>
      </c>
      <c r="AD364" s="5">
        <v>37043.875</v>
      </c>
      <c r="AE364" s="5">
        <v>37072.875</v>
      </c>
    </row>
    <row r="365" spans="1:31" x14ac:dyDescent="0.2">
      <c r="A365" s="70">
        <f t="shared" si="24"/>
        <v>37027</v>
      </c>
      <c r="B365" s="70" t="str">
        <f t="shared" si="25"/>
        <v>Natural Gas</v>
      </c>
      <c r="C365" s="71">
        <f t="shared" si="26"/>
        <v>300000</v>
      </c>
      <c r="D365" s="71">
        <f t="shared" si="20"/>
        <v>75</v>
      </c>
      <c r="E365" s="3">
        <v>1255354</v>
      </c>
      <c r="F365" s="5">
        <v>37027.461111111108</v>
      </c>
      <c r="G365" t="s">
        <v>958</v>
      </c>
      <c r="H365" t="s">
        <v>461</v>
      </c>
      <c r="I365" t="s">
        <v>912</v>
      </c>
      <c r="K365" t="s">
        <v>942</v>
      </c>
      <c r="L365" t="s">
        <v>959</v>
      </c>
      <c r="M365">
        <v>37347</v>
      </c>
      <c r="N365" t="s">
        <v>484</v>
      </c>
      <c r="P365" s="7">
        <v>10000</v>
      </c>
      <c r="R365" t="s">
        <v>945</v>
      </c>
      <c r="S365" t="s">
        <v>917</v>
      </c>
      <c r="T365" s="11">
        <v>5.0000000000000001E-3</v>
      </c>
      <c r="U365" t="s">
        <v>477</v>
      </c>
      <c r="V365" t="s">
        <v>67</v>
      </c>
      <c r="W365" t="s">
        <v>3</v>
      </c>
      <c r="X365" t="s">
        <v>949</v>
      </c>
      <c r="Y365" t="s">
        <v>922</v>
      </c>
      <c r="Z365" t="s">
        <v>950</v>
      </c>
      <c r="AA365">
        <v>96021110</v>
      </c>
      <c r="AB365" t="s">
        <v>485</v>
      </c>
      <c r="AC365">
        <v>57399</v>
      </c>
      <c r="AD365" s="5">
        <v>37043.875</v>
      </c>
      <c r="AE365" s="5">
        <v>37072.875</v>
      </c>
    </row>
    <row r="366" spans="1:31" x14ac:dyDescent="0.2">
      <c r="A366" s="70">
        <f t="shared" si="24"/>
        <v>37027</v>
      </c>
      <c r="B366" s="70" t="str">
        <f t="shared" si="25"/>
        <v>US West Power</v>
      </c>
      <c r="C366" s="71">
        <f t="shared" si="26"/>
        <v>36800</v>
      </c>
      <c r="D366" s="71">
        <f t="shared" si="20"/>
        <v>276</v>
      </c>
      <c r="E366" s="3">
        <v>1255441</v>
      </c>
      <c r="F366" s="5">
        <v>37027.476388888892</v>
      </c>
      <c r="G366" t="s">
        <v>19</v>
      </c>
      <c r="H366" t="s">
        <v>911</v>
      </c>
      <c r="I366" t="s">
        <v>912</v>
      </c>
      <c r="K366" t="s">
        <v>913</v>
      </c>
      <c r="L366" t="s">
        <v>914</v>
      </c>
      <c r="M366">
        <v>30895</v>
      </c>
      <c r="N366" t="s">
        <v>966</v>
      </c>
      <c r="P366" s="7">
        <v>25</v>
      </c>
      <c r="R366" t="s">
        <v>916</v>
      </c>
      <c r="S366" t="s">
        <v>917</v>
      </c>
      <c r="T366" s="11">
        <v>332.5</v>
      </c>
      <c r="U366" t="s">
        <v>937</v>
      </c>
      <c r="V366" t="s">
        <v>930</v>
      </c>
      <c r="W366" t="s">
        <v>931</v>
      </c>
      <c r="X366" t="s">
        <v>921</v>
      </c>
      <c r="Y366" t="s">
        <v>922</v>
      </c>
      <c r="Z366" t="s">
        <v>923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0">
        <f t="shared" si="24"/>
        <v>37027</v>
      </c>
      <c r="B367" s="70" t="str">
        <f t="shared" si="25"/>
        <v>Natural Gas</v>
      </c>
      <c r="C367" s="71">
        <f t="shared" si="26"/>
        <v>600000</v>
      </c>
      <c r="D367" s="71">
        <f t="shared" si="20"/>
        <v>150</v>
      </c>
      <c r="E367" s="3">
        <v>1255759</v>
      </c>
      <c r="F367" s="5">
        <v>37027.529861111114</v>
      </c>
      <c r="G367" t="s">
        <v>982</v>
      </c>
      <c r="H367" t="s">
        <v>461</v>
      </c>
      <c r="I367" t="s">
        <v>912</v>
      </c>
      <c r="K367" t="s">
        <v>942</v>
      </c>
      <c r="L367" t="s">
        <v>943</v>
      </c>
      <c r="M367">
        <v>37105</v>
      </c>
      <c r="N367" t="s">
        <v>486</v>
      </c>
      <c r="O367" s="7">
        <v>20000</v>
      </c>
      <c r="R367" t="s">
        <v>945</v>
      </c>
      <c r="S367" t="s">
        <v>917</v>
      </c>
      <c r="T367" s="11">
        <v>-0.13500000000000001</v>
      </c>
      <c r="U367" t="s">
        <v>453</v>
      </c>
      <c r="V367" t="s">
        <v>131</v>
      </c>
      <c r="W367" t="s">
        <v>132</v>
      </c>
      <c r="X367" t="s">
        <v>949</v>
      </c>
      <c r="Y367" t="s">
        <v>922</v>
      </c>
      <c r="Z367" t="s">
        <v>950</v>
      </c>
      <c r="AA367">
        <v>96045266</v>
      </c>
      <c r="AB367" t="s">
        <v>487</v>
      </c>
      <c r="AC367">
        <v>53350</v>
      </c>
      <c r="AD367" s="5">
        <v>37043.875</v>
      </c>
      <c r="AE367" s="5">
        <v>37072.875</v>
      </c>
    </row>
    <row r="368" spans="1:31" x14ac:dyDescent="0.2">
      <c r="A368" s="70">
        <f t="shared" si="24"/>
        <v>37027</v>
      </c>
      <c r="B368" s="70" t="str">
        <f t="shared" si="25"/>
        <v>Natural Gas</v>
      </c>
      <c r="C368" s="71">
        <f t="shared" si="26"/>
        <v>300000</v>
      </c>
      <c r="D368" s="71">
        <f t="shared" si="20"/>
        <v>75</v>
      </c>
      <c r="E368" s="3">
        <v>1255805</v>
      </c>
      <c r="F368" s="5">
        <v>37027.53402777778</v>
      </c>
      <c r="G368" t="s">
        <v>982</v>
      </c>
      <c r="H368" t="s">
        <v>461</v>
      </c>
      <c r="I368" t="s">
        <v>912</v>
      </c>
      <c r="K368" t="s">
        <v>942</v>
      </c>
      <c r="L368" t="s">
        <v>943</v>
      </c>
      <c r="M368">
        <v>37101</v>
      </c>
      <c r="N368" t="s">
        <v>488</v>
      </c>
      <c r="O368" s="7">
        <v>10000</v>
      </c>
      <c r="R368" t="s">
        <v>945</v>
      </c>
      <c r="S368" t="s">
        <v>917</v>
      </c>
      <c r="T368" s="11">
        <v>-0.10249999999999999</v>
      </c>
      <c r="U368" t="s">
        <v>453</v>
      </c>
      <c r="V368" t="s">
        <v>131</v>
      </c>
      <c r="W368" t="s">
        <v>132</v>
      </c>
      <c r="X368" t="s">
        <v>949</v>
      </c>
      <c r="Y368" t="s">
        <v>922</v>
      </c>
      <c r="Z368" t="s">
        <v>950</v>
      </c>
      <c r="AA368">
        <v>96045266</v>
      </c>
      <c r="AB368" t="s">
        <v>489</v>
      </c>
      <c r="AC368">
        <v>53350</v>
      </c>
      <c r="AD368" s="5">
        <v>37043.875</v>
      </c>
      <c r="AE368" s="5">
        <v>37072.875</v>
      </c>
    </row>
    <row r="369" spans="1:31" x14ac:dyDescent="0.2">
      <c r="A369" s="70">
        <f t="shared" si="24"/>
        <v>37027</v>
      </c>
      <c r="B369" s="70" t="str">
        <f t="shared" si="25"/>
        <v>US East Power</v>
      </c>
      <c r="C369" s="71">
        <f t="shared" si="26"/>
        <v>24000</v>
      </c>
      <c r="D369" s="71">
        <f t="shared" si="20"/>
        <v>120</v>
      </c>
      <c r="E369" s="3">
        <v>1256122</v>
      </c>
      <c r="F369" s="5">
        <v>37027.552083333336</v>
      </c>
      <c r="G369" t="s">
        <v>999</v>
      </c>
      <c r="H369" t="s">
        <v>997</v>
      </c>
      <c r="I369" t="s">
        <v>912</v>
      </c>
      <c r="K369" t="s">
        <v>913</v>
      </c>
      <c r="L369" t="s">
        <v>953</v>
      </c>
      <c r="M369">
        <v>33277</v>
      </c>
      <c r="N369" t="s">
        <v>1000</v>
      </c>
      <c r="P369" s="7">
        <v>50</v>
      </c>
      <c r="R369" t="s">
        <v>916</v>
      </c>
      <c r="S369" t="s">
        <v>917</v>
      </c>
      <c r="T369" s="11">
        <v>36.9</v>
      </c>
      <c r="U369" t="s">
        <v>490</v>
      </c>
      <c r="V369" t="s">
        <v>1002</v>
      </c>
      <c r="W369" t="s">
        <v>1003</v>
      </c>
      <c r="X369" t="s">
        <v>921</v>
      </c>
      <c r="Y369" t="s">
        <v>922</v>
      </c>
      <c r="Z369" t="s">
        <v>923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0">
        <f t="shared" si="24"/>
        <v>37027</v>
      </c>
      <c r="B370" s="70" t="str">
        <f t="shared" si="25"/>
        <v>Natural Gas</v>
      </c>
      <c r="C370" s="71">
        <f t="shared" si="26"/>
        <v>150000</v>
      </c>
      <c r="D370" s="71">
        <f t="shared" si="20"/>
        <v>37.5</v>
      </c>
      <c r="E370" s="3">
        <v>1256667</v>
      </c>
      <c r="F370" s="5">
        <v>37027.588194444441</v>
      </c>
      <c r="G370" t="s">
        <v>1031</v>
      </c>
      <c r="H370" t="s">
        <v>997</v>
      </c>
      <c r="I370" t="s">
        <v>912</v>
      </c>
      <c r="K370" t="s">
        <v>942</v>
      </c>
      <c r="L370" t="s">
        <v>943</v>
      </c>
      <c r="M370">
        <v>38623</v>
      </c>
      <c r="N370" t="s">
        <v>491</v>
      </c>
      <c r="P370" s="7">
        <v>5000</v>
      </c>
      <c r="R370" t="s">
        <v>945</v>
      </c>
      <c r="S370" t="s">
        <v>917</v>
      </c>
      <c r="T370" s="11">
        <v>-8.5000000000000006E-2</v>
      </c>
      <c r="U370" t="s">
        <v>1023</v>
      </c>
      <c r="V370" t="s">
        <v>1024</v>
      </c>
      <c r="W370" t="s">
        <v>1025</v>
      </c>
      <c r="X370" t="s">
        <v>949</v>
      </c>
      <c r="Y370" t="s">
        <v>922</v>
      </c>
      <c r="Z370" t="s">
        <v>950</v>
      </c>
      <c r="AA370">
        <v>96011840</v>
      </c>
      <c r="AB370" t="s">
        <v>492</v>
      </c>
      <c r="AC370">
        <v>57508</v>
      </c>
      <c r="AD370" s="5">
        <v>37043.875</v>
      </c>
      <c r="AE370" s="5">
        <v>37072.875</v>
      </c>
    </row>
    <row r="371" spans="1:31" x14ac:dyDescent="0.2">
      <c r="A371" s="70">
        <f t="shared" si="24"/>
        <v>37027</v>
      </c>
      <c r="B371" s="70" t="str">
        <f t="shared" si="25"/>
        <v>Natural Gas</v>
      </c>
      <c r="C371" s="71">
        <f t="shared" si="26"/>
        <v>300000</v>
      </c>
      <c r="D371" s="71">
        <f t="shared" si="20"/>
        <v>75</v>
      </c>
      <c r="E371" s="3">
        <v>1256905</v>
      </c>
      <c r="F371" s="5">
        <v>37027.663888888892</v>
      </c>
      <c r="G371" t="s">
        <v>21</v>
      </c>
      <c r="H371" t="s">
        <v>461</v>
      </c>
      <c r="I371" t="s">
        <v>912</v>
      </c>
      <c r="K371" t="s">
        <v>942</v>
      </c>
      <c r="L371" t="s">
        <v>959</v>
      </c>
      <c r="M371">
        <v>42364</v>
      </c>
      <c r="N371" t="s">
        <v>493</v>
      </c>
      <c r="O371" s="7">
        <v>10000</v>
      </c>
      <c r="R371" t="s">
        <v>945</v>
      </c>
      <c r="S371" t="s">
        <v>917</v>
      </c>
      <c r="T371" s="11">
        <v>0</v>
      </c>
      <c r="U371" t="s">
        <v>494</v>
      </c>
      <c r="V371" t="s">
        <v>1039</v>
      </c>
      <c r="W371" t="s">
        <v>1040</v>
      </c>
      <c r="X371" t="s">
        <v>949</v>
      </c>
      <c r="Y371" t="s">
        <v>922</v>
      </c>
      <c r="Z371" t="s">
        <v>950</v>
      </c>
      <c r="AB371" t="s">
        <v>495</v>
      </c>
      <c r="AC371">
        <v>68856</v>
      </c>
      <c r="AD371" s="5">
        <v>37043.875</v>
      </c>
      <c r="AE371" s="5">
        <v>37072.875</v>
      </c>
    </row>
    <row r="372" spans="1:31" x14ac:dyDescent="0.2">
      <c r="A372" s="70">
        <f t="shared" ref="A372:A398" si="27">DATEVALUE(TEXT(F372, "mm/dd/yy"))</f>
        <v>37028</v>
      </c>
      <c r="B372" s="70" t="str">
        <f t="shared" ref="B372:B398" si="28">IF(K372="Power",IF(Z372="Enron Canada Corp.",LEFT(L372,9),LEFT(L372,13)),K372)</f>
        <v>US East Power</v>
      </c>
      <c r="C372" s="71">
        <f t="shared" ref="C372:C398" si="29">IF(K372="Power",((AE372-AD372+1)*16*SUM(O372:P372)),((AE372-AD372+1)*SUM(O372:P372)))</f>
        <v>24000</v>
      </c>
      <c r="D372" s="71">
        <f t="shared" si="20"/>
        <v>120</v>
      </c>
      <c r="E372" s="3">
        <v>1257542</v>
      </c>
      <c r="F372" s="5">
        <v>37028.278912037</v>
      </c>
      <c r="G372" t="s">
        <v>19</v>
      </c>
      <c r="H372" t="s">
        <v>911</v>
      </c>
      <c r="I372" t="s">
        <v>912</v>
      </c>
      <c r="K372" t="s">
        <v>913</v>
      </c>
      <c r="L372" t="s">
        <v>953</v>
      </c>
      <c r="M372">
        <v>32554</v>
      </c>
      <c r="N372" t="s">
        <v>992</v>
      </c>
      <c r="O372" s="7">
        <v>50</v>
      </c>
      <c r="R372" t="s">
        <v>916</v>
      </c>
      <c r="S372" t="s">
        <v>917</v>
      </c>
      <c r="T372" s="11">
        <v>61</v>
      </c>
      <c r="U372" t="s">
        <v>972</v>
      </c>
      <c r="V372" t="s">
        <v>973</v>
      </c>
      <c r="W372" t="s">
        <v>994</v>
      </c>
      <c r="X372" t="s">
        <v>921</v>
      </c>
      <c r="Y372" t="s">
        <v>922</v>
      </c>
      <c r="Z372" t="s">
        <v>923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0">
        <f t="shared" si="27"/>
        <v>37028</v>
      </c>
      <c r="B373" s="70" t="str">
        <f t="shared" si="28"/>
        <v>US East Power</v>
      </c>
      <c r="C373" s="71">
        <f t="shared" si="29"/>
        <v>24000</v>
      </c>
      <c r="D373" s="71">
        <f t="shared" si="20"/>
        <v>120</v>
      </c>
      <c r="E373" s="3">
        <v>1257549</v>
      </c>
      <c r="F373" s="5">
        <v>37028.280428240701</v>
      </c>
      <c r="G373" t="s">
        <v>19</v>
      </c>
      <c r="H373" t="s">
        <v>911</v>
      </c>
      <c r="I373" t="s">
        <v>912</v>
      </c>
      <c r="K373" t="s">
        <v>913</v>
      </c>
      <c r="L373" t="s">
        <v>953</v>
      </c>
      <c r="M373">
        <v>32554</v>
      </c>
      <c r="N373" t="s">
        <v>992</v>
      </c>
      <c r="O373" s="7">
        <v>50</v>
      </c>
      <c r="R373" t="s">
        <v>916</v>
      </c>
      <c r="S373" t="s">
        <v>917</v>
      </c>
      <c r="T373" s="11">
        <v>60.75</v>
      </c>
      <c r="U373" t="s">
        <v>972</v>
      </c>
      <c r="V373" t="s">
        <v>973</v>
      </c>
      <c r="W373" t="s">
        <v>994</v>
      </c>
      <c r="X373" t="s">
        <v>921</v>
      </c>
      <c r="Y373" t="s">
        <v>922</v>
      </c>
      <c r="Z373" t="s">
        <v>923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0">
        <f t="shared" si="27"/>
        <v>37028</v>
      </c>
      <c r="B374" s="70" t="str">
        <f t="shared" si="28"/>
        <v>US East Power</v>
      </c>
      <c r="C374" s="71">
        <f t="shared" si="29"/>
        <v>24000</v>
      </c>
      <c r="D374" s="71">
        <f t="shared" si="20"/>
        <v>120</v>
      </c>
      <c r="E374" s="3">
        <v>1257585</v>
      </c>
      <c r="F374" s="5">
        <v>37028.285266203697</v>
      </c>
      <c r="G374" t="s">
        <v>19</v>
      </c>
      <c r="H374" t="s">
        <v>911</v>
      </c>
      <c r="I374" t="s">
        <v>912</v>
      </c>
      <c r="K374" t="s">
        <v>913</v>
      </c>
      <c r="L374" t="s">
        <v>953</v>
      </c>
      <c r="M374">
        <v>32554</v>
      </c>
      <c r="N374" t="s">
        <v>992</v>
      </c>
      <c r="O374" s="7">
        <v>50</v>
      </c>
      <c r="R374" t="s">
        <v>916</v>
      </c>
      <c r="S374" t="s">
        <v>917</v>
      </c>
      <c r="T374" s="11">
        <v>60.5</v>
      </c>
      <c r="U374" t="s">
        <v>972</v>
      </c>
      <c r="V374" t="s">
        <v>973</v>
      </c>
      <c r="W374" t="s">
        <v>994</v>
      </c>
      <c r="X374" t="s">
        <v>921</v>
      </c>
      <c r="Y374" t="s">
        <v>922</v>
      </c>
      <c r="Z374" t="s">
        <v>923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0">
        <f t="shared" si="27"/>
        <v>37028</v>
      </c>
      <c r="B375" s="70" t="str">
        <f t="shared" si="28"/>
        <v>US East Power</v>
      </c>
      <c r="C375" s="71">
        <f t="shared" si="29"/>
        <v>4000</v>
      </c>
      <c r="D375" s="71">
        <f t="shared" si="20"/>
        <v>20</v>
      </c>
      <c r="E375" s="3">
        <v>1257590</v>
      </c>
      <c r="F375" s="5">
        <v>37028.285810185203</v>
      </c>
      <c r="G375" t="s">
        <v>344</v>
      </c>
      <c r="H375" t="s">
        <v>997</v>
      </c>
      <c r="I375" t="s">
        <v>912</v>
      </c>
      <c r="K375" t="s">
        <v>913</v>
      </c>
      <c r="L375" t="s">
        <v>953</v>
      </c>
      <c r="M375">
        <v>29089</v>
      </c>
      <c r="N375" t="s">
        <v>500</v>
      </c>
      <c r="O375" s="7">
        <v>50</v>
      </c>
      <c r="R375" t="s">
        <v>916</v>
      </c>
      <c r="S375" t="s">
        <v>917</v>
      </c>
      <c r="T375" s="11">
        <v>39</v>
      </c>
      <c r="U375" t="s">
        <v>1029</v>
      </c>
      <c r="V375" t="s">
        <v>973</v>
      </c>
      <c r="W375" t="s">
        <v>974</v>
      </c>
      <c r="X375" t="s">
        <v>921</v>
      </c>
      <c r="Y375" t="s">
        <v>922</v>
      </c>
      <c r="Z375" t="s">
        <v>923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0">
        <f t="shared" si="27"/>
        <v>37028</v>
      </c>
      <c r="B376" s="70" t="str">
        <f t="shared" si="28"/>
        <v>US East Power</v>
      </c>
      <c r="C376" s="71">
        <f t="shared" si="29"/>
        <v>4000</v>
      </c>
      <c r="D376" s="71">
        <f t="shared" si="20"/>
        <v>20</v>
      </c>
      <c r="E376" s="3">
        <v>1257607</v>
      </c>
      <c r="F376" s="5">
        <v>37028.286967592598</v>
      </c>
      <c r="G376" t="s">
        <v>344</v>
      </c>
      <c r="H376" t="s">
        <v>997</v>
      </c>
      <c r="I376" t="s">
        <v>912</v>
      </c>
      <c r="K376" t="s">
        <v>913</v>
      </c>
      <c r="L376" t="s">
        <v>953</v>
      </c>
      <c r="M376">
        <v>29089</v>
      </c>
      <c r="N376" t="s">
        <v>500</v>
      </c>
      <c r="O376" s="7">
        <v>50</v>
      </c>
      <c r="R376" t="s">
        <v>916</v>
      </c>
      <c r="S376" t="s">
        <v>917</v>
      </c>
      <c r="T376" s="11">
        <v>39</v>
      </c>
      <c r="U376" t="s">
        <v>1029</v>
      </c>
      <c r="V376" t="s">
        <v>973</v>
      </c>
      <c r="W376" t="s">
        <v>974</v>
      </c>
      <c r="X376" t="s">
        <v>921</v>
      </c>
      <c r="Y376" t="s">
        <v>922</v>
      </c>
      <c r="Z376" t="s">
        <v>923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0">
        <f t="shared" si="27"/>
        <v>37028</v>
      </c>
      <c r="B377" s="70" t="str">
        <f t="shared" si="28"/>
        <v>US East Power</v>
      </c>
      <c r="C377" s="71">
        <f t="shared" si="29"/>
        <v>800</v>
      </c>
      <c r="D377" s="71">
        <f t="shared" si="20"/>
        <v>4</v>
      </c>
      <c r="E377" s="3">
        <v>1257956</v>
      </c>
      <c r="F377" s="5">
        <v>37028.324027777802</v>
      </c>
      <c r="G377" t="s">
        <v>470</v>
      </c>
      <c r="H377" t="s">
        <v>501</v>
      </c>
      <c r="I377" t="s">
        <v>912</v>
      </c>
      <c r="K377" t="s">
        <v>913</v>
      </c>
      <c r="L377" t="s">
        <v>953</v>
      </c>
      <c r="M377">
        <v>29088</v>
      </c>
      <c r="N377" t="s">
        <v>502</v>
      </c>
      <c r="O377" s="7">
        <v>50</v>
      </c>
      <c r="R377" t="s">
        <v>916</v>
      </c>
      <c r="S377" t="s">
        <v>917</v>
      </c>
      <c r="T377" s="11">
        <v>38.799999999999997</v>
      </c>
      <c r="U377" t="s">
        <v>472</v>
      </c>
      <c r="V377" t="s">
        <v>973</v>
      </c>
      <c r="W377" t="s">
        <v>974</v>
      </c>
      <c r="X377" t="s">
        <v>921</v>
      </c>
      <c r="Y377" t="s">
        <v>922</v>
      </c>
      <c r="Z377" t="s">
        <v>923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0">
        <f t="shared" si="27"/>
        <v>37028</v>
      </c>
      <c r="B378" s="70" t="str">
        <f t="shared" si="28"/>
        <v>US West Power</v>
      </c>
      <c r="C378" s="71">
        <f t="shared" si="29"/>
        <v>800</v>
      </c>
      <c r="D378" s="71">
        <f t="shared" si="20"/>
        <v>6</v>
      </c>
      <c r="E378" s="3">
        <v>1258332</v>
      </c>
      <c r="F378" s="5">
        <v>37028.342025462996</v>
      </c>
      <c r="G378" t="s">
        <v>107</v>
      </c>
      <c r="H378" t="s">
        <v>997</v>
      </c>
      <c r="I378" t="s">
        <v>912</v>
      </c>
      <c r="K378" t="s">
        <v>913</v>
      </c>
      <c r="L378" t="s">
        <v>925</v>
      </c>
      <c r="M378">
        <v>29487</v>
      </c>
      <c r="N378" t="s">
        <v>503</v>
      </c>
      <c r="P378" s="7">
        <v>25</v>
      </c>
      <c r="R378" t="s">
        <v>916</v>
      </c>
      <c r="S378" t="s">
        <v>917</v>
      </c>
      <c r="T378" s="11">
        <v>165</v>
      </c>
      <c r="U378" t="s">
        <v>998</v>
      </c>
      <c r="V378" t="s">
        <v>135</v>
      </c>
      <c r="W378" t="s">
        <v>934</v>
      </c>
      <c r="X378" t="s">
        <v>921</v>
      </c>
      <c r="Y378" t="s">
        <v>922</v>
      </c>
      <c r="Z378" t="s">
        <v>923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0">
        <f t="shared" si="27"/>
        <v>37028</v>
      </c>
      <c r="B379" s="70" t="str">
        <f t="shared" si="28"/>
        <v>US West Power</v>
      </c>
      <c r="C379" s="71">
        <f t="shared" si="29"/>
        <v>320</v>
      </c>
      <c r="D379" s="71">
        <f t="shared" si="20"/>
        <v>2.4</v>
      </c>
      <c r="E379" s="3">
        <v>1258345</v>
      </c>
      <c r="F379" s="5">
        <v>37028.342650462997</v>
      </c>
      <c r="G379" t="s">
        <v>107</v>
      </c>
      <c r="H379" t="s">
        <v>997</v>
      </c>
      <c r="I379" t="s">
        <v>912</v>
      </c>
      <c r="K379" t="s">
        <v>913</v>
      </c>
      <c r="L379" t="s">
        <v>925</v>
      </c>
      <c r="M379">
        <v>48326</v>
      </c>
      <c r="N379" t="s">
        <v>504</v>
      </c>
      <c r="P379" s="7">
        <v>10</v>
      </c>
      <c r="R379" t="s">
        <v>916</v>
      </c>
      <c r="S379" t="s">
        <v>917</v>
      </c>
      <c r="T379" s="11">
        <v>162</v>
      </c>
      <c r="U379" t="s">
        <v>998</v>
      </c>
      <c r="V379" t="s">
        <v>323</v>
      </c>
      <c r="W379" t="s">
        <v>934</v>
      </c>
      <c r="X379" t="s">
        <v>921</v>
      </c>
      <c r="Y379" t="s">
        <v>922</v>
      </c>
      <c r="Z379" t="s">
        <v>923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0">
        <f t="shared" si="27"/>
        <v>37028</v>
      </c>
      <c r="B380" s="70" t="str">
        <f t="shared" si="28"/>
        <v>US West Power</v>
      </c>
      <c r="C380" s="71">
        <f t="shared" si="29"/>
        <v>800</v>
      </c>
      <c r="D380" s="71">
        <f t="shared" si="20"/>
        <v>6</v>
      </c>
      <c r="E380" s="3">
        <v>1258346</v>
      </c>
      <c r="F380" s="5">
        <v>37028.342708333301</v>
      </c>
      <c r="G380" t="s">
        <v>107</v>
      </c>
      <c r="H380" t="s">
        <v>997</v>
      </c>
      <c r="I380" t="s">
        <v>912</v>
      </c>
      <c r="K380" t="s">
        <v>913</v>
      </c>
      <c r="L380" t="s">
        <v>925</v>
      </c>
      <c r="M380">
        <v>29487</v>
      </c>
      <c r="N380" t="s">
        <v>503</v>
      </c>
      <c r="P380" s="7">
        <v>25</v>
      </c>
      <c r="R380" t="s">
        <v>916</v>
      </c>
      <c r="S380" t="s">
        <v>917</v>
      </c>
      <c r="T380" s="11">
        <v>165</v>
      </c>
      <c r="U380" t="s">
        <v>998</v>
      </c>
      <c r="V380" t="s">
        <v>135</v>
      </c>
      <c r="W380" t="s">
        <v>934</v>
      </c>
      <c r="X380" t="s">
        <v>921</v>
      </c>
      <c r="Y380" t="s">
        <v>922</v>
      </c>
      <c r="Z380" t="s">
        <v>923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0">
        <f t="shared" si="27"/>
        <v>37028</v>
      </c>
      <c r="B381" s="70" t="str">
        <f t="shared" si="28"/>
        <v>US West Power</v>
      </c>
      <c r="C381" s="71">
        <f t="shared" si="29"/>
        <v>800</v>
      </c>
      <c r="D381" s="71">
        <f t="shared" si="20"/>
        <v>6</v>
      </c>
      <c r="E381" s="3">
        <v>1258379</v>
      </c>
      <c r="F381" s="5">
        <v>37028.344085648103</v>
      </c>
      <c r="G381" t="s">
        <v>107</v>
      </c>
      <c r="H381" t="s">
        <v>997</v>
      </c>
      <c r="I381" t="s">
        <v>912</v>
      </c>
      <c r="K381" t="s">
        <v>913</v>
      </c>
      <c r="L381" t="s">
        <v>925</v>
      </c>
      <c r="M381">
        <v>29383</v>
      </c>
      <c r="N381" t="s">
        <v>505</v>
      </c>
      <c r="P381" s="7">
        <v>25</v>
      </c>
      <c r="R381" t="s">
        <v>916</v>
      </c>
      <c r="S381" t="s">
        <v>917</v>
      </c>
      <c r="T381" s="11">
        <v>72</v>
      </c>
      <c r="U381" t="s">
        <v>998</v>
      </c>
      <c r="V381" t="s">
        <v>111</v>
      </c>
      <c r="W381" t="s">
        <v>934</v>
      </c>
      <c r="X381" t="s">
        <v>921</v>
      </c>
      <c r="Y381" t="s">
        <v>922</v>
      </c>
      <c r="Z381" t="s">
        <v>923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0">
        <f t="shared" si="27"/>
        <v>37028</v>
      </c>
      <c r="B382" s="70" t="str">
        <f t="shared" si="28"/>
        <v>US West Power</v>
      </c>
      <c r="C382" s="71">
        <f t="shared" si="29"/>
        <v>800</v>
      </c>
      <c r="D382" s="71">
        <f t="shared" si="20"/>
        <v>6</v>
      </c>
      <c r="E382" s="3">
        <v>1258506</v>
      </c>
      <c r="F382" s="5">
        <v>37028.350289351903</v>
      </c>
      <c r="G382" t="s">
        <v>107</v>
      </c>
      <c r="H382" t="s">
        <v>997</v>
      </c>
      <c r="I382" t="s">
        <v>912</v>
      </c>
      <c r="K382" t="s">
        <v>913</v>
      </c>
      <c r="L382" t="s">
        <v>925</v>
      </c>
      <c r="M382">
        <v>29487</v>
      </c>
      <c r="N382" t="s">
        <v>503</v>
      </c>
      <c r="P382" s="7">
        <v>25</v>
      </c>
      <c r="R382" t="s">
        <v>916</v>
      </c>
      <c r="S382" t="s">
        <v>917</v>
      </c>
      <c r="T382" s="11">
        <v>164</v>
      </c>
      <c r="U382" t="s">
        <v>998</v>
      </c>
      <c r="V382" t="s">
        <v>135</v>
      </c>
      <c r="W382" t="s">
        <v>934</v>
      </c>
      <c r="X382" t="s">
        <v>921</v>
      </c>
      <c r="Y382" t="s">
        <v>922</v>
      </c>
      <c r="Z382" t="s">
        <v>923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0">
        <f t="shared" si="27"/>
        <v>37028</v>
      </c>
      <c r="B383" s="70" t="str">
        <f t="shared" si="28"/>
        <v>US West Power</v>
      </c>
      <c r="C383" s="71">
        <f t="shared" si="29"/>
        <v>320</v>
      </c>
      <c r="D383" s="71">
        <f t="shared" si="20"/>
        <v>2.4</v>
      </c>
      <c r="E383" s="3">
        <v>1258574</v>
      </c>
      <c r="F383" s="5">
        <v>37028.3530902778</v>
      </c>
      <c r="G383" t="s">
        <v>107</v>
      </c>
      <c r="H383" t="s">
        <v>997</v>
      </c>
      <c r="I383" t="s">
        <v>912</v>
      </c>
      <c r="K383" t="s">
        <v>913</v>
      </c>
      <c r="L383" t="s">
        <v>925</v>
      </c>
      <c r="M383">
        <v>48328</v>
      </c>
      <c r="N383" t="s">
        <v>506</v>
      </c>
      <c r="P383" s="7">
        <v>10</v>
      </c>
      <c r="R383" t="s">
        <v>916</v>
      </c>
      <c r="S383" t="s">
        <v>917</v>
      </c>
      <c r="T383" s="11">
        <v>77</v>
      </c>
      <c r="U383" t="s">
        <v>998</v>
      </c>
      <c r="V383" t="s">
        <v>323</v>
      </c>
      <c r="W383" t="s">
        <v>934</v>
      </c>
      <c r="X383" t="s">
        <v>921</v>
      </c>
      <c r="Y383" t="s">
        <v>922</v>
      </c>
      <c r="Z383" t="s">
        <v>923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0">
        <f t="shared" si="27"/>
        <v>37028</v>
      </c>
      <c r="B384" s="70" t="str">
        <f t="shared" si="28"/>
        <v>Natural Gas</v>
      </c>
      <c r="C384" s="71">
        <f t="shared" si="29"/>
        <v>2140000</v>
      </c>
      <c r="D384" s="71">
        <f t="shared" si="20"/>
        <v>535</v>
      </c>
      <c r="E384" s="3">
        <v>1258775</v>
      </c>
      <c r="F384" s="5">
        <v>37028.360474537003</v>
      </c>
      <c r="G384" t="s">
        <v>104</v>
      </c>
      <c r="H384" t="s">
        <v>997</v>
      </c>
      <c r="I384" t="s">
        <v>912</v>
      </c>
      <c r="K384" t="s">
        <v>942</v>
      </c>
      <c r="L384" t="s">
        <v>943</v>
      </c>
      <c r="M384">
        <v>41701</v>
      </c>
      <c r="N384" t="s">
        <v>394</v>
      </c>
      <c r="P384" s="7">
        <v>10000</v>
      </c>
      <c r="R384" t="s">
        <v>945</v>
      </c>
      <c r="S384" t="s">
        <v>917</v>
      </c>
      <c r="T384" s="11">
        <v>0.16</v>
      </c>
      <c r="U384" t="s">
        <v>1023</v>
      </c>
      <c r="V384" t="s">
        <v>11</v>
      </c>
      <c r="W384" t="s">
        <v>3</v>
      </c>
      <c r="X384" t="s">
        <v>949</v>
      </c>
      <c r="Y384" t="s">
        <v>922</v>
      </c>
      <c r="Z384" t="s">
        <v>950</v>
      </c>
      <c r="AA384">
        <v>95000199</v>
      </c>
      <c r="AB384" t="s">
        <v>507</v>
      </c>
      <c r="AC384">
        <v>61981</v>
      </c>
      <c r="AD384" s="5">
        <v>37347</v>
      </c>
      <c r="AE384" s="5">
        <v>37560</v>
      </c>
    </row>
    <row r="385" spans="1:31" x14ac:dyDescent="0.2">
      <c r="A385" s="70">
        <f t="shared" si="27"/>
        <v>37028</v>
      </c>
      <c r="B385" s="70" t="str">
        <f t="shared" si="28"/>
        <v>US East Power</v>
      </c>
      <c r="C385" s="71">
        <f t="shared" si="29"/>
        <v>4000</v>
      </c>
      <c r="D385" s="71">
        <f t="shared" si="20"/>
        <v>20</v>
      </c>
      <c r="E385" s="3">
        <v>1258893</v>
      </c>
      <c r="F385" s="5">
        <v>37028.362800925897</v>
      </c>
      <c r="G385" t="s">
        <v>924</v>
      </c>
      <c r="H385" t="s">
        <v>997</v>
      </c>
      <c r="I385" t="s">
        <v>912</v>
      </c>
      <c r="K385" t="s">
        <v>913</v>
      </c>
      <c r="L385" t="s">
        <v>953</v>
      </c>
      <c r="M385">
        <v>29063</v>
      </c>
      <c r="N385" t="s">
        <v>458</v>
      </c>
      <c r="O385" s="7">
        <v>50</v>
      </c>
      <c r="R385" t="s">
        <v>916</v>
      </c>
      <c r="S385" t="s">
        <v>917</v>
      </c>
      <c r="T385" s="11">
        <v>33.75</v>
      </c>
      <c r="U385" t="s">
        <v>1029</v>
      </c>
      <c r="V385" t="s">
        <v>508</v>
      </c>
      <c r="W385" t="s">
        <v>342</v>
      </c>
      <c r="X385" t="s">
        <v>921</v>
      </c>
      <c r="Y385" t="s">
        <v>922</v>
      </c>
      <c r="Z385" t="s">
        <v>923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0">
        <f t="shared" si="27"/>
        <v>37028</v>
      </c>
      <c r="B386" s="70" t="str">
        <f t="shared" si="28"/>
        <v>US West Power</v>
      </c>
      <c r="C386" s="71">
        <f t="shared" si="29"/>
        <v>12000</v>
      </c>
      <c r="D386" s="71">
        <f t="shared" si="20"/>
        <v>90</v>
      </c>
      <c r="E386" s="3">
        <v>1258930</v>
      </c>
      <c r="F386" s="5">
        <v>37028.363518518498</v>
      </c>
      <c r="G386" t="s">
        <v>1027</v>
      </c>
      <c r="H386" t="s">
        <v>911</v>
      </c>
      <c r="I386" t="s">
        <v>912</v>
      </c>
      <c r="K386" t="s">
        <v>913</v>
      </c>
      <c r="L386" t="s">
        <v>914</v>
      </c>
      <c r="M386">
        <v>49075</v>
      </c>
      <c r="N386" t="s">
        <v>279</v>
      </c>
      <c r="P386" s="7">
        <v>25</v>
      </c>
      <c r="R386" t="s">
        <v>916</v>
      </c>
      <c r="S386" t="s">
        <v>917</v>
      </c>
      <c r="T386" s="11">
        <v>305</v>
      </c>
      <c r="U386" t="s">
        <v>937</v>
      </c>
      <c r="V386" t="s">
        <v>940</v>
      </c>
      <c r="W386" t="s">
        <v>920</v>
      </c>
      <c r="X386" t="s">
        <v>921</v>
      </c>
      <c r="Y386" t="s">
        <v>922</v>
      </c>
      <c r="Z386" t="s">
        <v>923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0">
        <f t="shared" si="27"/>
        <v>37028</v>
      </c>
      <c r="B387" s="70" t="str">
        <f t="shared" si="28"/>
        <v>US West Power</v>
      </c>
      <c r="C387" s="71">
        <f t="shared" si="29"/>
        <v>4400</v>
      </c>
      <c r="D387" s="71">
        <f t="shared" si="20"/>
        <v>33</v>
      </c>
      <c r="E387" s="3">
        <v>1261378</v>
      </c>
      <c r="F387" s="5">
        <v>37028.4283796296</v>
      </c>
      <c r="G387" t="s">
        <v>509</v>
      </c>
      <c r="H387" t="s">
        <v>997</v>
      </c>
      <c r="I387" t="s">
        <v>912</v>
      </c>
      <c r="K387" t="s">
        <v>913</v>
      </c>
      <c r="L387" t="s">
        <v>914</v>
      </c>
      <c r="M387">
        <v>10630</v>
      </c>
      <c r="N387" t="s">
        <v>510</v>
      </c>
      <c r="O387" s="7">
        <v>25</v>
      </c>
      <c r="R387" t="s">
        <v>916</v>
      </c>
      <c r="S387" t="s">
        <v>917</v>
      </c>
      <c r="T387" s="11">
        <v>275</v>
      </c>
      <c r="U387" t="s">
        <v>998</v>
      </c>
      <c r="V387" t="s">
        <v>294</v>
      </c>
      <c r="W387" t="s">
        <v>295</v>
      </c>
      <c r="X387" t="s">
        <v>921</v>
      </c>
      <c r="Y387" t="s">
        <v>922</v>
      </c>
      <c r="Z387" t="s">
        <v>923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0">
        <f t="shared" si="27"/>
        <v>37028</v>
      </c>
      <c r="B388" s="70" t="str">
        <f t="shared" si="28"/>
        <v>US East Power</v>
      </c>
      <c r="C388" s="71">
        <f t="shared" si="29"/>
        <v>4000</v>
      </c>
      <c r="D388" s="71">
        <f t="shared" si="20"/>
        <v>20</v>
      </c>
      <c r="E388" s="3">
        <v>1262005</v>
      </c>
      <c r="F388" s="5">
        <v>37028.487986111097</v>
      </c>
      <c r="G388" t="s">
        <v>990</v>
      </c>
      <c r="H388" t="s">
        <v>501</v>
      </c>
      <c r="I388" t="s">
        <v>912</v>
      </c>
      <c r="K388" t="s">
        <v>913</v>
      </c>
      <c r="L388" t="s">
        <v>953</v>
      </c>
      <c r="M388">
        <v>25667</v>
      </c>
      <c r="N388" t="s">
        <v>511</v>
      </c>
      <c r="P388" s="7">
        <v>50</v>
      </c>
      <c r="R388" t="s">
        <v>916</v>
      </c>
      <c r="S388" t="s">
        <v>917</v>
      </c>
      <c r="T388" s="11">
        <v>35.5</v>
      </c>
      <c r="U388" t="s">
        <v>512</v>
      </c>
      <c r="V388" t="s">
        <v>513</v>
      </c>
      <c r="W388" t="s">
        <v>514</v>
      </c>
      <c r="X388" t="s">
        <v>921</v>
      </c>
      <c r="Y388" t="s">
        <v>922</v>
      </c>
      <c r="Z388" t="s">
        <v>923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0">
        <f t="shared" si="27"/>
        <v>37028</v>
      </c>
      <c r="B389" s="70" t="str">
        <f t="shared" si="28"/>
        <v>US East Power</v>
      </c>
      <c r="C389" s="71">
        <f t="shared" si="29"/>
        <v>2400</v>
      </c>
      <c r="D389" s="71">
        <f t="shared" si="20"/>
        <v>12</v>
      </c>
      <c r="E389" s="3">
        <v>1262026</v>
      </c>
      <c r="F389" s="5">
        <v>37028.4928587963</v>
      </c>
      <c r="G389" t="s">
        <v>999</v>
      </c>
      <c r="H389" t="s">
        <v>997</v>
      </c>
      <c r="I389" t="s">
        <v>912</v>
      </c>
      <c r="K389" t="s">
        <v>913</v>
      </c>
      <c r="L389" t="s">
        <v>953</v>
      </c>
      <c r="M389">
        <v>50766</v>
      </c>
      <c r="N389" t="s">
        <v>515</v>
      </c>
      <c r="O389" s="7">
        <v>50</v>
      </c>
      <c r="R389" t="s">
        <v>916</v>
      </c>
      <c r="S389" t="s">
        <v>917</v>
      </c>
      <c r="T389" s="11">
        <v>57</v>
      </c>
      <c r="U389" t="s">
        <v>1044</v>
      </c>
      <c r="V389" t="s">
        <v>956</v>
      </c>
      <c r="W389" t="s">
        <v>969</v>
      </c>
      <c r="X389" t="s">
        <v>921</v>
      </c>
      <c r="Y389" t="s">
        <v>922</v>
      </c>
      <c r="Z389" t="s">
        <v>923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0">
        <f t="shared" si="27"/>
        <v>37028</v>
      </c>
      <c r="B390" s="70" t="str">
        <f t="shared" si="28"/>
        <v>Natural Gas</v>
      </c>
      <c r="C390" s="71">
        <f t="shared" si="29"/>
        <v>300000</v>
      </c>
      <c r="D390" s="71">
        <f t="shared" si="20"/>
        <v>75</v>
      </c>
      <c r="E390" s="3">
        <v>1262079</v>
      </c>
      <c r="F390" s="5">
        <v>37028.503159722197</v>
      </c>
      <c r="G390" t="s">
        <v>7</v>
      </c>
      <c r="H390" t="s">
        <v>997</v>
      </c>
      <c r="I390" t="s">
        <v>912</v>
      </c>
      <c r="K390" t="s">
        <v>942</v>
      </c>
      <c r="L390" t="s">
        <v>959</v>
      </c>
      <c r="M390">
        <v>42364</v>
      </c>
      <c r="N390" t="s">
        <v>493</v>
      </c>
      <c r="O390" s="7">
        <v>10000</v>
      </c>
      <c r="R390" t="s">
        <v>945</v>
      </c>
      <c r="S390" t="s">
        <v>917</v>
      </c>
      <c r="T390" s="11">
        <v>0</v>
      </c>
      <c r="U390" t="s">
        <v>1023</v>
      </c>
      <c r="V390" t="s">
        <v>1039</v>
      </c>
      <c r="W390" t="s">
        <v>1040</v>
      </c>
      <c r="X390" t="s">
        <v>949</v>
      </c>
      <c r="Y390" t="s">
        <v>922</v>
      </c>
      <c r="Z390" t="s">
        <v>950</v>
      </c>
      <c r="AA390">
        <v>95001227</v>
      </c>
      <c r="AB390" t="s">
        <v>516</v>
      </c>
      <c r="AC390">
        <v>208</v>
      </c>
      <c r="AD390" s="5">
        <v>37043.875</v>
      </c>
      <c r="AE390" s="5">
        <v>37072.875</v>
      </c>
    </row>
    <row r="391" spans="1:31" x14ac:dyDescent="0.2">
      <c r="A391" s="70">
        <f t="shared" si="27"/>
        <v>37028</v>
      </c>
      <c r="B391" s="70" t="str">
        <f t="shared" si="28"/>
        <v>US East Power</v>
      </c>
      <c r="C391" s="71">
        <f t="shared" si="29"/>
        <v>24000</v>
      </c>
      <c r="D391" s="71">
        <f t="shared" si="20"/>
        <v>120</v>
      </c>
      <c r="E391" s="3">
        <v>1262117</v>
      </c>
      <c r="F391" s="5">
        <v>37028.509317129603</v>
      </c>
      <c r="G391" t="s">
        <v>970</v>
      </c>
      <c r="H391" t="s">
        <v>911</v>
      </c>
      <c r="I391" t="s">
        <v>912</v>
      </c>
      <c r="K391" t="s">
        <v>913</v>
      </c>
      <c r="L391" t="s">
        <v>953</v>
      </c>
      <c r="M391">
        <v>32554</v>
      </c>
      <c r="N391" t="s">
        <v>992</v>
      </c>
      <c r="O391" s="7">
        <v>50</v>
      </c>
      <c r="R391" t="s">
        <v>916</v>
      </c>
      <c r="S391" t="s">
        <v>917</v>
      </c>
      <c r="T391" s="11">
        <v>61.5</v>
      </c>
      <c r="U391" t="s">
        <v>972</v>
      </c>
      <c r="V391" t="s">
        <v>973</v>
      </c>
      <c r="W391" t="s">
        <v>994</v>
      </c>
      <c r="X391" t="s">
        <v>921</v>
      </c>
      <c r="Y391" t="s">
        <v>922</v>
      </c>
      <c r="Z391" t="s">
        <v>923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0">
        <f t="shared" si="27"/>
        <v>37028</v>
      </c>
      <c r="B392" s="70" t="str">
        <f t="shared" si="28"/>
        <v>US East Power</v>
      </c>
      <c r="C392" s="71">
        <f t="shared" si="29"/>
        <v>4000</v>
      </c>
      <c r="D392" s="71">
        <f t="shared" si="20"/>
        <v>20</v>
      </c>
      <c r="E392" s="3">
        <v>1262225</v>
      </c>
      <c r="F392" s="5">
        <v>37028.526122685202</v>
      </c>
      <c r="G392" t="s">
        <v>317</v>
      </c>
      <c r="H392" t="s">
        <v>997</v>
      </c>
      <c r="I392" t="s">
        <v>912</v>
      </c>
      <c r="K392" t="s">
        <v>913</v>
      </c>
      <c r="L392" t="s">
        <v>953</v>
      </c>
      <c r="M392">
        <v>29063</v>
      </c>
      <c r="N392" t="s">
        <v>458</v>
      </c>
      <c r="O392" s="7">
        <v>50</v>
      </c>
      <c r="R392" t="s">
        <v>916</v>
      </c>
      <c r="S392" t="s">
        <v>917</v>
      </c>
      <c r="T392" s="11">
        <v>33</v>
      </c>
      <c r="U392" t="s">
        <v>1029</v>
      </c>
      <c r="V392" t="s">
        <v>508</v>
      </c>
      <c r="W392" t="s">
        <v>342</v>
      </c>
      <c r="X392" t="s">
        <v>921</v>
      </c>
      <c r="Y392" t="s">
        <v>922</v>
      </c>
      <c r="Z392" t="s">
        <v>923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0">
        <f t="shared" si="27"/>
        <v>37028</v>
      </c>
      <c r="B393" s="70" t="str">
        <f t="shared" si="28"/>
        <v>US East Power</v>
      </c>
      <c r="C393" s="71">
        <f t="shared" si="29"/>
        <v>24000</v>
      </c>
      <c r="D393" s="71">
        <f t="shared" si="20"/>
        <v>120</v>
      </c>
      <c r="E393" s="3">
        <v>1262318</v>
      </c>
      <c r="F393" s="5">
        <v>37028.534386574102</v>
      </c>
      <c r="G393" t="s">
        <v>999</v>
      </c>
      <c r="H393" t="s">
        <v>911</v>
      </c>
      <c r="I393" t="s">
        <v>912</v>
      </c>
      <c r="K393" t="s">
        <v>913</v>
      </c>
      <c r="L393" t="s">
        <v>953</v>
      </c>
      <c r="M393">
        <v>32554</v>
      </c>
      <c r="N393" t="s">
        <v>992</v>
      </c>
      <c r="O393" s="7">
        <v>50</v>
      </c>
      <c r="R393" t="s">
        <v>916</v>
      </c>
      <c r="S393" t="s">
        <v>917</v>
      </c>
      <c r="T393" s="11">
        <v>61</v>
      </c>
      <c r="U393" t="s">
        <v>972</v>
      </c>
      <c r="V393" t="s">
        <v>973</v>
      </c>
      <c r="W393" t="s">
        <v>994</v>
      </c>
      <c r="X393" t="s">
        <v>921</v>
      </c>
      <c r="Y393" t="s">
        <v>922</v>
      </c>
      <c r="Z393" t="s">
        <v>923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0">
        <f t="shared" si="27"/>
        <v>37028</v>
      </c>
      <c r="B394" s="70" t="str">
        <f t="shared" si="28"/>
        <v>US West Power</v>
      </c>
      <c r="C394" s="71">
        <f t="shared" si="29"/>
        <v>12000</v>
      </c>
      <c r="D394" s="71">
        <f t="shared" si="20"/>
        <v>90</v>
      </c>
      <c r="E394" s="3">
        <v>1262322</v>
      </c>
      <c r="F394" s="5">
        <v>37028.534548611096</v>
      </c>
      <c r="G394" t="s">
        <v>980</v>
      </c>
      <c r="H394" t="s">
        <v>997</v>
      </c>
      <c r="I394" t="s">
        <v>912</v>
      </c>
      <c r="K394" t="s">
        <v>913</v>
      </c>
      <c r="L394" t="s">
        <v>914</v>
      </c>
      <c r="M394">
        <v>40685</v>
      </c>
      <c r="N394" t="s">
        <v>517</v>
      </c>
      <c r="P394" s="7">
        <v>25</v>
      </c>
      <c r="R394" t="s">
        <v>916</v>
      </c>
      <c r="S394" t="s">
        <v>917</v>
      </c>
      <c r="T394" s="11">
        <v>100</v>
      </c>
      <c r="U394" t="s">
        <v>998</v>
      </c>
      <c r="V394" t="s">
        <v>940</v>
      </c>
      <c r="W394" t="s">
        <v>920</v>
      </c>
      <c r="X394" t="s">
        <v>921</v>
      </c>
      <c r="Y394" t="s">
        <v>922</v>
      </c>
      <c r="Z394" t="s">
        <v>923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0">
        <f t="shared" si="27"/>
        <v>37028</v>
      </c>
      <c r="B395" s="70" t="str">
        <f t="shared" si="28"/>
        <v>Natural Gas</v>
      </c>
      <c r="C395" s="71">
        <f t="shared" si="29"/>
        <v>150000</v>
      </c>
      <c r="D395" s="71">
        <f t="shared" si="20"/>
        <v>37.5</v>
      </c>
      <c r="E395" s="3">
        <v>1262540</v>
      </c>
      <c r="F395" s="5">
        <v>37028.548958333296</v>
      </c>
      <c r="G395" t="s">
        <v>980</v>
      </c>
      <c r="H395" t="s">
        <v>461</v>
      </c>
      <c r="I395" t="s">
        <v>912</v>
      </c>
      <c r="K395" t="s">
        <v>942</v>
      </c>
      <c r="L395" t="s">
        <v>943</v>
      </c>
      <c r="M395">
        <v>36135</v>
      </c>
      <c r="N395" t="s">
        <v>518</v>
      </c>
      <c r="P395" s="7">
        <v>5000</v>
      </c>
      <c r="R395" t="s">
        <v>945</v>
      </c>
      <c r="S395" t="s">
        <v>917</v>
      </c>
      <c r="T395" s="11">
        <v>-1.24</v>
      </c>
      <c r="U395" t="s">
        <v>519</v>
      </c>
      <c r="V395" t="s">
        <v>977</v>
      </c>
      <c r="W395" t="s">
        <v>1013</v>
      </c>
      <c r="X395" t="s">
        <v>949</v>
      </c>
      <c r="Y395" t="s">
        <v>922</v>
      </c>
      <c r="Z395" t="s">
        <v>950</v>
      </c>
      <c r="AA395">
        <v>95000281</v>
      </c>
      <c r="AB395" t="s">
        <v>520</v>
      </c>
      <c r="AC395">
        <v>56264</v>
      </c>
      <c r="AD395" s="5">
        <v>37043.875</v>
      </c>
      <c r="AE395" s="5">
        <v>37072.875</v>
      </c>
    </row>
    <row r="396" spans="1:31" x14ac:dyDescent="0.2">
      <c r="A396" s="70">
        <f t="shared" si="27"/>
        <v>37028</v>
      </c>
      <c r="B396" s="70" t="str">
        <f t="shared" si="28"/>
        <v>Natural Gas</v>
      </c>
      <c r="C396" s="71">
        <f t="shared" si="29"/>
        <v>150000</v>
      </c>
      <c r="D396" s="71">
        <f t="shared" si="20"/>
        <v>37.5</v>
      </c>
      <c r="E396" s="3">
        <v>1262605</v>
      </c>
      <c r="F396" s="5">
        <v>37028.557083333297</v>
      </c>
      <c r="G396" t="s">
        <v>980</v>
      </c>
      <c r="H396" t="s">
        <v>461</v>
      </c>
      <c r="I396" t="s">
        <v>912</v>
      </c>
      <c r="K396" t="s">
        <v>942</v>
      </c>
      <c r="L396" t="s">
        <v>943</v>
      </c>
      <c r="M396">
        <v>36135</v>
      </c>
      <c r="N396" t="s">
        <v>518</v>
      </c>
      <c r="P396" s="7">
        <v>5000</v>
      </c>
      <c r="R396" t="s">
        <v>945</v>
      </c>
      <c r="S396" t="s">
        <v>917</v>
      </c>
      <c r="T396" s="11">
        <v>-1.2549999999999999</v>
      </c>
      <c r="U396" t="s">
        <v>519</v>
      </c>
      <c r="V396" t="s">
        <v>977</v>
      </c>
      <c r="W396" t="s">
        <v>1013</v>
      </c>
      <c r="X396" t="s">
        <v>949</v>
      </c>
      <c r="Y396" t="s">
        <v>922</v>
      </c>
      <c r="Z396" t="s">
        <v>950</v>
      </c>
      <c r="AA396">
        <v>95000281</v>
      </c>
      <c r="AB396" t="s">
        <v>521</v>
      </c>
      <c r="AC396">
        <v>56264</v>
      </c>
      <c r="AD396" s="5">
        <v>37043.875</v>
      </c>
      <c r="AE396" s="5">
        <v>37072.875</v>
      </c>
    </row>
    <row r="397" spans="1:31" x14ac:dyDescent="0.2">
      <c r="A397" s="70">
        <f t="shared" si="27"/>
        <v>37028</v>
      </c>
      <c r="B397" s="70" t="str">
        <f t="shared" si="28"/>
        <v>Natural Gas</v>
      </c>
      <c r="C397" s="71">
        <f t="shared" si="29"/>
        <v>755000</v>
      </c>
      <c r="D397" s="71">
        <f t="shared" si="20"/>
        <v>188.75</v>
      </c>
      <c r="E397" s="3">
        <v>1262614</v>
      </c>
      <c r="F397" s="5">
        <v>37028.558634259301</v>
      </c>
      <c r="G397" t="s">
        <v>995</v>
      </c>
      <c r="H397" t="s">
        <v>461</v>
      </c>
      <c r="I397" t="s">
        <v>912</v>
      </c>
      <c r="K397" t="s">
        <v>942</v>
      </c>
      <c r="L397" t="s">
        <v>943</v>
      </c>
      <c r="M397">
        <v>36698</v>
      </c>
      <c r="N397" t="s">
        <v>976</v>
      </c>
      <c r="P397" s="7">
        <v>5000</v>
      </c>
      <c r="R397" t="s">
        <v>945</v>
      </c>
      <c r="S397" t="s">
        <v>917</v>
      </c>
      <c r="T397" s="11">
        <v>2.8</v>
      </c>
      <c r="U397" t="s">
        <v>519</v>
      </c>
      <c r="V397" t="s">
        <v>977</v>
      </c>
      <c r="W397" t="s">
        <v>1013</v>
      </c>
      <c r="X397" t="s">
        <v>949</v>
      </c>
      <c r="Y397" t="s">
        <v>922</v>
      </c>
      <c r="Z397" t="s">
        <v>950</v>
      </c>
      <c r="AA397">
        <v>95000191</v>
      </c>
      <c r="AB397" t="s">
        <v>522</v>
      </c>
      <c r="AC397">
        <v>9409</v>
      </c>
      <c r="AD397" s="5">
        <v>37196</v>
      </c>
      <c r="AE397" s="5">
        <v>37346</v>
      </c>
    </row>
    <row r="398" spans="1:31" x14ac:dyDescent="0.2">
      <c r="A398" s="70">
        <f t="shared" si="27"/>
        <v>37028</v>
      </c>
      <c r="B398" s="70" t="str">
        <f t="shared" si="28"/>
        <v>US East Power</v>
      </c>
      <c r="C398" s="71">
        <f t="shared" si="29"/>
        <v>4000</v>
      </c>
      <c r="D398" s="71">
        <f t="shared" si="20"/>
        <v>20</v>
      </c>
      <c r="E398" s="3">
        <v>1262905</v>
      </c>
      <c r="F398" s="5">
        <v>37028.597928240699</v>
      </c>
      <c r="G398" t="s">
        <v>999</v>
      </c>
      <c r="H398" t="s">
        <v>997</v>
      </c>
      <c r="I398" t="s">
        <v>912</v>
      </c>
      <c r="K398" t="s">
        <v>913</v>
      </c>
      <c r="L398" t="s">
        <v>953</v>
      </c>
      <c r="M398">
        <v>29083</v>
      </c>
      <c r="N398" t="s">
        <v>398</v>
      </c>
      <c r="P398" s="7">
        <v>50</v>
      </c>
      <c r="R398" t="s">
        <v>916</v>
      </c>
      <c r="S398" t="s">
        <v>917</v>
      </c>
      <c r="T398" s="11">
        <v>54</v>
      </c>
      <c r="U398" t="s">
        <v>1044</v>
      </c>
      <c r="V398" t="s">
        <v>956</v>
      </c>
      <c r="W398" t="s">
        <v>969</v>
      </c>
      <c r="X398" t="s">
        <v>921</v>
      </c>
      <c r="Y398" t="s">
        <v>922</v>
      </c>
      <c r="Z398" t="s">
        <v>923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0">
        <f t="shared" ref="A399:A404" si="30">DATEVALUE(TEXT(F399, "mm/dd/yy"))</f>
        <v>37029</v>
      </c>
      <c r="B399" s="70" t="str">
        <f t="shared" ref="B399:B404" si="31">IF(K399="Power",IF(Z399="Enron Canada Corp.",LEFT(L399,9),LEFT(L399,13)),K399)</f>
        <v>US East Power</v>
      </c>
      <c r="C399" s="71">
        <f t="shared" ref="C399:C404" si="32">IF(K399="Power",((AE399-AD399+1)*16*SUM(O399:P399)),((AE399-AD399+1)*SUM(O399:P399)))</f>
        <v>24000</v>
      </c>
      <c r="D399" s="71">
        <f t="shared" si="20"/>
        <v>120</v>
      </c>
      <c r="E399" s="3">
        <v>1264012</v>
      </c>
      <c r="F399" s="5">
        <v>37029.308819444399</v>
      </c>
      <c r="G399" t="s">
        <v>19</v>
      </c>
      <c r="H399" t="s">
        <v>911</v>
      </c>
      <c r="I399" t="s">
        <v>912</v>
      </c>
      <c r="K399" t="s">
        <v>913</v>
      </c>
      <c r="L399" t="s">
        <v>953</v>
      </c>
      <c r="M399">
        <v>32554</v>
      </c>
      <c r="N399" t="s">
        <v>992</v>
      </c>
      <c r="P399" s="7">
        <v>50</v>
      </c>
      <c r="R399" t="s">
        <v>916</v>
      </c>
      <c r="S399" t="s">
        <v>917</v>
      </c>
      <c r="T399" s="11">
        <v>59</v>
      </c>
      <c r="U399" t="s">
        <v>972</v>
      </c>
      <c r="V399" t="s">
        <v>973</v>
      </c>
      <c r="W399" t="s">
        <v>994</v>
      </c>
      <c r="X399" t="s">
        <v>921</v>
      </c>
      <c r="Y399" t="s">
        <v>922</v>
      </c>
      <c r="Z399" t="s">
        <v>923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0">
        <f t="shared" si="30"/>
        <v>37029</v>
      </c>
      <c r="B400" s="70" t="str">
        <f t="shared" si="31"/>
        <v>US West Power</v>
      </c>
      <c r="C400" s="71">
        <f t="shared" si="32"/>
        <v>400</v>
      </c>
      <c r="D400" s="71">
        <f t="shared" ref="D400:D463" si="33">VLOOKUP(H400,$A$7:$F$13,(HLOOKUP(B400,$B$5:$F$6,2,FALSE)),FALSE)*C400</f>
        <v>3</v>
      </c>
      <c r="E400" s="3">
        <v>1265001</v>
      </c>
      <c r="F400" s="5">
        <v>37029.355833333299</v>
      </c>
      <c r="G400" t="s">
        <v>107</v>
      </c>
      <c r="H400" t="s">
        <v>997</v>
      </c>
      <c r="I400" t="s">
        <v>912</v>
      </c>
      <c r="K400" t="s">
        <v>913</v>
      </c>
      <c r="L400" t="s">
        <v>925</v>
      </c>
      <c r="M400">
        <v>29487</v>
      </c>
      <c r="N400" t="s">
        <v>525</v>
      </c>
      <c r="P400" s="7">
        <v>25</v>
      </c>
      <c r="R400" t="s">
        <v>916</v>
      </c>
      <c r="S400" t="s">
        <v>917</v>
      </c>
      <c r="T400" s="11">
        <v>340</v>
      </c>
      <c r="U400" t="s">
        <v>998</v>
      </c>
      <c r="V400" t="s">
        <v>135</v>
      </c>
      <c r="W400" t="s">
        <v>934</v>
      </c>
      <c r="X400" t="s">
        <v>921</v>
      </c>
      <c r="Y400" t="s">
        <v>922</v>
      </c>
      <c r="Z400" t="s">
        <v>923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0">
        <f t="shared" si="30"/>
        <v>37029</v>
      </c>
      <c r="B401" s="70" t="str">
        <f t="shared" si="31"/>
        <v>Natural Gas</v>
      </c>
      <c r="C401" s="71">
        <f t="shared" si="32"/>
        <v>1530000</v>
      </c>
      <c r="D401" s="71">
        <f t="shared" si="33"/>
        <v>382.5</v>
      </c>
      <c r="E401" s="3">
        <v>1265457</v>
      </c>
      <c r="F401" s="5">
        <v>37029.3664236111</v>
      </c>
      <c r="G401" t="s">
        <v>982</v>
      </c>
      <c r="H401" t="s">
        <v>997</v>
      </c>
      <c r="I401" t="s">
        <v>912</v>
      </c>
      <c r="K401" t="s">
        <v>942</v>
      </c>
      <c r="L401" t="s">
        <v>943</v>
      </c>
      <c r="M401">
        <v>49209</v>
      </c>
      <c r="N401" t="s">
        <v>271</v>
      </c>
      <c r="O401" s="7">
        <v>10000</v>
      </c>
      <c r="R401" t="s">
        <v>945</v>
      </c>
      <c r="S401" t="s">
        <v>917</v>
      </c>
      <c r="T401" s="11">
        <v>-1.4999999999999999E-2</v>
      </c>
      <c r="U401" t="s">
        <v>130</v>
      </c>
      <c r="V401" t="s">
        <v>1039</v>
      </c>
      <c r="W401" t="s">
        <v>1040</v>
      </c>
      <c r="X401" t="s">
        <v>949</v>
      </c>
      <c r="Y401" t="s">
        <v>922</v>
      </c>
      <c r="Z401" t="s">
        <v>950</v>
      </c>
      <c r="AA401">
        <v>96045266</v>
      </c>
      <c r="AB401" t="s">
        <v>526</v>
      </c>
      <c r="AC401">
        <v>53350</v>
      </c>
      <c r="AD401" s="5">
        <v>37043</v>
      </c>
      <c r="AE401" s="5">
        <v>37195</v>
      </c>
    </row>
    <row r="402" spans="1:31" x14ac:dyDescent="0.2">
      <c r="A402" s="70">
        <f t="shared" si="30"/>
        <v>37029</v>
      </c>
      <c r="B402" s="70" t="str">
        <f t="shared" si="31"/>
        <v>US West Power</v>
      </c>
      <c r="C402" s="71">
        <f t="shared" si="32"/>
        <v>400</v>
      </c>
      <c r="D402" s="71">
        <f t="shared" si="33"/>
        <v>3</v>
      </c>
      <c r="E402" s="3">
        <v>1265476</v>
      </c>
      <c r="F402" s="5">
        <v>37029.366712962998</v>
      </c>
      <c r="G402" t="s">
        <v>107</v>
      </c>
      <c r="H402" t="s">
        <v>997</v>
      </c>
      <c r="I402" t="s">
        <v>912</v>
      </c>
      <c r="K402" t="s">
        <v>913</v>
      </c>
      <c r="L402" t="s">
        <v>925</v>
      </c>
      <c r="M402">
        <v>29487</v>
      </c>
      <c r="N402" t="s">
        <v>525</v>
      </c>
      <c r="P402" s="7">
        <v>25</v>
      </c>
      <c r="R402" t="s">
        <v>916</v>
      </c>
      <c r="S402" t="s">
        <v>917</v>
      </c>
      <c r="T402" s="11">
        <v>340</v>
      </c>
      <c r="U402" t="s">
        <v>998</v>
      </c>
      <c r="V402" t="s">
        <v>135</v>
      </c>
      <c r="W402" t="s">
        <v>934</v>
      </c>
      <c r="X402" t="s">
        <v>921</v>
      </c>
      <c r="Y402" t="s">
        <v>922</v>
      </c>
      <c r="Z402" t="s">
        <v>923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0">
        <f t="shared" si="30"/>
        <v>37029</v>
      </c>
      <c r="B403" s="70" t="str">
        <f t="shared" si="31"/>
        <v>US East Power</v>
      </c>
      <c r="C403" s="71">
        <f t="shared" si="32"/>
        <v>3200</v>
      </c>
      <c r="D403" s="71">
        <f t="shared" si="33"/>
        <v>16</v>
      </c>
      <c r="E403" s="3">
        <v>1268344</v>
      </c>
      <c r="F403" s="5">
        <v>37029.566111111097</v>
      </c>
      <c r="G403" t="s">
        <v>970</v>
      </c>
      <c r="H403" t="s">
        <v>997</v>
      </c>
      <c r="I403" t="s">
        <v>912</v>
      </c>
      <c r="K403" t="s">
        <v>913</v>
      </c>
      <c r="L403" t="s">
        <v>324</v>
      </c>
      <c r="M403">
        <v>32891</v>
      </c>
      <c r="N403" t="s">
        <v>527</v>
      </c>
      <c r="O403" s="7">
        <v>50</v>
      </c>
      <c r="R403" t="s">
        <v>916</v>
      </c>
      <c r="S403" t="s">
        <v>917</v>
      </c>
      <c r="T403" s="11">
        <v>45.5</v>
      </c>
      <c r="U403" t="s">
        <v>1044</v>
      </c>
      <c r="V403" t="s">
        <v>528</v>
      </c>
      <c r="W403" t="s">
        <v>328</v>
      </c>
      <c r="X403" t="s">
        <v>921</v>
      </c>
      <c r="Y403" t="s">
        <v>922</v>
      </c>
      <c r="Z403" t="s">
        <v>923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0">
        <f t="shared" si="30"/>
        <v>37029</v>
      </c>
      <c r="B404" s="70" t="str">
        <f t="shared" si="31"/>
        <v>US East Power</v>
      </c>
      <c r="C404" s="71">
        <f t="shared" si="32"/>
        <v>24000</v>
      </c>
      <c r="D404" s="71">
        <f t="shared" si="33"/>
        <v>120</v>
      </c>
      <c r="E404" s="3">
        <v>1268673</v>
      </c>
      <c r="F404" s="5">
        <v>37029.592546296299</v>
      </c>
      <c r="G404" t="s">
        <v>19</v>
      </c>
      <c r="H404" t="s">
        <v>911</v>
      </c>
      <c r="I404" t="s">
        <v>912</v>
      </c>
      <c r="K404" t="s">
        <v>913</v>
      </c>
      <c r="L404" t="s">
        <v>953</v>
      </c>
      <c r="M404">
        <v>32554</v>
      </c>
      <c r="N404" t="s">
        <v>992</v>
      </c>
      <c r="P404" s="7">
        <v>50</v>
      </c>
      <c r="R404" t="s">
        <v>916</v>
      </c>
      <c r="S404" t="s">
        <v>917</v>
      </c>
      <c r="T404" s="11">
        <v>59.5</v>
      </c>
      <c r="U404" t="s">
        <v>972</v>
      </c>
      <c r="V404" t="s">
        <v>973</v>
      </c>
      <c r="W404" t="s">
        <v>994</v>
      </c>
      <c r="X404" t="s">
        <v>921</v>
      </c>
      <c r="Y404" t="s">
        <v>922</v>
      </c>
      <c r="Z404" t="s">
        <v>923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0">
        <f t="shared" ref="A405:A432" si="34">DATEVALUE(TEXT(F405, "mm/dd/yy"))</f>
        <v>37032</v>
      </c>
      <c r="B405" s="70" t="str">
        <f t="shared" ref="B405:B432" si="35">IF(K405="Power",IF(Z405="Enron Canada Corp.",LEFT(L405,9),LEFT(L405,13)),K405)</f>
        <v>US East Power</v>
      </c>
      <c r="C405" s="71">
        <f t="shared" ref="C405:C432" si="36">IF(K405="Power",((AE405-AD405+1)*16*SUM(O405:P405)),((AE405-AD405+1)*SUM(O405:P405)))</f>
        <v>800</v>
      </c>
      <c r="D405" s="71">
        <f t="shared" si="33"/>
        <v>4</v>
      </c>
      <c r="E405" s="3">
        <v>1269914</v>
      </c>
      <c r="F405" s="5">
        <v>37032.2975925926</v>
      </c>
      <c r="G405" t="s">
        <v>980</v>
      </c>
      <c r="H405" t="s">
        <v>911</v>
      </c>
      <c r="I405" t="s">
        <v>912</v>
      </c>
      <c r="K405" t="s">
        <v>913</v>
      </c>
      <c r="L405" t="s">
        <v>953</v>
      </c>
      <c r="M405">
        <v>34721</v>
      </c>
      <c r="N405" t="s">
        <v>534</v>
      </c>
      <c r="O405" s="7">
        <v>50</v>
      </c>
      <c r="R405" t="s">
        <v>916</v>
      </c>
      <c r="S405" t="s">
        <v>917</v>
      </c>
      <c r="T405" s="11">
        <v>15.5</v>
      </c>
      <c r="U405" t="s">
        <v>972</v>
      </c>
      <c r="V405" t="s">
        <v>973</v>
      </c>
      <c r="W405" t="s">
        <v>974</v>
      </c>
      <c r="X405" t="s">
        <v>921</v>
      </c>
      <c r="Y405" t="s">
        <v>922</v>
      </c>
      <c r="Z405" t="s">
        <v>923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0">
        <f t="shared" si="34"/>
        <v>37032</v>
      </c>
      <c r="B406" s="70" t="str">
        <f t="shared" si="35"/>
        <v>US East Power</v>
      </c>
      <c r="C406" s="71">
        <f t="shared" si="36"/>
        <v>2400</v>
      </c>
      <c r="D406" s="71">
        <f t="shared" si="33"/>
        <v>12</v>
      </c>
      <c r="E406" s="3">
        <v>1269954</v>
      </c>
      <c r="F406" s="5">
        <v>37032.304513888899</v>
      </c>
      <c r="G406" t="s">
        <v>999</v>
      </c>
      <c r="H406" t="s">
        <v>997</v>
      </c>
      <c r="I406" t="s">
        <v>912</v>
      </c>
      <c r="K406" t="s">
        <v>913</v>
      </c>
      <c r="L406" t="s">
        <v>953</v>
      </c>
      <c r="M406">
        <v>50766</v>
      </c>
      <c r="N406" t="s">
        <v>515</v>
      </c>
      <c r="P406" s="7">
        <v>50</v>
      </c>
      <c r="R406" t="s">
        <v>916</v>
      </c>
      <c r="S406" t="s">
        <v>917</v>
      </c>
      <c r="T406" s="11">
        <v>54.5</v>
      </c>
      <c r="U406" t="s">
        <v>1044</v>
      </c>
      <c r="V406" t="s">
        <v>956</v>
      </c>
      <c r="W406" t="s">
        <v>969</v>
      </c>
      <c r="X406" t="s">
        <v>921</v>
      </c>
      <c r="Y406" t="s">
        <v>922</v>
      </c>
      <c r="Z406" t="s">
        <v>923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0">
        <f t="shared" si="34"/>
        <v>37032</v>
      </c>
      <c r="B407" s="70" t="str">
        <f t="shared" si="35"/>
        <v>US West Power</v>
      </c>
      <c r="C407" s="71">
        <f t="shared" si="36"/>
        <v>160</v>
      </c>
      <c r="D407" s="71">
        <f t="shared" si="33"/>
        <v>1.2</v>
      </c>
      <c r="E407" s="3">
        <v>1270630</v>
      </c>
      <c r="F407" s="5">
        <v>37032.348807870403</v>
      </c>
      <c r="G407" t="s">
        <v>107</v>
      </c>
      <c r="H407" t="s">
        <v>997</v>
      </c>
      <c r="I407" t="s">
        <v>912</v>
      </c>
      <c r="K407" t="s">
        <v>913</v>
      </c>
      <c r="L407" t="s">
        <v>925</v>
      </c>
      <c r="M407">
        <v>48326</v>
      </c>
      <c r="N407" t="s">
        <v>535</v>
      </c>
      <c r="P407" s="7">
        <v>10</v>
      </c>
      <c r="R407" t="s">
        <v>916</v>
      </c>
      <c r="S407" t="s">
        <v>917</v>
      </c>
      <c r="T407" s="11">
        <v>445</v>
      </c>
      <c r="U407" t="s">
        <v>998</v>
      </c>
      <c r="V407" t="s">
        <v>323</v>
      </c>
      <c r="W407" t="s">
        <v>934</v>
      </c>
      <c r="X407" t="s">
        <v>921</v>
      </c>
      <c r="Y407" t="s">
        <v>922</v>
      </c>
      <c r="Z407" t="s">
        <v>923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0">
        <f t="shared" si="34"/>
        <v>37032</v>
      </c>
      <c r="B408" s="70" t="str">
        <f t="shared" si="35"/>
        <v>US West Power</v>
      </c>
      <c r="C408" s="71">
        <f t="shared" si="36"/>
        <v>400</v>
      </c>
      <c r="D408" s="71">
        <f t="shared" si="33"/>
        <v>3</v>
      </c>
      <c r="E408" s="3">
        <v>1270690</v>
      </c>
      <c r="F408" s="5">
        <v>37032.350104166697</v>
      </c>
      <c r="G408" t="s">
        <v>107</v>
      </c>
      <c r="H408" t="s">
        <v>997</v>
      </c>
      <c r="I408" t="s">
        <v>912</v>
      </c>
      <c r="K408" t="s">
        <v>913</v>
      </c>
      <c r="L408" t="s">
        <v>925</v>
      </c>
      <c r="M408">
        <v>29383</v>
      </c>
      <c r="N408" t="s">
        <v>536</v>
      </c>
      <c r="P408" s="7">
        <v>25</v>
      </c>
      <c r="R408" t="s">
        <v>916</v>
      </c>
      <c r="S408" t="s">
        <v>917</v>
      </c>
      <c r="T408" s="11">
        <v>220</v>
      </c>
      <c r="U408" t="s">
        <v>998</v>
      </c>
      <c r="V408" t="s">
        <v>111</v>
      </c>
      <c r="W408" t="s">
        <v>934</v>
      </c>
      <c r="X408" t="s">
        <v>921</v>
      </c>
      <c r="Y408" t="s">
        <v>922</v>
      </c>
      <c r="Z408" t="s">
        <v>923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0">
        <f t="shared" si="34"/>
        <v>37032</v>
      </c>
      <c r="B409" s="70" t="str">
        <f t="shared" si="35"/>
        <v>US West Power</v>
      </c>
      <c r="C409" s="71">
        <f t="shared" si="36"/>
        <v>400</v>
      </c>
      <c r="D409" s="71">
        <f t="shared" si="33"/>
        <v>3</v>
      </c>
      <c r="E409" s="3">
        <v>1270692</v>
      </c>
      <c r="F409" s="5">
        <v>37032.350162037001</v>
      </c>
      <c r="G409" t="s">
        <v>107</v>
      </c>
      <c r="H409" t="s">
        <v>997</v>
      </c>
      <c r="I409" t="s">
        <v>912</v>
      </c>
      <c r="K409" t="s">
        <v>913</v>
      </c>
      <c r="L409" t="s">
        <v>925</v>
      </c>
      <c r="M409">
        <v>29383</v>
      </c>
      <c r="N409" t="s">
        <v>536</v>
      </c>
      <c r="P409" s="7">
        <v>25</v>
      </c>
      <c r="R409" t="s">
        <v>916</v>
      </c>
      <c r="S409" t="s">
        <v>917</v>
      </c>
      <c r="T409" s="11">
        <v>224</v>
      </c>
      <c r="U409" t="s">
        <v>998</v>
      </c>
      <c r="V409" t="s">
        <v>111</v>
      </c>
      <c r="W409" t="s">
        <v>934</v>
      </c>
      <c r="X409" t="s">
        <v>921</v>
      </c>
      <c r="Y409" t="s">
        <v>922</v>
      </c>
      <c r="Z409" t="s">
        <v>923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0">
        <f t="shared" si="34"/>
        <v>37032</v>
      </c>
      <c r="B410" s="70" t="str">
        <f t="shared" si="35"/>
        <v>US West Power</v>
      </c>
      <c r="C410" s="71">
        <f t="shared" si="36"/>
        <v>400</v>
      </c>
      <c r="D410" s="71">
        <f t="shared" si="33"/>
        <v>3</v>
      </c>
      <c r="E410" s="3">
        <v>1270941</v>
      </c>
      <c r="F410" s="5">
        <v>37032.356932870403</v>
      </c>
      <c r="G410" t="s">
        <v>107</v>
      </c>
      <c r="H410" t="s">
        <v>997</v>
      </c>
      <c r="I410" t="s">
        <v>912</v>
      </c>
      <c r="K410" t="s">
        <v>913</v>
      </c>
      <c r="L410" t="s">
        <v>925</v>
      </c>
      <c r="M410">
        <v>29383</v>
      </c>
      <c r="N410" t="s">
        <v>536</v>
      </c>
      <c r="P410" s="7">
        <v>25</v>
      </c>
      <c r="R410" t="s">
        <v>916</v>
      </c>
      <c r="S410" t="s">
        <v>917</v>
      </c>
      <c r="T410" s="11">
        <v>225</v>
      </c>
      <c r="U410" t="s">
        <v>998</v>
      </c>
      <c r="V410" t="s">
        <v>111</v>
      </c>
      <c r="W410" t="s">
        <v>934</v>
      </c>
      <c r="X410" t="s">
        <v>921</v>
      </c>
      <c r="Y410" t="s">
        <v>922</v>
      </c>
      <c r="Z410" t="s">
        <v>923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0">
        <f t="shared" si="34"/>
        <v>37032</v>
      </c>
      <c r="B411" s="70" t="str">
        <f t="shared" si="35"/>
        <v>US West Power</v>
      </c>
      <c r="C411" s="71">
        <f t="shared" si="36"/>
        <v>400</v>
      </c>
      <c r="D411" s="71">
        <f t="shared" si="33"/>
        <v>3</v>
      </c>
      <c r="E411" s="3">
        <v>1271071</v>
      </c>
      <c r="F411" s="5">
        <v>37032.360578703701</v>
      </c>
      <c r="G411" t="s">
        <v>107</v>
      </c>
      <c r="H411" t="s">
        <v>997</v>
      </c>
      <c r="I411" t="s">
        <v>912</v>
      </c>
      <c r="K411" t="s">
        <v>913</v>
      </c>
      <c r="L411" t="s">
        <v>925</v>
      </c>
      <c r="M411">
        <v>29383</v>
      </c>
      <c r="N411" t="s">
        <v>536</v>
      </c>
      <c r="P411" s="7">
        <v>25</v>
      </c>
      <c r="R411" t="s">
        <v>916</v>
      </c>
      <c r="S411" t="s">
        <v>917</v>
      </c>
      <c r="T411" s="11">
        <v>229</v>
      </c>
      <c r="U411" t="s">
        <v>998</v>
      </c>
      <c r="V411" t="s">
        <v>111</v>
      </c>
      <c r="W411" t="s">
        <v>934</v>
      </c>
      <c r="X411" t="s">
        <v>921</v>
      </c>
      <c r="Y411" t="s">
        <v>922</v>
      </c>
      <c r="Z411" t="s">
        <v>923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0">
        <f t="shared" si="34"/>
        <v>37032</v>
      </c>
      <c r="B412" s="70" t="str">
        <f t="shared" si="35"/>
        <v>US West Power</v>
      </c>
      <c r="C412" s="71">
        <f t="shared" si="36"/>
        <v>400</v>
      </c>
      <c r="D412" s="71">
        <f t="shared" si="33"/>
        <v>3</v>
      </c>
      <c r="E412" s="3">
        <v>1271295</v>
      </c>
      <c r="F412" s="5">
        <v>37032.364826388803</v>
      </c>
      <c r="G412" t="s">
        <v>107</v>
      </c>
      <c r="H412" t="s">
        <v>997</v>
      </c>
      <c r="I412" t="s">
        <v>912</v>
      </c>
      <c r="K412" t="s">
        <v>913</v>
      </c>
      <c r="L412" t="s">
        <v>925</v>
      </c>
      <c r="M412">
        <v>29383</v>
      </c>
      <c r="N412" t="s">
        <v>536</v>
      </c>
      <c r="P412" s="7">
        <v>25</v>
      </c>
      <c r="R412" t="s">
        <v>916</v>
      </c>
      <c r="S412" t="s">
        <v>917</v>
      </c>
      <c r="T412" s="11">
        <v>231</v>
      </c>
      <c r="U412" t="s">
        <v>998</v>
      </c>
      <c r="V412" t="s">
        <v>111</v>
      </c>
      <c r="W412" t="s">
        <v>934</v>
      </c>
      <c r="X412" t="s">
        <v>921</v>
      </c>
      <c r="Y412" t="s">
        <v>922</v>
      </c>
      <c r="Z412" t="s">
        <v>923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0">
        <f t="shared" si="34"/>
        <v>37032</v>
      </c>
      <c r="B413" s="70" t="str">
        <f t="shared" si="35"/>
        <v>US West Power</v>
      </c>
      <c r="C413" s="71">
        <f t="shared" si="36"/>
        <v>176</v>
      </c>
      <c r="D413" s="71">
        <f t="shared" si="33"/>
        <v>1.3199999999999998</v>
      </c>
      <c r="E413" s="3">
        <v>1271365</v>
      </c>
      <c r="F413" s="5">
        <v>37032.366145833301</v>
      </c>
      <c r="G413" t="s">
        <v>107</v>
      </c>
      <c r="H413" t="s">
        <v>997</v>
      </c>
      <c r="I413" t="s">
        <v>912</v>
      </c>
      <c r="K413" t="s">
        <v>913</v>
      </c>
      <c r="L413" t="s">
        <v>925</v>
      </c>
      <c r="M413">
        <v>48328</v>
      </c>
      <c r="N413" t="s">
        <v>537</v>
      </c>
      <c r="P413" s="7">
        <v>11</v>
      </c>
      <c r="R413" t="s">
        <v>916</v>
      </c>
      <c r="S413" t="s">
        <v>917</v>
      </c>
      <c r="T413" s="11">
        <v>227</v>
      </c>
      <c r="U413" t="s">
        <v>998</v>
      </c>
      <c r="V413" t="s">
        <v>323</v>
      </c>
      <c r="W413" t="s">
        <v>934</v>
      </c>
      <c r="X413" t="s">
        <v>921</v>
      </c>
      <c r="Y413" t="s">
        <v>922</v>
      </c>
      <c r="Z413" t="s">
        <v>923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0">
        <f t="shared" si="34"/>
        <v>37032</v>
      </c>
      <c r="B414" s="70" t="str">
        <f t="shared" si="35"/>
        <v>Natural Gas</v>
      </c>
      <c r="C414" s="71">
        <f t="shared" si="36"/>
        <v>300000</v>
      </c>
      <c r="D414" s="71">
        <f t="shared" si="33"/>
        <v>75</v>
      </c>
      <c r="E414" s="3">
        <v>1272374</v>
      </c>
      <c r="F414" s="5">
        <v>37032.3910763889</v>
      </c>
      <c r="G414" t="s">
        <v>975</v>
      </c>
      <c r="H414" t="s">
        <v>461</v>
      </c>
      <c r="I414" t="s">
        <v>912</v>
      </c>
      <c r="K414" t="s">
        <v>942</v>
      </c>
      <c r="L414" t="s">
        <v>943</v>
      </c>
      <c r="M414">
        <v>38619</v>
      </c>
      <c r="N414" t="s">
        <v>538</v>
      </c>
      <c r="P414" s="7">
        <v>10000</v>
      </c>
      <c r="R414" t="s">
        <v>945</v>
      </c>
      <c r="S414" t="s">
        <v>917</v>
      </c>
      <c r="T414" s="11">
        <v>-9.5000000000000001E-2</v>
      </c>
      <c r="U414" t="s">
        <v>539</v>
      </c>
      <c r="V414" t="s">
        <v>1024</v>
      </c>
      <c r="W414" t="s">
        <v>1025</v>
      </c>
      <c r="X414" t="s">
        <v>949</v>
      </c>
      <c r="Y414" t="s">
        <v>922</v>
      </c>
      <c r="Z414" t="s">
        <v>950</v>
      </c>
      <c r="AA414">
        <v>96018986</v>
      </c>
      <c r="AB414" t="s">
        <v>540</v>
      </c>
      <c r="AC414">
        <v>49747</v>
      </c>
      <c r="AD414" s="5">
        <v>37043.875</v>
      </c>
      <c r="AE414" s="5">
        <v>37072.875</v>
      </c>
    </row>
    <row r="415" spans="1:31" x14ac:dyDescent="0.2">
      <c r="A415" s="70">
        <f t="shared" si="34"/>
        <v>37032</v>
      </c>
      <c r="B415" s="70" t="str">
        <f t="shared" si="35"/>
        <v>Natural Gas</v>
      </c>
      <c r="C415" s="71">
        <f t="shared" si="36"/>
        <v>150000</v>
      </c>
      <c r="D415" s="71">
        <f t="shared" si="33"/>
        <v>37.5</v>
      </c>
      <c r="E415" s="3">
        <v>1273224</v>
      </c>
      <c r="F415" s="5">
        <v>37032.4147800926</v>
      </c>
      <c r="G415" t="s">
        <v>168</v>
      </c>
      <c r="H415" t="s">
        <v>461</v>
      </c>
      <c r="I415" t="s">
        <v>912</v>
      </c>
      <c r="K415" t="s">
        <v>942</v>
      </c>
      <c r="L415" t="s">
        <v>943</v>
      </c>
      <c r="M415">
        <v>36135</v>
      </c>
      <c r="N415" t="s">
        <v>518</v>
      </c>
      <c r="P415" s="7">
        <v>5000</v>
      </c>
      <c r="R415" t="s">
        <v>945</v>
      </c>
      <c r="S415" t="s">
        <v>917</v>
      </c>
      <c r="T415" s="11">
        <v>-1.27</v>
      </c>
      <c r="U415" t="s">
        <v>519</v>
      </c>
      <c r="V415" t="s">
        <v>977</v>
      </c>
      <c r="W415" t="s">
        <v>1013</v>
      </c>
      <c r="X415" t="s">
        <v>949</v>
      </c>
      <c r="Y415" t="s">
        <v>922</v>
      </c>
      <c r="Z415" t="s">
        <v>950</v>
      </c>
      <c r="AA415">
        <v>95000337</v>
      </c>
      <c r="AB415" t="s">
        <v>541</v>
      </c>
      <c r="AC415">
        <v>687</v>
      </c>
      <c r="AD415" s="5">
        <v>37043.875</v>
      </c>
      <c r="AE415" s="5">
        <v>37072.875</v>
      </c>
    </row>
    <row r="416" spans="1:31" x14ac:dyDescent="0.2">
      <c r="A416" s="70">
        <f t="shared" si="34"/>
        <v>37032</v>
      </c>
      <c r="B416" s="70" t="str">
        <f t="shared" si="35"/>
        <v>US East Power</v>
      </c>
      <c r="C416" s="71">
        <f t="shared" si="36"/>
        <v>73600</v>
      </c>
      <c r="D416" s="71">
        <f t="shared" si="33"/>
        <v>368</v>
      </c>
      <c r="E416" s="3">
        <v>1273488</v>
      </c>
      <c r="F416" s="5">
        <v>37032.427858796298</v>
      </c>
      <c r="G416" t="s">
        <v>999</v>
      </c>
      <c r="H416" t="s">
        <v>501</v>
      </c>
      <c r="I416" t="s">
        <v>912</v>
      </c>
      <c r="K416" t="s">
        <v>913</v>
      </c>
      <c r="L416" t="s">
        <v>953</v>
      </c>
      <c r="M416">
        <v>33278</v>
      </c>
      <c r="N416" t="s">
        <v>542</v>
      </c>
      <c r="P416" s="7">
        <v>50</v>
      </c>
      <c r="R416" t="s">
        <v>916</v>
      </c>
      <c r="S416" t="s">
        <v>917</v>
      </c>
      <c r="T416" s="11">
        <v>34.950000000000003</v>
      </c>
      <c r="U416" t="s">
        <v>512</v>
      </c>
      <c r="V416" t="s">
        <v>1002</v>
      </c>
      <c r="W416" t="s">
        <v>1003</v>
      </c>
      <c r="X416" t="s">
        <v>921</v>
      </c>
      <c r="Y416" t="s">
        <v>922</v>
      </c>
      <c r="Z416" t="s">
        <v>923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0">
        <f t="shared" si="34"/>
        <v>37032</v>
      </c>
      <c r="B417" s="70" t="str">
        <f t="shared" si="35"/>
        <v>Natural Gas</v>
      </c>
      <c r="C417" s="71">
        <f t="shared" si="36"/>
        <v>600000</v>
      </c>
      <c r="D417" s="71">
        <f t="shared" si="33"/>
        <v>150</v>
      </c>
      <c r="E417" s="3">
        <v>1273553</v>
      </c>
      <c r="F417" s="5">
        <v>37032.4315740741</v>
      </c>
      <c r="G417" t="s">
        <v>932</v>
      </c>
      <c r="H417" t="s">
        <v>461</v>
      </c>
      <c r="I417" t="s">
        <v>912</v>
      </c>
      <c r="K417" t="s">
        <v>942</v>
      </c>
      <c r="L417" t="s">
        <v>959</v>
      </c>
      <c r="M417">
        <v>36228</v>
      </c>
      <c r="N417" t="s">
        <v>543</v>
      </c>
      <c r="O417" s="7">
        <v>20000</v>
      </c>
      <c r="R417" t="s">
        <v>945</v>
      </c>
      <c r="S417" t="s">
        <v>917</v>
      </c>
      <c r="T417" s="11">
        <v>-2.5000000000000001E-3</v>
      </c>
      <c r="U417" t="s">
        <v>494</v>
      </c>
      <c r="V417" t="s">
        <v>137</v>
      </c>
      <c r="W417" t="s">
        <v>138</v>
      </c>
      <c r="X417" t="s">
        <v>949</v>
      </c>
      <c r="Y417" t="s">
        <v>922</v>
      </c>
      <c r="Z417" t="s">
        <v>950</v>
      </c>
      <c r="AA417">
        <v>96013559</v>
      </c>
      <c r="AB417" t="s">
        <v>544</v>
      </c>
      <c r="AC417">
        <v>54979</v>
      </c>
      <c r="AD417" s="5">
        <v>37043.875</v>
      </c>
      <c r="AE417" s="5">
        <v>37072.875</v>
      </c>
    </row>
    <row r="418" spans="1:31" x14ac:dyDescent="0.2">
      <c r="A418" s="70">
        <f t="shared" si="34"/>
        <v>37032</v>
      </c>
      <c r="B418" s="70" t="str">
        <f t="shared" si="35"/>
        <v>Natural Gas</v>
      </c>
      <c r="C418" s="71">
        <f t="shared" si="36"/>
        <v>600000</v>
      </c>
      <c r="D418" s="71">
        <f t="shared" si="33"/>
        <v>150</v>
      </c>
      <c r="E418" s="3">
        <v>1273606</v>
      </c>
      <c r="F418" s="5">
        <v>37032.4344444444</v>
      </c>
      <c r="G418" t="s">
        <v>21</v>
      </c>
      <c r="H418" t="s">
        <v>461</v>
      </c>
      <c r="I418" t="s">
        <v>912</v>
      </c>
      <c r="K418" t="s">
        <v>942</v>
      </c>
      <c r="L418" t="s">
        <v>959</v>
      </c>
      <c r="M418">
        <v>36228</v>
      </c>
      <c r="N418" t="s">
        <v>543</v>
      </c>
      <c r="O418" s="7">
        <v>20000</v>
      </c>
      <c r="R418" t="s">
        <v>945</v>
      </c>
      <c r="S418" t="s">
        <v>917</v>
      </c>
      <c r="T418" s="11">
        <v>-2.5000000000000001E-3</v>
      </c>
      <c r="U418" t="s">
        <v>477</v>
      </c>
      <c r="V418" t="s">
        <v>137</v>
      </c>
      <c r="W418" t="s">
        <v>138</v>
      </c>
      <c r="X418" t="s">
        <v>949</v>
      </c>
      <c r="Y418" t="s">
        <v>922</v>
      </c>
      <c r="Z418" t="s">
        <v>950</v>
      </c>
      <c r="AB418" t="s">
        <v>545</v>
      </c>
      <c r="AC418">
        <v>68856</v>
      </c>
      <c r="AD418" s="5">
        <v>37043.875</v>
      </c>
      <c r="AE418" s="5">
        <v>37072.875</v>
      </c>
    </row>
    <row r="419" spans="1:31" x14ac:dyDescent="0.2">
      <c r="A419" s="70">
        <f t="shared" si="34"/>
        <v>37032</v>
      </c>
      <c r="B419" s="70" t="str">
        <f t="shared" si="35"/>
        <v>Natural Gas</v>
      </c>
      <c r="C419" s="71">
        <f t="shared" si="36"/>
        <v>600000</v>
      </c>
      <c r="D419" s="71">
        <f t="shared" si="33"/>
        <v>150</v>
      </c>
      <c r="E419" s="3">
        <v>1273618</v>
      </c>
      <c r="F419" s="5">
        <v>37032.4348032407</v>
      </c>
      <c r="G419" t="s">
        <v>16</v>
      </c>
      <c r="H419" t="s">
        <v>461</v>
      </c>
      <c r="I419" t="s">
        <v>912</v>
      </c>
      <c r="K419" t="s">
        <v>942</v>
      </c>
      <c r="L419" t="s">
        <v>959</v>
      </c>
      <c r="M419">
        <v>36228</v>
      </c>
      <c r="N419" t="s">
        <v>543</v>
      </c>
      <c r="O419" s="7">
        <v>20000</v>
      </c>
      <c r="R419" t="s">
        <v>945</v>
      </c>
      <c r="S419" t="s">
        <v>917</v>
      </c>
      <c r="T419" s="11">
        <v>-2.5000000000000001E-3</v>
      </c>
      <c r="U419" t="s">
        <v>494</v>
      </c>
      <c r="V419" t="s">
        <v>137</v>
      </c>
      <c r="W419" t="s">
        <v>138</v>
      </c>
      <c r="X419" t="s">
        <v>949</v>
      </c>
      <c r="Y419" t="s">
        <v>922</v>
      </c>
      <c r="Z419" t="s">
        <v>950</v>
      </c>
      <c r="AA419">
        <v>96041878</v>
      </c>
      <c r="AB419" t="s">
        <v>546</v>
      </c>
      <c r="AC419">
        <v>11135</v>
      </c>
      <c r="AD419" s="5">
        <v>37043.875</v>
      </c>
      <c r="AE419" s="5">
        <v>37072.875</v>
      </c>
    </row>
    <row r="420" spans="1:31" x14ac:dyDescent="0.2">
      <c r="A420" s="70">
        <f t="shared" si="34"/>
        <v>37032</v>
      </c>
      <c r="B420" s="70" t="str">
        <f t="shared" si="35"/>
        <v>Natural Gas</v>
      </c>
      <c r="C420" s="71">
        <f t="shared" si="36"/>
        <v>600000</v>
      </c>
      <c r="D420" s="71">
        <f t="shared" si="33"/>
        <v>150</v>
      </c>
      <c r="E420" s="3">
        <v>1273619</v>
      </c>
      <c r="F420" s="5">
        <v>37032.434976851902</v>
      </c>
      <c r="G420" t="s">
        <v>16</v>
      </c>
      <c r="H420" t="s">
        <v>461</v>
      </c>
      <c r="I420" t="s">
        <v>912</v>
      </c>
      <c r="K420" t="s">
        <v>942</v>
      </c>
      <c r="L420" t="s">
        <v>959</v>
      </c>
      <c r="M420">
        <v>36228</v>
      </c>
      <c r="N420" t="s">
        <v>543</v>
      </c>
      <c r="O420" s="7">
        <v>20000</v>
      </c>
      <c r="R420" t="s">
        <v>945</v>
      </c>
      <c r="S420" t="s">
        <v>917</v>
      </c>
      <c r="T420" s="11">
        <v>-2.5000000000000001E-3</v>
      </c>
      <c r="U420" t="s">
        <v>494</v>
      </c>
      <c r="V420" t="s">
        <v>137</v>
      </c>
      <c r="W420" t="s">
        <v>138</v>
      </c>
      <c r="X420" t="s">
        <v>949</v>
      </c>
      <c r="Y420" t="s">
        <v>922</v>
      </c>
      <c r="Z420" t="s">
        <v>950</v>
      </c>
      <c r="AA420">
        <v>96041878</v>
      </c>
      <c r="AB420" t="s">
        <v>547</v>
      </c>
      <c r="AC420">
        <v>11135</v>
      </c>
      <c r="AD420" s="5">
        <v>37043.875</v>
      </c>
      <c r="AE420" s="5">
        <v>37072.875</v>
      </c>
    </row>
    <row r="421" spans="1:31" x14ac:dyDescent="0.2">
      <c r="A421" s="70">
        <f t="shared" si="34"/>
        <v>37032</v>
      </c>
      <c r="B421" s="70" t="str">
        <f t="shared" si="35"/>
        <v>Natural Gas</v>
      </c>
      <c r="C421" s="71">
        <f t="shared" si="36"/>
        <v>300000</v>
      </c>
      <c r="D421" s="71">
        <f t="shared" si="33"/>
        <v>75</v>
      </c>
      <c r="E421" s="3">
        <v>1273624</v>
      </c>
      <c r="F421" s="5">
        <v>37032.4352083333</v>
      </c>
      <c r="G421" t="s">
        <v>16</v>
      </c>
      <c r="H421" t="s">
        <v>461</v>
      </c>
      <c r="I421" t="s">
        <v>912</v>
      </c>
      <c r="K421" t="s">
        <v>942</v>
      </c>
      <c r="L421" t="s">
        <v>959</v>
      </c>
      <c r="M421">
        <v>36228</v>
      </c>
      <c r="N421" t="s">
        <v>543</v>
      </c>
      <c r="O421" s="7">
        <v>10000</v>
      </c>
      <c r="R421" t="s">
        <v>945</v>
      </c>
      <c r="S421" t="s">
        <v>917</v>
      </c>
      <c r="T421" s="11">
        <v>-2.5000000000000001E-3</v>
      </c>
      <c r="U421" t="s">
        <v>494</v>
      </c>
      <c r="V421" t="s">
        <v>137</v>
      </c>
      <c r="W421" t="s">
        <v>138</v>
      </c>
      <c r="X421" t="s">
        <v>949</v>
      </c>
      <c r="Y421" t="s">
        <v>922</v>
      </c>
      <c r="Z421" t="s">
        <v>950</v>
      </c>
      <c r="AA421">
        <v>96041878</v>
      </c>
      <c r="AB421" t="s">
        <v>548</v>
      </c>
      <c r="AC421">
        <v>11135</v>
      </c>
      <c r="AD421" s="5">
        <v>37043.875</v>
      </c>
      <c r="AE421" s="5">
        <v>37072.875</v>
      </c>
    </row>
    <row r="422" spans="1:31" x14ac:dyDescent="0.2">
      <c r="A422" s="70">
        <f t="shared" si="34"/>
        <v>37032</v>
      </c>
      <c r="B422" s="70" t="str">
        <f t="shared" si="35"/>
        <v>Natural Gas</v>
      </c>
      <c r="C422" s="71">
        <f t="shared" si="36"/>
        <v>600000</v>
      </c>
      <c r="D422" s="71">
        <f t="shared" si="33"/>
        <v>150</v>
      </c>
      <c r="E422" s="3">
        <v>1273645</v>
      </c>
      <c r="F422" s="5">
        <v>37032.436863425901</v>
      </c>
      <c r="G422" t="s">
        <v>958</v>
      </c>
      <c r="H422" t="s">
        <v>461</v>
      </c>
      <c r="I422" t="s">
        <v>912</v>
      </c>
      <c r="K422" t="s">
        <v>942</v>
      </c>
      <c r="L422" t="s">
        <v>959</v>
      </c>
      <c r="M422">
        <v>36228</v>
      </c>
      <c r="N422" t="s">
        <v>543</v>
      </c>
      <c r="O422" s="7">
        <v>20000</v>
      </c>
      <c r="R422" t="s">
        <v>945</v>
      </c>
      <c r="S422" t="s">
        <v>917</v>
      </c>
      <c r="T422" s="11">
        <v>-2.5000000000000001E-3</v>
      </c>
      <c r="U422" t="s">
        <v>494</v>
      </c>
      <c r="V422" t="s">
        <v>137</v>
      </c>
      <c r="W422" t="s">
        <v>138</v>
      </c>
      <c r="X422" t="s">
        <v>949</v>
      </c>
      <c r="Y422" t="s">
        <v>922</v>
      </c>
      <c r="Z422" t="s">
        <v>950</v>
      </c>
      <c r="AA422">
        <v>96021110</v>
      </c>
      <c r="AB422" t="s">
        <v>549</v>
      </c>
      <c r="AC422">
        <v>57399</v>
      </c>
      <c r="AD422" s="5">
        <v>37043.875</v>
      </c>
      <c r="AE422" s="5">
        <v>37072.875</v>
      </c>
    </row>
    <row r="423" spans="1:31" x14ac:dyDescent="0.2">
      <c r="A423" s="70">
        <f t="shared" si="34"/>
        <v>37032</v>
      </c>
      <c r="B423" s="70" t="str">
        <f t="shared" si="35"/>
        <v>Natural Gas</v>
      </c>
      <c r="C423" s="71">
        <f t="shared" si="36"/>
        <v>600000</v>
      </c>
      <c r="D423" s="71">
        <f t="shared" si="33"/>
        <v>150</v>
      </c>
      <c r="E423" s="3">
        <v>1273654</v>
      </c>
      <c r="F423" s="5">
        <v>37032.437222222201</v>
      </c>
      <c r="G423" t="s">
        <v>958</v>
      </c>
      <c r="H423" t="s">
        <v>461</v>
      </c>
      <c r="I423" t="s">
        <v>912</v>
      </c>
      <c r="K423" t="s">
        <v>942</v>
      </c>
      <c r="L423" t="s">
        <v>959</v>
      </c>
      <c r="M423">
        <v>36228</v>
      </c>
      <c r="N423" t="s">
        <v>543</v>
      </c>
      <c r="O423" s="7">
        <v>20000</v>
      </c>
      <c r="R423" t="s">
        <v>945</v>
      </c>
      <c r="S423" t="s">
        <v>917</v>
      </c>
      <c r="T423" s="11">
        <v>-2.5000000000000001E-3</v>
      </c>
      <c r="U423" t="s">
        <v>494</v>
      </c>
      <c r="V423" t="s">
        <v>137</v>
      </c>
      <c r="W423" t="s">
        <v>138</v>
      </c>
      <c r="X423" t="s">
        <v>949</v>
      </c>
      <c r="Y423" t="s">
        <v>922</v>
      </c>
      <c r="Z423" t="s">
        <v>950</v>
      </c>
      <c r="AA423">
        <v>96021110</v>
      </c>
      <c r="AB423" t="s">
        <v>550</v>
      </c>
      <c r="AC423">
        <v>57399</v>
      </c>
      <c r="AD423" s="5">
        <v>37043.875</v>
      </c>
      <c r="AE423" s="5">
        <v>37072.875</v>
      </c>
    </row>
    <row r="424" spans="1:31" x14ac:dyDescent="0.2">
      <c r="A424" s="70">
        <f t="shared" si="34"/>
        <v>37032</v>
      </c>
      <c r="B424" s="70" t="str">
        <f t="shared" si="35"/>
        <v>US East Power</v>
      </c>
      <c r="C424" s="71">
        <f t="shared" si="36"/>
        <v>24000</v>
      </c>
      <c r="D424" s="71">
        <f t="shared" si="33"/>
        <v>120</v>
      </c>
      <c r="E424" s="3">
        <v>1274030</v>
      </c>
      <c r="F424" s="5">
        <v>37032.479490740698</v>
      </c>
      <c r="G424" t="s">
        <v>999</v>
      </c>
      <c r="H424" t="s">
        <v>997</v>
      </c>
      <c r="I424" t="s">
        <v>912</v>
      </c>
      <c r="K424" t="s">
        <v>913</v>
      </c>
      <c r="L424" t="s">
        <v>953</v>
      </c>
      <c r="M424">
        <v>33277</v>
      </c>
      <c r="N424" t="s">
        <v>1000</v>
      </c>
      <c r="P424" s="7">
        <v>50</v>
      </c>
      <c r="R424" t="s">
        <v>916</v>
      </c>
      <c r="S424" t="s">
        <v>917</v>
      </c>
      <c r="T424" s="11">
        <v>35.700000000000003</v>
      </c>
      <c r="U424" t="s">
        <v>490</v>
      </c>
      <c r="V424" t="s">
        <v>1002</v>
      </c>
      <c r="W424" t="s">
        <v>1003</v>
      </c>
      <c r="X424" t="s">
        <v>921</v>
      </c>
      <c r="Y424" t="s">
        <v>922</v>
      </c>
      <c r="Z424" t="s">
        <v>923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0">
        <f t="shared" si="34"/>
        <v>37032</v>
      </c>
      <c r="B425" s="70" t="str">
        <f t="shared" si="35"/>
        <v>US West Power</v>
      </c>
      <c r="C425" s="71">
        <f t="shared" si="36"/>
        <v>146000</v>
      </c>
      <c r="D425" s="71">
        <f t="shared" si="33"/>
        <v>1095</v>
      </c>
      <c r="E425" s="3">
        <v>1274407</v>
      </c>
      <c r="F425" s="5">
        <v>37032.544907407399</v>
      </c>
      <c r="G425" t="s">
        <v>999</v>
      </c>
      <c r="H425" t="s">
        <v>997</v>
      </c>
      <c r="I425" t="s">
        <v>912</v>
      </c>
      <c r="K425" t="s">
        <v>913</v>
      </c>
      <c r="L425" t="s">
        <v>914</v>
      </c>
      <c r="M425">
        <v>30846</v>
      </c>
      <c r="N425" t="s">
        <v>551</v>
      </c>
      <c r="O425" s="7">
        <v>25</v>
      </c>
      <c r="R425" t="s">
        <v>916</v>
      </c>
      <c r="S425" t="s">
        <v>917</v>
      </c>
      <c r="T425" s="11">
        <v>113</v>
      </c>
      <c r="U425" t="s">
        <v>998</v>
      </c>
      <c r="V425" t="s">
        <v>276</v>
      </c>
      <c r="W425" t="s">
        <v>920</v>
      </c>
      <c r="X425" t="s">
        <v>921</v>
      </c>
      <c r="Y425" t="s">
        <v>922</v>
      </c>
      <c r="Z425" t="s">
        <v>923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0">
        <f t="shared" si="34"/>
        <v>37032</v>
      </c>
      <c r="B426" s="70" t="str">
        <f t="shared" si="35"/>
        <v>Natural Gas</v>
      </c>
      <c r="C426" s="71">
        <f t="shared" si="36"/>
        <v>600000</v>
      </c>
      <c r="D426" s="71">
        <f t="shared" si="33"/>
        <v>150</v>
      </c>
      <c r="E426" s="3">
        <v>1274674</v>
      </c>
      <c r="F426" s="5">
        <v>37032.5744328703</v>
      </c>
      <c r="G426" t="s">
        <v>21</v>
      </c>
      <c r="H426" t="s">
        <v>461</v>
      </c>
      <c r="I426" t="s">
        <v>912</v>
      </c>
      <c r="K426" t="s">
        <v>942</v>
      </c>
      <c r="L426" t="s">
        <v>959</v>
      </c>
      <c r="M426">
        <v>36228</v>
      </c>
      <c r="N426" t="s">
        <v>543</v>
      </c>
      <c r="O426" s="7">
        <v>20000</v>
      </c>
      <c r="R426" t="s">
        <v>945</v>
      </c>
      <c r="S426" t="s">
        <v>917</v>
      </c>
      <c r="T426" s="11">
        <v>-2.5000000000000001E-3</v>
      </c>
      <c r="U426" t="s">
        <v>494</v>
      </c>
      <c r="V426" t="s">
        <v>137</v>
      </c>
      <c r="W426" t="s">
        <v>138</v>
      </c>
      <c r="X426" t="s">
        <v>949</v>
      </c>
      <c r="Y426" t="s">
        <v>922</v>
      </c>
      <c r="Z426" t="s">
        <v>950</v>
      </c>
      <c r="AB426" t="s">
        <v>552</v>
      </c>
      <c r="AC426">
        <v>68856</v>
      </c>
      <c r="AD426" s="5">
        <v>37043.875</v>
      </c>
      <c r="AE426" s="5">
        <v>37072.875</v>
      </c>
    </row>
    <row r="427" spans="1:31" x14ac:dyDescent="0.2">
      <c r="A427" s="70">
        <f t="shared" si="34"/>
        <v>37032</v>
      </c>
      <c r="B427" s="70" t="str">
        <f t="shared" si="35"/>
        <v>Natural Gas</v>
      </c>
      <c r="C427" s="71">
        <f t="shared" si="36"/>
        <v>150000</v>
      </c>
      <c r="D427" s="71">
        <f t="shared" si="33"/>
        <v>37.5</v>
      </c>
      <c r="E427" s="3">
        <v>1274686</v>
      </c>
      <c r="F427" s="5">
        <v>37032.575636574104</v>
      </c>
      <c r="G427" t="s">
        <v>104</v>
      </c>
      <c r="H427" t="s">
        <v>461</v>
      </c>
      <c r="I427" t="s">
        <v>912</v>
      </c>
      <c r="K427" t="s">
        <v>942</v>
      </c>
      <c r="L427" t="s">
        <v>943</v>
      </c>
      <c r="M427">
        <v>36100</v>
      </c>
      <c r="N427" t="s">
        <v>474</v>
      </c>
      <c r="O427" s="7">
        <v>5000</v>
      </c>
      <c r="R427" t="s">
        <v>945</v>
      </c>
      <c r="S427" t="s">
        <v>917</v>
      </c>
      <c r="T427" s="11">
        <v>7.4999999999999997E-2</v>
      </c>
      <c r="U427" t="s">
        <v>539</v>
      </c>
      <c r="V427" t="s">
        <v>11</v>
      </c>
      <c r="W427" t="s">
        <v>3</v>
      </c>
      <c r="X427" t="s">
        <v>949</v>
      </c>
      <c r="Y427" t="s">
        <v>922</v>
      </c>
      <c r="Z427" t="s">
        <v>950</v>
      </c>
      <c r="AA427">
        <v>95000199</v>
      </c>
      <c r="AB427" t="s">
        <v>553</v>
      </c>
      <c r="AC427">
        <v>61981</v>
      </c>
      <c r="AD427" s="5">
        <v>37043.875</v>
      </c>
      <c r="AE427" s="5">
        <v>37072.875</v>
      </c>
    </row>
    <row r="428" spans="1:31" x14ac:dyDescent="0.2">
      <c r="A428" s="70">
        <f t="shared" si="34"/>
        <v>37032</v>
      </c>
      <c r="B428" s="70" t="str">
        <f t="shared" si="35"/>
        <v>Natural Gas</v>
      </c>
      <c r="C428" s="71">
        <f t="shared" si="36"/>
        <v>600000</v>
      </c>
      <c r="D428" s="71">
        <f t="shared" si="33"/>
        <v>150</v>
      </c>
      <c r="E428" s="3">
        <v>1274696</v>
      </c>
      <c r="F428" s="5">
        <v>37032.577152777798</v>
      </c>
      <c r="G428" t="s">
        <v>958</v>
      </c>
      <c r="H428" t="s">
        <v>461</v>
      </c>
      <c r="I428" t="s">
        <v>912</v>
      </c>
      <c r="K428" t="s">
        <v>942</v>
      </c>
      <c r="L428" t="s">
        <v>959</v>
      </c>
      <c r="M428">
        <v>36228</v>
      </c>
      <c r="N428" t="s">
        <v>543</v>
      </c>
      <c r="O428" s="7">
        <v>20000</v>
      </c>
      <c r="R428" t="s">
        <v>945</v>
      </c>
      <c r="S428" t="s">
        <v>917</v>
      </c>
      <c r="T428" s="11">
        <v>-2.5000000000000001E-3</v>
      </c>
      <c r="U428" t="s">
        <v>494</v>
      </c>
      <c r="V428" t="s">
        <v>137</v>
      </c>
      <c r="W428" t="s">
        <v>138</v>
      </c>
      <c r="X428" t="s">
        <v>949</v>
      </c>
      <c r="Y428" t="s">
        <v>922</v>
      </c>
      <c r="Z428" t="s">
        <v>950</v>
      </c>
      <c r="AA428">
        <v>96021110</v>
      </c>
      <c r="AB428" t="s">
        <v>554</v>
      </c>
      <c r="AC428">
        <v>57399</v>
      </c>
      <c r="AD428" s="5">
        <v>37043.875</v>
      </c>
      <c r="AE428" s="5">
        <v>37072.875</v>
      </c>
    </row>
    <row r="429" spans="1:31" x14ac:dyDescent="0.2">
      <c r="A429" s="70">
        <f t="shared" si="34"/>
        <v>37032</v>
      </c>
      <c r="B429" s="70" t="str">
        <f t="shared" si="35"/>
        <v>Natural Gas</v>
      </c>
      <c r="C429" s="71">
        <f t="shared" si="36"/>
        <v>600000</v>
      </c>
      <c r="D429" s="71">
        <f t="shared" si="33"/>
        <v>150</v>
      </c>
      <c r="E429" s="3">
        <v>1274697</v>
      </c>
      <c r="F429" s="5">
        <v>37032.577534722201</v>
      </c>
      <c r="G429" t="s">
        <v>958</v>
      </c>
      <c r="H429" t="s">
        <v>461</v>
      </c>
      <c r="I429" t="s">
        <v>912</v>
      </c>
      <c r="K429" t="s">
        <v>942</v>
      </c>
      <c r="L429" t="s">
        <v>959</v>
      </c>
      <c r="M429">
        <v>36228</v>
      </c>
      <c r="N429" t="s">
        <v>543</v>
      </c>
      <c r="O429" s="7">
        <v>20000</v>
      </c>
      <c r="R429" t="s">
        <v>945</v>
      </c>
      <c r="S429" t="s">
        <v>917</v>
      </c>
      <c r="T429" s="11">
        <v>-2.5000000000000001E-3</v>
      </c>
      <c r="U429" t="s">
        <v>494</v>
      </c>
      <c r="V429" t="s">
        <v>137</v>
      </c>
      <c r="W429" t="s">
        <v>138</v>
      </c>
      <c r="X429" t="s">
        <v>949</v>
      </c>
      <c r="Y429" t="s">
        <v>922</v>
      </c>
      <c r="Z429" t="s">
        <v>950</v>
      </c>
      <c r="AA429">
        <v>96021110</v>
      </c>
      <c r="AB429" t="s">
        <v>555</v>
      </c>
      <c r="AC429">
        <v>57399</v>
      </c>
      <c r="AD429" s="5">
        <v>37043.875</v>
      </c>
      <c r="AE429" s="5">
        <v>37072.875</v>
      </c>
    </row>
    <row r="430" spans="1:31" x14ac:dyDescent="0.2">
      <c r="A430" s="70">
        <f t="shared" si="34"/>
        <v>37032</v>
      </c>
      <c r="B430" s="70" t="str">
        <f t="shared" si="35"/>
        <v>US East Power</v>
      </c>
      <c r="C430" s="71">
        <f t="shared" si="36"/>
        <v>24000</v>
      </c>
      <c r="D430" s="71">
        <f t="shared" si="33"/>
        <v>120</v>
      </c>
      <c r="E430" s="3">
        <v>1275059</v>
      </c>
      <c r="F430" s="5">
        <v>37032.623530092598</v>
      </c>
      <c r="G430" t="s">
        <v>344</v>
      </c>
      <c r="H430" t="s">
        <v>997</v>
      </c>
      <c r="I430" t="s">
        <v>912</v>
      </c>
      <c r="K430" t="s">
        <v>913</v>
      </c>
      <c r="L430" t="s">
        <v>953</v>
      </c>
      <c r="M430">
        <v>32554</v>
      </c>
      <c r="N430" t="s">
        <v>992</v>
      </c>
      <c r="O430" s="7">
        <v>50</v>
      </c>
      <c r="R430" t="s">
        <v>916</v>
      </c>
      <c r="S430" t="s">
        <v>917</v>
      </c>
      <c r="T430" s="11">
        <v>55.25</v>
      </c>
      <c r="U430" t="s">
        <v>1029</v>
      </c>
      <c r="V430" t="s">
        <v>973</v>
      </c>
      <c r="W430" t="s">
        <v>994</v>
      </c>
      <c r="X430" t="s">
        <v>921</v>
      </c>
      <c r="Y430" t="s">
        <v>922</v>
      </c>
      <c r="Z430" t="s">
        <v>923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0">
        <f t="shared" si="34"/>
        <v>37032</v>
      </c>
      <c r="B431" s="70" t="str">
        <f t="shared" si="35"/>
        <v>US East Power</v>
      </c>
      <c r="C431" s="71">
        <f t="shared" si="36"/>
        <v>24000</v>
      </c>
      <c r="D431" s="71">
        <f t="shared" si="33"/>
        <v>120</v>
      </c>
      <c r="E431" s="3">
        <v>1275071</v>
      </c>
      <c r="F431" s="5">
        <v>37032.625706018502</v>
      </c>
      <c r="G431" t="s">
        <v>982</v>
      </c>
      <c r="H431" t="s">
        <v>997</v>
      </c>
      <c r="I431" t="s">
        <v>912</v>
      </c>
      <c r="K431" t="s">
        <v>913</v>
      </c>
      <c r="L431" t="s">
        <v>953</v>
      </c>
      <c r="M431">
        <v>3749</v>
      </c>
      <c r="N431" t="s">
        <v>1005</v>
      </c>
      <c r="O431" s="7">
        <v>50</v>
      </c>
      <c r="R431" t="s">
        <v>916</v>
      </c>
      <c r="S431" t="s">
        <v>917</v>
      </c>
      <c r="T431" s="11">
        <v>55.85</v>
      </c>
      <c r="U431" t="s">
        <v>1029</v>
      </c>
      <c r="V431" t="s">
        <v>1030</v>
      </c>
      <c r="W431" t="s">
        <v>1006</v>
      </c>
      <c r="X431" t="s">
        <v>921</v>
      </c>
      <c r="Y431" t="s">
        <v>922</v>
      </c>
      <c r="Z431" t="s">
        <v>923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0">
        <f t="shared" si="34"/>
        <v>37032</v>
      </c>
      <c r="B432" s="70" t="str">
        <f t="shared" si="35"/>
        <v>Natural Gas</v>
      </c>
      <c r="C432" s="71">
        <f t="shared" si="36"/>
        <v>600000</v>
      </c>
      <c r="D432" s="71">
        <f t="shared" si="33"/>
        <v>150</v>
      </c>
      <c r="E432" s="3">
        <v>1275122</v>
      </c>
      <c r="F432" s="5">
        <v>37032.638541666704</v>
      </c>
      <c r="G432" t="s">
        <v>7</v>
      </c>
      <c r="H432" t="s">
        <v>461</v>
      </c>
      <c r="I432" t="s">
        <v>912</v>
      </c>
      <c r="K432" t="s">
        <v>942</v>
      </c>
      <c r="L432" t="s">
        <v>959</v>
      </c>
      <c r="M432">
        <v>42364</v>
      </c>
      <c r="N432" t="s">
        <v>493</v>
      </c>
      <c r="O432" s="7">
        <v>20000</v>
      </c>
      <c r="R432" t="s">
        <v>945</v>
      </c>
      <c r="S432" t="s">
        <v>917</v>
      </c>
      <c r="T432" s="11">
        <v>0</v>
      </c>
      <c r="U432" t="s">
        <v>494</v>
      </c>
      <c r="V432" t="s">
        <v>1039</v>
      </c>
      <c r="W432" t="s">
        <v>1040</v>
      </c>
      <c r="X432" t="s">
        <v>949</v>
      </c>
      <c r="Y432" t="s">
        <v>922</v>
      </c>
      <c r="Z432" t="s">
        <v>950</v>
      </c>
      <c r="AA432">
        <v>95001227</v>
      </c>
      <c r="AB432" t="s">
        <v>556</v>
      </c>
      <c r="AC432">
        <v>208</v>
      </c>
      <c r="AD432" s="5">
        <v>37043.875</v>
      </c>
      <c r="AE432" s="5">
        <v>37072.875</v>
      </c>
    </row>
    <row r="433" spans="1:31" x14ac:dyDescent="0.2">
      <c r="A433" s="70">
        <f t="shared" ref="A433:A467" si="37">DATEVALUE(TEXT(F433, "mm/dd/yy"))</f>
        <v>37033</v>
      </c>
      <c r="B433" s="70" t="str">
        <f t="shared" ref="B433:B467" si="38">IF(K433="Power",IF(Z433="Enron Canada Corp.",LEFT(L433,9),LEFT(L433,13)),K433)</f>
        <v>US East Power</v>
      </c>
      <c r="C433" s="71">
        <f t="shared" ref="C433:C467" si="39">IF(K433="Power",((AE433-AD433+1)*16*SUM(O433:P433)),((AE433-AD433+1)*SUM(O433:P433)))</f>
        <v>800</v>
      </c>
      <c r="D433" s="71">
        <f t="shared" si="33"/>
        <v>4</v>
      </c>
      <c r="E433" s="3">
        <v>1275940</v>
      </c>
      <c r="F433" s="5">
        <v>37033.283611111103</v>
      </c>
      <c r="G433" t="s">
        <v>967</v>
      </c>
      <c r="H433" t="s">
        <v>911</v>
      </c>
      <c r="I433" t="s">
        <v>912</v>
      </c>
      <c r="K433" t="s">
        <v>913</v>
      </c>
      <c r="L433" t="s">
        <v>953</v>
      </c>
      <c r="M433">
        <v>29082</v>
      </c>
      <c r="N433" t="s">
        <v>557</v>
      </c>
      <c r="O433" s="7">
        <v>50</v>
      </c>
      <c r="R433" t="s">
        <v>916</v>
      </c>
      <c r="S433" t="s">
        <v>917</v>
      </c>
      <c r="T433" s="11">
        <v>49</v>
      </c>
      <c r="U433" t="s">
        <v>955</v>
      </c>
      <c r="V433" t="s">
        <v>956</v>
      </c>
      <c r="W433" t="s">
        <v>969</v>
      </c>
      <c r="X433" t="s">
        <v>921</v>
      </c>
      <c r="Y433" t="s">
        <v>922</v>
      </c>
      <c r="Z433" t="s">
        <v>923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0">
        <f t="shared" si="37"/>
        <v>37033</v>
      </c>
      <c r="B434" s="70" t="str">
        <f t="shared" si="38"/>
        <v>US East Power</v>
      </c>
      <c r="C434" s="71">
        <f t="shared" si="39"/>
        <v>800</v>
      </c>
      <c r="D434" s="71">
        <f t="shared" si="33"/>
        <v>4</v>
      </c>
      <c r="E434" s="3">
        <v>1276059</v>
      </c>
      <c r="F434" s="5">
        <v>37033.299479166701</v>
      </c>
      <c r="G434" t="s">
        <v>990</v>
      </c>
      <c r="H434" t="s">
        <v>911</v>
      </c>
      <c r="I434" t="s">
        <v>912</v>
      </c>
      <c r="K434" t="s">
        <v>913</v>
      </c>
      <c r="L434" t="s">
        <v>953</v>
      </c>
      <c r="M434">
        <v>29088</v>
      </c>
      <c r="N434" t="s">
        <v>558</v>
      </c>
      <c r="O434" s="7">
        <v>50</v>
      </c>
      <c r="R434" t="s">
        <v>916</v>
      </c>
      <c r="S434" t="s">
        <v>917</v>
      </c>
      <c r="T434" s="11">
        <v>32.9</v>
      </c>
      <c r="U434" t="s">
        <v>972</v>
      </c>
      <c r="V434" t="s">
        <v>973</v>
      </c>
      <c r="W434" t="s">
        <v>974</v>
      </c>
      <c r="X434" t="s">
        <v>921</v>
      </c>
      <c r="Y434" t="s">
        <v>922</v>
      </c>
      <c r="Z434" t="s">
        <v>923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0">
        <f t="shared" si="37"/>
        <v>37033</v>
      </c>
      <c r="B435" s="70" t="str">
        <f t="shared" si="38"/>
        <v>US East Power</v>
      </c>
      <c r="C435" s="71">
        <f t="shared" si="39"/>
        <v>800</v>
      </c>
      <c r="D435" s="71">
        <f t="shared" si="33"/>
        <v>4</v>
      </c>
      <c r="E435" s="3">
        <v>1276071</v>
      </c>
      <c r="F435" s="5">
        <v>37033.301215277803</v>
      </c>
      <c r="G435" t="s">
        <v>990</v>
      </c>
      <c r="H435" t="s">
        <v>911</v>
      </c>
      <c r="I435" t="s">
        <v>912</v>
      </c>
      <c r="K435" t="s">
        <v>913</v>
      </c>
      <c r="L435" t="s">
        <v>953</v>
      </c>
      <c r="M435">
        <v>29088</v>
      </c>
      <c r="N435" t="s">
        <v>558</v>
      </c>
      <c r="O435" s="7">
        <v>50</v>
      </c>
      <c r="R435" t="s">
        <v>916</v>
      </c>
      <c r="S435" t="s">
        <v>917</v>
      </c>
      <c r="T435" s="11">
        <v>32.700000000000003</v>
      </c>
      <c r="U435" t="s">
        <v>972</v>
      </c>
      <c r="V435" t="s">
        <v>973</v>
      </c>
      <c r="W435" t="s">
        <v>974</v>
      </c>
      <c r="X435" t="s">
        <v>921</v>
      </c>
      <c r="Y435" t="s">
        <v>922</v>
      </c>
      <c r="Z435" t="s">
        <v>923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0">
        <f t="shared" si="37"/>
        <v>37033</v>
      </c>
      <c r="B436" s="70" t="str">
        <f t="shared" si="38"/>
        <v>US East Power</v>
      </c>
      <c r="C436" s="71">
        <f t="shared" si="39"/>
        <v>24000</v>
      </c>
      <c r="D436" s="71">
        <f t="shared" si="33"/>
        <v>120</v>
      </c>
      <c r="E436" s="3">
        <v>1276104</v>
      </c>
      <c r="F436" s="5">
        <v>37033.305787037003</v>
      </c>
      <c r="G436" t="s">
        <v>107</v>
      </c>
      <c r="H436" t="s">
        <v>501</v>
      </c>
      <c r="I436" t="s">
        <v>912</v>
      </c>
      <c r="K436" t="s">
        <v>913</v>
      </c>
      <c r="L436" t="s">
        <v>324</v>
      </c>
      <c r="M436">
        <v>34800</v>
      </c>
      <c r="N436" t="s">
        <v>559</v>
      </c>
      <c r="O436" s="7">
        <v>50</v>
      </c>
      <c r="R436" t="s">
        <v>916</v>
      </c>
      <c r="S436" t="s">
        <v>917</v>
      </c>
      <c r="T436" s="11">
        <v>48</v>
      </c>
      <c r="U436" t="s">
        <v>560</v>
      </c>
      <c r="V436" t="s">
        <v>359</v>
      </c>
      <c r="W436" t="s">
        <v>360</v>
      </c>
      <c r="X436" t="s">
        <v>921</v>
      </c>
      <c r="Y436" t="s">
        <v>922</v>
      </c>
      <c r="Z436" t="s">
        <v>923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0">
        <f t="shared" si="37"/>
        <v>37033</v>
      </c>
      <c r="B437" s="70" t="str">
        <f t="shared" si="38"/>
        <v>US West Power</v>
      </c>
      <c r="C437" s="71">
        <f t="shared" si="39"/>
        <v>800</v>
      </c>
      <c r="D437" s="71">
        <f t="shared" si="33"/>
        <v>6</v>
      </c>
      <c r="E437" s="3">
        <v>1276785</v>
      </c>
      <c r="F437" s="5">
        <v>37033.340937499997</v>
      </c>
      <c r="G437" t="s">
        <v>107</v>
      </c>
      <c r="H437" t="s">
        <v>997</v>
      </c>
      <c r="I437" t="s">
        <v>912</v>
      </c>
      <c r="K437" t="s">
        <v>913</v>
      </c>
      <c r="L437" t="s">
        <v>914</v>
      </c>
      <c r="M437">
        <v>50992</v>
      </c>
      <c r="N437" t="s">
        <v>561</v>
      </c>
      <c r="O437" s="7">
        <v>25</v>
      </c>
      <c r="R437" t="s">
        <v>916</v>
      </c>
      <c r="S437" t="s">
        <v>917</v>
      </c>
      <c r="T437" s="11">
        <v>385</v>
      </c>
      <c r="U437" t="s">
        <v>998</v>
      </c>
      <c r="V437" t="s">
        <v>940</v>
      </c>
      <c r="W437" t="s">
        <v>920</v>
      </c>
      <c r="X437" t="s">
        <v>921</v>
      </c>
      <c r="Y437" t="s">
        <v>922</v>
      </c>
      <c r="Z437" t="s">
        <v>923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0">
        <f t="shared" si="37"/>
        <v>37033</v>
      </c>
      <c r="B438" s="70" t="str">
        <f t="shared" si="38"/>
        <v>US West Power</v>
      </c>
      <c r="C438" s="71">
        <f t="shared" si="39"/>
        <v>12400</v>
      </c>
      <c r="D438" s="71">
        <f t="shared" si="33"/>
        <v>93</v>
      </c>
      <c r="E438" s="3">
        <v>1276826</v>
      </c>
      <c r="F438" s="5">
        <v>37033.342546296299</v>
      </c>
      <c r="G438" t="s">
        <v>19</v>
      </c>
      <c r="H438" t="s">
        <v>911</v>
      </c>
      <c r="I438" t="s">
        <v>912</v>
      </c>
      <c r="K438" t="s">
        <v>913</v>
      </c>
      <c r="L438" t="s">
        <v>914</v>
      </c>
      <c r="M438">
        <v>40691</v>
      </c>
      <c r="N438" t="s">
        <v>562</v>
      </c>
      <c r="P438" s="7">
        <v>25</v>
      </c>
      <c r="R438" t="s">
        <v>916</v>
      </c>
      <c r="S438" t="s">
        <v>917</v>
      </c>
      <c r="T438" s="11">
        <v>120</v>
      </c>
      <c r="U438" t="s">
        <v>937</v>
      </c>
      <c r="V438" t="s">
        <v>919</v>
      </c>
      <c r="W438" t="s">
        <v>920</v>
      </c>
      <c r="X438" t="s">
        <v>921</v>
      </c>
      <c r="Y438" t="s">
        <v>922</v>
      </c>
      <c r="Z438" t="s">
        <v>923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0">
        <f t="shared" si="37"/>
        <v>37033</v>
      </c>
      <c r="B439" s="70" t="str">
        <f t="shared" si="38"/>
        <v>US West Power</v>
      </c>
      <c r="C439" s="71">
        <f t="shared" si="39"/>
        <v>12000</v>
      </c>
      <c r="D439" s="71">
        <f t="shared" si="33"/>
        <v>90</v>
      </c>
      <c r="E439" s="3">
        <v>1276834</v>
      </c>
      <c r="F439" s="5">
        <v>37033.3428472222</v>
      </c>
      <c r="G439" t="s">
        <v>19</v>
      </c>
      <c r="H439" t="s">
        <v>911</v>
      </c>
      <c r="I439" t="s">
        <v>912</v>
      </c>
      <c r="K439" t="s">
        <v>913</v>
      </c>
      <c r="L439" t="s">
        <v>914</v>
      </c>
      <c r="M439">
        <v>40695</v>
      </c>
      <c r="N439" t="s">
        <v>563</v>
      </c>
      <c r="P439" s="7">
        <v>25</v>
      </c>
      <c r="R439" t="s">
        <v>916</v>
      </c>
      <c r="S439" t="s">
        <v>917</v>
      </c>
      <c r="T439" s="11">
        <v>110</v>
      </c>
      <c r="U439" t="s">
        <v>937</v>
      </c>
      <c r="V439" t="s">
        <v>919</v>
      </c>
      <c r="W439" t="s">
        <v>920</v>
      </c>
      <c r="X439" t="s">
        <v>921</v>
      </c>
      <c r="Y439" t="s">
        <v>922</v>
      </c>
      <c r="Z439" t="s">
        <v>923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0">
        <f t="shared" si="37"/>
        <v>37033</v>
      </c>
      <c r="B440" s="70" t="str">
        <f t="shared" si="38"/>
        <v>US West Power</v>
      </c>
      <c r="C440" s="71">
        <f t="shared" si="39"/>
        <v>800</v>
      </c>
      <c r="D440" s="71">
        <f t="shared" si="33"/>
        <v>6</v>
      </c>
      <c r="E440" s="3">
        <v>1276837</v>
      </c>
      <c r="F440" s="5">
        <v>37033.342974537001</v>
      </c>
      <c r="G440" t="s">
        <v>980</v>
      </c>
      <c r="H440" t="s">
        <v>997</v>
      </c>
      <c r="I440" t="s">
        <v>912</v>
      </c>
      <c r="K440" t="s">
        <v>913</v>
      </c>
      <c r="L440" t="s">
        <v>925</v>
      </c>
      <c r="M440">
        <v>51004</v>
      </c>
      <c r="N440" t="s">
        <v>612</v>
      </c>
      <c r="P440" s="7">
        <v>25</v>
      </c>
      <c r="R440" t="s">
        <v>916</v>
      </c>
      <c r="S440" t="s">
        <v>917</v>
      </c>
      <c r="T440" s="11">
        <v>408</v>
      </c>
      <c r="U440" t="s">
        <v>998</v>
      </c>
      <c r="V440" t="s">
        <v>135</v>
      </c>
      <c r="W440" t="s">
        <v>934</v>
      </c>
      <c r="X440" t="s">
        <v>921</v>
      </c>
      <c r="Y440" t="s">
        <v>922</v>
      </c>
      <c r="Z440" t="s">
        <v>923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0">
        <f t="shared" si="37"/>
        <v>37033</v>
      </c>
      <c r="B441" s="70" t="str">
        <f t="shared" si="38"/>
        <v>US West Power</v>
      </c>
      <c r="C441" s="71">
        <f t="shared" si="39"/>
        <v>800</v>
      </c>
      <c r="D441" s="71">
        <f t="shared" si="33"/>
        <v>6</v>
      </c>
      <c r="E441" s="3">
        <v>1276869</v>
      </c>
      <c r="F441" s="5">
        <v>37033.343668981499</v>
      </c>
      <c r="G441" t="s">
        <v>980</v>
      </c>
      <c r="H441" t="s">
        <v>997</v>
      </c>
      <c r="I441" t="s">
        <v>912</v>
      </c>
      <c r="K441" t="s">
        <v>913</v>
      </c>
      <c r="L441" t="s">
        <v>925</v>
      </c>
      <c r="M441">
        <v>51024</v>
      </c>
      <c r="N441" t="s">
        <v>613</v>
      </c>
      <c r="P441" s="7">
        <v>25</v>
      </c>
      <c r="R441" t="s">
        <v>916</v>
      </c>
      <c r="S441" t="s">
        <v>917</v>
      </c>
      <c r="T441" s="11">
        <v>214</v>
      </c>
      <c r="U441" t="s">
        <v>998</v>
      </c>
      <c r="V441" t="s">
        <v>111</v>
      </c>
      <c r="W441" t="s">
        <v>934</v>
      </c>
      <c r="X441" t="s">
        <v>921</v>
      </c>
      <c r="Y441" t="s">
        <v>922</v>
      </c>
      <c r="Z441" t="s">
        <v>923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0">
        <f t="shared" si="37"/>
        <v>37033</v>
      </c>
      <c r="B442" s="70" t="str">
        <f t="shared" si="38"/>
        <v>US West Power</v>
      </c>
      <c r="C442" s="71">
        <f t="shared" si="39"/>
        <v>800</v>
      </c>
      <c r="D442" s="71">
        <f t="shared" si="33"/>
        <v>6</v>
      </c>
      <c r="E442" s="3">
        <v>1276965</v>
      </c>
      <c r="F442" s="5">
        <v>37033.346203703702</v>
      </c>
      <c r="G442" t="s">
        <v>107</v>
      </c>
      <c r="H442" t="s">
        <v>997</v>
      </c>
      <c r="I442" t="s">
        <v>912</v>
      </c>
      <c r="K442" t="s">
        <v>913</v>
      </c>
      <c r="L442" t="s">
        <v>925</v>
      </c>
      <c r="M442">
        <v>51024</v>
      </c>
      <c r="N442" t="s">
        <v>613</v>
      </c>
      <c r="P442" s="7">
        <v>25</v>
      </c>
      <c r="R442" t="s">
        <v>916</v>
      </c>
      <c r="S442" t="s">
        <v>917</v>
      </c>
      <c r="T442" s="11">
        <v>214</v>
      </c>
      <c r="U442" t="s">
        <v>998</v>
      </c>
      <c r="V442" t="s">
        <v>111</v>
      </c>
      <c r="W442" t="s">
        <v>934</v>
      </c>
      <c r="X442" t="s">
        <v>921</v>
      </c>
      <c r="Y442" t="s">
        <v>922</v>
      </c>
      <c r="Z442" t="s">
        <v>923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0">
        <f t="shared" si="37"/>
        <v>37033</v>
      </c>
      <c r="B443" s="70" t="str">
        <f t="shared" si="38"/>
        <v>US West Power</v>
      </c>
      <c r="C443" s="71">
        <f t="shared" si="39"/>
        <v>800</v>
      </c>
      <c r="D443" s="71">
        <f t="shared" si="33"/>
        <v>6</v>
      </c>
      <c r="E443" s="3">
        <v>1277001</v>
      </c>
      <c r="F443" s="5">
        <v>37033.347013888902</v>
      </c>
      <c r="G443" t="s">
        <v>107</v>
      </c>
      <c r="H443" t="s">
        <v>997</v>
      </c>
      <c r="I443" t="s">
        <v>912</v>
      </c>
      <c r="K443" t="s">
        <v>913</v>
      </c>
      <c r="L443" t="s">
        <v>925</v>
      </c>
      <c r="M443">
        <v>51024</v>
      </c>
      <c r="N443" t="s">
        <v>613</v>
      </c>
      <c r="P443" s="7">
        <v>25</v>
      </c>
      <c r="R443" t="s">
        <v>916</v>
      </c>
      <c r="S443" t="s">
        <v>917</v>
      </c>
      <c r="T443" s="11">
        <v>215</v>
      </c>
      <c r="U443" t="s">
        <v>998</v>
      </c>
      <c r="V443" t="s">
        <v>111</v>
      </c>
      <c r="W443" t="s">
        <v>934</v>
      </c>
      <c r="X443" t="s">
        <v>921</v>
      </c>
      <c r="Y443" t="s">
        <v>922</v>
      </c>
      <c r="Z443" t="s">
        <v>923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0">
        <f t="shared" si="37"/>
        <v>37033</v>
      </c>
      <c r="B444" s="70" t="str">
        <f t="shared" si="38"/>
        <v>US West Power</v>
      </c>
      <c r="C444" s="71">
        <f t="shared" si="39"/>
        <v>12400</v>
      </c>
      <c r="D444" s="71">
        <f t="shared" si="33"/>
        <v>93</v>
      </c>
      <c r="E444" s="3">
        <v>1277036</v>
      </c>
      <c r="F444" s="5">
        <v>37033.348032407397</v>
      </c>
      <c r="G444" t="s">
        <v>19</v>
      </c>
      <c r="H444" t="s">
        <v>911</v>
      </c>
      <c r="I444" t="s">
        <v>912</v>
      </c>
      <c r="K444" t="s">
        <v>913</v>
      </c>
      <c r="L444" t="s">
        <v>914</v>
      </c>
      <c r="M444">
        <v>40693</v>
      </c>
      <c r="N444" t="s">
        <v>614</v>
      </c>
      <c r="P444" s="7">
        <v>25</v>
      </c>
      <c r="R444" t="s">
        <v>916</v>
      </c>
      <c r="S444" t="s">
        <v>917</v>
      </c>
      <c r="T444" s="11">
        <v>150</v>
      </c>
      <c r="U444" t="s">
        <v>937</v>
      </c>
      <c r="V444" t="s">
        <v>919</v>
      </c>
      <c r="W444" t="s">
        <v>920</v>
      </c>
      <c r="X444" t="s">
        <v>921</v>
      </c>
      <c r="Y444" t="s">
        <v>922</v>
      </c>
      <c r="Z444" t="s">
        <v>923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0">
        <f t="shared" si="37"/>
        <v>37033</v>
      </c>
      <c r="B445" s="70" t="str">
        <f t="shared" si="38"/>
        <v>US West Power</v>
      </c>
      <c r="C445" s="71">
        <f t="shared" si="39"/>
        <v>800</v>
      </c>
      <c r="D445" s="71">
        <f t="shared" si="33"/>
        <v>6</v>
      </c>
      <c r="E445" s="3">
        <v>1277038</v>
      </c>
      <c r="F445" s="5">
        <v>37033.348067129598</v>
      </c>
      <c r="G445" t="s">
        <v>1009</v>
      </c>
      <c r="H445" t="s">
        <v>997</v>
      </c>
      <c r="I445" t="s">
        <v>912</v>
      </c>
      <c r="K445" t="s">
        <v>913</v>
      </c>
      <c r="L445" t="s">
        <v>925</v>
      </c>
      <c r="M445">
        <v>51010</v>
      </c>
      <c r="N445" t="s">
        <v>615</v>
      </c>
      <c r="O445" s="7">
        <v>25</v>
      </c>
      <c r="R445" t="s">
        <v>916</v>
      </c>
      <c r="S445" t="s">
        <v>917</v>
      </c>
      <c r="T445" s="11">
        <v>380</v>
      </c>
      <c r="U445" t="s">
        <v>998</v>
      </c>
      <c r="V445" t="s">
        <v>135</v>
      </c>
      <c r="W445" t="s">
        <v>934</v>
      </c>
      <c r="X445" t="s">
        <v>921</v>
      </c>
      <c r="Y445" t="s">
        <v>922</v>
      </c>
      <c r="Z445" t="s">
        <v>923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0">
        <f t="shared" si="37"/>
        <v>37033</v>
      </c>
      <c r="B446" s="70" t="str">
        <f t="shared" si="38"/>
        <v>US West Power</v>
      </c>
      <c r="C446" s="71">
        <f t="shared" si="39"/>
        <v>12400</v>
      </c>
      <c r="D446" s="71">
        <f t="shared" si="33"/>
        <v>93</v>
      </c>
      <c r="E446" s="3">
        <v>1277110</v>
      </c>
      <c r="F446" s="5">
        <v>37033.349432870396</v>
      </c>
      <c r="G446" t="s">
        <v>19</v>
      </c>
      <c r="H446" t="s">
        <v>911</v>
      </c>
      <c r="I446" t="s">
        <v>912</v>
      </c>
      <c r="K446" t="s">
        <v>913</v>
      </c>
      <c r="L446" t="s">
        <v>914</v>
      </c>
      <c r="M446">
        <v>40693</v>
      </c>
      <c r="N446" t="s">
        <v>614</v>
      </c>
      <c r="P446" s="7">
        <v>25</v>
      </c>
      <c r="R446" t="s">
        <v>916</v>
      </c>
      <c r="S446" t="s">
        <v>917</v>
      </c>
      <c r="T446" s="11">
        <v>145</v>
      </c>
      <c r="U446" t="s">
        <v>937</v>
      </c>
      <c r="V446" t="s">
        <v>919</v>
      </c>
      <c r="W446" t="s">
        <v>920</v>
      </c>
      <c r="X446" t="s">
        <v>921</v>
      </c>
      <c r="Y446" t="s">
        <v>922</v>
      </c>
      <c r="Z446" t="s">
        <v>923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0">
        <f t="shared" si="37"/>
        <v>37033</v>
      </c>
      <c r="B447" s="70" t="str">
        <f t="shared" si="38"/>
        <v>US West Power</v>
      </c>
      <c r="C447" s="71">
        <f t="shared" si="39"/>
        <v>12400</v>
      </c>
      <c r="D447" s="71">
        <f t="shared" si="33"/>
        <v>93</v>
      </c>
      <c r="E447" s="3">
        <v>1277121</v>
      </c>
      <c r="F447" s="5">
        <v>37033.3499884259</v>
      </c>
      <c r="G447" t="s">
        <v>19</v>
      </c>
      <c r="H447" t="s">
        <v>911</v>
      </c>
      <c r="I447" t="s">
        <v>912</v>
      </c>
      <c r="K447" t="s">
        <v>913</v>
      </c>
      <c r="L447" t="s">
        <v>914</v>
      </c>
      <c r="M447">
        <v>40691</v>
      </c>
      <c r="N447" t="s">
        <v>562</v>
      </c>
      <c r="P447" s="7">
        <v>25</v>
      </c>
      <c r="R447" t="s">
        <v>916</v>
      </c>
      <c r="S447" t="s">
        <v>917</v>
      </c>
      <c r="T447" s="11">
        <v>120</v>
      </c>
      <c r="U447" t="s">
        <v>937</v>
      </c>
      <c r="V447" t="s">
        <v>919</v>
      </c>
      <c r="W447" t="s">
        <v>920</v>
      </c>
      <c r="X447" t="s">
        <v>921</v>
      </c>
      <c r="Y447" t="s">
        <v>922</v>
      </c>
      <c r="Z447" t="s">
        <v>923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0">
        <f t="shared" si="37"/>
        <v>37033</v>
      </c>
      <c r="B448" s="70" t="str">
        <f t="shared" si="38"/>
        <v>US West Power</v>
      </c>
      <c r="C448" s="71">
        <f t="shared" si="39"/>
        <v>12000</v>
      </c>
      <c r="D448" s="71">
        <f t="shared" si="33"/>
        <v>90</v>
      </c>
      <c r="E448" s="3">
        <v>1277133</v>
      </c>
      <c r="F448" s="5">
        <v>37033.3503935185</v>
      </c>
      <c r="G448" t="s">
        <v>19</v>
      </c>
      <c r="H448" t="s">
        <v>911</v>
      </c>
      <c r="I448" t="s">
        <v>912</v>
      </c>
      <c r="K448" t="s">
        <v>913</v>
      </c>
      <c r="L448" t="s">
        <v>914</v>
      </c>
      <c r="M448">
        <v>40695</v>
      </c>
      <c r="N448" t="s">
        <v>563</v>
      </c>
      <c r="P448" s="7">
        <v>25</v>
      </c>
      <c r="R448" t="s">
        <v>916</v>
      </c>
      <c r="S448" t="s">
        <v>917</v>
      </c>
      <c r="T448" s="11">
        <v>110</v>
      </c>
      <c r="U448" t="s">
        <v>937</v>
      </c>
      <c r="V448" t="s">
        <v>919</v>
      </c>
      <c r="W448" t="s">
        <v>920</v>
      </c>
      <c r="X448" t="s">
        <v>921</v>
      </c>
      <c r="Y448" t="s">
        <v>922</v>
      </c>
      <c r="Z448" t="s">
        <v>923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0">
        <f t="shared" si="37"/>
        <v>37033</v>
      </c>
      <c r="B449" s="70" t="str">
        <f t="shared" si="38"/>
        <v>US West Power</v>
      </c>
      <c r="C449" s="71">
        <f t="shared" si="39"/>
        <v>192</v>
      </c>
      <c r="D449" s="71">
        <f t="shared" si="33"/>
        <v>1.44</v>
      </c>
      <c r="E449" s="3">
        <v>1277421</v>
      </c>
      <c r="F449" s="5">
        <v>37033.358796296299</v>
      </c>
      <c r="G449" t="s">
        <v>107</v>
      </c>
      <c r="H449" t="s">
        <v>997</v>
      </c>
      <c r="I449" t="s">
        <v>912</v>
      </c>
      <c r="K449" t="s">
        <v>913</v>
      </c>
      <c r="L449" t="s">
        <v>925</v>
      </c>
      <c r="M449">
        <v>51064</v>
      </c>
      <c r="N449" t="s">
        <v>616</v>
      </c>
      <c r="P449" s="7">
        <v>6</v>
      </c>
      <c r="R449" t="s">
        <v>916</v>
      </c>
      <c r="S449" t="s">
        <v>917</v>
      </c>
      <c r="T449" s="11">
        <v>410</v>
      </c>
      <c r="U449" t="s">
        <v>998</v>
      </c>
      <c r="V449" t="s">
        <v>323</v>
      </c>
      <c r="W449" t="s">
        <v>934</v>
      </c>
      <c r="X449" t="s">
        <v>921</v>
      </c>
      <c r="Y449" t="s">
        <v>922</v>
      </c>
      <c r="Z449" t="s">
        <v>923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0">
        <f t="shared" si="37"/>
        <v>37033</v>
      </c>
      <c r="B450" s="70" t="str">
        <f t="shared" si="38"/>
        <v>US West Power</v>
      </c>
      <c r="C450" s="71">
        <f t="shared" si="39"/>
        <v>320</v>
      </c>
      <c r="D450" s="71">
        <f t="shared" si="33"/>
        <v>2.4</v>
      </c>
      <c r="E450" s="3">
        <v>1277426</v>
      </c>
      <c r="F450" s="5">
        <v>37033.358912037002</v>
      </c>
      <c r="G450" t="s">
        <v>107</v>
      </c>
      <c r="H450" t="s">
        <v>997</v>
      </c>
      <c r="I450" t="s">
        <v>912</v>
      </c>
      <c r="K450" t="s">
        <v>913</v>
      </c>
      <c r="L450" t="s">
        <v>925</v>
      </c>
      <c r="M450">
        <v>51090</v>
      </c>
      <c r="N450" t="s">
        <v>617</v>
      </c>
      <c r="P450" s="7">
        <v>10</v>
      </c>
      <c r="R450" t="s">
        <v>916</v>
      </c>
      <c r="S450" t="s">
        <v>917</v>
      </c>
      <c r="T450" s="11">
        <v>225</v>
      </c>
      <c r="U450" t="s">
        <v>998</v>
      </c>
      <c r="V450" t="s">
        <v>323</v>
      </c>
      <c r="W450" t="s">
        <v>934</v>
      </c>
      <c r="X450" t="s">
        <v>921</v>
      </c>
      <c r="Y450" t="s">
        <v>922</v>
      </c>
      <c r="Z450" t="s">
        <v>923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0">
        <f t="shared" si="37"/>
        <v>37033</v>
      </c>
      <c r="B451" s="70" t="str">
        <f t="shared" si="38"/>
        <v>US East Power</v>
      </c>
      <c r="C451" s="71">
        <f t="shared" si="39"/>
        <v>4000</v>
      </c>
      <c r="D451" s="71">
        <f t="shared" si="33"/>
        <v>20</v>
      </c>
      <c r="E451" s="3">
        <v>1277512</v>
      </c>
      <c r="F451" s="5">
        <v>37033.360763888901</v>
      </c>
      <c r="G451" t="s">
        <v>344</v>
      </c>
      <c r="H451" t="s">
        <v>997</v>
      </c>
      <c r="I451" t="s">
        <v>912</v>
      </c>
      <c r="K451" t="s">
        <v>913</v>
      </c>
      <c r="L451" t="s">
        <v>953</v>
      </c>
      <c r="M451">
        <v>29070</v>
      </c>
      <c r="N451" t="s">
        <v>618</v>
      </c>
      <c r="P451" s="7">
        <v>50</v>
      </c>
      <c r="R451" t="s">
        <v>916</v>
      </c>
      <c r="S451" t="s">
        <v>917</v>
      </c>
      <c r="T451" s="11">
        <v>33</v>
      </c>
      <c r="U451" t="s">
        <v>1029</v>
      </c>
      <c r="V451" t="s">
        <v>1030</v>
      </c>
      <c r="W451" t="s">
        <v>1006</v>
      </c>
      <c r="X451" t="s">
        <v>921</v>
      </c>
      <c r="Y451" t="s">
        <v>922</v>
      </c>
      <c r="Z451" t="s">
        <v>923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0">
        <f t="shared" si="37"/>
        <v>37033</v>
      </c>
      <c r="B452" s="70" t="str">
        <f t="shared" si="38"/>
        <v>US West Power</v>
      </c>
      <c r="C452" s="71">
        <f t="shared" si="39"/>
        <v>800</v>
      </c>
      <c r="D452" s="71">
        <f t="shared" si="33"/>
        <v>6</v>
      </c>
      <c r="E452" s="3">
        <v>1277568</v>
      </c>
      <c r="F452" s="5">
        <v>37033.361851851798</v>
      </c>
      <c r="G452" t="s">
        <v>107</v>
      </c>
      <c r="H452" t="s">
        <v>997</v>
      </c>
      <c r="I452" t="s">
        <v>912</v>
      </c>
      <c r="K452" t="s">
        <v>913</v>
      </c>
      <c r="L452" t="s">
        <v>925</v>
      </c>
      <c r="M452">
        <v>51024</v>
      </c>
      <c r="N452" t="s">
        <v>613</v>
      </c>
      <c r="P452" s="7">
        <v>25</v>
      </c>
      <c r="R452" t="s">
        <v>916</v>
      </c>
      <c r="S452" t="s">
        <v>917</v>
      </c>
      <c r="T452" s="11">
        <v>230</v>
      </c>
      <c r="U452" t="s">
        <v>998</v>
      </c>
      <c r="V452" t="s">
        <v>111</v>
      </c>
      <c r="W452" t="s">
        <v>934</v>
      </c>
      <c r="X452" t="s">
        <v>921</v>
      </c>
      <c r="Y452" t="s">
        <v>922</v>
      </c>
      <c r="Z452" t="s">
        <v>923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0">
        <f t="shared" si="37"/>
        <v>37033</v>
      </c>
      <c r="B453" s="70" t="str">
        <f t="shared" si="38"/>
        <v>Natural Gas</v>
      </c>
      <c r="C453" s="71">
        <f t="shared" si="39"/>
        <v>150000</v>
      </c>
      <c r="D453" s="71">
        <f t="shared" si="33"/>
        <v>37.5</v>
      </c>
      <c r="E453" s="3">
        <v>1277628</v>
      </c>
      <c r="F453" s="5">
        <v>37033.362974536998</v>
      </c>
      <c r="G453" t="s">
        <v>619</v>
      </c>
      <c r="H453" t="s">
        <v>461</v>
      </c>
      <c r="I453" t="s">
        <v>912</v>
      </c>
      <c r="K453" t="s">
        <v>942</v>
      </c>
      <c r="L453" t="s">
        <v>959</v>
      </c>
      <c r="M453">
        <v>36233</v>
      </c>
      <c r="N453" t="s">
        <v>476</v>
      </c>
      <c r="O453" s="7">
        <v>5000</v>
      </c>
      <c r="R453" t="s">
        <v>945</v>
      </c>
      <c r="S453" t="s">
        <v>917</v>
      </c>
      <c r="T453" s="11">
        <v>0</v>
      </c>
      <c r="U453" t="s">
        <v>477</v>
      </c>
      <c r="V453" t="s">
        <v>1039</v>
      </c>
      <c r="W453" t="s">
        <v>1040</v>
      </c>
      <c r="X453" t="s">
        <v>949</v>
      </c>
      <c r="Y453" t="s">
        <v>922</v>
      </c>
      <c r="Z453" t="s">
        <v>950</v>
      </c>
      <c r="AA453">
        <v>96017418</v>
      </c>
      <c r="AB453" t="s">
        <v>620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0">
        <f t="shared" si="37"/>
        <v>37033</v>
      </c>
      <c r="B454" s="70" t="str">
        <f t="shared" si="38"/>
        <v>US West Power</v>
      </c>
      <c r="C454" s="71">
        <f t="shared" si="39"/>
        <v>800</v>
      </c>
      <c r="D454" s="71">
        <f t="shared" si="33"/>
        <v>6</v>
      </c>
      <c r="E454" s="3">
        <v>1277767</v>
      </c>
      <c r="F454" s="5">
        <v>37033.3659722222</v>
      </c>
      <c r="G454" t="s">
        <v>107</v>
      </c>
      <c r="H454" t="s">
        <v>997</v>
      </c>
      <c r="I454" t="s">
        <v>912</v>
      </c>
      <c r="K454" t="s">
        <v>913</v>
      </c>
      <c r="L454" t="s">
        <v>925</v>
      </c>
      <c r="M454">
        <v>51024</v>
      </c>
      <c r="N454" t="s">
        <v>613</v>
      </c>
      <c r="P454" s="7">
        <v>25</v>
      </c>
      <c r="R454" t="s">
        <v>916</v>
      </c>
      <c r="S454" t="s">
        <v>917</v>
      </c>
      <c r="T454" s="11">
        <v>229</v>
      </c>
      <c r="U454" t="s">
        <v>998</v>
      </c>
      <c r="V454" t="s">
        <v>111</v>
      </c>
      <c r="W454" t="s">
        <v>934</v>
      </c>
      <c r="X454" t="s">
        <v>921</v>
      </c>
      <c r="Y454" t="s">
        <v>922</v>
      </c>
      <c r="Z454" t="s">
        <v>923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0">
        <f t="shared" si="37"/>
        <v>37033</v>
      </c>
      <c r="B455" s="70" t="str">
        <f t="shared" si="38"/>
        <v>US East Power</v>
      </c>
      <c r="C455" s="71">
        <f t="shared" si="39"/>
        <v>4000</v>
      </c>
      <c r="D455" s="71">
        <f t="shared" si="33"/>
        <v>20</v>
      </c>
      <c r="E455" s="3">
        <v>1278412</v>
      </c>
      <c r="F455" s="5">
        <v>37033.384409722203</v>
      </c>
      <c r="G455" t="s">
        <v>621</v>
      </c>
      <c r="H455" t="s">
        <v>997</v>
      </c>
      <c r="I455" t="s">
        <v>912</v>
      </c>
      <c r="K455" t="s">
        <v>913</v>
      </c>
      <c r="L455" t="s">
        <v>953</v>
      </c>
      <c r="M455">
        <v>25667</v>
      </c>
      <c r="N455" t="s">
        <v>622</v>
      </c>
      <c r="P455" s="7">
        <v>50</v>
      </c>
      <c r="R455" t="s">
        <v>916</v>
      </c>
      <c r="S455" t="s">
        <v>917</v>
      </c>
      <c r="T455" s="11">
        <v>34.5</v>
      </c>
      <c r="U455" t="s">
        <v>490</v>
      </c>
      <c r="V455" t="s">
        <v>341</v>
      </c>
      <c r="W455" t="s">
        <v>514</v>
      </c>
      <c r="X455" t="s">
        <v>921</v>
      </c>
      <c r="Y455" t="s">
        <v>922</v>
      </c>
      <c r="Z455" t="s">
        <v>923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0">
        <f t="shared" si="37"/>
        <v>37033</v>
      </c>
      <c r="B456" s="70" t="str">
        <f t="shared" si="38"/>
        <v>US West Power</v>
      </c>
      <c r="C456" s="71">
        <f t="shared" si="39"/>
        <v>12400</v>
      </c>
      <c r="D456" s="71">
        <f t="shared" si="33"/>
        <v>93</v>
      </c>
      <c r="E456" s="3">
        <v>1278773</v>
      </c>
      <c r="F456" s="5">
        <v>37033.3933680556</v>
      </c>
      <c r="G456" t="s">
        <v>19</v>
      </c>
      <c r="H456" t="s">
        <v>911</v>
      </c>
      <c r="I456" t="s">
        <v>912</v>
      </c>
      <c r="K456" t="s">
        <v>913</v>
      </c>
      <c r="L456" t="s">
        <v>914</v>
      </c>
      <c r="M456">
        <v>40693</v>
      </c>
      <c r="N456" t="s">
        <v>614</v>
      </c>
      <c r="P456" s="7">
        <v>25</v>
      </c>
      <c r="R456" t="s">
        <v>916</v>
      </c>
      <c r="S456" t="s">
        <v>917</v>
      </c>
      <c r="T456" s="11">
        <v>140</v>
      </c>
      <c r="U456" t="s">
        <v>937</v>
      </c>
      <c r="V456" t="s">
        <v>919</v>
      </c>
      <c r="W456" t="s">
        <v>920</v>
      </c>
      <c r="X456" t="s">
        <v>921</v>
      </c>
      <c r="Y456" t="s">
        <v>922</v>
      </c>
      <c r="Z456" t="s">
        <v>923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0">
        <f t="shared" si="37"/>
        <v>37033</v>
      </c>
      <c r="B457" s="70" t="str">
        <f t="shared" si="38"/>
        <v>Natural Gas</v>
      </c>
      <c r="C457" s="71">
        <f t="shared" si="39"/>
        <v>2295000</v>
      </c>
      <c r="D457" s="71">
        <f t="shared" si="33"/>
        <v>573.75</v>
      </c>
      <c r="E457" s="3">
        <v>1279479</v>
      </c>
      <c r="F457" s="5">
        <v>37033.4199421296</v>
      </c>
      <c r="G457" t="s">
        <v>309</v>
      </c>
      <c r="H457" t="s">
        <v>461</v>
      </c>
      <c r="I457" t="s">
        <v>912</v>
      </c>
      <c r="K457" t="s">
        <v>942</v>
      </c>
      <c r="L457" t="s">
        <v>943</v>
      </c>
      <c r="M457">
        <v>49209</v>
      </c>
      <c r="N457" t="s">
        <v>271</v>
      </c>
      <c r="P457" s="7">
        <v>15000</v>
      </c>
      <c r="R457" t="s">
        <v>945</v>
      </c>
      <c r="S457" t="s">
        <v>917</v>
      </c>
      <c r="T457" s="11">
        <v>-5.0000000000000001E-3</v>
      </c>
      <c r="U457" t="s">
        <v>519</v>
      </c>
      <c r="V457" t="s">
        <v>1039</v>
      </c>
      <c r="W457" t="s">
        <v>1040</v>
      </c>
      <c r="X457" t="s">
        <v>949</v>
      </c>
      <c r="Y457" t="s">
        <v>922</v>
      </c>
      <c r="Z457" t="s">
        <v>950</v>
      </c>
      <c r="AA457">
        <v>96022095</v>
      </c>
      <c r="AB457" t="s">
        <v>623</v>
      </c>
      <c r="AC457">
        <v>31699</v>
      </c>
      <c r="AD457" s="5">
        <v>37043</v>
      </c>
      <c r="AE457" s="5">
        <v>37195</v>
      </c>
    </row>
    <row r="458" spans="1:31" x14ac:dyDescent="0.2">
      <c r="A458" s="70">
        <f t="shared" si="37"/>
        <v>37033</v>
      </c>
      <c r="B458" s="70" t="str">
        <f t="shared" si="38"/>
        <v>US East Power</v>
      </c>
      <c r="C458" s="71">
        <f t="shared" si="39"/>
        <v>24000</v>
      </c>
      <c r="D458" s="71">
        <f t="shared" si="33"/>
        <v>120</v>
      </c>
      <c r="E458" s="3">
        <v>1279793</v>
      </c>
      <c r="F458" s="5">
        <v>37033.442129629599</v>
      </c>
      <c r="G458" t="s">
        <v>982</v>
      </c>
      <c r="H458" t="s">
        <v>997</v>
      </c>
      <c r="I458" t="s">
        <v>912</v>
      </c>
      <c r="K458" t="s">
        <v>913</v>
      </c>
      <c r="L458" t="s">
        <v>953</v>
      </c>
      <c r="M458">
        <v>32554</v>
      </c>
      <c r="N458" t="s">
        <v>992</v>
      </c>
      <c r="P458" s="7">
        <v>50</v>
      </c>
      <c r="R458" t="s">
        <v>916</v>
      </c>
      <c r="S458" t="s">
        <v>917</v>
      </c>
      <c r="T458" s="11">
        <v>55</v>
      </c>
      <c r="U458" t="s">
        <v>1029</v>
      </c>
      <c r="V458" t="s">
        <v>973</v>
      </c>
      <c r="W458" t="s">
        <v>994</v>
      </c>
      <c r="X458" t="s">
        <v>921</v>
      </c>
      <c r="Y458" t="s">
        <v>922</v>
      </c>
      <c r="Z458" t="s">
        <v>923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0">
        <f t="shared" si="37"/>
        <v>37033</v>
      </c>
      <c r="B459" s="70" t="str">
        <f t="shared" si="38"/>
        <v>Natural Gas</v>
      </c>
      <c r="C459" s="71">
        <f t="shared" si="39"/>
        <v>1070000</v>
      </c>
      <c r="D459" s="71">
        <f t="shared" si="33"/>
        <v>267.5</v>
      </c>
      <c r="E459" s="3">
        <v>1279881</v>
      </c>
      <c r="F459" s="5">
        <v>37033.449988425898</v>
      </c>
      <c r="G459" t="s">
        <v>982</v>
      </c>
      <c r="H459" t="s">
        <v>997</v>
      </c>
      <c r="I459" t="s">
        <v>912</v>
      </c>
      <c r="K459" t="s">
        <v>942</v>
      </c>
      <c r="L459" t="s">
        <v>943</v>
      </c>
      <c r="M459">
        <v>42595</v>
      </c>
      <c r="N459" t="s">
        <v>624</v>
      </c>
      <c r="P459" s="7">
        <v>5000</v>
      </c>
      <c r="R459" t="s">
        <v>945</v>
      </c>
      <c r="S459" t="s">
        <v>917</v>
      </c>
      <c r="T459" s="11">
        <v>-0.1</v>
      </c>
      <c r="U459" t="s">
        <v>130</v>
      </c>
      <c r="V459" t="s">
        <v>50</v>
      </c>
      <c r="W459" t="s">
        <v>948</v>
      </c>
      <c r="X459" t="s">
        <v>949</v>
      </c>
      <c r="Y459" t="s">
        <v>922</v>
      </c>
      <c r="Z459" t="s">
        <v>950</v>
      </c>
      <c r="AA459">
        <v>96045266</v>
      </c>
      <c r="AB459" t="s">
        <v>625</v>
      </c>
      <c r="AC459">
        <v>53350</v>
      </c>
      <c r="AD459" s="5">
        <v>37347</v>
      </c>
      <c r="AE459" s="5">
        <v>37560</v>
      </c>
    </row>
    <row r="460" spans="1:31" x14ac:dyDescent="0.2">
      <c r="A460" s="70">
        <f t="shared" si="37"/>
        <v>37033</v>
      </c>
      <c r="B460" s="70" t="str">
        <f t="shared" si="38"/>
        <v>Natural Gas</v>
      </c>
      <c r="C460" s="71">
        <f t="shared" si="39"/>
        <v>3060000</v>
      </c>
      <c r="D460" s="71">
        <f t="shared" si="33"/>
        <v>765</v>
      </c>
      <c r="E460" s="3">
        <v>1279932</v>
      </c>
      <c r="F460" s="5">
        <v>37033.452916666698</v>
      </c>
      <c r="G460" t="s">
        <v>982</v>
      </c>
      <c r="H460" t="s">
        <v>997</v>
      </c>
      <c r="I460" t="s">
        <v>912</v>
      </c>
      <c r="K460" t="s">
        <v>942</v>
      </c>
      <c r="L460" t="s">
        <v>943</v>
      </c>
      <c r="M460">
        <v>49203</v>
      </c>
      <c r="N460" t="s">
        <v>626</v>
      </c>
      <c r="P460" s="7">
        <v>20000</v>
      </c>
      <c r="R460" t="s">
        <v>945</v>
      </c>
      <c r="S460" t="s">
        <v>917</v>
      </c>
      <c r="T460" s="11">
        <v>0.03</v>
      </c>
      <c r="U460" t="s">
        <v>130</v>
      </c>
      <c r="V460" t="s">
        <v>1039</v>
      </c>
      <c r="W460" t="s">
        <v>1040</v>
      </c>
      <c r="X460" t="s">
        <v>949</v>
      </c>
      <c r="Y460" t="s">
        <v>922</v>
      </c>
      <c r="Z460" t="s">
        <v>950</v>
      </c>
      <c r="AA460">
        <v>96045266</v>
      </c>
      <c r="AB460" t="s">
        <v>627</v>
      </c>
      <c r="AC460">
        <v>53350</v>
      </c>
      <c r="AD460" s="5">
        <v>37043</v>
      </c>
      <c r="AE460" s="5">
        <v>37195</v>
      </c>
    </row>
    <row r="461" spans="1:31" x14ac:dyDescent="0.2">
      <c r="A461" s="70">
        <f t="shared" si="37"/>
        <v>37033</v>
      </c>
      <c r="B461" s="70" t="str">
        <f t="shared" si="38"/>
        <v>Natural Gas</v>
      </c>
      <c r="C461" s="71">
        <f t="shared" si="39"/>
        <v>3060000</v>
      </c>
      <c r="D461" s="71">
        <f t="shared" si="33"/>
        <v>765</v>
      </c>
      <c r="E461" s="3">
        <v>1279936</v>
      </c>
      <c r="F461" s="5">
        <v>37033.453518518501</v>
      </c>
      <c r="G461" t="s">
        <v>982</v>
      </c>
      <c r="H461" t="s">
        <v>997</v>
      </c>
      <c r="I461" t="s">
        <v>912</v>
      </c>
      <c r="K461" t="s">
        <v>942</v>
      </c>
      <c r="L461" t="s">
        <v>943</v>
      </c>
      <c r="M461">
        <v>49203</v>
      </c>
      <c r="N461" t="s">
        <v>626</v>
      </c>
      <c r="P461" s="7">
        <v>20000</v>
      </c>
      <c r="R461" t="s">
        <v>945</v>
      </c>
      <c r="S461" t="s">
        <v>917</v>
      </c>
      <c r="T461" s="11">
        <v>0.03</v>
      </c>
      <c r="U461" t="s">
        <v>130</v>
      </c>
      <c r="V461" t="s">
        <v>1039</v>
      </c>
      <c r="W461" t="s">
        <v>1040</v>
      </c>
      <c r="X461" t="s">
        <v>949</v>
      </c>
      <c r="Y461" t="s">
        <v>922</v>
      </c>
      <c r="Z461" t="s">
        <v>950</v>
      </c>
      <c r="AA461">
        <v>96045266</v>
      </c>
      <c r="AB461" t="s">
        <v>628</v>
      </c>
      <c r="AC461">
        <v>53350</v>
      </c>
      <c r="AD461" s="5">
        <v>37043</v>
      </c>
      <c r="AE461" s="5">
        <v>37195</v>
      </c>
    </row>
    <row r="462" spans="1:31" x14ac:dyDescent="0.2">
      <c r="A462" s="70">
        <f t="shared" si="37"/>
        <v>37033</v>
      </c>
      <c r="B462" s="70" t="str">
        <f t="shared" si="38"/>
        <v>Natural Gas</v>
      </c>
      <c r="C462" s="71">
        <f t="shared" si="39"/>
        <v>3060000</v>
      </c>
      <c r="D462" s="71">
        <f t="shared" si="33"/>
        <v>765</v>
      </c>
      <c r="E462" s="3">
        <v>1279952</v>
      </c>
      <c r="F462" s="5">
        <v>37033.454733796301</v>
      </c>
      <c r="G462" t="s">
        <v>982</v>
      </c>
      <c r="H462" t="s">
        <v>997</v>
      </c>
      <c r="I462" t="s">
        <v>912</v>
      </c>
      <c r="K462" t="s">
        <v>942</v>
      </c>
      <c r="L462" t="s">
        <v>943</v>
      </c>
      <c r="M462">
        <v>49203</v>
      </c>
      <c r="N462" t="s">
        <v>626</v>
      </c>
      <c r="P462" s="7">
        <v>20000</v>
      </c>
      <c r="R462" t="s">
        <v>945</v>
      </c>
      <c r="S462" t="s">
        <v>917</v>
      </c>
      <c r="T462" s="11">
        <v>0.03</v>
      </c>
      <c r="U462" t="s">
        <v>130</v>
      </c>
      <c r="V462" t="s">
        <v>1039</v>
      </c>
      <c r="W462" t="s">
        <v>1040</v>
      </c>
      <c r="X462" t="s">
        <v>949</v>
      </c>
      <c r="Y462" t="s">
        <v>922</v>
      </c>
      <c r="Z462" t="s">
        <v>950</v>
      </c>
      <c r="AA462">
        <v>96045266</v>
      </c>
      <c r="AB462" t="s">
        <v>629</v>
      </c>
      <c r="AC462">
        <v>53350</v>
      </c>
      <c r="AD462" s="5">
        <v>37043</v>
      </c>
      <c r="AE462" s="5">
        <v>37195</v>
      </c>
    </row>
    <row r="463" spans="1:31" x14ac:dyDescent="0.2">
      <c r="A463" s="70">
        <f t="shared" si="37"/>
        <v>37033</v>
      </c>
      <c r="B463" s="70" t="str">
        <f t="shared" si="38"/>
        <v>US West Power</v>
      </c>
      <c r="C463" s="71">
        <f t="shared" si="39"/>
        <v>36800</v>
      </c>
      <c r="D463" s="71">
        <f t="shared" si="33"/>
        <v>276</v>
      </c>
      <c r="E463" s="3">
        <v>1279991</v>
      </c>
      <c r="F463" s="5">
        <v>37033.458090277803</v>
      </c>
      <c r="G463" t="s">
        <v>19</v>
      </c>
      <c r="H463" t="s">
        <v>911</v>
      </c>
      <c r="I463" t="s">
        <v>912</v>
      </c>
      <c r="K463" t="s">
        <v>913</v>
      </c>
      <c r="L463" t="s">
        <v>925</v>
      </c>
      <c r="M463">
        <v>50450</v>
      </c>
      <c r="N463" t="s">
        <v>630</v>
      </c>
      <c r="O463" s="7">
        <v>25</v>
      </c>
      <c r="R463" t="s">
        <v>916</v>
      </c>
      <c r="S463" t="s">
        <v>917</v>
      </c>
      <c r="T463" s="11">
        <v>48</v>
      </c>
      <c r="U463" t="s">
        <v>937</v>
      </c>
      <c r="V463" t="s">
        <v>927</v>
      </c>
      <c r="W463" t="s">
        <v>928</v>
      </c>
      <c r="X463" t="s">
        <v>921</v>
      </c>
      <c r="Y463" t="s">
        <v>922</v>
      </c>
      <c r="Z463" t="s">
        <v>923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0">
        <f t="shared" si="37"/>
        <v>37033</v>
      </c>
      <c r="B464" s="70" t="str">
        <f t="shared" si="38"/>
        <v>Natural Gas</v>
      </c>
      <c r="C464" s="71">
        <f t="shared" si="39"/>
        <v>150000</v>
      </c>
      <c r="D464" s="71">
        <f t="shared" ref="D464:D527" si="40">VLOOKUP(H464,$A$7:$F$13,(HLOOKUP(B464,$B$5:$F$6,2,FALSE)),FALSE)*C464</f>
        <v>37.5</v>
      </c>
      <c r="E464" s="3">
        <v>1280594</v>
      </c>
      <c r="F464" s="5">
        <v>37033.540312500001</v>
      </c>
      <c r="G464" t="s">
        <v>996</v>
      </c>
      <c r="H464" t="s">
        <v>997</v>
      </c>
      <c r="I464" t="s">
        <v>912</v>
      </c>
      <c r="K464" t="s">
        <v>942</v>
      </c>
      <c r="L464" t="s">
        <v>1032</v>
      </c>
      <c r="M464">
        <v>36400</v>
      </c>
      <c r="N464" t="s">
        <v>631</v>
      </c>
      <c r="P464" s="7">
        <v>5000</v>
      </c>
      <c r="R464" t="s">
        <v>945</v>
      </c>
      <c r="S464" t="s">
        <v>917</v>
      </c>
      <c r="T464" s="11">
        <v>0.06</v>
      </c>
      <c r="U464" t="s">
        <v>632</v>
      </c>
      <c r="V464" t="s">
        <v>71</v>
      </c>
      <c r="W464" t="s">
        <v>72</v>
      </c>
      <c r="X464" t="s">
        <v>949</v>
      </c>
      <c r="Y464" t="s">
        <v>922</v>
      </c>
      <c r="Z464" t="s">
        <v>1036</v>
      </c>
      <c r="AA464">
        <v>96016709</v>
      </c>
      <c r="AB464" t="s">
        <v>633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0">
        <f t="shared" si="37"/>
        <v>37033</v>
      </c>
      <c r="B465" s="70" t="str">
        <f t="shared" si="38"/>
        <v>US East Power</v>
      </c>
      <c r="C465" s="71">
        <f t="shared" si="39"/>
        <v>4000</v>
      </c>
      <c r="D465" s="71">
        <f t="shared" si="40"/>
        <v>20</v>
      </c>
      <c r="E465" s="3">
        <v>1280920</v>
      </c>
      <c r="F465" s="5">
        <v>37033.584884259297</v>
      </c>
      <c r="G465" t="s">
        <v>344</v>
      </c>
      <c r="H465" t="s">
        <v>997</v>
      </c>
      <c r="I465" t="s">
        <v>912</v>
      </c>
      <c r="K465" t="s">
        <v>913</v>
      </c>
      <c r="L465" t="s">
        <v>953</v>
      </c>
      <c r="M465">
        <v>29070</v>
      </c>
      <c r="N465" t="s">
        <v>618</v>
      </c>
      <c r="O465" s="7">
        <v>50</v>
      </c>
      <c r="R465" t="s">
        <v>916</v>
      </c>
      <c r="S465" t="s">
        <v>917</v>
      </c>
      <c r="T465" s="11">
        <v>34.25</v>
      </c>
      <c r="U465" t="s">
        <v>1029</v>
      </c>
      <c r="V465" t="s">
        <v>1030</v>
      </c>
      <c r="W465" t="s">
        <v>1006</v>
      </c>
      <c r="X465" t="s">
        <v>921</v>
      </c>
      <c r="Y465" t="s">
        <v>922</v>
      </c>
      <c r="Z465" t="s">
        <v>923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0">
        <f t="shared" si="37"/>
        <v>37033</v>
      </c>
      <c r="B466" s="70" t="str">
        <f t="shared" si="38"/>
        <v>US East Power</v>
      </c>
      <c r="C466" s="71">
        <f t="shared" si="39"/>
        <v>24000</v>
      </c>
      <c r="D466" s="71">
        <f t="shared" si="40"/>
        <v>120</v>
      </c>
      <c r="E466" s="3">
        <v>1281157</v>
      </c>
      <c r="F466" s="5">
        <v>37033.619722222204</v>
      </c>
      <c r="G466" t="s">
        <v>999</v>
      </c>
      <c r="H466" t="s">
        <v>997</v>
      </c>
      <c r="I466" t="s">
        <v>912</v>
      </c>
      <c r="K466" t="s">
        <v>913</v>
      </c>
      <c r="L466" t="s">
        <v>953</v>
      </c>
      <c r="M466">
        <v>33275</v>
      </c>
      <c r="N466" t="s">
        <v>55</v>
      </c>
      <c r="O466" s="7">
        <v>50</v>
      </c>
      <c r="R466" t="s">
        <v>916</v>
      </c>
      <c r="S466" t="s">
        <v>917</v>
      </c>
      <c r="T466" s="11">
        <v>54.25</v>
      </c>
      <c r="U466" t="s">
        <v>490</v>
      </c>
      <c r="V466" t="s">
        <v>508</v>
      </c>
      <c r="W466" t="s">
        <v>1003</v>
      </c>
      <c r="X466" t="s">
        <v>921</v>
      </c>
      <c r="Y466" t="s">
        <v>922</v>
      </c>
      <c r="Z466" t="s">
        <v>923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0">
        <f t="shared" si="37"/>
        <v>37033</v>
      </c>
      <c r="B467" s="70" t="str">
        <f t="shared" si="38"/>
        <v>US East Power</v>
      </c>
      <c r="C467" s="71">
        <f t="shared" si="39"/>
        <v>24000</v>
      </c>
      <c r="D467" s="71">
        <f t="shared" si="40"/>
        <v>120</v>
      </c>
      <c r="E467" s="3">
        <v>1281162</v>
      </c>
      <c r="F467" s="5">
        <v>37033.621608796202</v>
      </c>
      <c r="G467" t="s">
        <v>19</v>
      </c>
      <c r="H467" t="s">
        <v>911</v>
      </c>
      <c r="I467" t="s">
        <v>912</v>
      </c>
      <c r="K467" t="s">
        <v>913</v>
      </c>
      <c r="L467" t="s">
        <v>953</v>
      </c>
      <c r="M467">
        <v>32554</v>
      </c>
      <c r="N467" t="s">
        <v>992</v>
      </c>
      <c r="O467" s="7">
        <v>50</v>
      </c>
      <c r="R467" t="s">
        <v>916</v>
      </c>
      <c r="S467" t="s">
        <v>917</v>
      </c>
      <c r="T467" s="11">
        <v>57.5</v>
      </c>
      <c r="U467" t="s">
        <v>972</v>
      </c>
      <c r="V467" t="s">
        <v>973</v>
      </c>
      <c r="W467" t="s">
        <v>994</v>
      </c>
      <c r="X467" t="s">
        <v>921</v>
      </c>
      <c r="Y467" t="s">
        <v>922</v>
      </c>
      <c r="Z467" t="s">
        <v>923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0">
        <f t="shared" ref="A468:A496" si="41">DATEVALUE(TEXT(F468, "mm/dd/yy"))</f>
        <v>37034</v>
      </c>
      <c r="B468" s="70" t="str">
        <f t="shared" ref="B468:B496" si="42">IF(K468="Power",IF(Z468="Enron Canada Corp.",LEFT(L468,9),LEFT(L468,13)),K468)</f>
        <v>US East Power</v>
      </c>
      <c r="C468" s="71">
        <f t="shared" ref="C468:C496" si="43">IF(K468="Power",((AE468-AD468+1)*16*SUM(O468:P468)),((AE468-AD468+1)*SUM(O468:P468)))</f>
        <v>5600</v>
      </c>
      <c r="D468" s="71">
        <f t="shared" si="40"/>
        <v>28</v>
      </c>
      <c r="E468" s="3">
        <v>1282011</v>
      </c>
      <c r="F468" s="5">
        <v>37034.285474536999</v>
      </c>
      <c r="G468" t="s">
        <v>990</v>
      </c>
      <c r="H468" t="s">
        <v>911</v>
      </c>
      <c r="I468" t="s">
        <v>912</v>
      </c>
      <c r="K468" t="s">
        <v>913</v>
      </c>
      <c r="L468" t="s">
        <v>953</v>
      </c>
      <c r="M468">
        <v>29084</v>
      </c>
      <c r="N468" t="s">
        <v>635</v>
      </c>
      <c r="O468" s="7">
        <v>50</v>
      </c>
      <c r="R468" t="s">
        <v>916</v>
      </c>
      <c r="S468" t="s">
        <v>917</v>
      </c>
      <c r="T468" s="11">
        <v>35.25</v>
      </c>
      <c r="U468" t="s">
        <v>636</v>
      </c>
      <c r="V468" t="s">
        <v>973</v>
      </c>
      <c r="W468" t="s">
        <v>974</v>
      </c>
      <c r="X468" t="s">
        <v>921</v>
      </c>
      <c r="Y468" t="s">
        <v>922</v>
      </c>
      <c r="Z468" t="s">
        <v>923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0">
        <f t="shared" si="41"/>
        <v>37034</v>
      </c>
      <c r="B469" s="70" t="str">
        <f t="shared" si="42"/>
        <v>US East Power</v>
      </c>
      <c r="C469" s="71">
        <f t="shared" si="43"/>
        <v>800</v>
      </c>
      <c r="D469" s="71">
        <f t="shared" si="40"/>
        <v>4</v>
      </c>
      <c r="E469" s="3">
        <v>1282015</v>
      </c>
      <c r="F469" s="5">
        <v>37034.286435185197</v>
      </c>
      <c r="G469" t="s">
        <v>967</v>
      </c>
      <c r="H469" t="s">
        <v>911</v>
      </c>
      <c r="I469" t="s">
        <v>912</v>
      </c>
      <c r="K469" t="s">
        <v>913</v>
      </c>
      <c r="L469" t="s">
        <v>953</v>
      </c>
      <c r="M469">
        <v>29082</v>
      </c>
      <c r="N469" t="s">
        <v>637</v>
      </c>
      <c r="O469" s="7">
        <v>50</v>
      </c>
      <c r="R469" t="s">
        <v>916</v>
      </c>
      <c r="S469" t="s">
        <v>917</v>
      </c>
      <c r="T469" s="11">
        <v>45.25</v>
      </c>
      <c r="U469" t="s">
        <v>638</v>
      </c>
      <c r="V469" t="s">
        <v>956</v>
      </c>
      <c r="W469" t="s">
        <v>969</v>
      </c>
      <c r="X469" t="s">
        <v>921</v>
      </c>
      <c r="Y469" t="s">
        <v>922</v>
      </c>
      <c r="Z469" t="s">
        <v>923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0">
        <f t="shared" si="41"/>
        <v>37034</v>
      </c>
      <c r="B470" s="70" t="str">
        <f t="shared" si="42"/>
        <v>US East Power</v>
      </c>
      <c r="C470" s="71">
        <f t="shared" si="43"/>
        <v>800</v>
      </c>
      <c r="D470" s="71">
        <f t="shared" si="40"/>
        <v>4</v>
      </c>
      <c r="E470" s="3">
        <v>1282037</v>
      </c>
      <c r="F470" s="5">
        <v>37034.2913541667</v>
      </c>
      <c r="G470" t="s">
        <v>990</v>
      </c>
      <c r="H470" t="s">
        <v>911</v>
      </c>
      <c r="I470" t="s">
        <v>912</v>
      </c>
      <c r="K470" t="s">
        <v>913</v>
      </c>
      <c r="L470" t="s">
        <v>953</v>
      </c>
      <c r="M470">
        <v>29086</v>
      </c>
      <c r="N470" t="s">
        <v>639</v>
      </c>
      <c r="O470" s="7">
        <v>50</v>
      </c>
      <c r="R470" t="s">
        <v>916</v>
      </c>
      <c r="S470" t="s">
        <v>917</v>
      </c>
      <c r="T470" s="11">
        <v>32.25</v>
      </c>
      <c r="U470" t="s">
        <v>636</v>
      </c>
      <c r="V470" t="s">
        <v>973</v>
      </c>
      <c r="W470" t="s">
        <v>974</v>
      </c>
      <c r="X470" t="s">
        <v>921</v>
      </c>
      <c r="Y470" t="s">
        <v>922</v>
      </c>
      <c r="Z470" t="s">
        <v>923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0">
        <f t="shared" si="41"/>
        <v>37034</v>
      </c>
      <c r="B471" s="70" t="str">
        <f t="shared" si="42"/>
        <v>US East Power</v>
      </c>
      <c r="C471" s="71">
        <f t="shared" si="43"/>
        <v>800</v>
      </c>
      <c r="D471" s="71">
        <f t="shared" si="40"/>
        <v>4</v>
      </c>
      <c r="E471" s="3">
        <v>1282038</v>
      </c>
      <c r="F471" s="5">
        <v>37034.291469907403</v>
      </c>
      <c r="G471" t="s">
        <v>990</v>
      </c>
      <c r="H471" t="s">
        <v>911</v>
      </c>
      <c r="I471" t="s">
        <v>912</v>
      </c>
      <c r="K471" t="s">
        <v>913</v>
      </c>
      <c r="L471" t="s">
        <v>953</v>
      </c>
      <c r="M471">
        <v>29086</v>
      </c>
      <c r="N471" t="s">
        <v>639</v>
      </c>
      <c r="O471" s="7">
        <v>50</v>
      </c>
      <c r="R471" t="s">
        <v>916</v>
      </c>
      <c r="S471" t="s">
        <v>917</v>
      </c>
      <c r="T471" s="11">
        <v>32</v>
      </c>
      <c r="U471" t="s">
        <v>636</v>
      </c>
      <c r="V471" t="s">
        <v>973</v>
      </c>
      <c r="W471" t="s">
        <v>974</v>
      </c>
      <c r="X471" t="s">
        <v>921</v>
      </c>
      <c r="Y471" t="s">
        <v>922</v>
      </c>
      <c r="Z471" t="s">
        <v>923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0">
        <f t="shared" si="41"/>
        <v>37034</v>
      </c>
      <c r="B472" s="70" t="str">
        <f t="shared" si="42"/>
        <v>US West Power</v>
      </c>
      <c r="C472" s="71">
        <f t="shared" si="43"/>
        <v>12400</v>
      </c>
      <c r="D472" s="71">
        <f t="shared" si="40"/>
        <v>93</v>
      </c>
      <c r="E472" s="3">
        <v>1282889</v>
      </c>
      <c r="F472" s="5">
        <v>37034.347905092603</v>
      </c>
      <c r="G472" t="s">
        <v>74</v>
      </c>
      <c r="H472" t="s">
        <v>911</v>
      </c>
      <c r="I472" t="s">
        <v>912</v>
      </c>
      <c r="K472" t="s">
        <v>913</v>
      </c>
      <c r="L472" t="s">
        <v>914</v>
      </c>
      <c r="M472">
        <v>40715</v>
      </c>
      <c r="N472" t="s">
        <v>640</v>
      </c>
      <c r="O472" s="7">
        <v>25</v>
      </c>
      <c r="R472" t="s">
        <v>916</v>
      </c>
      <c r="S472" t="s">
        <v>917</v>
      </c>
      <c r="T472" s="11">
        <v>426</v>
      </c>
      <c r="U472" t="s">
        <v>641</v>
      </c>
      <c r="V472" t="s">
        <v>276</v>
      </c>
      <c r="W472" t="s">
        <v>920</v>
      </c>
      <c r="X472" t="s">
        <v>921</v>
      </c>
      <c r="Y472" t="s">
        <v>922</v>
      </c>
      <c r="Z472" t="s">
        <v>923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0">
        <f t="shared" si="41"/>
        <v>37034</v>
      </c>
      <c r="B473" s="70" t="str">
        <f t="shared" si="42"/>
        <v>US East Power</v>
      </c>
      <c r="C473" s="71">
        <f t="shared" si="43"/>
        <v>47200</v>
      </c>
      <c r="D473" s="71">
        <f t="shared" si="40"/>
        <v>236</v>
      </c>
      <c r="E473" s="3">
        <v>1283153</v>
      </c>
      <c r="F473" s="5">
        <v>37034.356724537</v>
      </c>
      <c r="G473" t="s">
        <v>970</v>
      </c>
      <c r="H473" t="s">
        <v>501</v>
      </c>
      <c r="I473" t="s">
        <v>912</v>
      </c>
      <c r="K473" t="s">
        <v>913</v>
      </c>
      <c r="L473" t="s">
        <v>324</v>
      </c>
      <c r="M473">
        <v>34839</v>
      </c>
      <c r="N473" t="s">
        <v>642</v>
      </c>
      <c r="P473" s="7">
        <v>50</v>
      </c>
      <c r="R473" t="s">
        <v>916</v>
      </c>
      <c r="S473" t="s">
        <v>917</v>
      </c>
      <c r="T473" s="11">
        <v>40.5</v>
      </c>
      <c r="U473" t="s">
        <v>560</v>
      </c>
      <c r="V473" t="s">
        <v>359</v>
      </c>
      <c r="W473" t="s">
        <v>360</v>
      </c>
      <c r="X473" t="s">
        <v>921</v>
      </c>
      <c r="Y473" t="s">
        <v>922</v>
      </c>
      <c r="Z473" t="s">
        <v>923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0">
        <f t="shared" si="41"/>
        <v>37034</v>
      </c>
      <c r="B474" s="70" t="str">
        <f t="shared" si="42"/>
        <v>US East Power</v>
      </c>
      <c r="C474" s="71">
        <f t="shared" si="43"/>
        <v>24000</v>
      </c>
      <c r="D474" s="71">
        <f t="shared" si="40"/>
        <v>120</v>
      </c>
      <c r="E474" s="3">
        <v>1283297</v>
      </c>
      <c r="F474" s="5">
        <v>37034.359583333302</v>
      </c>
      <c r="G474" t="s">
        <v>344</v>
      </c>
      <c r="H474" t="s">
        <v>997</v>
      </c>
      <c r="I474" t="s">
        <v>912</v>
      </c>
      <c r="K474" t="s">
        <v>913</v>
      </c>
      <c r="L474" t="s">
        <v>953</v>
      </c>
      <c r="M474">
        <v>26116</v>
      </c>
      <c r="N474" t="s">
        <v>643</v>
      </c>
      <c r="P474" s="7">
        <v>50</v>
      </c>
      <c r="R474" t="s">
        <v>916</v>
      </c>
      <c r="S474" t="s">
        <v>917</v>
      </c>
      <c r="T474" s="11">
        <v>55.5</v>
      </c>
      <c r="U474" t="s">
        <v>1029</v>
      </c>
      <c r="V474" t="s">
        <v>1002</v>
      </c>
      <c r="W474" t="s">
        <v>1003</v>
      </c>
      <c r="X474" t="s">
        <v>921</v>
      </c>
      <c r="Y474" t="s">
        <v>922</v>
      </c>
      <c r="Z474" t="s">
        <v>923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0">
        <f t="shared" si="41"/>
        <v>37034</v>
      </c>
      <c r="B475" s="70" t="str">
        <f t="shared" si="42"/>
        <v>US West Power</v>
      </c>
      <c r="C475" s="71">
        <f t="shared" si="43"/>
        <v>12000</v>
      </c>
      <c r="D475" s="71">
        <f t="shared" si="40"/>
        <v>90</v>
      </c>
      <c r="E475" s="3">
        <v>1284795</v>
      </c>
      <c r="F475" s="5">
        <v>37034.393333333297</v>
      </c>
      <c r="G475" t="s">
        <v>982</v>
      </c>
      <c r="H475" t="s">
        <v>911</v>
      </c>
      <c r="I475" t="s">
        <v>912</v>
      </c>
      <c r="K475" t="s">
        <v>913</v>
      </c>
      <c r="L475" t="s">
        <v>914</v>
      </c>
      <c r="M475">
        <v>40719</v>
      </c>
      <c r="N475" t="s">
        <v>275</v>
      </c>
      <c r="O475" s="7">
        <v>25</v>
      </c>
      <c r="R475" t="s">
        <v>916</v>
      </c>
      <c r="S475" t="s">
        <v>917</v>
      </c>
      <c r="T475" s="11">
        <v>237</v>
      </c>
      <c r="U475" t="s">
        <v>641</v>
      </c>
      <c r="V475" t="s">
        <v>276</v>
      </c>
      <c r="W475" t="s">
        <v>920</v>
      </c>
      <c r="X475" t="s">
        <v>921</v>
      </c>
      <c r="Y475" t="s">
        <v>922</v>
      </c>
      <c r="Z475" t="s">
        <v>923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0">
        <f t="shared" si="41"/>
        <v>37034</v>
      </c>
      <c r="B476" s="70" t="str">
        <f t="shared" si="42"/>
        <v>US East Power</v>
      </c>
      <c r="C476" s="71">
        <f t="shared" si="43"/>
        <v>49600</v>
      </c>
      <c r="D476" s="71">
        <f t="shared" si="40"/>
        <v>248</v>
      </c>
      <c r="E476" s="3">
        <v>1284914</v>
      </c>
      <c r="F476" s="5">
        <v>37034.397291666697</v>
      </c>
      <c r="G476" t="s">
        <v>980</v>
      </c>
      <c r="H476" t="s">
        <v>997</v>
      </c>
      <c r="I476" t="s">
        <v>912</v>
      </c>
      <c r="K476" t="s">
        <v>913</v>
      </c>
      <c r="L476" t="s">
        <v>953</v>
      </c>
      <c r="M476">
        <v>7474</v>
      </c>
      <c r="N476" t="s">
        <v>37</v>
      </c>
      <c r="O476" s="7">
        <v>50</v>
      </c>
      <c r="R476" t="s">
        <v>916</v>
      </c>
      <c r="S476" t="s">
        <v>917</v>
      </c>
      <c r="T476" s="11">
        <v>83</v>
      </c>
      <c r="U476" t="s">
        <v>1044</v>
      </c>
      <c r="V476" t="s">
        <v>53</v>
      </c>
      <c r="W476" t="s">
        <v>957</v>
      </c>
      <c r="X476" t="s">
        <v>921</v>
      </c>
      <c r="Y476" t="s">
        <v>922</v>
      </c>
      <c r="Z476" t="s">
        <v>923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0">
        <f t="shared" si="41"/>
        <v>37034</v>
      </c>
      <c r="B477" s="70" t="str">
        <f t="shared" si="42"/>
        <v>US West Power</v>
      </c>
      <c r="C477" s="71">
        <f t="shared" si="43"/>
        <v>12000</v>
      </c>
      <c r="D477" s="71">
        <f t="shared" si="40"/>
        <v>90</v>
      </c>
      <c r="E477" s="3">
        <v>1285018</v>
      </c>
      <c r="F477" s="5">
        <v>37034.399618055599</v>
      </c>
      <c r="G477" t="s">
        <v>982</v>
      </c>
      <c r="H477" t="s">
        <v>911</v>
      </c>
      <c r="I477" t="s">
        <v>912</v>
      </c>
      <c r="K477" t="s">
        <v>913</v>
      </c>
      <c r="L477" t="s">
        <v>914</v>
      </c>
      <c r="M477">
        <v>40719</v>
      </c>
      <c r="N477" t="s">
        <v>275</v>
      </c>
      <c r="O477" s="7">
        <v>25</v>
      </c>
      <c r="R477" t="s">
        <v>916</v>
      </c>
      <c r="S477" t="s">
        <v>917</v>
      </c>
      <c r="T477" s="11">
        <v>230</v>
      </c>
      <c r="U477" t="s">
        <v>641</v>
      </c>
      <c r="V477" t="s">
        <v>276</v>
      </c>
      <c r="W477" t="s">
        <v>920</v>
      </c>
      <c r="X477" t="s">
        <v>921</v>
      </c>
      <c r="Y477" t="s">
        <v>922</v>
      </c>
      <c r="Z477" t="s">
        <v>923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0">
        <f t="shared" si="41"/>
        <v>37034</v>
      </c>
      <c r="B478" s="70" t="str">
        <f t="shared" si="42"/>
        <v>Natural Gas</v>
      </c>
      <c r="C478" s="71">
        <f t="shared" si="43"/>
        <v>750000</v>
      </c>
      <c r="D478" s="71">
        <f t="shared" si="40"/>
        <v>187.5</v>
      </c>
      <c r="E478" s="3">
        <v>1285549</v>
      </c>
      <c r="F478" s="5">
        <v>37034.421388888899</v>
      </c>
      <c r="G478" t="s">
        <v>982</v>
      </c>
      <c r="H478" t="s">
        <v>997</v>
      </c>
      <c r="I478" t="s">
        <v>912</v>
      </c>
      <c r="K478" t="s">
        <v>942</v>
      </c>
      <c r="L478" t="s">
        <v>943</v>
      </c>
      <c r="M478">
        <v>36165</v>
      </c>
      <c r="N478" t="s">
        <v>644</v>
      </c>
      <c r="P478" s="7">
        <v>25000</v>
      </c>
      <c r="R478" t="s">
        <v>945</v>
      </c>
      <c r="S478" t="s">
        <v>917</v>
      </c>
      <c r="T478" s="11">
        <v>-7.2499999999999995E-2</v>
      </c>
      <c r="U478" t="s">
        <v>130</v>
      </c>
      <c r="V478" t="s">
        <v>131</v>
      </c>
      <c r="W478" t="s">
        <v>132</v>
      </c>
      <c r="X478" t="s">
        <v>949</v>
      </c>
      <c r="Y478" t="s">
        <v>922</v>
      </c>
      <c r="Z478" t="s">
        <v>950</v>
      </c>
      <c r="AA478">
        <v>96045266</v>
      </c>
      <c r="AB478" t="s">
        <v>645</v>
      </c>
      <c r="AC478">
        <v>53350</v>
      </c>
      <c r="AD478" s="5">
        <v>37043.875</v>
      </c>
      <c r="AE478" s="5">
        <v>37072.875</v>
      </c>
    </row>
    <row r="479" spans="1:31" x14ac:dyDescent="0.2">
      <c r="A479" s="70">
        <f t="shared" si="41"/>
        <v>37034</v>
      </c>
      <c r="B479" s="70" t="str">
        <f t="shared" si="42"/>
        <v>Natural Gas</v>
      </c>
      <c r="C479" s="71">
        <f t="shared" si="43"/>
        <v>300000</v>
      </c>
      <c r="D479" s="71">
        <f t="shared" si="40"/>
        <v>75</v>
      </c>
      <c r="E479" s="3">
        <v>1285554</v>
      </c>
      <c r="F479" s="5">
        <v>37034.421932870398</v>
      </c>
      <c r="G479" t="s">
        <v>646</v>
      </c>
      <c r="H479" t="s">
        <v>461</v>
      </c>
      <c r="I479" t="s">
        <v>912</v>
      </c>
      <c r="K479" t="s">
        <v>942</v>
      </c>
      <c r="L479" t="s">
        <v>943</v>
      </c>
      <c r="M479">
        <v>33999</v>
      </c>
      <c r="N479" t="s">
        <v>648</v>
      </c>
      <c r="P479" s="7">
        <v>10000</v>
      </c>
      <c r="R479" t="s">
        <v>945</v>
      </c>
      <c r="S479" t="s">
        <v>917</v>
      </c>
      <c r="T479" s="11">
        <v>0.03</v>
      </c>
      <c r="U479" t="s">
        <v>649</v>
      </c>
      <c r="V479" t="s">
        <v>1039</v>
      </c>
      <c r="W479" t="s">
        <v>1040</v>
      </c>
      <c r="X479" t="s">
        <v>949</v>
      </c>
      <c r="Y479" t="s">
        <v>922</v>
      </c>
      <c r="Z479" t="s">
        <v>950</v>
      </c>
      <c r="AA479">
        <v>96003709</v>
      </c>
      <c r="AB479" t="s">
        <v>650</v>
      </c>
      <c r="AC479">
        <v>51163</v>
      </c>
      <c r="AD479" s="5">
        <v>37043</v>
      </c>
      <c r="AE479" s="5">
        <v>37072</v>
      </c>
    </row>
    <row r="480" spans="1:31" x14ac:dyDescent="0.2">
      <c r="A480" s="70">
        <f t="shared" si="41"/>
        <v>37034</v>
      </c>
      <c r="B480" s="70" t="str">
        <f t="shared" si="42"/>
        <v>Natural Gas</v>
      </c>
      <c r="C480" s="71">
        <f t="shared" si="43"/>
        <v>300000</v>
      </c>
      <c r="D480" s="71">
        <f t="shared" si="40"/>
        <v>75</v>
      </c>
      <c r="E480" s="3">
        <v>1285618</v>
      </c>
      <c r="F480" s="5">
        <v>37034.427037037</v>
      </c>
      <c r="G480" t="s">
        <v>7</v>
      </c>
      <c r="H480" t="s">
        <v>997</v>
      </c>
      <c r="I480" t="s">
        <v>912</v>
      </c>
      <c r="K480" t="s">
        <v>942</v>
      </c>
      <c r="L480" t="s">
        <v>943</v>
      </c>
      <c r="M480">
        <v>47099</v>
      </c>
      <c r="N480" t="s">
        <v>5</v>
      </c>
      <c r="O480" s="7">
        <v>10000</v>
      </c>
      <c r="R480" t="s">
        <v>945</v>
      </c>
      <c r="S480" t="s">
        <v>917</v>
      </c>
      <c r="T480" s="11">
        <v>-0.05</v>
      </c>
      <c r="U480" t="s">
        <v>1023</v>
      </c>
      <c r="V480" t="s">
        <v>1039</v>
      </c>
      <c r="W480" t="s">
        <v>1040</v>
      </c>
      <c r="X480" t="s">
        <v>949</v>
      </c>
      <c r="Y480" t="s">
        <v>922</v>
      </c>
      <c r="Z480" t="s">
        <v>950</v>
      </c>
      <c r="AA480">
        <v>95001227</v>
      </c>
      <c r="AB480" t="s">
        <v>651</v>
      </c>
      <c r="AC480">
        <v>208</v>
      </c>
      <c r="AD480" s="5">
        <v>37043.875</v>
      </c>
      <c r="AE480" s="5">
        <v>37072.875</v>
      </c>
    </row>
    <row r="481" spans="1:31" x14ac:dyDescent="0.2">
      <c r="A481" s="70">
        <f t="shared" si="41"/>
        <v>37034</v>
      </c>
      <c r="B481" s="70" t="str">
        <f t="shared" si="42"/>
        <v>Natural Gas</v>
      </c>
      <c r="C481" s="71">
        <f t="shared" si="43"/>
        <v>300000</v>
      </c>
      <c r="D481" s="71">
        <f t="shared" si="40"/>
        <v>75</v>
      </c>
      <c r="E481" s="3">
        <v>1285729</v>
      </c>
      <c r="F481" s="5">
        <v>37034.435196759303</v>
      </c>
      <c r="G481" t="s">
        <v>982</v>
      </c>
      <c r="H481" t="s">
        <v>997</v>
      </c>
      <c r="I481" t="s">
        <v>912</v>
      </c>
      <c r="K481" t="s">
        <v>942</v>
      </c>
      <c r="L481" t="s">
        <v>943</v>
      </c>
      <c r="M481">
        <v>47099</v>
      </c>
      <c r="N481" t="s">
        <v>5</v>
      </c>
      <c r="O481" s="7">
        <v>10000</v>
      </c>
      <c r="R481" t="s">
        <v>945</v>
      </c>
      <c r="S481" t="s">
        <v>917</v>
      </c>
      <c r="T481" s="11">
        <v>-5.2499999999999998E-2</v>
      </c>
      <c r="U481" t="s">
        <v>1023</v>
      </c>
      <c r="V481" t="s">
        <v>1039</v>
      </c>
      <c r="W481" t="s">
        <v>1040</v>
      </c>
      <c r="X481" t="s">
        <v>949</v>
      </c>
      <c r="Y481" t="s">
        <v>922</v>
      </c>
      <c r="Z481" t="s">
        <v>950</v>
      </c>
      <c r="AA481">
        <v>96045266</v>
      </c>
      <c r="AB481" t="s">
        <v>652</v>
      </c>
      <c r="AC481">
        <v>53350</v>
      </c>
      <c r="AD481" s="5">
        <v>37043.875</v>
      </c>
      <c r="AE481" s="5">
        <v>37072.875</v>
      </c>
    </row>
    <row r="482" spans="1:31" x14ac:dyDescent="0.2">
      <c r="A482" s="70">
        <f t="shared" si="41"/>
        <v>37034</v>
      </c>
      <c r="B482" s="70" t="str">
        <f t="shared" si="42"/>
        <v>Natural Gas</v>
      </c>
      <c r="C482" s="71">
        <f t="shared" si="43"/>
        <v>300000</v>
      </c>
      <c r="D482" s="71">
        <f t="shared" si="40"/>
        <v>75</v>
      </c>
      <c r="E482" s="3">
        <v>1285947</v>
      </c>
      <c r="F482" s="5">
        <v>37034.458900463003</v>
      </c>
      <c r="G482" t="s">
        <v>21</v>
      </c>
      <c r="H482" t="s">
        <v>461</v>
      </c>
      <c r="I482" t="s">
        <v>912</v>
      </c>
      <c r="K482" t="s">
        <v>942</v>
      </c>
      <c r="L482" t="s">
        <v>959</v>
      </c>
      <c r="M482">
        <v>36228</v>
      </c>
      <c r="N482" t="s">
        <v>543</v>
      </c>
      <c r="O482" s="7">
        <v>10000</v>
      </c>
      <c r="R482" t="s">
        <v>945</v>
      </c>
      <c r="S482" t="s">
        <v>917</v>
      </c>
      <c r="T482" s="11">
        <v>-2.5000000000000001E-3</v>
      </c>
      <c r="U482" t="s">
        <v>494</v>
      </c>
      <c r="V482" t="s">
        <v>137</v>
      </c>
      <c r="W482" t="s">
        <v>138</v>
      </c>
      <c r="X482" t="s">
        <v>949</v>
      </c>
      <c r="Y482" t="s">
        <v>922</v>
      </c>
      <c r="Z482" t="s">
        <v>950</v>
      </c>
      <c r="AB482" t="s">
        <v>654</v>
      </c>
      <c r="AC482">
        <v>68856</v>
      </c>
      <c r="AD482" s="5">
        <v>37043.875</v>
      </c>
      <c r="AE482" s="5">
        <v>37072.875</v>
      </c>
    </row>
    <row r="483" spans="1:31" x14ac:dyDescent="0.2">
      <c r="A483" s="70">
        <f t="shared" si="41"/>
        <v>37034</v>
      </c>
      <c r="B483" s="70" t="str">
        <f t="shared" si="42"/>
        <v>Natural Gas</v>
      </c>
      <c r="C483" s="71">
        <f t="shared" si="43"/>
        <v>300000</v>
      </c>
      <c r="D483" s="71">
        <f t="shared" si="40"/>
        <v>75</v>
      </c>
      <c r="E483" s="3">
        <v>1285952</v>
      </c>
      <c r="F483" s="5">
        <v>37034.459664351903</v>
      </c>
      <c r="G483" t="s">
        <v>21</v>
      </c>
      <c r="H483" t="s">
        <v>461</v>
      </c>
      <c r="I483" t="s">
        <v>912</v>
      </c>
      <c r="K483" t="s">
        <v>942</v>
      </c>
      <c r="L483" t="s">
        <v>959</v>
      </c>
      <c r="M483">
        <v>36228</v>
      </c>
      <c r="N483" t="s">
        <v>543</v>
      </c>
      <c r="O483" s="7">
        <v>10000</v>
      </c>
      <c r="R483" t="s">
        <v>945</v>
      </c>
      <c r="S483" t="s">
        <v>917</v>
      </c>
      <c r="T483" s="11">
        <v>-2.5000000000000001E-3</v>
      </c>
      <c r="U483" t="s">
        <v>494</v>
      </c>
      <c r="V483" t="s">
        <v>137</v>
      </c>
      <c r="W483" t="s">
        <v>138</v>
      </c>
      <c r="X483" t="s">
        <v>949</v>
      </c>
      <c r="Y483" t="s">
        <v>922</v>
      </c>
      <c r="Z483" t="s">
        <v>950</v>
      </c>
      <c r="AB483" t="s">
        <v>655</v>
      </c>
      <c r="AC483">
        <v>68856</v>
      </c>
      <c r="AD483" s="5">
        <v>37043.875</v>
      </c>
      <c r="AE483" s="5">
        <v>37072.875</v>
      </c>
    </row>
    <row r="484" spans="1:31" x14ac:dyDescent="0.2">
      <c r="A484" s="70">
        <f t="shared" si="41"/>
        <v>37034</v>
      </c>
      <c r="B484" s="70" t="str">
        <f t="shared" si="42"/>
        <v>Natural Gas</v>
      </c>
      <c r="C484" s="71">
        <f t="shared" si="43"/>
        <v>600000</v>
      </c>
      <c r="D484" s="71">
        <f t="shared" si="40"/>
        <v>150</v>
      </c>
      <c r="E484" s="3">
        <v>1285959</v>
      </c>
      <c r="F484" s="5">
        <v>37034.460902777799</v>
      </c>
      <c r="G484" t="s">
        <v>958</v>
      </c>
      <c r="H484" t="s">
        <v>461</v>
      </c>
      <c r="I484" t="s">
        <v>912</v>
      </c>
      <c r="K484" t="s">
        <v>942</v>
      </c>
      <c r="L484" t="s">
        <v>959</v>
      </c>
      <c r="M484">
        <v>36228</v>
      </c>
      <c r="N484" t="s">
        <v>543</v>
      </c>
      <c r="O484" s="7">
        <v>20000</v>
      </c>
      <c r="R484" t="s">
        <v>945</v>
      </c>
      <c r="S484" t="s">
        <v>917</v>
      </c>
      <c r="T484" s="11">
        <v>-2.5000000000000001E-3</v>
      </c>
      <c r="U484" t="s">
        <v>494</v>
      </c>
      <c r="V484" t="s">
        <v>137</v>
      </c>
      <c r="W484" t="s">
        <v>138</v>
      </c>
      <c r="X484" t="s">
        <v>949</v>
      </c>
      <c r="Y484" t="s">
        <v>922</v>
      </c>
      <c r="Z484" t="s">
        <v>950</v>
      </c>
      <c r="AA484">
        <v>96021110</v>
      </c>
      <c r="AB484" t="s">
        <v>657</v>
      </c>
      <c r="AC484">
        <v>57399</v>
      </c>
      <c r="AD484" s="5">
        <v>37043.875</v>
      </c>
      <c r="AE484" s="5">
        <v>37072.875</v>
      </c>
    </row>
    <row r="485" spans="1:31" x14ac:dyDescent="0.2">
      <c r="A485" s="70">
        <f t="shared" si="41"/>
        <v>37034</v>
      </c>
      <c r="B485" s="70" t="str">
        <f t="shared" si="42"/>
        <v>Natural Gas</v>
      </c>
      <c r="C485" s="71">
        <f t="shared" si="43"/>
        <v>150000</v>
      </c>
      <c r="D485" s="71">
        <f t="shared" si="40"/>
        <v>37.5</v>
      </c>
      <c r="E485" s="3">
        <v>1286245</v>
      </c>
      <c r="F485" s="5">
        <v>37034.495937500003</v>
      </c>
      <c r="G485" t="s">
        <v>7</v>
      </c>
      <c r="H485" t="s">
        <v>997</v>
      </c>
      <c r="I485" t="s">
        <v>912</v>
      </c>
      <c r="K485" t="s">
        <v>942</v>
      </c>
      <c r="L485" t="s">
        <v>943</v>
      </c>
      <c r="M485">
        <v>36137</v>
      </c>
      <c r="N485" t="s">
        <v>658</v>
      </c>
      <c r="P485" s="7">
        <v>5000</v>
      </c>
      <c r="R485" t="s">
        <v>945</v>
      </c>
      <c r="S485" t="s">
        <v>917</v>
      </c>
      <c r="T485" s="11">
        <v>-0.105</v>
      </c>
      <c r="U485" t="s">
        <v>1023</v>
      </c>
      <c r="V485" t="s">
        <v>1024</v>
      </c>
      <c r="W485" t="s">
        <v>1025</v>
      </c>
      <c r="X485" t="s">
        <v>949</v>
      </c>
      <c r="Y485" t="s">
        <v>922</v>
      </c>
      <c r="Z485" t="s">
        <v>950</v>
      </c>
      <c r="AA485">
        <v>95001227</v>
      </c>
      <c r="AB485" t="s">
        <v>659</v>
      </c>
      <c r="AC485">
        <v>208</v>
      </c>
      <c r="AD485" s="5">
        <v>37043.875</v>
      </c>
      <c r="AE485" s="5">
        <v>37072.875</v>
      </c>
    </row>
    <row r="486" spans="1:31" x14ac:dyDescent="0.2">
      <c r="A486" s="70">
        <f t="shared" si="41"/>
        <v>37034</v>
      </c>
      <c r="B486" s="70" t="str">
        <f t="shared" si="42"/>
        <v>Natural Gas</v>
      </c>
      <c r="C486" s="71">
        <f t="shared" si="43"/>
        <v>2295000</v>
      </c>
      <c r="D486" s="71">
        <f t="shared" si="40"/>
        <v>573.75</v>
      </c>
      <c r="E486" s="3">
        <v>1286278</v>
      </c>
      <c r="F486" s="5">
        <v>37034.502581018503</v>
      </c>
      <c r="G486" t="s">
        <v>982</v>
      </c>
      <c r="H486" t="s">
        <v>997</v>
      </c>
      <c r="I486" t="s">
        <v>912</v>
      </c>
      <c r="K486" t="s">
        <v>942</v>
      </c>
      <c r="L486" t="s">
        <v>943</v>
      </c>
      <c r="M486">
        <v>49203</v>
      </c>
      <c r="N486" t="s">
        <v>626</v>
      </c>
      <c r="P486" s="7">
        <v>15000</v>
      </c>
      <c r="R486" t="s">
        <v>945</v>
      </c>
      <c r="S486" t="s">
        <v>917</v>
      </c>
      <c r="T486" s="11">
        <v>0.03</v>
      </c>
      <c r="U486" t="s">
        <v>1023</v>
      </c>
      <c r="V486" t="s">
        <v>1039</v>
      </c>
      <c r="W486" t="s">
        <v>1040</v>
      </c>
      <c r="X486" t="s">
        <v>949</v>
      </c>
      <c r="Y486" t="s">
        <v>922</v>
      </c>
      <c r="Z486" t="s">
        <v>950</v>
      </c>
      <c r="AA486">
        <v>96045266</v>
      </c>
      <c r="AB486" t="s">
        <v>660</v>
      </c>
      <c r="AC486">
        <v>53350</v>
      </c>
      <c r="AD486" s="5">
        <v>37043</v>
      </c>
      <c r="AE486" s="5">
        <v>37195</v>
      </c>
    </row>
    <row r="487" spans="1:31" x14ac:dyDescent="0.2">
      <c r="A487" s="70">
        <f t="shared" si="41"/>
        <v>37034</v>
      </c>
      <c r="B487" s="70" t="str">
        <f t="shared" si="42"/>
        <v>Natural Gas</v>
      </c>
      <c r="C487" s="71">
        <f t="shared" si="43"/>
        <v>1500000</v>
      </c>
      <c r="D487" s="71">
        <f t="shared" si="40"/>
        <v>375</v>
      </c>
      <c r="E487" s="3">
        <v>1286279</v>
      </c>
      <c r="F487" s="5">
        <v>37034.502731481502</v>
      </c>
      <c r="G487" t="s">
        <v>982</v>
      </c>
      <c r="H487" t="s">
        <v>997</v>
      </c>
      <c r="I487" t="s">
        <v>912</v>
      </c>
      <c r="K487" t="s">
        <v>942</v>
      </c>
      <c r="L487" t="s">
        <v>943</v>
      </c>
      <c r="M487">
        <v>33999</v>
      </c>
      <c r="N487" t="s">
        <v>648</v>
      </c>
      <c r="P487" s="7">
        <v>50000</v>
      </c>
      <c r="R487" t="s">
        <v>945</v>
      </c>
      <c r="S487" t="s">
        <v>917</v>
      </c>
      <c r="T487" s="11">
        <v>0.03</v>
      </c>
      <c r="U487" t="s">
        <v>1023</v>
      </c>
      <c r="V487" t="s">
        <v>1039</v>
      </c>
      <c r="W487" t="s">
        <v>1040</v>
      </c>
      <c r="X487" t="s">
        <v>949</v>
      </c>
      <c r="Y487" t="s">
        <v>922</v>
      </c>
      <c r="Z487" t="s">
        <v>950</v>
      </c>
      <c r="AA487">
        <v>96045266</v>
      </c>
      <c r="AB487" t="s">
        <v>661</v>
      </c>
      <c r="AC487">
        <v>53350</v>
      </c>
      <c r="AD487" s="5">
        <v>37043</v>
      </c>
      <c r="AE487" s="5">
        <v>37072</v>
      </c>
    </row>
    <row r="488" spans="1:31" x14ac:dyDescent="0.2">
      <c r="A488" s="70">
        <f t="shared" si="41"/>
        <v>37034</v>
      </c>
      <c r="B488" s="70" t="str">
        <f t="shared" si="42"/>
        <v>US East Power</v>
      </c>
      <c r="C488" s="71">
        <f t="shared" si="43"/>
        <v>4000</v>
      </c>
      <c r="D488" s="71">
        <f t="shared" si="40"/>
        <v>20</v>
      </c>
      <c r="E488" s="3">
        <v>1286461</v>
      </c>
      <c r="F488" s="5">
        <v>37034.525532407402</v>
      </c>
      <c r="G488" t="s">
        <v>990</v>
      </c>
      <c r="H488" t="s">
        <v>911</v>
      </c>
      <c r="I488" t="s">
        <v>912</v>
      </c>
      <c r="K488" t="s">
        <v>913</v>
      </c>
      <c r="L488" t="s">
        <v>953</v>
      </c>
      <c r="M488">
        <v>51148</v>
      </c>
      <c r="N488" t="s">
        <v>662</v>
      </c>
      <c r="O488" s="7">
        <v>50</v>
      </c>
      <c r="R488" t="s">
        <v>916</v>
      </c>
      <c r="S488" t="s">
        <v>917</v>
      </c>
      <c r="T488" s="11">
        <v>60.25</v>
      </c>
      <c r="U488" t="s">
        <v>636</v>
      </c>
      <c r="V488" t="s">
        <v>973</v>
      </c>
      <c r="W488" t="s">
        <v>974</v>
      </c>
      <c r="X488" t="s">
        <v>921</v>
      </c>
      <c r="Y488" t="s">
        <v>922</v>
      </c>
      <c r="Z488" t="s">
        <v>923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0">
        <f t="shared" si="41"/>
        <v>37034</v>
      </c>
      <c r="B489" s="70" t="str">
        <f t="shared" si="42"/>
        <v>US West Power</v>
      </c>
      <c r="C489" s="71">
        <f t="shared" si="43"/>
        <v>12400</v>
      </c>
      <c r="D489" s="71">
        <f t="shared" si="40"/>
        <v>93</v>
      </c>
      <c r="E489" s="3">
        <v>1286818</v>
      </c>
      <c r="F489" s="5">
        <v>37034.5453935185</v>
      </c>
      <c r="G489" t="s">
        <v>19</v>
      </c>
      <c r="H489" t="s">
        <v>911</v>
      </c>
      <c r="I489" t="s">
        <v>912</v>
      </c>
      <c r="K489" t="s">
        <v>913</v>
      </c>
      <c r="L489" t="s">
        <v>914</v>
      </c>
      <c r="M489">
        <v>40693</v>
      </c>
      <c r="N489" t="s">
        <v>614</v>
      </c>
      <c r="P489" s="7">
        <v>25</v>
      </c>
      <c r="R489" t="s">
        <v>916</v>
      </c>
      <c r="S489" t="s">
        <v>917</v>
      </c>
      <c r="T489" s="11">
        <v>138</v>
      </c>
      <c r="U489" t="s">
        <v>641</v>
      </c>
      <c r="V489" t="s">
        <v>919</v>
      </c>
      <c r="W489" t="s">
        <v>920</v>
      </c>
      <c r="X489" t="s">
        <v>921</v>
      </c>
      <c r="Y489" t="s">
        <v>922</v>
      </c>
      <c r="Z489" t="s">
        <v>923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0">
        <f t="shared" si="41"/>
        <v>37034</v>
      </c>
      <c r="B490" s="70" t="str">
        <f t="shared" si="42"/>
        <v>US West Power</v>
      </c>
      <c r="C490" s="71">
        <f t="shared" si="43"/>
        <v>12400</v>
      </c>
      <c r="D490" s="71">
        <f t="shared" si="40"/>
        <v>93</v>
      </c>
      <c r="E490" s="3">
        <v>1286823</v>
      </c>
      <c r="F490" s="5">
        <v>37034.545578703699</v>
      </c>
      <c r="G490" t="s">
        <v>19</v>
      </c>
      <c r="H490" t="s">
        <v>911</v>
      </c>
      <c r="I490" t="s">
        <v>912</v>
      </c>
      <c r="K490" t="s">
        <v>913</v>
      </c>
      <c r="L490" t="s">
        <v>914</v>
      </c>
      <c r="M490">
        <v>40691</v>
      </c>
      <c r="N490" t="s">
        <v>562</v>
      </c>
      <c r="P490" s="7">
        <v>25</v>
      </c>
      <c r="R490" t="s">
        <v>916</v>
      </c>
      <c r="S490" t="s">
        <v>917</v>
      </c>
      <c r="T490" s="11">
        <v>126</v>
      </c>
      <c r="U490" t="s">
        <v>641</v>
      </c>
      <c r="V490" t="s">
        <v>919</v>
      </c>
      <c r="W490" t="s">
        <v>920</v>
      </c>
      <c r="X490" t="s">
        <v>921</v>
      </c>
      <c r="Y490" t="s">
        <v>922</v>
      </c>
      <c r="Z490" t="s">
        <v>923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0">
        <f t="shared" si="41"/>
        <v>37034</v>
      </c>
      <c r="B491" s="70" t="str">
        <f t="shared" si="42"/>
        <v>US East Power</v>
      </c>
      <c r="C491" s="71">
        <f t="shared" si="43"/>
        <v>24000</v>
      </c>
      <c r="D491" s="71">
        <f t="shared" si="40"/>
        <v>120</v>
      </c>
      <c r="E491" s="3">
        <v>1287068</v>
      </c>
      <c r="F491" s="5">
        <v>37034.5557638889</v>
      </c>
      <c r="G491" t="s">
        <v>344</v>
      </c>
      <c r="H491" t="s">
        <v>997</v>
      </c>
      <c r="I491" t="s">
        <v>912</v>
      </c>
      <c r="K491" t="s">
        <v>913</v>
      </c>
      <c r="L491" t="s">
        <v>953</v>
      </c>
      <c r="M491">
        <v>26116</v>
      </c>
      <c r="N491" t="s">
        <v>643</v>
      </c>
      <c r="P491" s="7">
        <v>50</v>
      </c>
      <c r="R491" t="s">
        <v>916</v>
      </c>
      <c r="S491" t="s">
        <v>917</v>
      </c>
      <c r="T491" s="11">
        <v>54.75</v>
      </c>
      <c r="U491" t="s">
        <v>1029</v>
      </c>
      <c r="V491" t="s">
        <v>1002</v>
      </c>
      <c r="W491" t="s">
        <v>1003</v>
      </c>
      <c r="X491" t="s">
        <v>921</v>
      </c>
      <c r="Y491" t="s">
        <v>922</v>
      </c>
      <c r="Z491" t="s">
        <v>923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0">
        <f t="shared" si="41"/>
        <v>37034</v>
      </c>
      <c r="B492" s="70" t="str">
        <f t="shared" si="42"/>
        <v>US East Power</v>
      </c>
      <c r="C492" s="71">
        <f t="shared" si="43"/>
        <v>24000</v>
      </c>
      <c r="D492" s="71">
        <f t="shared" si="40"/>
        <v>120</v>
      </c>
      <c r="E492" s="3">
        <v>1287302</v>
      </c>
      <c r="F492" s="5">
        <v>37034.566562499997</v>
      </c>
      <c r="G492" t="s">
        <v>14</v>
      </c>
      <c r="H492" t="s">
        <v>997</v>
      </c>
      <c r="I492" t="s">
        <v>912</v>
      </c>
      <c r="K492" t="s">
        <v>913</v>
      </c>
      <c r="L492" t="s">
        <v>953</v>
      </c>
      <c r="M492">
        <v>26302</v>
      </c>
      <c r="N492" t="s">
        <v>663</v>
      </c>
      <c r="P492" s="7">
        <v>50</v>
      </c>
      <c r="R492" t="s">
        <v>916</v>
      </c>
      <c r="S492" t="s">
        <v>917</v>
      </c>
      <c r="T492" s="11">
        <v>60.75</v>
      </c>
      <c r="U492" t="s">
        <v>490</v>
      </c>
      <c r="V492" t="s">
        <v>341</v>
      </c>
      <c r="W492" t="s">
        <v>664</v>
      </c>
      <c r="X492" t="s">
        <v>921</v>
      </c>
      <c r="Y492" t="s">
        <v>922</v>
      </c>
      <c r="Z492" t="s">
        <v>923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0">
        <f t="shared" si="41"/>
        <v>37034</v>
      </c>
      <c r="B493" s="70" t="str">
        <f t="shared" si="42"/>
        <v>Natural Gas</v>
      </c>
      <c r="C493" s="71">
        <f t="shared" si="43"/>
        <v>1530000</v>
      </c>
      <c r="D493" s="71">
        <f t="shared" si="40"/>
        <v>382.5</v>
      </c>
      <c r="E493" s="3">
        <v>1287330</v>
      </c>
      <c r="F493" s="5">
        <v>37034.567662037</v>
      </c>
      <c r="G493" t="s">
        <v>982</v>
      </c>
      <c r="H493" t="s">
        <v>997</v>
      </c>
      <c r="I493" t="s">
        <v>912</v>
      </c>
      <c r="K493" t="s">
        <v>942</v>
      </c>
      <c r="L493" t="s">
        <v>943</v>
      </c>
      <c r="M493">
        <v>47858</v>
      </c>
      <c r="N493" t="s">
        <v>665</v>
      </c>
      <c r="P493" s="7">
        <v>10000</v>
      </c>
      <c r="R493" t="s">
        <v>945</v>
      </c>
      <c r="S493" t="s">
        <v>917</v>
      </c>
      <c r="T493" s="11">
        <v>-7.0000000000000007E-2</v>
      </c>
      <c r="U493" t="s">
        <v>130</v>
      </c>
      <c r="V493" t="s">
        <v>50</v>
      </c>
      <c r="W493" t="s">
        <v>948</v>
      </c>
      <c r="X493" t="s">
        <v>949</v>
      </c>
      <c r="Y493" t="s">
        <v>922</v>
      </c>
      <c r="Z493" t="s">
        <v>950</v>
      </c>
      <c r="AA493">
        <v>96045266</v>
      </c>
      <c r="AB493" t="s">
        <v>666</v>
      </c>
      <c r="AC493">
        <v>53350</v>
      </c>
      <c r="AD493" s="5">
        <v>37043</v>
      </c>
      <c r="AE493" s="5">
        <v>37195</v>
      </c>
    </row>
    <row r="494" spans="1:31" x14ac:dyDescent="0.2">
      <c r="A494" s="70">
        <f t="shared" si="41"/>
        <v>37034</v>
      </c>
      <c r="B494" s="70" t="str">
        <f t="shared" si="42"/>
        <v>US East Power</v>
      </c>
      <c r="C494" s="71">
        <f t="shared" si="43"/>
        <v>800</v>
      </c>
      <c r="D494" s="71">
        <f t="shared" si="40"/>
        <v>4</v>
      </c>
      <c r="E494" s="3">
        <v>1287350</v>
      </c>
      <c r="F494" s="5">
        <v>37034.569340277798</v>
      </c>
      <c r="G494" t="s">
        <v>982</v>
      </c>
      <c r="H494" t="s">
        <v>997</v>
      </c>
      <c r="I494" t="s">
        <v>912</v>
      </c>
      <c r="K494" t="s">
        <v>913</v>
      </c>
      <c r="L494" t="s">
        <v>953</v>
      </c>
      <c r="M494">
        <v>29086</v>
      </c>
      <c r="N494" t="s">
        <v>639</v>
      </c>
      <c r="O494" s="7">
        <v>50</v>
      </c>
      <c r="R494" t="s">
        <v>916</v>
      </c>
      <c r="S494" t="s">
        <v>917</v>
      </c>
      <c r="T494" s="11">
        <v>30.75</v>
      </c>
      <c r="U494" t="s">
        <v>1044</v>
      </c>
      <c r="V494" t="s">
        <v>973</v>
      </c>
      <c r="W494" t="s">
        <v>974</v>
      </c>
      <c r="X494" t="s">
        <v>921</v>
      </c>
      <c r="Y494" t="s">
        <v>922</v>
      </c>
      <c r="Z494" t="s">
        <v>923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0">
        <f t="shared" si="41"/>
        <v>37034</v>
      </c>
      <c r="B495" s="70" t="str">
        <f t="shared" si="42"/>
        <v>Natural Gas</v>
      </c>
      <c r="C495" s="71">
        <f t="shared" si="43"/>
        <v>1500000</v>
      </c>
      <c r="D495" s="71">
        <f t="shared" si="40"/>
        <v>375</v>
      </c>
      <c r="E495" s="3">
        <v>1287419</v>
      </c>
      <c r="F495" s="5">
        <v>37034.572893518503</v>
      </c>
      <c r="G495" t="s">
        <v>958</v>
      </c>
      <c r="H495" t="s">
        <v>997</v>
      </c>
      <c r="I495" t="s">
        <v>912</v>
      </c>
      <c r="K495" t="s">
        <v>942</v>
      </c>
      <c r="L495" t="s">
        <v>943</v>
      </c>
      <c r="M495">
        <v>37083</v>
      </c>
      <c r="N495" t="s">
        <v>466</v>
      </c>
      <c r="O495" s="7">
        <v>50000</v>
      </c>
      <c r="R495" t="s">
        <v>945</v>
      </c>
      <c r="S495" t="s">
        <v>917</v>
      </c>
      <c r="T495" s="11">
        <v>-2.5000000000000001E-3</v>
      </c>
      <c r="U495" t="s">
        <v>130</v>
      </c>
      <c r="V495" t="s">
        <v>131</v>
      </c>
      <c r="W495" t="s">
        <v>132</v>
      </c>
      <c r="X495" t="s">
        <v>949</v>
      </c>
      <c r="Y495" t="s">
        <v>922</v>
      </c>
      <c r="Z495" t="s">
        <v>950</v>
      </c>
      <c r="AA495">
        <v>96021110</v>
      </c>
      <c r="AB495" t="s">
        <v>667</v>
      </c>
      <c r="AC495">
        <v>57399</v>
      </c>
      <c r="AD495" s="5">
        <v>37043.875</v>
      </c>
      <c r="AE495" s="5">
        <v>37072.875</v>
      </c>
    </row>
    <row r="496" spans="1:31" x14ac:dyDescent="0.2">
      <c r="A496" s="70">
        <f t="shared" si="41"/>
        <v>37034</v>
      </c>
      <c r="B496" s="70" t="str">
        <f t="shared" si="42"/>
        <v>US East Power</v>
      </c>
      <c r="C496" s="71">
        <f t="shared" si="43"/>
        <v>12800</v>
      </c>
      <c r="D496" s="71">
        <f t="shared" si="40"/>
        <v>64</v>
      </c>
      <c r="E496" s="3">
        <v>1287771</v>
      </c>
      <c r="F496" s="5">
        <v>37034.617696759298</v>
      </c>
      <c r="G496" t="s">
        <v>107</v>
      </c>
      <c r="H496" t="s">
        <v>997</v>
      </c>
      <c r="I496" t="s">
        <v>912</v>
      </c>
      <c r="K496" t="s">
        <v>913</v>
      </c>
      <c r="L496" t="s">
        <v>324</v>
      </c>
      <c r="M496">
        <v>50788</v>
      </c>
      <c r="N496" t="s">
        <v>668</v>
      </c>
      <c r="O496" s="7">
        <v>100</v>
      </c>
      <c r="R496" t="s">
        <v>916</v>
      </c>
      <c r="S496" t="s">
        <v>917</v>
      </c>
      <c r="T496" s="11">
        <v>51.75</v>
      </c>
      <c r="U496" t="s">
        <v>1044</v>
      </c>
      <c r="V496" t="s">
        <v>528</v>
      </c>
      <c r="W496" t="s">
        <v>360</v>
      </c>
      <c r="X496" t="s">
        <v>921</v>
      </c>
      <c r="Y496" t="s">
        <v>922</v>
      </c>
      <c r="Z496" t="s">
        <v>923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0">
        <f t="shared" ref="A497:A536" si="44">DATEVALUE(TEXT(F497, "mm/dd/yy"))</f>
        <v>37035</v>
      </c>
      <c r="B497" s="70" t="str">
        <f t="shared" ref="B497:B536" si="45">IF(K497="Power",IF(Z497="Enron Canada Corp.",LEFT(L497,9),LEFT(L497,13)),K497)</f>
        <v>US East Power</v>
      </c>
      <c r="C497" s="71">
        <f t="shared" ref="C497:C536" si="46">IF(K497="Power",((AE497-AD497+1)*16*SUM(O497:P497)),((AE497-AD497+1)*SUM(O497:P497)))</f>
        <v>24000</v>
      </c>
      <c r="D497" s="71">
        <f t="shared" si="40"/>
        <v>120</v>
      </c>
      <c r="E497" s="3">
        <v>1288459</v>
      </c>
      <c r="F497" s="5">
        <v>37035.279050925899</v>
      </c>
      <c r="G497" t="s">
        <v>19</v>
      </c>
      <c r="H497" t="s">
        <v>911</v>
      </c>
      <c r="I497" t="s">
        <v>912</v>
      </c>
      <c r="K497" t="s">
        <v>913</v>
      </c>
      <c r="L497" t="s">
        <v>953</v>
      </c>
      <c r="M497">
        <v>32554</v>
      </c>
      <c r="N497" t="s">
        <v>992</v>
      </c>
      <c r="O497" s="7">
        <v>50</v>
      </c>
      <c r="R497" t="s">
        <v>916</v>
      </c>
      <c r="S497" t="s">
        <v>917</v>
      </c>
      <c r="T497" s="11">
        <v>62.25</v>
      </c>
      <c r="U497" t="s">
        <v>636</v>
      </c>
      <c r="V497" t="s">
        <v>973</v>
      </c>
      <c r="W497" t="s">
        <v>994</v>
      </c>
      <c r="X497" t="s">
        <v>921</v>
      </c>
      <c r="Y497" t="s">
        <v>922</v>
      </c>
      <c r="Z497" t="s">
        <v>923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0">
        <f t="shared" si="44"/>
        <v>37035</v>
      </c>
      <c r="B498" s="70" t="str">
        <f t="shared" si="45"/>
        <v>US East Power</v>
      </c>
      <c r="C498" s="71">
        <f t="shared" si="46"/>
        <v>800</v>
      </c>
      <c r="D498" s="71">
        <f t="shared" si="40"/>
        <v>4</v>
      </c>
      <c r="E498" s="3">
        <v>1288501</v>
      </c>
      <c r="F498" s="5">
        <v>37035.286238425899</v>
      </c>
      <c r="G498" t="s">
        <v>967</v>
      </c>
      <c r="H498" t="s">
        <v>911</v>
      </c>
      <c r="I498" t="s">
        <v>912</v>
      </c>
      <c r="K498" t="s">
        <v>913</v>
      </c>
      <c r="L498" t="s">
        <v>953</v>
      </c>
      <c r="M498">
        <v>29082</v>
      </c>
      <c r="N498" t="s">
        <v>671</v>
      </c>
      <c r="O498" s="7">
        <v>50</v>
      </c>
      <c r="R498" t="s">
        <v>916</v>
      </c>
      <c r="S498" t="s">
        <v>917</v>
      </c>
      <c r="T498" s="11">
        <v>44.75</v>
      </c>
      <c r="U498" t="s">
        <v>638</v>
      </c>
      <c r="V498" t="s">
        <v>956</v>
      </c>
      <c r="W498" t="s">
        <v>969</v>
      </c>
      <c r="X498" t="s">
        <v>921</v>
      </c>
      <c r="Y498" t="s">
        <v>922</v>
      </c>
      <c r="Z498" t="s">
        <v>923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0">
        <f t="shared" si="44"/>
        <v>37035</v>
      </c>
      <c r="B499" s="70" t="str">
        <f t="shared" si="45"/>
        <v>US East Power</v>
      </c>
      <c r="C499" s="71">
        <f t="shared" si="46"/>
        <v>800</v>
      </c>
      <c r="D499" s="71">
        <f t="shared" si="40"/>
        <v>4</v>
      </c>
      <c r="E499" s="3">
        <v>1288506</v>
      </c>
      <c r="F499" s="5">
        <v>37035.287418981497</v>
      </c>
      <c r="G499" t="s">
        <v>999</v>
      </c>
      <c r="H499" t="s">
        <v>997</v>
      </c>
      <c r="I499" t="s">
        <v>912</v>
      </c>
      <c r="K499" t="s">
        <v>913</v>
      </c>
      <c r="L499" t="s">
        <v>953</v>
      </c>
      <c r="M499">
        <v>29075</v>
      </c>
      <c r="N499" t="s">
        <v>672</v>
      </c>
      <c r="O499" s="7">
        <v>50</v>
      </c>
      <c r="R499" t="s">
        <v>916</v>
      </c>
      <c r="S499" t="s">
        <v>917</v>
      </c>
      <c r="T499" s="11">
        <v>26.75</v>
      </c>
      <c r="U499" t="s">
        <v>490</v>
      </c>
      <c r="V499" t="s">
        <v>513</v>
      </c>
      <c r="W499" t="s">
        <v>352</v>
      </c>
      <c r="X499" t="s">
        <v>921</v>
      </c>
      <c r="Y499" t="s">
        <v>922</v>
      </c>
      <c r="Z499" t="s">
        <v>923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0">
        <f t="shared" si="44"/>
        <v>37035</v>
      </c>
      <c r="B500" s="70" t="str">
        <f t="shared" si="45"/>
        <v>US East Power</v>
      </c>
      <c r="C500" s="71">
        <f t="shared" si="46"/>
        <v>24000</v>
      </c>
      <c r="D500" s="71">
        <f t="shared" si="40"/>
        <v>120</v>
      </c>
      <c r="E500" s="3">
        <v>1288626</v>
      </c>
      <c r="F500" s="5">
        <v>37035.3065740741</v>
      </c>
      <c r="G500" t="s">
        <v>19</v>
      </c>
      <c r="H500" t="s">
        <v>911</v>
      </c>
      <c r="I500" t="s">
        <v>912</v>
      </c>
      <c r="K500" t="s">
        <v>913</v>
      </c>
      <c r="L500" t="s">
        <v>953</v>
      </c>
      <c r="M500">
        <v>32554</v>
      </c>
      <c r="N500" t="s">
        <v>992</v>
      </c>
      <c r="P500" s="7">
        <v>50</v>
      </c>
      <c r="R500" t="s">
        <v>916</v>
      </c>
      <c r="S500" t="s">
        <v>917</v>
      </c>
      <c r="T500" s="11">
        <v>61.75</v>
      </c>
      <c r="U500" t="s">
        <v>636</v>
      </c>
      <c r="V500" t="s">
        <v>973</v>
      </c>
      <c r="W500" t="s">
        <v>994</v>
      </c>
      <c r="X500" t="s">
        <v>921</v>
      </c>
      <c r="Y500" t="s">
        <v>922</v>
      </c>
      <c r="Z500" t="s">
        <v>923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0">
        <f t="shared" si="44"/>
        <v>37035</v>
      </c>
      <c r="B501" s="70" t="str">
        <f t="shared" si="45"/>
        <v>US East Power</v>
      </c>
      <c r="C501" s="71">
        <f t="shared" si="46"/>
        <v>24000</v>
      </c>
      <c r="D501" s="71">
        <f t="shared" si="40"/>
        <v>120</v>
      </c>
      <c r="E501" s="3">
        <v>1288805</v>
      </c>
      <c r="F501" s="5">
        <v>37035.321944444397</v>
      </c>
      <c r="G501" t="s">
        <v>14</v>
      </c>
      <c r="H501" t="s">
        <v>997</v>
      </c>
      <c r="I501" t="s">
        <v>912</v>
      </c>
      <c r="K501" t="s">
        <v>913</v>
      </c>
      <c r="L501" t="s">
        <v>953</v>
      </c>
      <c r="M501">
        <v>26311</v>
      </c>
      <c r="N501" t="s">
        <v>673</v>
      </c>
      <c r="O501" s="7">
        <v>50</v>
      </c>
      <c r="R501" t="s">
        <v>916</v>
      </c>
      <c r="S501" t="s">
        <v>917</v>
      </c>
      <c r="T501" s="11">
        <v>72.5</v>
      </c>
      <c r="U501" t="s">
        <v>490</v>
      </c>
      <c r="V501" t="s">
        <v>513</v>
      </c>
      <c r="W501" t="s">
        <v>674</v>
      </c>
      <c r="X501" t="s">
        <v>921</v>
      </c>
      <c r="Y501" t="s">
        <v>922</v>
      </c>
      <c r="Z501" t="s">
        <v>923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0">
        <f t="shared" si="44"/>
        <v>37035</v>
      </c>
      <c r="B502" s="70" t="str">
        <f t="shared" si="45"/>
        <v>US East Power</v>
      </c>
      <c r="C502" s="71">
        <f t="shared" si="46"/>
        <v>24000</v>
      </c>
      <c r="D502" s="71">
        <f t="shared" si="40"/>
        <v>120</v>
      </c>
      <c r="E502" s="3">
        <v>1288858</v>
      </c>
      <c r="F502" s="5">
        <v>37035.325798611098</v>
      </c>
      <c r="G502" t="s">
        <v>107</v>
      </c>
      <c r="H502" t="s">
        <v>997</v>
      </c>
      <c r="I502" t="s">
        <v>912</v>
      </c>
      <c r="K502" t="s">
        <v>913</v>
      </c>
      <c r="L502" t="s">
        <v>953</v>
      </c>
      <c r="M502">
        <v>26116</v>
      </c>
      <c r="N502" t="s">
        <v>643</v>
      </c>
      <c r="P502" s="7">
        <v>50</v>
      </c>
      <c r="R502" t="s">
        <v>916</v>
      </c>
      <c r="S502" t="s">
        <v>917</v>
      </c>
      <c r="T502" s="11">
        <v>55.25</v>
      </c>
      <c r="U502" t="s">
        <v>1029</v>
      </c>
      <c r="V502" t="s">
        <v>1002</v>
      </c>
      <c r="W502" t="s">
        <v>1003</v>
      </c>
      <c r="X502" t="s">
        <v>921</v>
      </c>
      <c r="Y502" t="s">
        <v>922</v>
      </c>
      <c r="Z502" t="s">
        <v>923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0">
        <f t="shared" si="44"/>
        <v>37035</v>
      </c>
      <c r="B503" s="70" t="str">
        <f t="shared" si="45"/>
        <v>US East Power</v>
      </c>
      <c r="C503" s="71">
        <f t="shared" si="46"/>
        <v>24000</v>
      </c>
      <c r="D503" s="71">
        <f t="shared" si="40"/>
        <v>120</v>
      </c>
      <c r="E503" s="3">
        <v>1288905</v>
      </c>
      <c r="F503" s="5">
        <v>37035.327499999999</v>
      </c>
      <c r="G503" t="s">
        <v>19</v>
      </c>
      <c r="H503" t="s">
        <v>911</v>
      </c>
      <c r="I503" t="s">
        <v>912</v>
      </c>
      <c r="K503" t="s">
        <v>913</v>
      </c>
      <c r="L503" t="s">
        <v>953</v>
      </c>
      <c r="M503">
        <v>32554</v>
      </c>
      <c r="N503" t="s">
        <v>992</v>
      </c>
      <c r="P503" s="7">
        <v>50</v>
      </c>
      <c r="R503" t="s">
        <v>916</v>
      </c>
      <c r="S503" t="s">
        <v>917</v>
      </c>
      <c r="T503" s="11">
        <v>62.5</v>
      </c>
      <c r="U503" t="s">
        <v>636</v>
      </c>
      <c r="V503" t="s">
        <v>973</v>
      </c>
      <c r="W503" t="s">
        <v>994</v>
      </c>
      <c r="X503" t="s">
        <v>921</v>
      </c>
      <c r="Y503" t="s">
        <v>922</v>
      </c>
      <c r="Z503" t="s">
        <v>923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0">
        <f t="shared" si="44"/>
        <v>37035</v>
      </c>
      <c r="B504" s="70" t="str">
        <f t="shared" si="45"/>
        <v>US East Power</v>
      </c>
      <c r="C504" s="71">
        <f t="shared" si="46"/>
        <v>800</v>
      </c>
      <c r="D504" s="71">
        <f t="shared" si="40"/>
        <v>4</v>
      </c>
      <c r="E504" s="3">
        <v>1288934</v>
      </c>
      <c r="F504" s="5">
        <v>37035.3282638889</v>
      </c>
      <c r="G504" t="s">
        <v>990</v>
      </c>
      <c r="H504" t="s">
        <v>911</v>
      </c>
      <c r="I504" t="s">
        <v>912</v>
      </c>
      <c r="K504" t="s">
        <v>913</v>
      </c>
      <c r="L504" t="s">
        <v>953</v>
      </c>
      <c r="M504">
        <v>29088</v>
      </c>
      <c r="N504" t="s">
        <v>639</v>
      </c>
      <c r="O504" s="7">
        <v>50</v>
      </c>
      <c r="R504" t="s">
        <v>916</v>
      </c>
      <c r="S504" t="s">
        <v>917</v>
      </c>
      <c r="T504" s="11">
        <v>30.8</v>
      </c>
      <c r="U504" t="s">
        <v>636</v>
      </c>
      <c r="V504" t="s">
        <v>973</v>
      </c>
      <c r="W504" t="s">
        <v>974</v>
      </c>
      <c r="X504" t="s">
        <v>921</v>
      </c>
      <c r="Y504" t="s">
        <v>922</v>
      </c>
      <c r="Z504" t="s">
        <v>923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0">
        <f t="shared" si="44"/>
        <v>37035</v>
      </c>
      <c r="B505" s="70" t="str">
        <f t="shared" si="45"/>
        <v>US East Power</v>
      </c>
      <c r="C505" s="71">
        <f t="shared" si="46"/>
        <v>800</v>
      </c>
      <c r="D505" s="71">
        <f t="shared" si="40"/>
        <v>4</v>
      </c>
      <c r="E505" s="3">
        <v>1288936</v>
      </c>
      <c r="F505" s="5">
        <v>37035.328321759298</v>
      </c>
      <c r="G505" t="s">
        <v>990</v>
      </c>
      <c r="H505" t="s">
        <v>911</v>
      </c>
      <c r="I505" t="s">
        <v>912</v>
      </c>
      <c r="K505" t="s">
        <v>913</v>
      </c>
      <c r="L505" t="s">
        <v>953</v>
      </c>
      <c r="M505">
        <v>29088</v>
      </c>
      <c r="N505" t="s">
        <v>639</v>
      </c>
      <c r="O505" s="7">
        <v>50</v>
      </c>
      <c r="R505" t="s">
        <v>916</v>
      </c>
      <c r="S505" t="s">
        <v>917</v>
      </c>
      <c r="T505" s="11">
        <v>30.7</v>
      </c>
      <c r="U505" t="s">
        <v>636</v>
      </c>
      <c r="V505" t="s">
        <v>973</v>
      </c>
      <c r="W505" t="s">
        <v>974</v>
      </c>
      <c r="X505" t="s">
        <v>921</v>
      </c>
      <c r="Y505" t="s">
        <v>922</v>
      </c>
      <c r="Z505" t="s">
        <v>923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0">
        <f t="shared" si="44"/>
        <v>37035</v>
      </c>
      <c r="B506" s="70" t="str">
        <f t="shared" si="45"/>
        <v>US East Power</v>
      </c>
      <c r="C506" s="71">
        <f t="shared" si="46"/>
        <v>800</v>
      </c>
      <c r="D506" s="71">
        <f t="shared" si="40"/>
        <v>4</v>
      </c>
      <c r="E506" s="3">
        <v>1289208</v>
      </c>
      <c r="F506" s="5">
        <v>37035.3381828704</v>
      </c>
      <c r="G506" t="s">
        <v>990</v>
      </c>
      <c r="H506" t="s">
        <v>911</v>
      </c>
      <c r="I506" t="s">
        <v>912</v>
      </c>
      <c r="K506" t="s">
        <v>913</v>
      </c>
      <c r="L506" t="s">
        <v>953</v>
      </c>
      <c r="M506">
        <v>29088</v>
      </c>
      <c r="N506" t="s">
        <v>639</v>
      </c>
      <c r="O506" s="7">
        <v>50</v>
      </c>
      <c r="R506" t="s">
        <v>916</v>
      </c>
      <c r="S506" t="s">
        <v>917</v>
      </c>
      <c r="T506" s="11">
        <v>30.9</v>
      </c>
      <c r="U506" t="s">
        <v>636</v>
      </c>
      <c r="V506" t="s">
        <v>973</v>
      </c>
      <c r="W506" t="s">
        <v>974</v>
      </c>
      <c r="X506" t="s">
        <v>921</v>
      </c>
      <c r="Y506" t="s">
        <v>922</v>
      </c>
      <c r="Z506" t="s">
        <v>923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0">
        <f t="shared" si="44"/>
        <v>37035</v>
      </c>
      <c r="B507" s="70" t="str">
        <f t="shared" si="45"/>
        <v>US West Power</v>
      </c>
      <c r="C507" s="71">
        <f t="shared" si="46"/>
        <v>12400</v>
      </c>
      <c r="D507" s="71">
        <f t="shared" si="40"/>
        <v>93</v>
      </c>
      <c r="E507" s="3">
        <v>1289851</v>
      </c>
      <c r="F507" s="5">
        <v>37035.359050925901</v>
      </c>
      <c r="G507" t="s">
        <v>999</v>
      </c>
      <c r="H507" t="s">
        <v>997</v>
      </c>
      <c r="I507" t="s">
        <v>912</v>
      </c>
      <c r="K507" t="s">
        <v>913</v>
      </c>
      <c r="L507" t="s">
        <v>914</v>
      </c>
      <c r="M507">
        <v>36473</v>
      </c>
      <c r="N507" t="s">
        <v>396</v>
      </c>
      <c r="P507" s="7">
        <v>25</v>
      </c>
      <c r="R507" t="s">
        <v>916</v>
      </c>
      <c r="S507" t="s">
        <v>917</v>
      </c>
      <c r="T507" s="11">
        <v>375</v>
      </c>
      <c r="U507" t="s">
        <v>675</v>
      </c>
      <c r="V507" t="s">
        <v>276</v>
      </c>
      <c r="W507" t="s">
        <v>920</v>
      </c>
      <c r="X507" t="s">
        <v>921</v>
      </c>
      <c r="Y507" t="s">
        <v>922</v>
      </c>
      <c r="Z507" t="s">
        <v>923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0">
        <f t="shared" si="44"/>
        <v>37035</v>
      </c>
      <c r="B508" s="70" t="str">
        <f t="shared" si="45"/>
        <v>US East Power</v>
      </c>
      <c r="C508" s="71">
        <f t="shared" si="46"/>
        <v>4000</v>
      </c>
      <c r="D508" s="71">
        <f t="shared" si="40"/>
        <v>20</v>
      </c>
      <c r="E508" s="3">
        <v>1289996</v>
      </c>
      <c r="F508" s="5">
        <v>37035.361585648097</v>
      </c>
      <c r="G508" t="s">
        <v>967</v>
      </c>
      <c r="H508" t="s">
        <v>911</v>
      </c>
      <c r="I508" t="s">
        <v>912</v>
      </c>
      <c r="K508" t="s">
        <v>913</v>
      </c>
      <c r="L508" t="s">
        <v>1049</v>
      </c>
      <c r="M508">
        <v>51152</v>
      </c>
      <c r="N508" t="s">
        <v>676</v>
      </c>
      <c r="P508" s="7">
        <v>50</v>
      </c>
      <c r="R508" t="s">
        <v>916</v>
      </c>
      <c r="S508" t="s">
        <v>917</v>
      </c>
      <c r="T508" s="11">
        <v>68.5</v>
      </c>
      <c r="U508" t="s">
        <v>677</v>
      </c>
      <c r="V508" t="s">
        <v>1052</v>
      </c>
      <c r="W508" t="s">
        <v>969</v>
      </c>
      <c r="X508" t="s">
        <v>921</v>
      </c>
      <c r="Y508" t="s">
        <v>922</v>
      </c>
      <c r="Z508" t="s">
        <v>950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0">
        <f t="shared" si="44"/>
        <v>37035</v>
      </c>
      <c r="B509" s="70" t="str">
        <f t="shared" si="45"/>
        <v>US East Power</v>
      </c>
      <c r="C509" s="71">
        <f t="shared" si="46"/>
        <v>800</v>
      </c>
      <c r="D509" s="71">
        <f t="shared" si="40"/>
        <v>4</v>
      </c>
      <c r="E509" s="3">
        <v>1290189</v>
      </c>
      <c r="F509" s="5">
        <v>37035.366493055597</v>
      </c>
      <c r="G509" t="s">
        <v>470</v>
      </c>
      <c r="H509" t="s">
        <v>501</v>
      </c>
      <c r="I509" t="s">
        <v>912</v>
      </c>
      <c r="K509" t="s">
        <v>913</v>
      </c>
      <c r="L509" t="s">
        <v>953</v>
      </c>
      <c r="M509">
        <v>29088</v>
      </c>
      <c r="N509" t="s">
        <v>639</v>
      </c>
      <c r="P509" s="7">
        <v>50</v>
      </c>
      <c r="R509" t="s">
        <v>916</v>
      </c>
      <c r="S509" t="s">
        <v>917</v>
      </c>
      <c r="T509" s="11">
        <v>31</v>
      </c>
      <c r="U509" t="s">
        <v>678</v>
      </c>
      <c r="V509" t="s">
        <v>973</v>
      </c>
      <c r="W509" t="s">
        <v>974</v>
      </c>
      <c r="X509" t="s">
        <v>921</v>
      </c>
      <c r="Y509" t="s">
        <v>922</v>
      </c>
      <c r="Z509" t="s">
        <v>923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0">
        <f t="shared" si="44"/>
        <v>37035</v>
      </c>
      <c r="B510" s="70" t="str">
        <f t="shared" si="45"/>
        <v>US West Power</v>
      </c>
      <c r="C510" s="71">
        <f t="shared" si="46"/>
        <v>12400</v>
      </c>
      <c r="D510" s="71">
        <f t="shared" si="40"/>
        <v>93</v>
      </c>
      <c r="E510" s="3">
        <v>1291072</v>
      </c>
      <c r="F510" s="5">
        <v>37035.3850578704</v>
      </c>
      <c r="G510" t="s">
        <v>932</v>
      </c>
      <c r="H510" t="s">
        <v>997</v>
      </c>
      <c r="I510" t="s">
        <v>912</v>
      </c>
      <c r="K510" t="s">
        <v>913</v>
      </c>
      <c r="L510" t="s">
        <v>914</v>
      </c>
      <c r="M510">
        <v>36469</v>
      </c>
      <c r="N510" t="s">
        <v>679</v>
      </c>
      <c r="O510" s="7">
        <v>25</v>
      </c>
      <c r="R510" t="s">
        <v>916</v>
      </c>
      <c r="S510" t="s">
        <v>917</v>
      </c>
      <c r="T510" s="11">
        <v>349.5</v>
      </c>
      <c r="U510" t="s">
        <v>675</v>
      </c>
      <c r="V510" t="s">
        <v>930</v>
      </c>
      <c r="W510" t="s">
        <v>931</v>
      </c>
      <c r="X510" t="s">
        <v>921</v>
      </c>
      <c r="Y510" t="s">
        <v>922</v>
      </c>
      <c r="Z510" t="s">
        <v>923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0">
        <f t="shared" si="44"/>
        <v>37035</v>
      </c>
      <c r="B511" s="70" t="str">
        <f t="shared" si="45"/>
        <v>US West Power</v>
      </c>
      <c r="C511" s="71">
        <f t="shared" si="46"/>
        <v>12400</v>
      </c>
      <c r="D511" s="71">
        <f t="shared" si="40"/>
        <v>93</v>
      </c>
      <c r="E511" s="3">
        <v>1291073</v>
      </c>
      <c r="F511" s="5">
        <v>37035.3850578704</v>
      </c>
      <c r="G511" t="s">
        <v>932</v>
      </c>
      <c r="H511" t="s">
        <v>997</v>
      </c>
      <c r="I511" t="s">
        <v>912</v>
      </c>
      <c r="K511" t="s">
        <v>913</v>
      </c>
      <c r="L511" t="s">
        <v>914</v>
      </c>
      <c r="M511">
        <v>36465</v>
      </c>
      <c r="N511" t="s">
        <v>680</v>
      </c>
      <c r="P511" s="7">
        <v>25</v>
      </c>
      <c r="R511" t="s">
        <v>916</v>
      </c>
      <c r="S511" t="s">
        <v>917</v>
      </c>
      <c r="T511" s="11">
        <v>357.5</v>
      </c>
      <c r="U511" t="s">
        <v>675</v>
      </c>
      <c r="V511" t="s">
        <v>930</v>
      </c>
      <c r="W511" t="s">
        <v>931</v>
      </c>
      <c r="X511" t="s">
        <v>921</v>
      </c>
      <c r="Y511" t="s">
        <v>922</v>
      </c>
      <c r="Z511" t="s">
        <v>923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0">
        <f t="shared" si="44"/>
        <v>37035</v>
      </c>
      <c r="B512" s="70" t="str">
        <f t="shared" si="45"/>
        <v>US East Power</v>
      </c>
      <c r="C512" s="71">
        <f t="shared" si="46"/>
        <v>24000</v>
      </c>
      <c r="D512" s="71">
        <f t="shared" si="40"/>
        <v>120</v>
      </c>
      <c r="E512" s="3">
        <v>1291170</v>
      </c>
      <c r="F512" s="5">
        <v>37035.387499999997</v>
      </c>
      <c r="G512" t="s">
        <v>932</v>
      </c>
      <c r="H512" t="s">
        <v>997</v>
      </c>
      <c r="I512" t="s">
        <v>912</v>
      </c>
      <c r="K512" t="s">
        <v>913</v>
      </c>
      <c r="L512" t="s">
        <v>953</v>
      </c>
      <c r="M512">
        <v>26302</v>
      </c>
      <c r="N512" t="s">
        <v>663</v>
      </c>
      <c r="P512" s="7">
        <v>50</v>
      </c>
      <c r="R512" t="s">
        <v>916</v>
      </c>
      <c r="S512" t="s">
        <v>917</v>
      </c>
      <c r="T512" s="11">
        <v>65.75</v>
      </c>
      <c r="U512" t="s">
        <v>1029</v>
      </c>
      <c r="V512" t="s">
        <v>341</v>
      </c>
      <c r="W512" t="s">
        <v>664</v>
      </c>
      <c r="X512" t="s">
        <v>921</v>
      </c>
      <c r="Y512" t="s">
        <v>922</v>
      </c>
      <c r="Z512" t="s">
        <v>923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0">
        <f t="shared" si="44"/>
        <v>37035</v>
      </c>
      <c r="B513" s="70" t="str">
        <f t="shared" si="45"/>
        <v>Natural Gas</v>
      </c>
      <c r="C513" s="71">
        <f t="shared" si="46"/>
        <v>180000</v>
      </c>
      <c r="D513" s="71">
        <f t="shared" si="40"/>
        <v>45</v>
      </c>
      <c r="E513" s="3">
        <v>1291312</v>
      </c>
      <c r="F513" s="5">
        <v>37035.390810185199</v>
      </c>
      <c r="G513" t="s">
        <v>119</v>
      </c>
      <c r="H513" t="s">
        <v>997</v>
      </c>
      <c r="I513" t="s">
        <v>912</v>
      </c>
      <c r="K513" t="s">
        <v>942</v>
      </c>
      <c r="L513" t="s">
        <v>943</v>
      </c>
      <c r="M513">
        <v>36165</v>
      </c>
      <c r="N513" t="s">
        <v>644</v>
      </c>
      <c r="P513" s="7">
        <v>6000</v>
      </c>
      <c r="R513" t="s">
        <v>945</v>
      </c>
      <c r="S513" t="s">
        <v>917</v>
      </c>
      <c r="T513" s="11">
        <v>-7.4999999999999997E-2</v>
      </c>
      <c r="U513" t="s">
        <v>130</v>
      </c>
      <c r="V513" t="s">
        <v>131</v>
      </c>
      <c r="W513" t="s">
        <v>132</v>
      </c>
      <c r="X513" t="s">
        <v>949</v>
      </c>
      <c r="Y513" t="s">
        <v>922</v>
      </c>
      <c r="Z513" t="s">
        <v>950</v>
      </c>
      <c r="AA513">
        <v>95000242</v>
      </c>
      <c r="AB513" t="s">
        <v>681</v>
      </c>
      <c r="AC513">
        <v>232</v>
      </c>
      <c r="AD513" s="5">
        <v>37043.875</v>
      </c>
      <c r="AE513" s="5">
        <v>37072.875</v>
      </c>
    </row>
    <row r="514" spans="1:31" x14ac:dyDescent="0.2">
      <c r="A514" s="70">
        <f t="shared" si="44"/>
        <v>37035</v>
      </c>
      <c r="B514" s="70" t="str">
        <f t="shared" si="45"/>
        <v>Natural Gas</v>
      </c>
      <c r="C514" s="71">
        <f t="shared" si="46"/>
        <v>1500000</v>
      </c>
      <c r="D514" s="71">
        <f t="shared" si="40"/>
        <v>375</v>
      </c>
      <c r="E514" s="3">
        <v>1291522</v>
      </c>
      <c r="F514" s="5">
        <v>37035.397256944401</v>
      </c>
      <c r="G514" t="s">
        <v>982</v>
      </c>
      <c r="H514" t="s">
        <v>997</v>
      </c>
      <c r="I514" t="s">
        <v>912</v>
      </c>
      <c r="K514" t="s">
        <v>942</v>
      </c>
      <c r="L514" t="s">
        <v>943</v>
      </c>
      <c r="M514">
        <v>33999</v>
      </c>
      <c r="N514" t="s">
        <v>648</v>
      </c>
      <c r="P514" s="7">
        <v>50000</v>
      </c>
      <c r="R514" t="s">
        <v>945</v>
      </c>
      <c r="S514" t="s">
        <v>917</v>
      </c>
      <c r="T514" s="11">
        <v>0.03</v>
      </c>
      <c r="U514" t="s">
        <v>130</v>
      </c>
      <c r="V514" t="s">
        <v>1039</v>
      </c>
      <c r="W514" t="s">
        <v>1040</v>
      </c>
      <c r="X514" t="s">
        <v>949</v>
      </c>
      <c r="Y514" t="s">
        <v>922</v>
      </c>
      <c r="Z514" t="s">
        <v>950</v>
      </c>
      <c r="AA514">
        <v>96045266</v>
      </c>
      <c r="AB514" t="s">
        <v>682</v>
      </c>
      <c r="AC514">
        <v>53350</v>
      </c>
      <c r="AD514" s="5">
        <v>37043</v>
      </c>
      <c r="AE514" s="5">
        <v>37072</v>
      </c>
    </row>
    <row r="515" spans="1:31" x14ac:dyDescent="0.2">
      <c r="A515" s="70">
        <f t="shared" si="44"/>
        <v>37035</v>
      </c>
      <c r="B515" s="70" t="str">
        <f t="shared" si="45"/>
        <v>Natural Gas</v>
      </c>
      <c r="C515" s="71">
        <f t="shared" si="46"/>
        <v>300000</v>
      </c>
      <c r="D515" s="71">
        <f t="shared" si="40"/>
        <v>75</v>
      </c>
      <c r="E515" s="3">
        <v>1292445</v>
      </c>
      <c r="F515" s="5">
        <v>37035.4374537037</v>
      </c>
      <c r="G515" t="s">
        <v>16</v>
      </c>
      <c r="H515" t="s">
        <v>997</v>
      </c>
      <c r="I515" t="s">
        <v>912</v>
      </c>
      <c r="K515" t="s">
        <v>942</v>
      </c>
      <c r="L515" t="s">
        <v>943</v>
      </c>
      <c r="M515">
        <v>36157</v>
      </c>
      <c r="N515" t="s">
        <v>391</v>
      </c>
      <c r="O515" s="7">
        <v>10000</v>
      </c>
      <c r="R515" t="s">
        <v>945</v>
      </c>
      <c r="S515" t="s">
        <v>917</v>
      </c>
      <c r="T515" s="11">
        <v>-4.4999999999999998E-2</v>
      </c>
      <c r="U515" t="s">
        <v>632</v>
      </c>
      <c r="V515" t="s">
        <v>1039</v>
      </c>
      <c r="W515" t="s">
        <v>1040</v>
      </c>
      <c r="X515" t="s">
        <v>949</v>
      </c>
      <c r="Y515" t="s">
        <v>922</v>
      </c>
      <c r="Z515" t="s">
        <v>950</v>
      </c>
      <c r="AA515">
        <v>96041878</v>
      </c>
      <c r="AB515" t="s">
        <v>683</v>
      </c>
      <c r="AC515">
        <v>11135</v>
      </c>
      <c r="AD515" s="5">
        <v>37043.875</v>
      </c>
      <c r="AE515" s="5">
        <v>37072.875</v>
      </c>
    </row>
    <row r="516" spans="1:31" x14ac:dyDescent="0.2">
      <c r="A516" s="70">
        <f t="shared" si="44"/>
        <v>37035</v>
      </c>
      <c r="B516" s="70" t="str">
        <f t="shared" si="45"/>
        <v>US East Power</v>
      </c>
      <c r="C516" s="71">
        <f t="shared" si="46"/>
        <v>4000</v>
      </c>
      <c r="D516" s="71">
        <f t="shared" si="40"/>
        <v>20</v>
      </c>
      <c r="E516" s="3">
        <v>1292853</v>
      </c>
      <c r="F516" s="5">
        <v>37035.467743055597</v>
      </c>
      <c r="G516" t="s">
        <v>999</v>
      </c>
      <c r="H516" t="s">
        <v>997</v>
      </c>
      <c r="I516" t="s">
        <v>912</v>
      </c>
      <c r="K516" t="s">
        <v>913</v>
      </c>
      <c r="L516" t="s">
        <v>953</v>
      </c>
      <c r="M516">
        <v>29070</v>
      </c>
      <c r="N516" t="s">
        <v>618</v>
      </c>
      <c r="O516" s="7">
        <v>50</v>
      </c>
      <c r="R516" t="s">
        <v>916</v>
      </c>
      <c r="S516" t="s">
        <v>917</v>
      </c>
      <c r="T516" s="11">
        <v>31</v>
      </c>
      <c r="U516" t="s">
        <v>1029</v>
      </c>
      <c r="V516" t="s">
        <v>1030</v>
      </c>
      <c r="W516" t="s">
        <v>1006</v>
      </c>
      <c r="X516" t="s">
        <v>921</v>
      </c>
      <c r="Y516" t="s">
        <v>922</v>
      </c>
      <c r="Z516" t="s">
        <v>923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0">
        <f t="shared" si="44"/>
        <v>37035</v>
      </c>
      <c r="B517" s="70" t="str">
        <f t="shared" si="45"/>
        <v>US East Power</v>
      </c>
      <c r="C517" s="71">
        <f t="shared" si="46"/>
        <v>24000</v>
      </c>
      <c r="D517" s="71">
        <f t="shared" si="40"/>
        <v>120</v>
      </c>
      <c r="E517" s="3">
        <v>1292856</v>
      </c>
      <c r="F517" s="5">
        <v>37035.467870370398</v>
      </c>
      <c r="G517" t="s">
        <v>999</v>
      </c>
      <c r="H517" t="s">
        <v>997</v>
      </c>
      <c r="I517" t="s">
        <v>912</v>
      </c>
      <c r="K517" t="s">
        <v>913</v>
      </c>
      <c r="L517" t="s">
        <v>953</v>
      </c>
      <c r="M517">
        <v>3749</v>
      </c>
      <c r="N517" t="s">
        <v>1005</v>
      </c>
      <c r="O517" s="7">
        <v>50</v>
      </c>
      <c r="R517" t="s">
        <v>916</v>
      </c>
      <c r="S517" t="s">
        <v>917</v>
      </c>
      <c r="T517" s="11">
        <v>63.4</v>
      </c>
      <c r="U517" t="s">
        <v>1029</v>
      </c>
      <c r="V517" t="s">
        <v>1030</v>
      </c>
      <c r="W517" t="s">
        <v>1006</v>
      </c>
      <c r="X517" t="s">
        <v>921</v>
      </c>
      <c r="Y517" t="s">
        <v>922</v>
      </c>
      <c r="Z517" t="s">
        <v>923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0">
        <f t="shared" si="44"/>
        <v>37035</v>
      </c>
      <c r="B518" s="70" t="str">
        <f t="shared" si="45"/>
        <v>Natural Gas</v>
      </c>
      <c r="C518" s="71">
        <f t="shared" si="46"/>
        <v>150000</v>
      </c>
      <c r="D518" s="71">
        <f t="shared" si="40"/>
        <v>37.5</v>
      </c>
      <c r="E518" s="3">
        <v>1292857</v>
      </c>
      <c r="F518" s="5">
        <v>37035.467951388899</v>
      </c>
      <c r="G518" t="s">
        <v>646</v>
      </c>
      <c r="H518" t="s">
        <v>461</v>
      </c>
      <c r="I518" t="s">
        <v>912</v>
      </c>
      <c r="K518" t="s">
        <v>942</v>
      </c>
      <c r="L518" t="s">
        <v>943</v>
      </c>
      <c r="M518">
        <v>33999</v>
      </c>
      <c r="N518" t="s">
        <v>648</v>
      </c>
      <c r="O518" s="7">
        <v>5000</v>
      </c>
      <c r="R518" t="s">
        <v>945</v>
      </c>
      <c r="S518" t="s">
        <v>917</v>
      </c>
      <c r="T518" s="11">
        <v>2.75E-2</v>
      </c>
      <c r="U518" t="s">
        <v>649</v>
      </c>
      <c r="V518" t="s">
        <v>1039</v>
      </c>
      <c r="W518" t="s">
        <v>1040</v>
      </c>
      <c r="X518" t="s">
        <v>949</v>
      </c>
      <c r="Y518" t="s">
        <v>922</v>
      </c>
      <c r="Z518" t="s">
        <v>950</v>
      </c>
      <c r="AA518">
        <v>96003709</v>
      </c>
      <c r="AB518" t="s">
        <v>684</v>
      </c>
      <c r="AC518">
        <v>51163</v>
      </c>
      <c r="AD518" s="5">
        <v>37043</v>
      </c>
      <c r="AE518" s="5">
        <v>37072</v>
      </c>
    </row>
    <row r="519" spans="1:31" x14ac:dyDescent="0.2">
      <c r="A519" s="70">
        <f t="shared" si="44"/>
        <v>37035</v>
      </c>
      <c r="B519" s="70" t="str">
        <f t="shared" si="45"/>
        <v>US East Power</v>
      </c>
      <c r="C519" s="71">
        <f t="shared" si="46"/>
        <v>4000</v>
      </c>
      <c r="D519" s="71">
        <f t="shared" si="40"/>
        <v>20</v>
      </c>
      <c r="E519" s="3">
        <v>1292909</v>
      </c>
      <c r="F519" s="5">
        <v>37035.472372685203</v>
      </c>
      <c r="G519" t="s">
        <v>999</v>
      </c>
      <c r="H519" t="s">
        <v>997</v>
      </c>
      <c r="I519" t="s">
        <v>912</v>
      </c>
      <c r="K519" t="s">
        <v>913</v>
      </c>
      <c r="L519" t="s">
        <v>953</v>
      </c>
      <c r="M519">
        <v>29070</v>
      </c>
      <c r="N519" t="s">
        <v>618</v>
      </c>
      <c r="O519" s="7">
        <v>50</v>
      </c>
      <c r="R519" t="s">
        <v>916</v>
      </c>
      <c r="S519" t="s">
        <v>917</v>
      </c>
      <c r="T519" s="11">
        <v>30.5</v>
      </c>
      <c r="U519" t="s">
        <v>1029</v>
      </c>
      <c r="V519" t="s">
        <v>1030</v>
      </c>
      <c r="W519" t="s">
        <v>1006</v>
      </c>
      <c r="X519" t="s">
        <v>921</v>
      </c>
      <c r="Y519" t="s">
        <v>922</v>
      </c>
      <c r="Z519" t="s">
        <v>923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0">
        <f t="shared" si="44"/>
        <v>37035</v>
      </c>
      <c r="B520" s="70" t="str">
        <f t="shared" si="45"/>
        <v>US East Power</v>
      </c>
      <c r="C520" s="71">
        <f t="shared" si="46"/>
        <v>24000</v>
      </c>
      <c r="D520" s="71">
        <f t="shared" si="40"/>
        <v>120</v>
      </c>
      <c r="E520" s="3">
        <v>1292984</v>
      </c>
      <c r="F520" s="5">
        <v>37035.479687500003</v>
      </c>
      <c r="G520" t="s">
        <v>980</v>
      </c>
      <c r="H520" t="s">
        <v>911</v>
      </c>
      <c r="I520" t="s">
        <v>912</v>
      </c>
      <c r="K520" t="s">
        <v>913</v>
      </c>
      <c r="L520" t="s">
        <v>953</v>
      </c>
      <c r="M520">
        <v>32554</v>
      </c>
      <c r="N520" t="s">
        <v>992</v>
      </c>
      <c r="O520" s="7">
        <v>50</v>
      </c>
      <c r="R520" t="s">
        <v>916</v>
      </c>
      <c r="S520" t="s">
        <v>917</v>
      </c>
      <c r="T520" s="11">
        <v>61.75</v>
      </c>
      <c r="U520" t="s">
        <v>636</v>
      </c>
      <c r="V520" t="s">
        <v>973</v>
      </c>
      <c r="W520" t="s">
        <v>994</v>
      </c>
      <c r="X520" t="s">
        <v>921</v>
      </c>
      <c r="Y520" t="s">
        <v>922</v>
      </c>
      <c r="Z520" t="s">
        <v>923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0">
        <f t="shared" si="44"/>
        <v>37035</v>
      </c>
      <c r="B521" s="70" t="str">
        <f t="shared" si="45"/>
        <v>US East Power</v>
      </c>
      <c r="C521" s="71">
        <f t="shared" si="46"/>
        <v>73600</v>
      </c>
      <c r="D521" s="71">
        <f t="shared" si="40"/>
        <v>368</v>
      </c>
      <c r="E521" s="3">
        <v>1293087</v>
      </c>
      <c r="F521" s="5">
        <v>37035.487129629597</v>
      </c>
      <c r="G521" t="s">
        <v>970</v>
      </c>
      <c r="H521" t="s">
        <v>501</v>
      </c>
      <c r="I521" t="s">
        <v>912</v>
      </c>
      <c r="K521" t="s">
        <v>913</v>
      </c>
      <c r="L521" t="s">
        <v>324</v>
      </c>
      <c r="M521">
        <v>34797</v>
      </c>
      <c r="N521" t="s">
        <v>358</v>
      </c>
      <c r="P521" s="7">
        <v>50</v>
      </c>
      <c r="R521" t="s">
        <v>916</v>
      </c>
      <c r="S521" t="s">
        <v>917</v>
      </c>
      <c r="T521" s="11">
        <v>38.25</v>
      </c>
      <c r="U521" t="s">
        <v>560</v>
      </c>
      <c r="V521" t="s">
        <v>359</v>
      </c>
      <c r="W521" t="s">
        <v>360</v>
      </c>
      <c r="X521" t="s">
        <v>921</v>
      </c>
      <c r="Y521" t="s">
        <v>922</v>
      </c>
      <c r="Z521" t="s">
        <v>923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0">
        <f t="shared" si="44"/>
        <v>37035</v>
      </c>
      <c r="B522" s="70" t="str">
        <f t="shared" si="45"/>
        <v>US West Power</v>
      </c>
      <c r="C522" s="71">
        <f t="shared" si="46"/>
        <v>12000</v>
      </c>
      <c r="D522" s="71">
        <f t="shared" si="40"/>
        <v>90</v>
      </c>
      <c r="E522" s="3">
        <v>1293149</v>
      </c>
      <c r="F522" s="5">
        <v>37035.490821759297</v>
      </c>
      <c r="G522" t="s">
        <v>996</v>
      </c>
      <c r="H522" t="s">
        <v>997</v>
      </c>
      <c r="I522" t="s">
        <v>912</v>
      </c>
      <c r="K522" t="s">
        <v>913</v>
      </c>
      <c r="L522" t="s">
        <v>914</v>
      </c>
      <c r="M522">
        <v>36468</v>
      </c>
      <c r="N522" t="s">
        <v>936</v>
      </c>
      <c r="O522" s="7">
        <v>25</v>
      </c>
      <c r="R522" t="s">
        <v>916</v>
      </c>
      <c r="S522" t="s">
        <v>917</v>
      </c>
      <c r="T522" s="11">
        <v>300</v>
      </c>
      <c r="U522" t="s">
        <v>998</v>
      </c>
      <c r="V522" t="s">
        <v>930</v>
      </c>
      <c r="W522" t="s">
        <v>931</v>
      </c>
      <c r="X522" t="s">
        <v>921</v>
      </c>
      <c r="Y522" t="s">
        <v>922</v>
      </c>
      <c r="Z522" t="s">
        <v>923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0">
        <f t="shared" si="44"/>
        <v>37035</v>
      </c>
      <c r="B523" s="70" t="str">
        <f t="shared" si="45"/>
        <v>US East Power</v>
      </c>
      <c r="C523" s="71">
        <f t="shared" si="46"/>
        <v>4000</v>
      </c>
      <c r="D523" s="71">
        <f t="shared" si="40"/>
        <v>20</v>
      </c>
      <c r="E523" s="3">
        <v>1293277</v>
      </c>
      <c r="F523" s="5">
        <v>37035.4993287037</v>
      </c>
      <c r="G523" t="s">
        <v>999</v>
      </c>
      <c r="H523" t="s">
        <v>997</v>
      </c>
      <c r="I523" t="s">
        <v>912</v>
      </c>
      <c r="K523" t="s">
        <v>913</v>
      </c>
      <c r="L523" t="s">
        <v>953</v>
      </c>
      <c r="M523">
        <v>51350</v>
      </c>
      <c r="N523" t="s">
        <v>685</v>
      </c>
      <c r="P523" s="7">
        <v>50</v>
      </c>
      <c r="R523" t="s">
        <v>916</v>
      </c>
      <c r="S523" t="s">
        <v>917</v>
      </c>
      <c r="T523" s="11">
        <v>63</v>
      </c>
      <c r="U523" t="s">
        <v>350</v>
      </c>
      <c r="V523" t="s">
        <v>1030</v>
      </c>
      <c r="W523" t="s">
        <v>1006</v>
      </c>
      <c r="X523" t="s">
        <v>921</v>
      </c>
      <c r="Y523" t="s">
        <v>922</v>
      </c>
      <c r="Z523" t="s">
        <v>923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0">
        <f t="shared" si="44"/>
        <v>37035</v>
      </c>
      <c r="B524" s="70" t="str">
        <f t="shared" si="45"/>
        <v>US East Power</v>
      </c>
      <c r="C524" s="71">
        <f t="shared" si="46"/>
        <v>24000</v>
      </c>
      <c r="D524" s="71">
        <f t="shared" si="40"/>
        <v>120</v>
      </c>
      <c r="E524" s="3">
        <v>1293513</v>
      </c>
      <c r="F524" s="5">
        <v>37035.516446759299</v>
      </c>
      <c r="G524" t="s">
        <v>999</v>
      </c>
      <c r="H524" t="s">
        <v>911</v>
      </c>
      <c r="I524" t="s">
        <v>912</v>
      </c>
      <c r="K524" t="s">
        <v>913</v>
      </c>
      <c r="L524" t="s">
        <v>953</v>
      </c>
      <c r="M524">
        <v>32554</v>
      </c>
      <c r="N524" t="s">
        <v>992</v>
      </c>
      <c r="P524" s="7">
        <v>50</v>
      </c>
      <c r="R524" t="s">
        <v>916</v>
      </c>
      <c r="S524" t="s">
        <v>917</v>
      </c>
      <c r="T524" s="11">
        <v>61</v>
      </c>
      <c r="U524" t="s">
        <v>636</v>
      </c>
      <c r="V524" t="s">
        <v>973</v>
      </c>
      <c r="W524" t="s">
        <v>994</v>
      </c>
      <c r="X524" t="s">
        <v>921</v>
      </c>
      <c r="Y524" t="s">
        <v>922</v>
      </c>
      <c r="Z524" t="s">
        <v>923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0">
        <f t="shared" si="44"/>
        <v>37035</v>
      </c>
      <c r="B525" s="70" t="str">
        <f t="shared" si="45"/>
        <v>US East Power</v>
      </c>
      <c r="C525" s="71">
        <f t="shared" si="46"/>
        <v>4000</v>
      </c>
      <c r="D525" s="71">
        <f t="shared" si="40"/>
        <v>20</v>
      </c>
      <c r="E525" s="3">
        <v>1293697</v>
      </c>
      <c r="F525" s="5">
        <v>37035.533506944397</v>
      </c>
      <c r="G525" t="s">
        <v>14</v>
      </c>
      <c r="H525" t="s">
        <v>997</v>
      </c>
      <c r="I525" t="s">
        <v>912</v>
      </c>
      <c r="K525" t="s">
        <v>913</v>
      </c>
      <c r="L525" t="s">
        <v>953</v>
      </c>
      <c r="M525">
        <v>25667</v>
      </c>
      <c r="N525" t="s">
        <v>622</v>
      </c>
      <c r="O525" s="7">
        <v>50</v>
      </c>
      <c r="R525" t="s">
        <v>916</v>
      </c>
      <c r="S525" t="s">
        <v>917</v>
      </c>
      <c r="T525" s="11">
        <v>32.5</v>
      </c>
      <c r="U525" t="s">
        <v>490</v>
      </c>
      <c r="V525" t="s">
        <v>341</v>
      </c>
      <c r="W525" t="s">
        <v>514</v>
      </c>
      <c r="X525" t="s">
        <v>921</v>
      </c>
      <c r="Y525" t="s">
        <v>922</v>
      </c>
      <c r="Z525" t="s">
        <v>923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0">
        <f t="shared" si="44"/>
        <v>37035</v>
      </c>
      <c r="B526" s="70" t="str">
        <f t="shared" si="45"/>
        <v>US East Power</v>
      </c>
      <c r="C526" s="71">
        <f t="shared" si="46"/>
        <v>24000</v>
      </c>
      <c r="D526" s="71">
        <f t="shared" si="40"/>
        <v>120</v>
      </c>
      <c r="E526" s="3">
        <v>1293899</v>
      </c>
      <c r="F526" s="5">
        <v>37035.562256944402</v>
      </c>
      <c r="G526" t="s">
        <v>107</v>
      </c>
      <c r="H526" t="s">
        <v>501</v>
      </c>
      <c r="I526" t="s">
        <v>912</v>
      </c>
      <c r="K526" t="s">
        <v>913</v>
      </c>
      <c r="L526" t="s">
        <v>324</v>
      </c>
      <c r="M526">
        <v>34802</v>
      </c>
      <c r="N526" t="s">
        <v>686</v>
      </c>
      <c r="O526" s="7">
        <v>50</v>
      </c>
      <c r="R526" t="s">
        <v>916</v>
      </c>
      <c r="S526" t="s">
        <v>917</v>
      </c>
      <c r="T526" s="11">
        <v>54.3</v>
      </c>
      <c r="U526" t="s">
        <v>687</v>
      </c>
      <c r="V526" t="s">
        <v>528</v>
      </c>
      <c r="W526" t="s">
        <v>360</v>
      </c>
      <c r="X526" t="s">
        <v>921</v>
      </c>
      <c r="Y526" t="s">
        <v>922</v>
      </c>
      <c r="Z526" t="s">
        <v>923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0">
        <f t="shared" si="44"/>
        <v>37035</v>
      </c>
      <c r="B527" s="70" t="str">
        <f t="shared" si="45"/>
        <v>Natural Gas</v>
      </c>
      <c r="C527" s="71">
        <f t="shared" si="46"/>
        <v>600000</v>
      </c>
      <c r="D527" s="71">
        <f t="shared" si="40"/>
        <v>150</v>
      </c>
      <c r="E527" s="3">
        <v>1293903</v>
      </c>
      <c r="F527" s="5">
        <v>37035.5633101852</v>
      </c>
      <c r="G527" t="s">
        <v>309</v>
      </c>
      <c r="H527" t="s">
        <v>461</v>
      </c>
      <c r="I527" t="s">
        <v>912</v>
      </c>
      <c r="K527" t="s">
        <v>942</v>
      </c>
      <c r="L527" t="s">
        <v>959</v>
      </c>
      <c r="M527">
        <v>36233</v>
      </c>
      <c r="N527" t="s">
        <v>476</v>
      </c>
      <c r="P527" s="7">
        <v>20000</v>
      </c>
      <c r="R527" t="s">
        <v>945</v>
      </c>
      <c r="S527" t="s">
        <v>917</v>
      </c>
      <c r="T527" s="11">
        <v>-0.01</v>
      </c>
      <c r="U527" t="s">
        <v>477</v>
      </c>
      <c r="V527" t="s">
        <v>1039</v>
      </c>
      <c r="W527" t="s">
        <v>1040</v>
      </c>
      <c r="X527" t="s">
        <v>949</v>
      </c>
      <c r="Y527" t="s">
        <v>922</v>
      </c>
      <c r="Z527" t="s">
        <v>950</v>
      </c>
      <c r="AA527">
        <v>96022095</v>
      </c>
      <c r="AB527" t="s">
        <v>688</v>
      </c>
      <c r="AC527">
        <v>31699</v>
      </c>
      <c r="AD527" s="5">
        <v>37043.875</v>
      </c>
      <c r="AE527" s="5">
        <v>37072.875</v>
      </c>
    </row>
    <row r="528" spans="1:31" x14ac:dyDescent="0.2">
      <c r="A528" s="70">
        <f t="shared" si="44"/>
        <v>37035</v>
      </c>
      <c r="B528" s="70" t="str">
        <f t="shared" si="45"/>
        <v>US East Power</v>
      </c>
      <c r="C528" s="71">
        <f t="shared" si="46"/>
        <v>49600</v>
      </c>
      <c r="D528" s="71">
        <f t="shared" ref="D528:D591" si="47">VLOOKUP(H528,$A$7:$F$13,(HLOOKUP(B528,$B$5:$F$6,2,FALSE)),FALSE)*C528</f>
        <v>248</v>
      </c>
      <c r="E528" s="3">
        <v>1293904</v>
      </c>
      <c r="F528" s="5">
        <v>37035.563587962999</v>
      </c>
      <c r="G528" t="s">
        <v>107</v>
      </c>
      <c r="H528" t="s">
        <v>501</v>
      </c>
      <c r="I528" t="s">
        <v>912</v>
      </c>
      <c r="K528" t="s">
        <v>913</v>
      </c>
      <c r="L528" t="s">
        <v>324</v>
      </c>
      <c r="M528">
        <v>34801</v>
      </c>
      <c r="N528" t="s">
        <v>718</v>
      </c>
      <c r="O528" s="7">
        <v>50</v>
      </c>
      <c r="R528" t="s">
        <v>916</v>
      </c>
      <c r="S528" t="s">
        <v>917</v>
      </c>
      <c r="T528" s="11">
        <v>68.25</v>
      </c>
      <c r="U528" t="s">
        <v>687</v>
      </c>
      <c r="V528" t="s">
        <v>359</v>
      </c>
      <c r="W528" t="s">
        <v>360</v>
      </c>
      <c r="X528" t="s">
        <v>921</v>
      </c>
      <c r="Y528" t="s">
        <v>922</v>
      </c>
      <c r="Z528" t="s">
        <v>923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0">
        <f t="shared" si="44"/>
        <v>37035</v>
      </c>
      <c r="B529" s="70" t="str">
        <f t="shared" si="45"/>
        <v>US West Power</v>
      </c>
      <c r="C529" s="71">
        <f t="shared" si="46"/>
        <v>12400</v>
      </c>
      <c r="D529" s="71">
        <f t="shared" si="47"/>
        <v>93</v>
      </c>
      <c r="E529" s="3">
        <v>1294081</v>
      </c>
      <c r="F529" s="5">
        <v>37035.574340277803</v>
      </c>
      <c r="G529" t="s">
        <v>19</v>
      </c>
      <c r="H529" t="s">
        <v>911</v>
      </c>
      <c r="I529" t="s">
        <v>912</v>
      </c>
      <c r="K529" t="s">
        <v>913</v>
      </c>
      <c r="L529" t="s">
        <v>914</v>
      </c>
      <c r="M529">
        <v>36469</v>
      </c>
      <c r="N529" t="s">
        <v>679</v>
      </c>
      <c r="P529" s="7">
        <v>25</v>
      </c>
      <c r="R529" t="s">
        <v>916</v>
      </c>
      <c r="S529" t="s">
        <v>917</v>
      </c>
      <c r="T529" s="11">
        <v>348</v>
      </c>
      <c r="U529" t="s">
        <v>641</v>
      </c>
      <c r="V529" t="s">
        <v>930</v>
      </c>
      <c r="W529" t="s">
        <v>931</v>
      </c>
      <c r="X529" t="s">
        <v>921</v>
      </c>
      <c r="Y529" t="s">
        <v>922</v>
      </c>
      <c r="Z529" t="s">
        <v>923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0">
        <f t="shared" si="44"/>
        <v>37035</v>
      </c>
      <c r="B530" s="70" t="str">
        <f t="shared" si="45"/>
        <v>US East Power</v>
      </c>
      <c r="C530" s="71">
        <f t="shared" si="46"/>
        <v>4000</v>
      </c>
      <c r="D530" s="71">
        <f t="shared" si="47"/>
        <v>20</v>
      </c>
      <c r="E530" s="3">
        <v>1294139</v>
      </c>
      <c r="F530" s="5">
        <v>37035.578877314802</v>
      </c>
      <c r="G530" t="s">
        <v>163</v>
      </c>
      <c r="H530" t="s">
        <v>911</v>
      </c>
      <c r="I530" t="s">
        <v>912</v>
      </c>
      <c r="K530" t="s">
        <v>913</v>
      </c>
      <c r="L530" t="s">
        <v>953</v>
      </c>
      <c r="M530">
        <v>51148</v>
      </c>
      <c r="N530" t="s">
        <v>662</v>
      </c>
      <c r="P530" s="7">
        <v>50</v>
      </c>
      <c r="R530" t="s">
        <v>916</v>
      </c>
      <c r="S530" t="s">
        <v>917</v>
      </c>
      <c r="T530" s="11">
        <v>62.5</v>
      </c>
      <c r="U530" t="s">
        <v>636</v>
      </c>
      <c r="V530" t="s">
        <v>973</v>
      </c>
      <c r="W530" t="s">
        <v>974</v>
      </c>
      <c r="X530" t="s">
        <v>921</v>
      </c>
      <c r="Y530" t="s">
        <v>922</v>
      </c>
      <c r="Z530" t="s">
        <v>923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0">
        <f t="shared" si="44"/>
        <v>37035</v>
      </c>
      <c r="B531" s="70" t="str">
        <f t="shared" si="45"/>
        <v>Natural Gas</v>
      </c>
      <c r="C531" s="71">
        <f t="shared" si="46"/>
        <v>300000</v>
      </c>
      <c r="D531" s="71">
        <f t="shared" si="47"/>
        <v>75</v>
      </c>
      <c r="E531" s="3">
        <v>1294244</v>
      </c>
      <c r="F531" s="5">
        <v>37035.585856481499</v>
      </c>
      <c r="G531" t="s">
        <v>1009</v>
      </c>
      <c r="H531" t="s">
        <v>997</v>
      </c>
      <c r="I531" t="s">
        <v>912</v>
      </c>
      <c r="K531" t="s">
        <v>942</v>
      </c>
      <c r="L531" t="s">
        <v>58</v>
      </c>
      <c r="M531">
        <v>37174</v>
      </c>
      <c r="N531" t="s">
        <v>719</v>
      </c>
      <c r="P531" s="7">
        <v>10000</v>
      </c>
      <c r="R531" t="s">
        <v>945</v>
      </c>
      <c r="S531" t="s">
        <v>917</v>
      </c>
      <c r="T531" s="11">
        <v>-0.01</v>
      </c>
      <c r="U531" t="s">
        <v>1023</v>
      </c>
      <c r="V531" t="s">
        <v>720</v>
      </c>
      <c r="W531" t="s">
        <v>721</v>
      </c>
      <c r="X531" t="s">
        <v>62</v>
      </c>
      <c r="Y531" t="s">
        <v>922</v>
      </c>
      <c r="Z531" t="s">
        <v>950</v>
      </c>
      <c r="AA531">
        <v>96038539</v>
      </c>
      <c r="AB531" t="s">
        <v>722</v>
      </c>
      <c r="AC531">
        <v>91219</v>
      </c>
      <c r="AD531" s="5">
        <v>37043.875</v>
      </c>
      <c r="AE531" s="5">
        <v>37072.875</v>
      </c>
    </row>
    <row r="532" spans="1:31" x14ac:dyDescent="0.2">
      <c r="A532" s="70">
        <f t="shared" si="44"/>
        <v>37035</v>
      </c>
      <c r="B532" s="70" t="str">
        <f t="shared" si="45"/>
        <v>US East Power</v>
      </c>
      <c r="C532" s="71">
        <f t="shared" si="46"/>
        <v>24000</v>
      </c>
      <c r="D532" s="71">
        <f t="shared" si="47"/>
        <v>120</v>
      </c>
      <c r="E532" s="3">
        <v>1294315</v>
      </c>
      <c r="F532" s="5">
        <v>37035.588472222204</v>
      </c>
      <c r="G532" t="s">
        <v>932</v>
      </c>
      <c r="H532" t="s">
        <v>997</v>
      </c>
      <c r="I532" t="s">
        <v>912</v>
      </c>
      <c r="K532" t="s">
        <v>913</v>
      </c>
      <c r="L532" t="s">
        <v>953</v>
      </c>
      <c r="M532">
        <v>3749</v>
      </c>
      <c r="N532" t="s">
        <v>1005</v>
      </c>
      <c r="O532" s="7">
        <v>50</v>
      </c>
      <c r="R532" t="s">
        <v>916</v>
      </c>
      <c r="S532" t="s">
        <v>917</v>
      </c>
      <c r="T532" s="11">
        <v>62.4</v>
      </c>
      <c r="U532" t="s">
        <v>1029</v>
      </c>
      <c r="V532" t="s">
        <v>1002</v>
      </c>
      <c r="W532" t="s">
        <v>1006</v>
      </c>
      <c r="X532" t="s">
        <v>921</v>
      </c>
      <c r="Y532" t="s">
        <v>922</v>
      </c>
      <c r="Z532" t="s">
        <v>923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0">
        <f t="shared" si="44"/>
        <v>37035</v>
      </c>
      <c r="B533" s="70" t="str">
        <f t="shared" si="45"/>
        <v>Natural Gas</v>
      </c>
      <c r="C533" s="71">
        <f t="shared" si="46"/>
        <v>305000</v>
      </c>
      <c r="D533" s="71">
        <f t="shared" si="47"/>
        <v>76.25</v>
      </c>
      <c r="E533" s="3">
        <v>1294448</v>
      </c>
      <c r="F533" s="5">
        <v>37035.595659722203</v>
      </c>
      <c r="G533" t="s">
        <v>988</v>
      </c>
      <c r="H533" t="s">
        <v>461</v>
      </c>
      <c r="I533" t="s">
        <v>912</v>
      </c>
      <c r="K533" t="s">
        <v>942</v>
      </c>
      <c r="L533" t="s">
        <v>943</v>
      </c>
      <c r="M533">
        <v>49143</v>
      </c>
      <c r="N533" t="s">
        <v>723</v>
      </c>
      <c r="O533" s="7">
        <v>5000</v>
      </c>
      <c r="R533" t="s">
        <v>945</v>
      </c>
      <c r="S533" t="s">
        <v>917</v>
      </c>
      <c r="T533" s="11">
        <v>5.12</v>
      </c>
      <c r="U533" t="s">
        <v>519</v>
      </c>
      <c r="V533" t="s">
        <v>724</v>
      </c>
      <c r="W533" t="s">
        <v>725</v>
      </c>
      <c r="X533" t="s">
        <v>949</v>
      </c>
      <c r="Y533" t="s">
        <v>922</v>
      </c>
      <c r="Z533" t="s">
        <v>950</v>
      </c>
      <c r="AA533">
        <v>96030374</v>
      </c>
      <c r="AB533" t="s">
        <v>726</v>
      </c>
      <c r="AC533">
        <v>53461</v>
      </c>
      <c r="AD533" s="5">
        <v>37196</v>
      </c>
      <c r="AE533" s="5">
        <v>37256</v>
      </c>
    </row>
    <row r="534" spans="1:31" x14ac:dyDescent="0.2">
      <c r="A534" s="70">
        <f t="shared" si="44"/>
        <v>37035</v>
      </c>
      <c r="B534" s="70" t="str">
        <f t="shared" si="45"/>
        <v>Natural Gas</v>
      </c>
      <c r="C534" s="71">
        <f t="shared" si="46"/>
        <v>150000</v>
      </c>
      <c r="D534" s="71">
        <f t="shared" si="47"/>
        <v>37.5</v>
      </c>
      <c r="E534" s="3">
        <v>1294482</v>
      </c>
      <c r="F534" s="5">
        <v>37035.598692129599</v>
      </c>
      <c r="G534" t="s">
        <v>646</v>
      </c>
      <c r="H534" t="s">
        <v>461</v>
      </c>
      <c r="I534" t="s">
        <v>912</v>
      </c>
      <c r="K534" t="s">
        <v>942</v>
      </c>
      <c r="L534" t="s">
        <v>943</v>
      </c>
      <c r="M534">
        <v>36135</v>
      </c>
      <c r="N534" t="s">
        <v>518</v>
      </c>
      <c r="O534" s="7">
        <v>5000</v>
      </c>
      <c r="R534" t="s">
        <v>945</v>
      </c>
      <c r="S534" t="s">
        <v>917</v>
      </c>
      <c r="T534" s="11">
        <v>-1.26</v>
      </c>
      <c r="U534" t="s">
        <v>519</v>
      </c>
      <c r="V534" t="s">
        <v>977</v>
      </c>
      <c r="W534" t="s">
        <v>1013</v>
      </c>
      <c r="X534" t="s">
        <v>949</v>
      </c>
      <c r="Y534" t="s">
        <v>922</v>
      </c>
      <c r="Z534" t="s">
        <v>950</v>
      </c>
      <c r="AA534">
        <v>96003709</v>
      </c>
      <c r="AB534" t="s">
        <v>727</v>
      </c>
      <c r="AC534">
        <v>51163</v>
      </c>
      <c r="AD534" s="5">
        <v>37043.875</v>
      </c>
      <c r="AE534" s="5">
        <v>37072.875</v>
      </c>
    </row>
    <row r="535" spans="1:31" x14ac:dyDescent="0.2">
      <c r="A535" s="70">
        <f t="shared" si="44"/>
        <v>37035</v>
      </c>
      <c r="B535" s="70" t="str">
        <f t="shared" si="45"/>
        <v>US East Power</v>
      </c>
      <c r="C535" s="71">
        <f t="shared" si="46"/>
        <v>24000</v>
      </c>
      <c r="D535" s="71">
        <f t="shared" si="47"/>
        <v>120</v>
      </c>
      <c r="E535" s="3">
        <v>1294497</v>
      </c>
      <c r="F535" s="5">
        <v>37035.600497685198</v>
      </c>
      <c r="G535" t="s">
        <v>980</v>
      </c>
      <c r="H535" t="s">
        <v>911</v>
      </c>
      <c r="I535" t="s">
        <v>912</v>
      </c>
      <c r="K535" t="s">
        <v>913</v>
      </c>
      <c r="L535" t="s">
        <v>953</v>
      </c>
      <c r="M535">
        <v>32554</v>
      </c>
      <c r="N535" t="s">
        <v>992</v>
      </c>
      <c r="P535" s="7">
        <v>50</v>
      </c>
      <c r="R535" t="s">
        <v>916</v>
      </c>
      <c r="S535" t="s">
        <v>917</v>
      </c>
      <c r="T535" s="11">
        <v>61.25</v>
      </c>
      <c r="U535" t="s">
        <v>636</v>
      </c>
      <c r="V535" t="s">
        <v>973</v>
      </c>
      <c r="W535" t="s">
        <v>994</v>
      </c>
      <c r="X535" t="s">
        <v>921</v>
      </c>
      <c r="Y535" t="s">
        <v>922</v>
      </c>
      <c r="Z535" t="s">
        <v>923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0">
        <f t="shared" si="44"/>
        <v>37035</v>
      </c>
      <c r="B536" s="70" t="str">
        <f t="shared" si="45"/>
        <v>Natural Gas</v>
      </c>
      <c r="C536" s="71">
        <f t="shared" si="46"/>
        <v>660000</v>
      </c>
      <c r="D536" s="71">
        <f t="shared" si="47"/>
        <v>165</v>
      </c>
      <c r="E536" s="3">
        <v>1294631</v>
      </c>
      <c r="F536" s="5">
        <v>37035.643634259301</v>
      </c>
      <c r="G536" t="s">
        <v>104</v>
      </c>
      <c r="H536" t="s">
        <v>461</v>
      </c>
      <c r="I536" t="s">
        <v>912</v>
      </c>
      <c r="K536" t="s">
        <v>942</v>
      </c>
      <c r="L536" t="s">
        <v>943</v>
      </c>
      <c r="M536">
        <v>49195</v>
      </c>
      <c r="N536" t="s">
        <v>728</v>
      </c>
      <c r="O536" s="7">
        <v>22000</v>
      </c>
      <c r="R536" t="s">
        <v>945</v>
      </c>
      <c r="S536" t="s">
        <v>917</v>
      </c>
      <c r="T536" s="11">
        <v>-1.4999999999999999E-2</v>
      </c>
      <c r="U536" t="s">
        <v>453</v>
      </c>
      <c r="V536" t="s">
        <v>131</v>
      </c>
      <c r="W536" t="s">
        <v>132</v>
      </c>
      <c r="X536" t="s">
        <v>949</v>
      </c>
      <c r="Y536" t="s">
        <v>922</v>
      </c>
      <c r="Z536" t="s">
        <v>950</v>
      </c>
      <c r="AA536">
        <v>95000199</v>
      </c>
      <c r="AB536" t="s">
        <v>729</v>
      </c>
      <c r="AC536">
        <v>61981</v>
      </c>
      <c r="AD536" s="5">
        <v>37043.875</v>
      </c>
      <c r="AE536" s="5">
        <v>37072.875</v>
      </c>
    </row>
    <row r="537" spans="1:31" x14ac:dyDescent="0.2">
      <c r="A537" s="70">
        <f t="shared" ref="A537:A560" si="48">DATEVALUE(TEXT(F537, "mm/dd/yy"))</f>
        <v>37036</v>
      </c>
      <c r="B537" s="70" t="str">
        <f t="shared" ref="B537:B560" si="49">IF(K537="Power",IF(Z537="Enron Canada Corp.",LEFT(L537,9),LEFT(L537,13)),K537)</f>
        <v>US East Power</v>
      </c>
      <c r="C537" s="71">
        <f t="shared" ref="C537:C560" si="50">IF(K537="Power",((AE537-AD537+1)*16*SUM(O537:P537)),((AE537-AD537+1)*SUM(O537:P537)))</f>
        <v>800</v>
      </c>
      <c r="D537" s="71">
        <f t="shared" si="47"/>
        <v>4</v>
      </c>
      <c r="E537" s="3">
        <v>1295228</v>
      </c>
      <c r="F537" s="5">
        <v>37036.282407407401</v>
      </c>
      <c r="G537" t="s">
        <v>14</v>
      </c>
      <c r="H537" t="s">
        <v>997</v>
      </c>
      <c r="I537" t="s">
        <v>912</v>
      </c>
      <c r="K537" t="s">
        <v>913</v>
      </c>
      <c r="L537" t="s">
        <v>953</v>
      </c>
      <c r="M537">
        <v>29073</v>
      </c>
      <c r="N537" t="s">
        <v>735</v>
      </c>
      <c r="O537" s="7">
        <v>50</v>
      </c>
      <c r="R537" t="s">
        <v>916</v>
      </c>
      <c r="S537" t="s">
        <v>917</v>
      </c>
      <c r="T537" s="11">
        <v>35.25</v>
      </c>
      <c r="U537" t="s">
        <v>490</v>
      </c>
      <c r="V537" t="s">
        <v>513</v>
      </c>
      <c r="W537" t="s">
        <v>352</v>
      </c>
      <c r="X537" t="s">
        <v>921</v>
      </c>
      <c r="Y537" t="s">
        <v>922</v>
      </c>
      <c r="Z537" t="s">
        <v>923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0">
        <f t="shared" si="48"/>
        <v>37036</v>
      </c>
      <c r="B538" s="70" t="str">
        <f t="shared" si="49"/>
        <v>US East Power</v>
      </c>
      <c r="C538" s="71">
        <f t="shared" si="50"/>
        <v>800</v>
      </c>
      <c r="D538" s="71">
        <f t="shared" si="47"/>
        <v>4</v>
      </c>
      <c r="E538" s="3">
        <v>1295334</v>
      </c>
      <c r="F538" s="5">
        <v>37036.291215277801</v>
      </c>
      <c r="G538" t="s">
        <v>995</v>
      </c>
      <c r="H538" t="s">
        <v>501</v>
      </c>
      <c r="I538" t="s">
        <v>912</v>
      </c>
      <c r="K538" t="s">
        <v>913</v>
      </c>
      <c r="L538" t="s">
        <v>953</v>
      </c>
      <c r="M538">
        <v>29060</v>
      </c>
      <c r="N538" t="s">
        <v>736</v>
      </c>
      <c r="P538" s="7">
        <v>50</v>
      </c>
      <c r="R538" t="s">
        <v>916</v>
      </c>
      <c r="S538" t="s">
        <v>917</v>
      </c>
      <c r="T538" s="11">
        <v>22</v>
      </c>
      <c r="U538" t="s">
        <v>512</v>
      </c>
      <c r="V538" t="s">
        <v>508</v>
      </c>
      <c r="W538" t="s">
        <v>342</v>
      </c>
      <c r="X538" t="s">
        <v>921</v>
      </c>
      <c r="Y538" t="s">
        <v>922</v>
      </c>
      <c r="Z538" t="s">
        <v>923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0">
        <f t="shared" si="48"/>
        <v>37036</v>
      </c>
      <c r="B539" s="70" t="str">
        <f t="shared" si="49"/>
        <v>US East Power</v>
      </c>
      <c r="C539" s="71">
        <f t="shared" si="50"/>
        <v>24000</v>
      </c>
      <c r="D539" s="71">
        <f t="shared" si="47"/>
        <v>120</v>
      </c>
      <c r="E539" s="3">
        <v>1295421</v>
      </c>
      <c r="F539" s="5">
        <v>37036.302083333299</v>
      </c>
      <c r="G539" t="s">
        <v>19</v>
      </c>
      <c r="H539" t="s">
        <v>911</v>
      </c>
      <c r="I539" t="s">
        <v>912</v>
      </c>
      <c r="K539" t="s">
        <v>913</v>
      </c>
      <c r="L539" t="s">
        <v>953</v>
      </c>
      <c r="M539">
        <v>32554</v>
      </c>
      <c r="N539" t="s">
        <v>992</v>
      </c>
      <c r="O539" s="7">
        <v>50</v>
      </c>
      <c r="R539" t="s">
        <v>916</v>
      </c>
      <c r="S539" t="s">
        <v>917</v>
      </c>
      <c r="T539" s="11">
        <v>57.5</v>
      </c>
      <c r="U539" t="s">
        <v>636</v>
      </c>
      <c r="V539" t="s">
        <v>973</v>
      </c>
      <c r="W539" t="s">
        <v>994</v>
      </c>
      <c r="X539" t="s">
        <v>921</v>
      </c>
      <c r="Y539" t="s">
        <v>922</v>
      </c>
      <c r="Z539" t="s">
        <v>923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0">
        <f t="shared" si="48"/>
        <v>37036</v>
      </c>
      <c r="B540" s="70" t="str">
        <f t="shared" si="49"/>
        <v>US East Power</v>
      </c>
      <c r="C540" s="71">
        <f t="shared" si="50"/>
        <v>4000</v>
      </c>
      <c r="D540" s="71">
        <f t="shared" si="47"/>
        <v>20</v>
      </c>
      <c r="E540" s="3">
        <v>1295746</v>
      </c>
      <c r="F540" s="5">
        <v>37036.325925925899</v>
      </c>
      <c r="G540" t="s">
        <v>980</v>
      </c>
      <c r="H540" t="s">
        <v>997</v>
      </c>
      <c r="I540" t="s">
        <v>912</v>
      </c>
      <c r="K540" t="s">
        <v>913</v>
      </c>
      <c r="L540" t="s">
        <v>953</v>
      </c>
      <c r="M540">
        <v>51146</v>
      </c>
      <c r="N540" t="s">
        <v>737</v>
      </c>
      <c r="O540" s="7">
        <v>50</v>
      </c>
      <c r="R540" t="s">
        <v>916</v>
      </c>
      <c r="S540" t="s">
        <v>917</v>
      </c>
      <c r="T540" s="11">
        <v>61</v>
      </c>
      <c r="U540" t="s">
        <v>1044</v>
      </c>
      <c r="V540" t="s">
        <v>956</v>
      </c>
      <c r="W540" t="s">
        <v>969</v>
      </c>
      <c r="X540" t="s">
        <v>921</v>
      </c>
      <c r="Y540" t="s">
        <v>922</v>
      </c>
      <c r="Z540" t="s">
        <v>923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0">
        <f t="shared" si="48"/>
        <v>37036</v>
      </c>
      <c r="B541" s="70" t="str">
        <f t="shared" si="49"/>
        <v>US East Power</v>
      </c>
      <c r="C541" s="71">
        <f t="shared" si="50"/>
        <v>24000</v>
      </c>
      <c r="D541" s="71">
        <f t="shared" si="47"/>
        <v>120</v>
      </c>
      <c r="E541" s="3">
        <v>1295813</v>
      </c>
      <c r="F541" s="5">
        <v>37036.3301041667</v>
      </c>
      <c r="G541" t="s">
        <v>14</v>
      </c>
      <c r="H541" t="s">
        <v>997</v>
      </c>
      <c r="I541" t="s">
        <v>912</v>
      </c>
      <c r="K541" t="s">
        <v>913</v>
      </c>
      <c r="L541" t="s">
        <v>953</v>
      </c>
      <c r="M541">
        <v>26302</v>
      </c>
      <c r="N541" t="s">
        <v>663</v>
      </c>
      <c r="P541" s="7">
        <v>50</v>
      </c>
      <c r="R541" t="s">
        <v>916</v>
      </c>
      <c r="S541" t="s">
        <v>917</v>
      </c>
      <c r="T541" s="11">
        <v>60</v>
      </c>
      <c r="U541" t="s">
        <v>490</v>
      </c>
      <c r="V541" t="s">
        <v>341</v>
      </c>
      <c r="W541" t="s">
        <v>664</v>
      </c>
      <c r="X541" t="s">
        <v>921</v>
      </c>
      <c r="Y541" t="s">
        <v>922</v>
      </c>
      <c r="Z541" t="s">
        <v>923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0">
        <f t="shared" si="48"/>
        <v>37036</v>
      </c>
      <c r="B542" s="70" t="str">
        <f t="shared" si="49"/>
        <v>US West Power</v>
      </c>
      <c r="C542" s="71">
        <f t="shared" si="50"/>
        <v>400</v>
      </c>
      <c r="D542" s="71">
        <f t="shared" si="47"/>
        <v>3</v>
      </c>
      <c r="E542" s="3">
        <v>1295991</v>
      </c>
      <c r="F542" s="5">
        <v>37036.336990740703</v>
      </c>
      <c r="G542" t="s">
        <v>107</v>
      </c>
      <c r="H542" t="s">
        <v>997</v>
      </c>
      <c r="I542" t="s">
        <v>912</v>
      </c>
      <c r="K542" t="s">
        <v>913</v>
      </c>
      <c r="L542" t="s">
        <v>925</v>
      </c>
      <c r="M542">
        <v>29384</v>
      </c>
      <c r="N542" t="s">
        <v>738</v>
      </c>
      <c r="P542" s="7">
        <v>25</v>
      </c>
      <c r="R542" t="s">
        <v>916</v>
      </c>
      <c r="S542" t="s">
        <v>917</v>
      </c>
      <c r="T542" s="11">
        <v>104</v>
      </c>
      <c r="U542" t="s">
        <v>675</v>
      </c>
      <c r="V542" t="s">
        <v>111</v>
      </c>
      <c r="W542" t="s">
        <v>934</v>
      </c>
      <c r="X542" t="s">
        <v>921</v>
      </c>
      <c r="Y542" t="s">
        <v>922</v>
      </c>
      <c r="Z542" t="s">
        <v>923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0">
        <f t="shared" si="48"/>
        <v>37036</v>
      </c>
      <c r="B543" s="70" t="str">
        <f t="shared" si="49"/>
        <v>US West Power</v>
      </c>
      <c r="C543" s="71">
        <f t="shared" si="50"/>
        <v>400</v>
      </c>
      <c r="D543" s="71">
        <f t="shared" si="47"/>
        <v>3</v>
      </c>
      <c r="E543" s="3">
        <v>1296023</v>
      </c>
      <c r="F543" s="5">
        <v>37036.338148148097</v>
      </c>
      <c r="G543" t="s">
        <v>107</v>
      </c>
      <c r="H543" t="s">
        <v>997</v>
      </c>
      <c r="I543" t="s">
        <v>912</v>
      </c>
      <c r="K543" t="s">
        <v>913</v>
      </c>
      <c r="L543" t="s">
        <v>925</v>
      </c>
      <c r="M543">
        <v>29384</v>
      </c>
      <c r="N543" t="s">
        <v>738</v>
      </c>
      <c r="P543" s="7">
        <v>25</v>
      </c>
      <c r="R543" t="s">
        <v>916</v>
      </c>
      <c r="S543" t="s">
        <v>917</v>
      </c>
      <c r="T543" s="11">
        <v>105</v>
      </c>
      <c r="U543" t="s">
        <v>675</v>
      </c>
      <c r="V543" t="s">
        <v>111</v>
      </c>
      <c r="W543" t="s">
        <v>934</v>
      </c>
      <c r="X543" t="s">
        <v>921</v>
      </c>
      <c r="Y543" t="s">
        <v>922</v>
      </c>
      <c r="Z543" t="s">
        <v>923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0">
        <f t="shared" si="48"/>
        <v>37036</v>
      </c>
      <c r="B544" s="70" t="str">
        <f t="shared" si="49"/>
        <v>Natural Gas</v>
      </c>
      <c r="C544" s="71">
        <f t="shared" si="50"/>
        <v>1230000</v>
      </c>
      <c r="D544" s="71">
        <f t="shared" si="47"/>
        <v>307.5</v>
      </c>
      <c r="E544" s="3">
        <v>1296042</v>
      </c>
      <c r="F544" s="5">
        <v>37036.3389930556</v>
      </c>
      <c r="G544" t="s">
        <v>982</v>
      </c>
      <c r="H544" t="s">
        <v>997</v>
      </c>
      <c r="I544" t="s">
        <v>912</v>
      </c>
      <c r="K544" t="s">
        <v>942</v>
      </c>
      <c r="L544" t="s">
        <v>943</v>
      </c>
      <c r="M544">
        <v>51428</v>
      </c>
      <c r="N544" t="s">
        <v>739</v>
      </c>
      <c r="P544" s="7">
        <v>10000</v>
      </c>
      <c r="R544" t="s">
        <v>945</v>
      </c>
      <c r="S544" t="s">
        <v>917</v>
      </c>
      <c r="T544" s="11">
        <v>-7.7499999999999999E-2</v>
      </c>
      <c r="U544" t="s">
        <v>1023</v>
      </c>
      <c r="V544" t="s">
        <v>50</v>
      </c>
      <c r="W544" t="s">
        <v>948</v>
      </c>
      <c r="X544" t="s">
        <v>949</v>
      </c>
      <c r="Y544" t="s">
        <v>922</v>
      </c>
      <c r="Z544" t="s">
        <v>950</v>
      </c>
      <c r="AA544">
        <v>96045266</v>
      </c>
      <c r="AB544" t="s">
        <v>740</v>
      </c>
      <c r="AC544">
        <v>53350</v>
      </c>
      <c r="AD544" s="5">
        <v>37073</v>
      </c>
      <c r="AE544" s="5">
        <v>37195</v>
      </c>
    </row>
    <row r="545" spans="1:31" x14ac:dyDescent="0.2">
      <c r="A545" s="70">
        <f t="shared" si="48"/>
        <v>37036</v>
      </c>
      <c r="B545" s="70" t="str">
        <f t="shared" si="49"/>
        <v>US West Power</v>
      </c>
      <c r="C545" s="71">
        <f t="shared" si="50"/>
        <v>400</v>
      </c>
      <c r="D545" s="71">
        <f t="shared" si="47"/>
        <v>3</v>
      </c>
      <c r="E545" s="3">
        <v>1296106</v>
      </c>
      <c r="F545" s="5">
        <v>37036.341493055603</v>
      </c>
      <c r="G545" t="s">
        <v>107</v>
      </c>
      <c r="H545" t="s">
        <v>997</v>
      </c>
      <c r="I545" t="s">
        <v>912</v>
      </c>
      <c r="K545" t="s">
        <v>913</v>
      </c>
      <c r="L545" t="s">
        <v>925</v>
      </c>
      <c r="M545">
        <v>29384</v>
      </c>
      <c r="N545" t="s">
        <v>738</v>
      </c>
      <c r="P545" s="7">
        <v>25</v>
      </c>
      <c r="R545" t="s">
        <v>916</v>
      </c>
      <c r="S545" t="s">
        <v>917</v>
      </c>
      <c r="T545" s="11">
        <v>104</v>
      </c>
      <c r="U545" t="s">
        <v>675</v>
      </c>
      <c r="V545" t="s">
        <v>111</v>
      </c>
      <c r="W545" t="s">
        <v>934</v>
      </c>
      <c r="X545" t="s">
        <v>921</v>
      </c>
      <c r="Y545" t="s">
        <v>922</v>
      </c>
      <c r="Z545" t="s">
        <v>923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0">
        <f t="shared" si="48"/>
        <v>37036</v>
      </c>
      <c r="B546" s="70" t="str">
        <f t="shared" si="49"/>
        <v>Natural Gas</v>
      </c>
      <c r="C546" s="71">
        <f t="shared" si="50"/>
        <v>300000</v>
      </c>
      <c r="D546" s="71">
        <f t="shared" si="47"/>
        <v>75</v>
      </c>
      <c r="E546" s="3">
        <v>1296136</v>
      </c>
      <c r="F546" s="5">
        <v>37036.342696759297</v>
      </c>
      <c r="G546" t="s">
        <v>982</v>
      </c>
      <c r="H546" t="s">
        <v>461</v>
      </c>
      <c r="I546" t="s">
        <v>912</v>
      </c>
      <c r="K546" t="s">
        <v>942</v>
      </c>
      <c r="L546" t="s">
        <v>943</v>
      </c>
      <c r="M546">
        <v>47099</v>
      </c>
      <c r="N546" t="s">
        <v>5</v>
      </c>
      <c r="P546" s="7">
        <v>10000</v>
      </c>
      <c r="R546" t="s">
        <v>945</v>
      </c>
      <c r="S546" t="s">
        <v>917</v>
      </c>
      <c r="T546" s="11">
        <v>-0.02</v>
      </c>
      <c r="U546" t="s">
        <v>519</v>
      </c>
      <c r="V546" t="s">
        <v>1039</v>
      </c>
      <c r="W546" t="s">
        <v>1040</v>
      </c>
      <c r="X546" t="s">
        <v>949</v>
      </c>
      <c r="Y546" t="s">
        <v>922</v>
      </c>
      <c r="Z546" t="s">
        <v>950</v>
      </c>
      <c r="AA546">
        <v>96045266</v>
      </c>
      <c r="AB546" t="s">
        <v>741</v>
      </c>
      <c r="AC546">
        <v>53350</v>
      </c>
      <c r="AD546" s="5">
        <v>37043.875</v>
      </c>
      <c r="AE546" s="5">
        <v>37072.875</v>
      </c>
    </row>
    <row r="547" spans="1:31" x14ac:dyDescent="0.2">
      <c r="A547" s="70">
        <f t="shared" si="48"/>
        <v>37036</v>
      </c>
      <c r="B547" s="70" t="str">
        <f t="shared" si="49"/>
        <v>Natural Gas</v>
      </c>
      <c r="C547" s="71">
        <f t="shared" si="50"/>
        <v>1500000</v>
      </c>
      <c r="D547" s="71">
        <f t="shared" si="47"/>
        <v>449.99999999999994</v>
      </c>
      <c r="E547" s="3">
        <v>1296180</v>
      </c>
      <c r="F547" s="5">
        <v>37036.344166666699</v>
      </c>
      <c r="G547" t="s">
        <v>958</v>
      </c>
      <c r="H547" t="s">
        <v>911</v>
      </c>
      <c r="I547" t="s">
        <v>912</v>
      </c>
      <c r="K547" t="s">
        <v>942</v>
      </c>
      <c r="L547" t="s">
        <v>943</v>
      </c>
      <c r="M547">
        <v>37083</v>
      </c>
      <c r="N547" t="s">
        <v>466</v>
      </c>
      <c r="P547" s="7">
        <v>50000</v>
      </c>
      <c r="R547" t="s">
        <v>945</v>
      </c>
      <c r="S547" t="s">
        <v>917</v>
      </c>
      <c r="T547" s="11">
        <v>2.5000000000000001E-3</v>
      </c>
      <c r="U547" t="s">
        <v>742</v>
      </c>
      <c r="V547" t="s">
        <v>131</v>
      </c>
      <c r="W547" t="s">
        <v>132</v>
      </c>
      <c r="X547" t="s">
        <v>949</v>
      </c>
      <c r="Y547" t="s">
        <v>922</v>
      </c>
      <c r="Z547" t="s">
        <v>950</v>
      </c>
      <c r="AA547">
        <v>96021110</v>
      </c>
      <c r="AB547" t="s">
        <v>743</v>
      </c>
      <c r="AC547">
        <v>57399</v>
      </c>
      <c r="AD547" s="5">
        <v>37043.875</v>
      </c>
      <c r="AE547" s="5">
        <v>37072.875</v>
      </c>
    </row>
    <row r="548" spans="1:31" x14ac:dyDescent="0.2">
      <c r="A548" s="70">
        <f t="shared" si="48"/>
        <v>37036</v>
      </c>
      <c r="B548" s="70" t="str">
        <f t="shared" si="49"/>
        <v>US East Power</v>
      </c>
      <c r="C548" s="71">
        <f t="shared" si="50"/>
        <v>24000</v>
      </c>
      <c r="D548" s="71">
        <f t="shared" si="47"/>
        <v>120</v>
      </c>
      <c r="E548" s="3">
        <v>1296301</v>
      </c>
      <c r="F548" s="5">
        <v>37036.3478703703</v>
      </c>
      <c r="G548" t="s">
        <v>970</v>
      </c>
      <c r="H548" t="s">
        <v>997</v>
      </c>
      <c r="I548" t="s">
        <v>912</v>
      </c>
      <c r="K548" t="s">
        <v>913</v>
      </c>
      <c r="L548" t="s">
        <v>953</v>
      </c>
      <c r="M548">
        <v>26302</v>
      </c>
      <c r="N548" t="s">
        <v>663</v>
      </c>
      <c r="O548" s="7">
        <v>50</v>
      </c>
      <c r="R548" t="s">
        <v>916</v>
      </c>
      <c r="S548" t="s">
        <v>917</v>
      </c>
      <c r="T548" s="11">
        <v>59.75</v>
      </c>
      <c r="U548" t="s">
        <v>490</v>
      </c>
      <c r="V548" t="s">
        <v>341</v>
      </c>
      <c r="W548" t="s">
        <v>664</v>
      </c>
      <c r="X548" t="s">
        <v>921</v>
      </c>
      <c r="Y548" t="s">
        <v>922</v>
      </c>
      <c r="Z548" t="s">
        <v>923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0">
        <f t="shared" si="48"/>
        <v>37036</v>
      </c>
      <c r="B549" s="70" t="str">
        <f t="shared" si="49"/>
        <v>US East Power</v>
      </c>
      <c r="C549" s="71">
        <f t="shared" si="50"/>
        <v>24000</v>
      </c>
      <c r="D549" s="71">
        <f t="shared" si="47"/>
        <v>120</v>
      </c>
      <c r="E549" s="3">
        <v>1296576</v>
      </c>
      <c r="F549" s="5">
        <v>37036.356249999997</v>
      </c>
      <c r="G549" t="s">
        <v>19</v>
      </c>
      <c r="H549" t="s">
        <v>911</v>
      </c>
      <c r="I549" t="s">
        <v>912</v>
      </c>
      <c r="K549" t="s">
        <v>913</v>
      </c>
      <c r="L549" t="s">
        <v>953</v>
      </c>
      <c r="M549">
        <v>32554</v>
      </c>
      <c r="N549" t="s">
        <v>992</v>
      </c>
      <c r="O549" s="7">
        <v>50</v>
      </c>
      <c r="R549" t="s">
        <v>916</v>
      </c>
      <c r="S549" t="s">
        <v>917</v>
      </c>
      <c r="T549" s="11">
        <v>57.5</v>
      </c>
      <c r="U549" t="s">
        <v>636</v>
      </c>
      <c r="V549" t="s">
        <v>973</v>
      </c>
      <c r="W549" t="s">
        <v>994</v>
      </c>
      <c r="X549" t="s">
        <v>921</v>
      </c>
      <c r="Y549" t="s">
        <v>922</v>
      </c>
      <c r="Z549" t="s">
        <v>923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0">
        <f t="shared" si="48"/>
        <v>37036</v>
      </c>
      <c r="B550" s="70" t="str">
        <f t="shared" si="49"/>
        <v>US East Power</v>
      </c>
      <c r="C550" s="71">
        <f t="shared" si="50"/>
        <v>49600</v>
      </c>
      <c r="D550" s="71">
        <f t="shared" si="47"/>
        <v>248</v>
      </c>
      <c r="E550" s="3">
        <v>1296588</v>
      </c>
      <c r="F550" s="5">
        <v>37036.356597222199</v>
      </c>
      <c r="G550" t="s">
        <v>980</v>
      </c>
      <c r="H550" t="s">
        <v>997</v>
      </c>
      <c r="I550" t="s">
        <v>912</v>
      </c>
      <c r="K550" t="s">
        <v>913</v>
      </c>
      <c r="L550" t="s">
        <v>953</v>
      </c>
      <c r="M550">
        <v>7474</v>
      </c>
      <c r="N550" t="s">
        <v>37</v>
      </c>
      <c r="P550" s="7">
        <v>50</v>
      </c>
      <c r="R550" t="s">
        <v>916</v>
      </c>
      <c r="S550" t="s">
        <v>917</v>
      </c>
      <c r="T550" s="11">
        <v>82.5</v>
      </c>
      <c r="U550" t="s">
        <v>1044</v>
      </c>
      <c r="V550" t="s">
        <v>53</v>
      </c>
      <c r="W550" t="s">
        <v>957</v>
      </c>
      <c r="X550" t="s">
        <v>921</v>
      </c>
      <c r="Y550" t="s">
        <v>922</v>
      </c>
      <c r="Z550" t="s">
        <v>923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0">
        <f t="shared" si="48"/>
        <v>37036</v>
      </c>
      <c r="B551" s="70" t="str">
        <f t="shared" si="49"/>
        <v>US East Power</v>
      </c>
      <c r="C551" s="71">
        <f t="shared" si="50"/>
        <v>24000</v>
      </c>
      <c r="D551" s="71">
        <f t="shared" si="47"/>
        <v>120</v>
      </c>
      <c r="E551" s="3">
        <v>1297778</v>
      </c>
      <c r="F551" s="5">
        <v>37036.386203703703</v>
      </c>
      <c r="G551" t="s">
        <v>990</v>
      </c>
      <c r="H551" t="s">
        <v>744</v>
      </c>
      <c r="I551" t="s">
        <v>912</v>
      </c>
      <c r="K551" t="s">
        <v>913</v>
      </c>
      <c r="L551" t="s">
        <v>953</v>
      </c>
      <c r="M551">
        <v>26302</v>
      </c>
      <c r="N551" t="s">
        <v>663</v>
      </c>
      <c r="O551" s="7">
        <v>50</v>
      </c>
      <c r="R551" t="s">
        <v>916</v>
      </c>
      <c r="S551" t="s">
        <v>917</v>
      </c>
      <c r="T551" s="11">
        <v>59.5</v>
      </c>
      <c r="U551" t="s">
        <v>745</v>
      </c>
      <c r="V551" t="s">
        <v>341</v>
      </c>
      <c r="W551" t="s">
        <v>664</v>
      </c>
      <c r="X551" t="s">
        <v>921</v>
      </c>
      <c r="Y551" t="s">
        <v>922</v>
      </c>
      <c r="Z551" t="s">
        <v>923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0">
        <f t="shared" si="48"/>
        <v>37036</v>
      </c>
      <c r="B552" s="70" t="str">
        <f t="shared" si="49"/>
        <v>Natural Gas</v>
      </c>
      <c r="C552" s="71">
        <f t="shared" si="50"/>
        <v>460000</v>
      </c>
      <c r="D552" s="71">
        <f t="shared" si="47"/>
        <v>138</v>
      </c>
      <c r="E552" s="3">
        <v>1298721</v>
      </c>
      <c r="F552" s="5">
        <v>37036.414039351897</v>
      </c>
      <c r="G552" t="s">
        <v>996</v>
      </c>
      <c r="H552" t="s">
        <v>911</v>
      </c>
      <c r="I552" t="s">
        <v>912</v>
      </c>
      <c r="K552" t="s">
        <v>942</v>
      </c>
      <c r="L552" t="s">
        <v>1032</v>
      </c>
      <c r="M552">
        <v>39052</v>
      </c>
      <c r="N552" t="s">
        <v>746</v>
      </c>
      <c r="P552" s="7">
        <v>5000</v>
      </c>
      <c r="R552" t="s">
        <v>945</v>
      </c>
      <c r="S552" t="s">
        <v>917</v>
      </c>
      <c r="T552" s="11">
        <v>-0.2</v>
      </c>
      <c r="U552" t="s">
        <v>747</v>
      </c>
      <c r="V552" t="s">
        <v>1034</v>
      </c>
      <c r="W552" t="s">
        <v>748</v>
      </c>
      <c r="X552" t="s">
        <v>949</v>
      </c>
      <c r="Y552" t="s">
        <v>922</v>
      </c>
      <c r="Z552" t="s">
        <v>1036</v>
      </c>
      <c r="AA552">
        <v>96016709</v>
      </c>
      <c r="AB552" t="s">
        <v>749</v>
      </c>
      <c r="AC552">
        <v>55265</v>
      </c>
      <c r="AD552" s="5">
        <v>37073</v>
      </c>
      <c r="AE552" s="5">
        <v>37164</v>
      </c>
    </row>
    <row r="553" spans="1:31" x14ac:dyDescent="0.2">
      <c r="A553" s="70">
        <f t="shared" si="48"/>
        <v>37036</v>
      </c>
      <c r="B553" s="70" t="str">
        <f t="shared" si="49"/>
        <v>Natural Gas</v>
      </c>
      <c r="C553" s="71">
        <f t="shared" si="50"/>
        <v>460000</v>
      </c>
      <c r="D553" s="71">
        <f t="shared" si="47"/>
        <v>138</v>
      </c>
      <c r="E553" s="3">
        <v>1299052</v>
      </c>
      <c r="F553" s="5">
        <v>37036.429837962998</v>
      </c>
      <c r="G553" t="s">
        <v>996</v>
      </c>
      <c r="H553" t="s">
        <v>911</v>
      </c>
      <c r="I553" t="s">
        <v>912</v>
      </c>
      <c r="K553" t="s">
        <v>942</v>
      </c>
      <c r="L553" t="s">
        <v>1032</v>
      </c>
      <c r="M553">
        <v>39052</v>
      </c>
      <c r="N553" t="s">
        <v>746</v>
      </c>
      <c r="P553" s="7">
        <v>5000</v>
      </c>
      <c r="R553" t="s">
        <v>945</v>
      </c>
      <c r="S553" t="s">
        <v>917</v>
      </c>
      <c r="T553" s="11">
        <v>-0.2</v>
      </c>
      <c r="U553" t="s">
        <v>747</v>
      </c>
      <c r="V553" t="s">
        <v>1034</v>
      </c>
      <c r="W553" t="s">
        <v>748</v>
      </c>
      <c r="X553" t="s">
        <v>949</v>
      </c>
      <c r="Y553" t="s">
        <v>922</v>
      </c>
      <c r="Z553" t="s">
        <v>1036</v>
      </c>
      <c r="AA553">
        <v>96016709</v>
      </c>
      <c r="AB553" t="s">
        <v>750</v>
      </c>
      <c r="AC553">
        <v>55265</v>
      </c>
      <c r="AD553" s="5">
        <v>37073</v>
      </c>
      <c r="AE553" s="5">
        <v>37164</v>
      </c>
    </row>
    <row r="554" spans="1:31" x14ac:dyDescent="0.2">
      <c r="A554" s="70">
        <f t="shared" si="48"/>
        <v>37036</v>
      </c>
      <c r="B554" s="70" t="str">
        <f t="shared" si="49"/>
        <v>US East Power</v>
      </c>
      <c r="C554" s="71">
        <f t="shared" si="50"/>
        <v>47200</v>
      </c>
      <c r="D554" s="71">
        <f t="shared" si="47"/>
        <v>236</v>
      </c>
      <c r="E554" s="3">
        <v>1299073</v>
      </c>
      <c r="F554" s="5">
        <v>37036.432650463001</v>
      </c>
      <c r="G554" t="s">
        <v>970</v>
      </c>
      <c r="H554" t="s">
        <v>501</v>
      </c>
      <c r="I554" t="s">
        <v>912</v>
      </c>
      <c r="K554" t="s">
        <v>913</v>
      </c>
      <c r="L554" t="s">
        <v>324</v>
      </c>
      <c r="M554">
        <v>34839</v>
      </c>
      <c r="N554" t="s">
        <v>642</v>
      </c>
      <c r="P554" s="7">
        <v>50</v>
      </c>
      <c r="R554" t="s">
        <v>916</v>
      </c>
      <c r="S554" t="s">
        <v>917</v>
      </c>
      <c r="T554" s="11">
        <v>38.25</v>
      </c>
      <c r="U554" t="s">
        <v>560</v>
      </c>
      <c r="V554" t="s">
        <v>359</v>
      </c>
      <c r="W554" t="s">
        <v>360</v>
      </c>
      <c r="X554" t="s">
        <v>921</v>
      </c>
      <c r="Y554" t="s">
        <v>922</v>
      </c>
      <c r="Z554" t="s">
        <v>923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0">
        <f t="shared" si="48"/>
        <v>37036</v>
      </c>
      <c r="B555" s="70" t="str">
        <f t="shared" si="49"/>
        <v>US East Power</v>
      </c>
      <c r="C555" s="71">
        <f t="shared" si="50"/>
        <v>73600</v>
      </c>
      <c r="D555" s="71">
        <f t="shared" si="47"/>
        <v>368</v>
      </c>
      <c r="E555" s="3">
        <v>1299077</v>
      </c>
      <c r="F555" s="5">
        <v>37036.433263888903</v>
      </c>
      <c r="G555" t="s">
        <v>74</v>
      </c>
      <c r="H555" t="s">
        <v>997</v>
      </c>
      <c r="I555" t="s">
        <v>912</v>
      </c>
      <c r="K555" t="s">
        <v>913</v>
      </c>
      <c r="L555" t="s">
        <v>953</v>
      </c>
      <c r="M555">
        <v>33009</v>
      </c>
      <c r="N555" t="s">
        <v>64</v>
      </c>
      <c r="P555" s="7">
        <v>50</v>
      </c>
      <c r="R555" t="s">
        <v>916</v>
      </c>
      <c r="S555" t="s">
        <v>917</v>
      </c>
      <c r="T555" s="11">
        <v>54.25</v>
      </c>
      <c r="U555" t="s">
        <v>1044</v>
      </c>
      <c r="V555" t="s">
        <v>53</v>
      </c>
      <c r="W555" t="s">
        <v>957</v>
      </c>
      <c r="X555" t="s">
        <v>921</v>
      </c>
      <c r="Y555" t="s">
        <v>922</v>
      </c>
      <c r="Z555" t="s">
        <v>923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0">
        <f t="shared" si="48"/>
        <v>37036</v>
      </c>
      <c r="B556" s="70" t="str">
        <f t="shared" si="49"/>
        <v>Natural Gas</v>
      </c>
      <c r="C556" s="71">
        <f t="shared" si="50"/>
        <v>540000</v>
      </c>
      <c r="D556" s="71">
        <f t="shared" si="47"/>
        <v>135</v>
      </c>
      <c r="E556" s="3">
        <v>1299080</v>
      </c>
      <c r="F556" s="5">
        <v>37036.433530092603</v>
      </c>
      <c r="G556" t="s">
        <v>751</v>
      </c>
      <c r="H556" t="s">
        <v>461</v>
      </c>
      <c r="I556" t="s">
        <v>912</v>
      </c>
      <c r="K556" t="s">
        <v>942</v>
      </c>
      <c r="L556" t="s">
        <v>959</v>
      </c>
      <c r="M556">
        <v>36233</v>
      </c>
      <c r="N556" t="s">
        <v>476</v>
      </c>
      <c r="P556" s="7">
        <v>18000</v>
      </c>
      <c r="R556" t="s">
        <v>945</v>
      </c>
      <c r="S556" t="s">
        <v>917</v>
      </c>
      <c r="T556" s="11">
        <v>-1.2500000000000001E-2</v>
      </c>
      <c r="U556" t="s">
        <v>494</v>
      </c>
      <c r="V556" t="s">
        <v>1039</v>
      </c>
      <c r="W556" t="s">
        <v>1040</v>
      </c>
      <c r="X556" t="s">
        <v>949</v>
      </c>
      <c r="Y556" t="s">
        <v>922</v>
      </c>
      <c r="Z556" t="s">
        <v>950</v>
      </c>
      <c r="AA556">
        <v>96044811</v>
      </c>
      <c r="AB556" t="s">
        <v>752</v>
      </c>
      <c r="AC556">
        <v>246</v>
      </c>
      <c r="AD556" s="5">
        <v>37043.875</v>
      </c>
      <c r="AE556" s="5">
        <v>37072.875</v>
      </c>
    </row>
    <row r="557" spans="1:31" x14ac:dyDescent="0.2">
      <c r="A557" s="70">
        <f t="shared" si="48"/>
        <v>37036</v>
      </c>
      <c r="B557" s="70" t="str">
        <f t="shared" si="49"/>
        <v>Natural Gas</v>
      </c>
      <c r="C557" s="71">
        <f t="shared" si="50"/>
        <v>150000</v>
      </c>
      <c r="D557" s="71">
        <f t="shared" si="47"/>
        <v>37.5</v>
      </c>
      <c r="E557" s="3">
        <v>1299570</v>
      </c>
      <c r="F557" s="5">
        <v>37036.481805555602</v>
      </c>
      <c r="G557" t="s">
        <v>1009</v>
      </c>
      <c r="H557" t="s">
        <v>461</v>
      </c>
      <c r="I557" t="s">
        <v>912</v>
      </c>
      <c r="K557" t="s">
        <v>942</v>
      </c>
      <c r="L557" t="s">
        <v>943</v>
      </c>
      <c r="M557">
        <v>36157</v>
      </c>
      <c r="N557" t="s">
        <v>391</v>
      </c>
      <c r="P557" s="7">
        <v>5000</v>
      </c>
      <c r="R557" t="s">
        <v>945</v>
      </c>
      <c r="S557" t="s">
        <v>917</v>
      </c>
      <c r="T557" s="11">
        <v>-6.5000000000000002E-2</v>
      </c>
      <c r="U557" t="s">
        <v>519</v>
      </c>
      <c r="V557" t="s">
        <v>1039</v>
      </c>
      <c r="W557" t="s">
        <v>1040</v>
      </c>
      <c r="X557" t="s">
        <v>949</v>
      </c>
      <c r="Y557" t="s">
        <v>922</v>
      </c>
      <c r="Z557" t="s">
        <v>950</v>
      </c>
      <c r="AA557">
        <v>96057022</v>
      </c>
      <c r="AB557" t="s">
        <v>753</v>
      </c>
      <c r="AC557">
        <v>91219</v>
      </c>
      <c r="AD557" s="5">
        <v>37043.875</v>
      </c>
      <c r="AE557" s="5">
        <v>37072.875</v>
      </c>
    </row>
    <row r="558" spans="1:31" x14ac:dyDescent="0.2">
      <c r="A558" s="70">
        <f t="shared" si="48"/>
        <v>37036</v>
      </c>
      <c r="B558" s="70" t="str">
        <f t="shared" si="49"/>
        <v>Natural Gas</v>
      </c>
      <c r="C558" s="71">
        <f t="shared" si="50"/>
        <v>600000</v>
      </c>
      <c r="D558" s="71">
        <f t="shared" si="47"/>
        <v>150</v>
      </c>
      <c r="E558" s="3">
        <v>1299672</v>
      </c>
      <c r="F558" s="5">
        <v>37036.489409722199</v>
      </c>
      <c r="G558" t="s">
        <v>754</v>
      </c>
      <c r="H558" t="s">
        <v>461</v>
      </c>
      <c r="I558" t="s">
        <v>912</v>
      </c>
      <c r="K558" t="s">
        <v>942</v>
      </c>
      <c r="L558" t="s">
        <v>959</v>
      </c>
      <c r="M558">
        <v>36228</v>
      </c>
      <c r="N558" t="s">
        <v>543</v>
      </c>
      <c r="P558" s="7">
        <v>20000</v>
      </c>
      <c r="R558" t="s">
        <v>945</v>
      </c>
      <c r="S558" t="s">
        <v>917</v>
      </c>
      <c r="T558" s="11">
        <v>-0.01</v>
      </c>
      <c r="U558" t="s">
        <v>494</v>
      </c>
      <c r="V558" t="s">
        <v>137</v>
      </c>
      <c r="W558" t="s">
        <v>138</v>
      </c>
      <c r="X558" t="s">
        <v>949</v>
      </c>
      <c r="Y558" t="s">
        <v>922</v>
      </c>
      <c r="Z558" t="s">
        <v>950</v>
      </c>
      <c r="AB558" t="s">
        <v>755</v>
      </c>
      <c r="AC558">
        <v>63597</v>
      </c>
      <c r="AD558" s="5">
        <v>37043.875</v>
      </c>
      <c r="AE558" s="5">
        <v>37072.875</v>
      </c>
    </row>
    <row r="559" spans="1:31" x14ac:dyDescent="0.2">
      <c r="A559" s="70">
        <f t="shared" si="48"/>
        <v>37036</v>
      </c>
      <c r="B559" s="70" t="str">
        <f t="shared" si="49"/>
        <v>Natural Gas</v>
      </c>
      <c r="C559" s="71">
        <f t="shared" si="50"/>
        <v>600000</v>
      </c>
      <c r="D559" s="71">
        <f t="shared" si="47"/>
        <v>150</v>
      </c>
      <c r="E559" s="3">
        <v>1299674</v>
      </c>
      <c r="F559" s="5">
        <v>37036.489537037</v>
      </c>
      <c r="G559" t="s">
        <v>754</v>
      </c>
      <c r="H559" t="s">
        <v>461</v>
      </c>
      <c r="I559" t="s">
        <v>912</v>
      </c>
      <c r="K559" t="s">
        <v>942</v>
      </c>
      <c r="L559" t="s">
        <v>959</v>
      </c>
      <c r="M559">
        <v>36228</v>
      </c>
      <c r="N559" t="s">
        <v>543</v>
      </c>
      <c r="P559" s="7">
        <v>20000</v>
      </c>
      <c r="R559" t="s">
        <v>945</v>
      </c>
      <c r="S559" t="s">
        <v>917</v>
      </c>
      <c r="T559" s="11">
        <v>-0.01</v>
      </c>
      <c r="U559" t="s">
        <v>494</v>
      </c>
      <c r="V559" t="s">
        <v>137</v>
      </c>
      <c r="W559" t="s">
        <v>138</v>
      </c>
      <c r="X559" t="s">
        <v>949</v>
      </c>
      <c r="Y559" t="s">
        <v>922</v>
      </c>
      <c r="Z559" t="s">
        <v>950</v>
      </c>
      <c r="AB559" t="s">
        <v>756</v>
      </c>
      <c r="AC559">
        <v>63597</v>
      </c>
      <c r="AD559" s="5">
        <v>37043.875</v>
      </c>
      <c r="AE559" s="5">
        <v>37072.875</v>
      </c>
    </row>
    <row r="560" spans="1:31" x14ac:dyDescent="0.2">
      <c r="A560" s="70">
        <f t="shared" si="48"/>
        <v>37036</v>
      </c>
      <c r="B560" s="70" t="str">
        <f t="shared" si="49"/>
        <v>Natural Gas</v>
      </c>
      <c r="C560" s="71">
        <f t="shared" si="50"/>
        <v>300000</v>
      </c>
      <c r="D560" s="71">
        <f t="shared" si="47"/>
        <v>75</v>
      </c>
      <c r="E560" s="3">
        <v>1299676</v>
      </c>
      <c r="F560" s="5">
        <v>37036.489699074104</v>
      </c>
      <c r="G560" t="s">
        <v>754</v>
      </c>
      <c r="H560" t="s">
        <v>461</v>
      </c>
      <c r="I560" t="s">
        <v>912</v>
      </c>
      <c r="K560" t="s">
        <v>942</v>
      </c>
      <c r="L560" t="s">
        <v>959</v>
      </c>
      <c r="M560">
        <v>36228</v>
      </c>
      <c r="N560" t="s">
        <v>543</v>
      </c>
      <c r="P560" s="7">
        <v>10000</v>
      </c>
      <c r="R560" t="s">
        <v>945</v>
      </c>
      <c r="S560" t="s">
        <v>917</v>
      </c>
      <c r="T560" s="11">
        <v>-0.01</v>
      </c>
      <c r="U560" t="s">
        <v>494</v>
      </c>
      <c r="V560" t="s">
        <v>137</v>
      </c>
      <c r="W560" t="s">
        <v>138</v>
      </c>
      <c r="X560" t="s">
        <v>949</v>
      </c>
      <c r="Y560" t="s">
        <v>922</v>
      </c>
      <c r="Z560" t="s">
        <v>950</v>
      </c>
      <c r="AB560" t="s">
        <v>757</v>
      </c>
      <c r="AC560">
        <v>63597</v>
      </c>
      <c r="AD560" s="5">
        <v>37043.875</v>
      </c>
      <c r="AE560" s="5">
        <v>37072.875</v>
      </c>
    </row>
    <row r="561" spans="1:31" x14ac:dyDescent="0.2">
      <c r="A561" s="70">
        <f t="shared" ref="A561:A611" si="51">DATEVALUE(TEXT(F561, "mm/dd/yy"))</f>
        <v>37040</v>
      </c>
      <c r="B561" s="70" t="str">
        <f t="shared" ref="B561:B611" si="52">IF(K561="Power",IF(Z561="Enron Canada Corp.",LEFT(L561,9),LEFT(L561,13)),K561)</f>
        <v>US East Power</v>
      </c>
      <c r="C561" s="71">
        <f t="shared" ref="C561:C611" si="53">IF(K561="Power",((AE561-AD561+1)*16*SUM(O561:P561)),((AE561-AD561+1)*SUM(O561:P561)))</f>
        <v>800</v>
      </c>
      <c r="D561" s="71">
        <f t="shared" si="47"/>
        <v>4</v>
      </c>
      <c r="E561" s="3">
        <v>1300850</v>
      </c>
      <c r="F561" s="5">
        <v>37040.270601851902</v>
      </c>
      <c r="G561" t="s">
        <v>967</v>
      </c>
      <c r="H561" t="s">
        <v>911</v>
      </c>
      <c r="I561" t="s">
        <v>912</v>
      </c>
      <c r="K561" t="s">
        <v>913</v>
      </c>
      <c r="L561" t="s">
        <v>1049</v>
      </c>
      <c r="M561">
        <v>32198</v>
      </c>
      <c r="N561" t="s">
        <v>761</v>
      </c>
      <c r="O561" s="7">
        <v>50</v>
      </c>
      <c r="R561" t="s">
        <v>916</v>
      </c>
      <c r="S561" t="s">
        <v>917</v>
      </c>
      <c r="T561" s="11">
        <v>49.5</v>
      </c>
      <c r="U561" t="s">
        <v>677</v>
      </c>
      <c r="V561" t="s">
        <v>1052</v>
      </c>
      <c r="W561" t="s">
        <v>969</v>
      </c>
      <c r="X561" t="s">
        <v>921</v>
      </c>
      <c r="Y561" t="s">
        <v>922</v>
      </c>
      <c r="Z561" t="s">
        <v>950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0">
        <f t="shared" si="51"/>
        <v>37040</v>
      </c>
      <c r="B562" s="70" t="str">
        <f t="shared" si="52"/>
        <v>US East Power</v>
      </c>
      <c r="C562" s="71">
        <f t="shared" si="53"/>
        <v>800</v>
      </c>
      <c r="D562" s="71">
        <f t="shared" si="47"/>
        <v>4</v>
      </c>
      <c r="E562" s="3">
        <v>1300854</v>
      </c>
      <c r="F562" s="5">
        <v>37040.271446759303</v>
      </c>
      <c r="G562" t="s">
        <v>967</v>
      </c>
      <c r="H562" t="s">
        <v>911</v>
      </c>
      <c r="I562" t="s">
        <v>912</v>
      </c>
      <c r="K562" t="s">
        <v>913</v>
      </c>
      <c r="L562" t="s">
        <v>1049</v>
      </c>
      <c r="M562">
        <v>32198</v>
      </c>
      <c r="N562" t="s">
        <v>761</v>
      </c>
      <c r="O562" s="7">
        <v>50</v>
      </c>
      <c r="R562" t="s">
        <v>916</v>
      </c>
      <c r="S562" t="s">
        <v>917</v>
      </c>
      <c r="T562" s="11">
        <v>49</v>
      </c>
      <c r="U562" t="s">
        <v>677</v>
      </c>
      <c r="V562" t="s">
        <v>1052</v>
      </c>
      <c r="W562" t="s">
        <v>969</v>
      </c>
      <c r="X562" t="s">
        <v>921</v>
      </c>
      <c r="Y562" t="s">
        <v>922</v>
      </c>
      <c r="Z562" t="s">
        <v>950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0">
        <f t="shared" si="51"/>
        <v>37040</v>
      </c>
      <c r="B563" s="70" t="str">
        <f t="shared" si="52"/>
        <v>US East Power</v>
      </c>
      <c r="C563" s="71">
        <f t="shared" si="53"/>
        <v>800</v>
      </c>
      <c r="D563" s="71">
        <f t="shared" si="47"/>
        <v>4</v>
      </c>
      <c r="E563" s="3">
        <v>1300950</v>
      </c>
      <c r="F563" s="5">
        <v>37040.281319444402</v>
      </c>
      <c r="G563" t="s">
        <v>470</v>
      </c>
      <c r="H563" t="s">
        <v>501</v>
      </c>
      <c r="I563" t="s">
        <v>912</v>
      </c>
      <c r="K563" t="s">
        <v>913</v>
      </c>
      <c r="L563" t="s">
        <v>953</v>
      </c>
      <c r="M563">
        <v>29088</v>
      </c>
      <c r="N563" t="s">
        <v>762</v>
      </c>
      <c r="O563" s="7">
        <v>50</v>
      </c>
      <c r="R563" t="s">
        <v>916</v>
      </c>
      <c r="S563" t="s">
        <v>917</v>
      </c>
      <c r="T563" s="11">
        <v>28.5</v>
      </c>
      <c r="U563" t="s">
        <v>472</v>
      </c>
      <c r="V563" t="s">
        <v>973</v>
      </c>
      <c r="W563" t="s">
        <v>974</v>
      </c>
      <c r="X563" t="s">
        <v>921</v>
      </c>
      <c r="Y563" t="s">
        <v>922</v>
      </c>
      <c r="Z563" t="s">
        <v>923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0">
        <f t="shared" si="51"/>
        <v>37040</v>
      </c>
      <c r="B564" s="70" t="str">
        <f t="shared" si="52"/>
        <v>US East Power</v>
      </c>
      <c r="C564" s="71">
        <f t="shared" si="53"/>
        <v>4000</v>
      </c>
      <c r="D564" s="71">
        <f t="shared" si="47"/>
        <v>20</v>
      </c>
      <c r="E564" s="3">
        <v>1300960</v>
      </c>
      <c r="F564" s="5">
        <v>37040.282280092499</v>
      </c>
      <c r="G564" t="s">
        <v>344</v>
      </c>
      <c r="H564" t="s">
        <v>997</v>
      </c>
      <c r="I564" t="s">
        <v>912</v>
      </c>
      <c r="K564" t="s">
        <v>913</v>
      </c>
      <c r="L564" t="s">
        <v>953</v>
      </c>
      <c r="M564">
        <v>51350</v>
      </c>
      <c r="N564" t="s">
        <v>685</v>
      </c>
      <c r="O564" s="7">
        <v>50</v>
      </c>
      <c r="R564" t="s">
        <v>916</v>
      </c>
      <c r="S564" t="s">
        <v>917</v>
      </c>
      <c r="T564" s="11">
        <v>60</v>
      </c>
      <c r="U564" t="s">
        <v>350</v>
      </c>
      <c r="V564" t="s">
        <v>1030</v>
      </c>
      <c r="W564" t="s">
        <v>1006</v>
      </c>
      <c r="X564" t="s">
        <v>921</v>
      </c>
      <c r="Y564" t="s">
        <v>922</v>
      </c>
      <c r="Z564" t="s">
        <v>923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0">
        <f t="shared" si="51"/>
        <v>37040</v>
      </c>
      <c r="B565" s="70" t="str">
        <f t="shared" si="52"/>
        <v>US East Power</v>
      </c>
      <c r="C565" s="71">
        <f t="shared" si="53"/>
        <v>4000</v>
      </c>
      <c r="D565" s="71">
        <f t="shared" si="47"/>
        <v>20</v>
      </c>
      <c r="E565" s="3">
        <v>1300961</v>
      </c>
      <c r="F565" s="5">
        <v>37040.282314814802</v>
      </c>
      <c r="G565" t="s">
        <v>344</v>
      </c>
      <c r="H565" t="s">
        <v>997</v>
      </c>
      <c r="I565" t="s">
        <v>912</v>
      </c>
      <c r="K565" t="s">
        <v>913</v>
      </c>
      <c r="L565" t="s">
        <v>953</v>
      </c>
      <c r="M565">
        <v>51148</v>
      </c>
      <c r="N565" t="s">
        <v>662</v>
      </c>
      <c r="P565" s="7">
        <v>50</v>
      </c>
      <c r="R565" t="s">
        <v>916</v>
      </c>
      <c r="S565" t="s">
        <v>917</v>
      </c>
      <c r="T565" s="11">
        <v>57.5</v>
      </c>
      <c r="U565" t="s">
        <v>1029</v>
      </c>
      <c r="V565" t="s">
        <v>973</v>
      </c>
      <c r="W565" t="s">
        <v>974</v>
      </c>
      <c r="X565" t="s">
        <v>921</v>
      </c>
      <c r="Y565" t="s">
        <v>922</v>
      </c>
      <c r="Z565" t="s">
        <v>923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0">
        <f t="shared" si="51"/>
        <v>37040</v>
      </c>
      <c r="B566" s="70" t="str">
        <f t="shared" si="52"/>
        <v>US East Power</v>
      </c>
      <c r="C566" s="71">
        <f t="shared" si="53"/>
        <v>800</v>
      </c>
      <c r="D566" s="71">
        <f t="shared" si="47"/>
        <v>4</v>
      </c>
      <c r="E566" s="3">
        <v>1301031</v>
      </c>
      <c r="F566" s="5">
        <v>37040.291585648098</v>
      </c>
      <c r="G566" t="s">
        <v>982</v>
      </c>
      <c r="H566" t="s">
        <v>501</v>
      </c>
      <c r="I566" t="s">
        <v>912</v>
      </c>
      <c r="K566" t="s">
        <v>913</v>
      </c>
      <c r="L566" t="s">
        <v>953</v>
      </c>
      <c r="M566">
        <v>29088</v>
      </c>
      <c r="N566" t="s">
        <v>762</v>
      </c>
      <c r="O566" s="7">
        <v>50</v>
      </c>
      <c r="R566" t="s">
        <v>916</v>
      </c>
      <c r="S566" t="s">
        <v>917</v>
      </c>
      <c r="T566" s="11">
        <v>28.5</v>
      </c>
      <c r="U566" t="s">
        <v>678</v>
      </c>
      <c r="V566" t="s">
        <v>973</v>
      </c>
      <c r="W566" t="s">
        <v>974</v>
      </c>
      <c r="X566" t="s">
        <v>921</v>
      </c>
      <c r="Y566" t="s">
        <v>922</v>
      </c>
      <c r="Z566" t="s">
        <v>923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0">
        <f t="shared" si="51"/>
        <v>37040</v>
      </c>
      <c r="B567" s="70" t="str">
        <f t="shared" si="52"/>
        <v>US East Power</v>
      </c>
      <c r="C567" s="71">
        <f t="shared" si="53"/>
        <v>24000</v>
      </c>
      <c r="D567" s="71">
        <f t="shared" si="47"/>
        <v>120</v>
      </c>
      <c r="E567" s="3">
        <v>1301075</v>
      </c>
      <c r="F567" s="5">
        <v>37040.297210648103</v>
      </c>
      <c r="G567" t="s">
        <v>999</v>
      </c>
      <c r="H567" t="s">
        <v>997</v>
      </c>
      <c r="I567" t="s">
        <v>912</v>
      </c>
      <c r="K567" t="s">
        <v>913</v>
      </c>
      <c r="L567" t="s">
        <v>953</v>
      </c>
      <c r="M567">
        <v>3749</v>
      </c>
      <c r="N567" t="s">
        <v>1005</v>
      </c>
      <c r="P567" s="7">
        <v>50</v>
      </c>
      <c r="R567" t="s">
        <v>916</v>
      </c>
      <c r="S567" t="s">
        <v>917</v>
      </c>
      <c r="T567" s="11">
        <v>57.5</v>
      </c>
      <c r="U567" t="s">
        <v>350</v>
      </c>
      <c r="V567" t="s">
        <v>1030</v>
      </c>
      <c r="W567" t="s">
        <v>1006</v>
      </c>
      <c r="X567" t="s">
        <v>921</v>
      </c>
      <c r="Y567" t="s">
        <v>922</v>
      </c>
      <c r="Z567" t="s">
        <v>923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0">
        <f t="shared" si="51"/>
        <v>37040</v>
      </c>
      <c r="B568" s="70" t="str">
        <f t="shared" si="52"/>
        <v>US East Power</v>
      </c>
      <c r="C568" s="71">
        <f t="shared" si="53"/>
        <v>800</v>
      </c>
      <c r="D568" s="71">
        <f t="shared" si="47"/>
        <v>4</v>
      </c>
      <c r="E568" s="3">
        <v>1301301</v>
      </c>
      <c r="F568" s="5">
        <v>37040.319351851896</v>
      </c>
      <c r="G568" t="s">
        <v>163</v>
      </c>
      <c r="H568" t="s">
        <v>501</v>
      </c>
      <c r="I568" t="s">
        <v>912</v>
      </c>
      <c r="K568" t="s">
        <v>913</v>
      </c>
      <c r="L568" t="s">
        <v>953</v>
      </c>
      <c r="M568">
        <v>29075</v>
      </c>
      <c r="N568" t="s">
        <v>763</v>
      </c>
      <c r="O568" s="7">
        <v>50</v>
      </c>
      <c r="R568" t="s">
        <v>916</v>
      </c>
      <c r="S568" t="s">
        <v>917</v>
      </c>
      <c r="T568" s="11">
        <v>35</v>
      </c>
      <c r="U568" t="s">
        <v>512</v>
      </c>
      <c r="V568" t="s">
        <v>513</v>
      </c>
      <c r="W568" t="s">
        <v>352</v>
      </c>
      <c r="X568" t="s">
        <v>921</v>
      </c>
      <c r="Y568" t="s">
        <v>922</v>
      </c>
      <c r="Z568" t="s">
        <v>923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0">
        <f t="shared" si="51"/>
        <v>37040</v>
      </c>
      <c r="B569" s="70" t="str">
        <f t="shared" si="52"/>
        <v>US East Power</v>
      </c>
      <c r="C569" s="71">
        <f t="shared" si="53"/>
        <v>800</v>
      </c>
      <c r="D569" s="71">
        <f t="shared" si="47"/>
        <v>4</v>
      </c>
      <c r="E569" s="3">
        <v>1301316</v>
      </c>
      <c r="F569" s="5">
        <v>37040.320590277799</v>
      </c>
      <c r="G569" t="s">
        <v>967</v>
      </c>
      <c r="H569" t="s">
        <v>911</v>
      </c>
      <c r="I569" t="s">
        <v>912</v>
      </c>
      <c r="K569" t="s">
        <v>913</v>
      </c>
      <c r="L569" t="s">
        <v>953</v>
      </c>
      <c r="M569">
        <v>29082</v>
      </c>
      <c r="N569" t="s">
        <v>764</v>
      </c>
      <c r="P569" s="7">
        <v>50</v>
      </c>
      <c r="R569" t="s">
        <v>916</v>
      </c>
      <c r="S569" t="s">
        <v>917</v>
      </c>
      <c r="T569" s="11">
        <v>39.5</v>
      </c>
      <c r="U569" t="s">
        <v>638</v>
      </c>
      <c r="V569" t="s">
        <v>1052</v>
      </c>
      <c r="W569" t="s">
        <v>969</v>
      </c>
      <c r="X569" t="s">
        <v>921</v>
      </c>
      <c r="Y569" t="s">
        <v>922</v>
      </c>
      <c r="Z569" t="s">
        <v>923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0">
        <f t="shared" si="51"/>
        <v>37040</v>
      </c>
      <c r="B570" s="70" t="str">
        <f t="shared" si="52"/>
        <v>US East Power</v>
      </c>
      <c r="C570" s="71">
        <f t="shared" si="53"/>
        <v>800</v>
      </c>
      <c r="D570" s="71">
        <f t="shared" si="47"/>
        <v>4</v>
      </c>
      <c r="E570" s="3">
        <v>1301384</v>
      </c>
      <c r="F570" s="5">
        <v>37040.325347222199</v>
      </c>
      <c r="G570" t="s">
        <v>990</v>
      </c>
      <c r="H570" t="s">
        <v>911</v>
      </c>
      <c r="I570" t="s">
        <v>912</v>
      </c>
      <c r="K570" t="s">
        <v>913</v>
      </c>
      <c r="L570" t="s">
        <v>953</v>
      </c>
      <c r="M570">
        <v>29086</v>
      </c>
      <c r="N570" t="s">
        <v>765</v>
      </c>
      <c r="O570" s="7">
        <v>50</v>
      </c>
      <c r="R570" t="s">
        <v>916</v>
      </c>
      <c r="S570" t="s">
        <v>917</v>
      </c>
      <c r="T570" s="11">
        <v>29</v>
      </c>
      <c r="U570" t="s">
        <v>636</v>
      </c>
      <c r="V570" t="s">
        <v>973</v>
      </c>
      <c r="W570" t="s">
        <v>974</v>
      </c>
      <c r="X570" t="s">
        <v>921</v>
      </c>
      <c r="Y570" t="s">
        <v>922</v>
      </c>
      <c r="Z570" t="s">
        <v>923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0">
        <f t="shared" si="51"/>
        <v>37040</v>
      </c>
      <c r="B571" s="70" t="str">
        <f t="shared" si="52"/>
        <v>US East Power</v>
      </c>
      <c r="C571" s="71">
        <f t="shared" si="53"/>
        <v>800</v>
      </c>
      <c r="D571" s="71">
        <f t="shared" si="47"/>
        <v>4</v>
      </c>
      <c r="E571" s="3">
        <v>1301386</v>
      </c>
      <c r="F571" s="5">
        <v>37040.325439814798</v>
      </c>
      <c r="G571" t="s">
        <v>990</v>
      </c>
      <c r="H571" t="s">
        <v>911</v>
      </c>
      <c r="I571" t="s">
        <v>912</v>
      </c>
      <c r="K571" t="s">
        <v>913</v>
      </c>
      <c r="L571" t="s">
        <v>953</v>
      </c>
      <c r="M571">
        <v>29086</v>
      </c>
      <c r="N571" t="s">
        <v>765</v>
      </c>
      <c r="O571" s="7">
        <v>50</v>
      </c>
      <c r="R571" t="s">
        <v>916</v>
      </c>
      <c r="S571" t="s">
        <v>917</v>
      </c>
      <c r="T571" s="11">
        <v>28.75</v>
      </c>
      <c r="U571" t="s">
        <v>636</v>
      </c>
      <c r="V571" t="s">
        <v>973</v>
      </c>
      <c r="W571" t="s">
        <v>974</v>
      </c>
      <c r="X571" t="s">
        <v>921</v>
      </c>
      <c r="Y571" t="s">
        <v>922</v>
      </c>
      <c r="Z571" t="s">
        <v>923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0">
        <f t="shared" si="51"/>
        <v>37040</v>
      </c>
      <c r="B572" s="70" t="str">
        <f t="shared" si="52"/>
        <v>US East Power</v>
      </c>
      <c r="C572" s="71">
        <f t="shared" si="53"/>
        <v>800</v>
      </c>
      <c r="D572" s="71">
        <f t="shared" si="47"/>
        <v>4</v>
      </c>
      <c r="E572" s="3">
        <v>1301397</v>
      </c>
      <c r="F572" s="5">
        <v>37040.3262384259</v>
      </c>
      <c r="G572" t="s">
        <v>967</v>
      </c>
      <c r="H572" t="s">
        <v>911</v>
      </c>
      <c r="I572" t="s">
        <v>912</v>
      </c>
      <c r="K572" t="s">
        <v>913</v>
      </c>
      <c r="L572" t="s">
        <v>1049</v>
      </c>
      <c r="M572">
        <v>32198</v>
      </c>
      <c r="N572" t="s">
        <v>761</v>
      </c>
      <c r="P572" s="7">
        <v>50</v>
      </c>
      <c r="R572" t="s">
        <v>916</v>
      </c>
      <c r="S572" t="s">
        <v>917</v>
      </c>
      <c r="T572" s="11">
        <v>48.25</v>
      </c>
      <c r="U572" t="s">
        <v>677</v>
      </c>
      <c r="V572" t="s">
        <v>1052</v>
      </c>
      <c r="W572" t="s">
        <v>969</v>
      </c>
      <c r="X572" t="s">
        <v>921</v>
      </c>
      <c r="Y572" t="s">
        <v>922</v>
      </c>
      <c r="Z572" t="s">
        <v>950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0">
        <f t="shared" si="51"/>
        <v>37040</v>
      </c>
      <c r="B573" s="70" t="str">
        <f t="shared" si="52"/>
        <v>US East Power</v>
      </c>
      <c r="C573" s="71">
        <f t="shared" si="53"/>
        <v>4000</v>
      </c>
      <c r="D573" s="71">
        <f t="shared" si="47"/>
        <v>20</v>
      </c>
      <c r="E573" s="3">
        <v>1301478</v>
      </c>
      <c r="F573" s="5">
        <v>37040.332303240699</v>
      </c>
      <c r="G573" t="s">
        <v>990</v>
      </c>
      <c r="H573" t="s">
        <v>501</v>
      </c>
      <c r="I573" t="s">
        <v>912</v>
      </c>
      <c r="K573" t="s">
        <v>913</v>
      </c>
      <c r="L573" t="s">
        <v>953</v>
      </c>
      <c r="M573">
        <v>51370</v>
      </c>
      <c r="N573" t="s">
        <v>734</v>
      </c>
      <c r="O573" s="7">
        <v>50</v>
      </c>
      <c r="R573" t="s">
        <v>916</v>
      </c>
      <c r="S573" t="s">
        <v>917</v>
      </c>
      <c r="T573" s="11">
        <v>61.25</v>
      </c>
      <c r="U573" t="s">
        <v>678</v>
      </c>
      <c r="V573" t="s">
        <v>341</v>
      </c>
      <c r="W573" t="s">
        <v>514</v>
      </c>
      <c r="X573" t="s">
        <v>921</v>
      </c>
      <c r="Y573" t="s">
        <v>922</v>
      </c>
      <c r="Z573" t="s">
        <v>923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0">
        <f t="shared" si="51"/>
        <v>37040</v>
      </c>
      <c r="B574" s="70" t="str">
        <f t="shared" si="52"/>
        <v>US East Power</v>
      </c>
      <c r="C574" s="71">
        <f t="shared" si="53"/>
        <v>1600</v>
      </c>
      <c r="D574" s="71">
        <f t="shared" si="47"/>
        <v>8</v>
      </c>
      <c r="E574" s="3">
        <v>1301856</v>
      </c>
      <c r="F574" s="5">
        <v>37040.348576388897</v>
      </c>
      <c r="G574" t="s">
        <v>14</v>
      </c>
      <c r="H574" t="s">
        <v>997</v>
      </c>
      <c r="I574" t="s">
        <v>912</v>
      </c>
      <c r="K574" t="s">
        <v>913</v>
      </c>
      <c r="L574" t="s">
        <v>953</v>
      </c>
      <c r="M574">
        <v>29091</v>
      </c>
      <c r="N574" t="s">
        <v>766</v>
      </c>
      <c r="P574" s="7">
        <v>50</v>
      </c>
      <c r="R574" t="s">
        <v>916</v>
      </c>
      <c r="S574" t="s">
        <v>917</v>
      </c>
      <c r="T574" s="11">
        <v>20</v>
      </c>
      <c r="U574" t="s">
        <v>490</v>
      </c>
      <c r="V574" t="s">
        <v>341</v>
      </c>
      <c r="W574" t="s">
        <v>514</v>
      </c>
      <c r="X574" t="s">
        <v>921</v>
      </c>
      <c r="Y574" t="s">
        <v>922</v>
      </c>
      <c r="Z574" t="s">
        <v>923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0">
        <f t="shared" si="51"/>
        <v>37040</v>
      </c>
      <c r="B575" s="70" t="str">
        <f t="shared" si="52"/>
        <v>US East Power</v>
      </c>
      <c r="C575" s="71">
        <f t="shared" si="53"/>
        <v>24000</v>
      </c>
      <c r="D575" s="71">
        <f t="shared" si="47"/>
        <v>120</v>
      </c>
      <c r="E575" s="3">
        <v>1302124</v>
      </c>
      <c r="F575" s="5">
        <v>37040.358888888899</v>
      </c>
      <c r="G575" t="s">
        <v>107</v>
      </c>
      <c r="H575" t="s">
        <v>501</v>
      </c>
      <c r="I575" t="s">
        <v>912</v>
      </c>
      <c r="K575" t="s">
        <v>913</v>
      </c>
      <c r="L575" t="s">
        <v>324</v>
      </c>
      <c r="M575">
        <v>34802</v>
      </c>
      <c r="N575" t="s">
        <v>686</v>
      </c>
      <c r="P575" s="7">
        <v>50</v>
      </c>
      <c r="R575" t="s">
        <v>916</v>
      </c>
      <c r="S575" t="s">
        <v>917</v>
      </c>
      <c r="T575" s="11">
        <v>50</v>
      </c>
      <c r="U575" t="s">
        <v>687</v>
      </c>
      <c r="V575" t="s">
        <v>528</v>
      </c>
      <c r="W575" t="s">
        <v>360</v>
      </c>
      <c r="X575" t="s">
        <v>921</v>
      </c>
      <c r="Y575" t="s">
        <v>922</v>
      </c>
      <c r="Z575" t="s">
        <v>923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0">
        <f t="shared" si="51"/>
        <v>37040</v>
      </c>
      <c r="B576" s="70" t="str">
        <f t="shared" si="52"/>
        <v>Natural Gas</v>
      </c>
      <c r="C576" s="71">
        <f t="shared" si="53"/>
        <v>300000</v>
      </c>
      <c r="D576" s="71">
        <f t="shared" si="47"/>
        <v>75</v>
      </c>
      <c r="E576" s="3">
        <v>1302740</v>
      </c>
      <c r="F576" s="5">
        <v>37040.372048611098</v>
      </c>
      <c r="G576" t="s">
        <v>958</v>
      </c>
      <c r="H576" t="s">
        <v>997</v>
      </c>
      <c r="I576" t="s">
        <v>912</v>
      </c>
      <c r="K576" t="s">
        <v>942</v>
      </c>
      <c r="L576" t="s">
        <v>943</v>
      </c>
      <c r="M576">
        <v>37108</v>
      </c>
      <c r="N576" t="s">
        <v>767</v>
      </c>
      <c r="P576" s="7">
        <v>10000</v>
      </c>
      <c r="R576" t="s">
        <v>945</v>
      </c>
      <c r="S576" t="s">
        <v>917</v>
      </c>
      <c r="T576" s="11">
        <v>-1.2500000000000001E-2</v>
      </c>
      <c r="U576" t="s">
        <v>130</v>
      </c>
      <c r="V576" t="s">
        <v>131</v>
      </c>
      <c r="W576" t="s">
        <v>132</v>
      </c>
      <c r="X576" t="s">
        <v>949</v>
      </c>
      <c r="Y576" t="s">
        <v>922</v>
      </c>
      <c r="Z576" t="s">
        <v>950</v>
      </c>
      <c r="AA576">
        <v>96021110</v>
      </c>
      <c r="AB576" t="s">
        <v>768</v>
      </c>
      <c r="AC576">
        <v>57399</v>
      </c>
      <c r="AD576" s="5">
        <v>37043.875</v>
      </c>
      <c r="AE576" s="5">
        <v>37072.875</v>
      </c>
    </row>
    <row r="577" spans="1:31" x14ac:dyDescent="0.2">
      <c r="A577" s="70">
        <f t="shared" si="51"/>
        <v>37040</v>
      </c>
      <c r="B577" s="70" t="str">
        <f t="shared" si="52"/>
        <v>US East Power</v>
      </c>
      <c r="C577" s="71">
        <f t="shared" si="53"/>
        <v>800</v>
      </c>
      <c r="D577" s="71">
        <f t="shared" si="47"/>
        <v>4</v>
      </c>
      <c r="E577" s="3">
        <v>1302887</v>
      </c>
      <c r="F577" s="5">
        <v>37040.375937500001</v>
      </c>
      <c r="G577" t="s">
        <v>990</v>
      </c>
      <c r="H577" t="s">
        <v>911</v>
      </c>
      <c r="I577" t="s">
        <v>912</v>
      </c>
      <c r="K577" t="s">
        <v>913</v>
      </c>
      <c r="L577" t="s">
        <v>953</v>
      </c>
      <c r="M577">
        <v>29087</v>
      </c>
      <c r="N577" t="s">
        <v>769</v>
      </c>
      <c r="O577" s="7">
        <v>50</v>
      </c>
      <c r="R577" t="s">
        <v>916</v>
      </c>
      <c r="S577" t="s">
        <v>917</v>
      </c>
      <c r="T577" s="11">
        <v>30</v>
      </c>
      <c r="U577" t="s">
        <v>636</v>
      </c>
      <c r="V577" t="s">
        <v>973</v>
      </c>
      <c r="W577" t="s">
        <v>974</v>
      </c>
      <c r="X577" t="s">
        <v>921</v>
      </c>
      <c r="Y577" t="s">
        <v>922</v>
      </c>
      <c r="Z577" t="s">
        <v>923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0">
        <f t="shared" si="51"/>
        <v>37040</v>
      </c>
      <c r="B578" s="70" t="str">
        <f t="shared" si="52"/>
        <v>US East Power</v>
      </c>
      <c r="C578" s="71">
        <f t="shared" si="53"/>
        <v>800</v>
      </c>
      <c r="D578" s="71">
        <f t="shared" si="47"/>
        <v>4</v>
      </c>
      <c r="E578" s="3">
        <v>1302929</v>
      </c>
      <c r="F578" s="5">
        <v>37040.376678240696</v>
      </c>
      <c r="G578" t="s">
        <v>990</v>
      </c>
      <c r="H578" t="s">
        <v>911</v>
      </c>
      <c r="I578" t="s">
        <v>912</v>
      </c>
      <c r="K578" t="s">
        <v>913</v>
      </c>
      <c r="L578" t="s">
        <v>953</v>
      </c>
      <c r="M578">
        <v>29087</v>
      </c>
      <c r="N578" t="s">
        <v>769</v>
      </c>
      <c r="O578" s="7">
        <v>50</v>
      </c>
      <c r="R578" t="s">
        <v>916</v>
      </c>
      <c r="S578" t="s">
        <v>917</v>
      </c>
      <c r="T578" s="11">
        <v>30</v>
      </c>
      <c r="U578" t="s">
        <v>636</v>
      </c>
      <c r="V578" t="s">
        <v>973</v>
      </c>
      <c r="W578" t="s">
        <v>974</v>
      </c>
      <c r="X578" t="s">
        <v>921</v>
      </c>
      <c r="Y578" t="s">
        <v>922</v>
      </c>
      <c r="Z578" t="s">
        <v>923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0">
        <f t="shared" si="51"/>
        <v>37040</v>
      </c>
      <c r="B579" s="70" t="str">
        <f t="shared" si="52"/>
        <v>US West Power</v>
      </c>
      <c r="C579" s="71">
        <f t="shared" si="53"/>
        <v>12400</v>
      </c>
      <c r="D579" s="71">
        <f t="shared" si="47"/>
        <v>93</v>
      </c>
      <c r="E579" s="3">
        <v>1303444</v>
      </c>
      <c r="F579" s="5">
        <v>37040.3899074074</v>
      </c>
      <c r="G579" t="s">
        <v>980</v>
      </c>
      <c r="H579" t="s">
        <v>997</v>
      </c>
      <c r="I579" t="s">
        <v>912</v>
      </c>
      <c r="K579" t="s">
        <v>913</v>
      </c>
      <c r="L579" t="s">
        <v>914</v>
      </c>
      <c r="M579">
        <v>36473</v>
      </c>
      <c r="N579" t="s">
        <v>396</v>
      </c>
      <c r="P579" s="7">
        <v>25</v>
      </c>
      <c r="R579" t="s">
        <v>916</v>
      </c>
      <c r="S579" t="s">
        <v>917</v>
      </c>
      <c r="T579" s="11">
        <v>327</v>
      </c>
      <c r="U579" t="s">
        <v>675</v>
      </c>
      <c r="V579" t="s">
        <v>276</v>
      </c>
      <c r="W579" t="s">
        <v>920</v>
      </c>
      <c r="X579" t="s">
        <v>921</v>
      </c>
      <c r="Y579" t="s">
        <v>922</v>
      </c>
      <c r="Z579" t="s">
        <v>923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0">
        <f t="shared" si="51"/>
        <v>37040</v>
      </c>
      <c r="B580" s="70" t="str">
        <f t="shared" si="52"/>
        <v>Natural Gas</v>
      </c>
      <c r="C580" s="71">
        <f t="shared" si="53"/>
        <v>225000</v>
      </c>
      <c r="D580" s="71">
        <f t="shared" si="47"/>
        <v>56.25</v>
      </c>
      <c r="E580" s="3">
        <v>1303733</v>
      </c>
      <c r="F580" s="5">
        <v>37040.396678240701</v>
      </c>
      <c r="G580" t="s">
        <v>619</v>
      </c>
      <c r="H580" t="s">
        <v>461</v>
      </c>
      <c r="I580" t="s">
        <v>912</v>
      </c>
      <c r="K580" t="s">
        <v>942</v>
      </c>
      <c r="L580" t="s">
        <v>959</v>
      </c>
      <c r="M580">
        <v>36235</v>
      </c>
      <c r="N580" t="s">
        <v>760</v>
      </c>
      <c r="O580" s="7">
        <v>7500</v>
      </c>
      <c r="R580" t="s">
        <v>945</v>
      </c>
      <c r="S580" t="s">
        <v>917</v>
      </c>
      <c r="T580" s="11">
        <v>-3.2500000000000001E-2</v>
      </c>
      <c r="U580" t="s">
        <v>477</v>
      </c>
      <c r="V580" t="s">
        <v>1024</v>
      </c>
      <c r="W580" t="s">
        <v>1025</v>
      </c>
      <c r="X580" t="s">
        <v>949</v>
      </c>
      <c r="Y580" t="s">
        <v>922</v>
      </c>
      <c r="Z580" t="s">
        <v>950</v>
      </c>
      <c r="AA580">
        <v>96017418</v>
      </c>
      <c r="AB580" t="s">
        <v>770</v>
      </c>
      <c r="AC580">
        <v>57700</v>
      </c>
      <c r="AD580" s="5">
        <v>37043.875</v>
      </c>
      <c r="AE580" s="5">
        <v>37072.875</v>
      </c>
    </row>
    <row r="581" spans="1:31" x14ac:dyDescent="0.2">
      <c r="A581" s="70">
        <f t="shared" si="51"/>
        <v>37040</v>
      </c>
      <c r="B581" s="70" t="str">
        <f t="shared" si="52"/>
        <v>US East Power</v>
      </c>
      <c r="C581" s="71">
        <f t="shared" si="53"/>
        <v>24000</v>
      </c>
      <c r="D581" s="71">
        <f t="shared" si="47"/>
        <v>120</v>
      </c>
      <c r="E581" s="3">
        <v>1304086</v>
      </c>
      <c r="F581" s="5">
        <v>37040.405208333301</v>
      </c>
      <c r="G581" t="s">
        <v>999</v>
      </c>
      <c r="H581" t="s">
        <v>997</v>
      </c>
      <c r="I581" t="s">
        <v>912</v>
      </c>
      <c r="K581" t="s">
        <v>913</v>
      </c>
      <c r="L581" t="s">
        <v>953</v>
      </c>
      <c r="M581">
        <v>33301</v>
      </c>
      <c r="N581" t="s">
        <v>52</v>
      </c>
      <c r="P581" s="7">
        <v>50</v>
      </c>
      <c r="R581" t="s">
        <v>916</v>
      </c>
      <c r="S581" t="s">
        <v>917</v>
      </c>
      <c r="T581" s="11">
        <v>54</v>
      </c>
      <c r="U581" t="s">
        <v>1044</v>
      </c>
      <c r="V581" t="s">
        <v>53</v>
      </c>
      <c r="W581" t="s">
        <v>957</v>
      </c>
      <c r="X581" t="s">
        <v>921</v>
      </c>
      <c r="Y581" t="s">
        <v>922</v>
      </c>
      <c r="Z581" t="s">
        <v>923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0">
        <f t="shared" si="51"/>
        <v>37040</v>
      </c>
      <c r="B582" s="70" t="str">
        <f t="shared" si="52"/>
        <v>Natural Gas</v>
      </c>
      <c r="C582" s="71">
        <f t="shared" si="53"/>
        <v>300000</v>
      </c>
      <c r="D582" s="71">
        <f t="shared" si="47"/>
        <v>75</v>
      </c>
      <c r="E582" s="3">
        <v>1304930</v>
      </c>
      <c r="F582" s="5">
        <v>37040.462893518503</v>
      </c>
      <c r="G582" t="s">
        <v>982</v>
      </c>
      <c r="H582" t="s">
        <v>997</v>
      </c>
      <c r="I582" t="s">
        <v>912</v>
      </c>
      <c r="K582" t="s">
        <v>942</v>
      </c>
      <c r="L582" t="s">
        <v>943</v>
      </c>
      <c r="M582">
        <v>36094</v>
      </c>
      <c r="N582" t="s">
        <v>771</v>
      </c>
      <c r="P582" s="7">
        <v>10000</v>
      </c>
      <c r="R582" t="s">
        <v>945</v>
      </c>
      <c r="S582" t="s">
        <v>917</v>
      </c>
      <c r="T582" s="11">
        <v>-0.01</v>
      </c>
      <c r="U582" t="s">
        <v>1023</v>
      </c>
      <c r="V582" t="s">
        <v>131</v>
      </c>
      <c r="W582" t="s">
        <v>132</v>
      </c>
      <c r="X582" t="s">
        <v>949</v>
      </c>
      <c r="Y582" t="s">
        <v>922</v>
      </c>
      <c r="Z582" t="s">
        <v>950</v>
      </c>
      <c r="AA582">
        <v>96045266</v>
      </c>
      <c r="AB582" t="s">
        <v>772</v>
      </c>
      <c r="AC582">
        <v>53350</v>
      </c>
      <c r="AD582" s="5">
        <v>37043.875</v>
      </c>
      <c r="AE582" s="5">
        <v>37072.875</v>
      </c>
    </row>
    <row r="583" spans="1:31" x14ac:dyDescent="0.2">
      <c r="A583" s="70">
        <f t="shared" si="51"/>
        <v>37040</v>
      </c>
      <c r="B583" s="70" t="str">
        <f t="shared" si="52"/>
        <v>Natural Gas</v>
      </c>
      <c r="C583" s="71">
        <f t="shared" si="53"/>
        <v>150000</v>
      </c>
      <c r="D583" s="71">
        <f t="shared" si="47"/>
        <v>37.5</v>
      </c>
      <c r="E583" s="3">
        <v>1304948</v>
      </c>
      <c r="F583" s="5">
        <v>37040.464606481502</v>
      </c>
      <c r="G583" t="s">
        <v>646</v>
      </c>
      <c r="H583" t="s">
        <v>461</v>
      </c>
      <c r="I583" t="s">
        <v>912</v>
      </c>
      <c r="K583" t="s">
        <v>942</v>
      </c>
      <c r="L583" t="s">
        <v>943</v>
      </c>
      <c r="M583">
        <v>47099</v>
      </c>
      <c r="N583" t="s">
        <v>5</v>
      </c>
      <c r="P583" s="7">
        <v>5000</v>
      </c>
      <c r="R583" t="s">
        <v>945</v>
      </c>
      <c r="S583" t="s">
        <v>917</v>
      </c>
      <c r="T583" s="11">
        <v>-3.5000000000000003E-2</v>
      </c>
      <c r="U583" t="s">
        <v>519</v>
      </c>
      <c r="V583" t="s">
        <v>1039</v>
      </c>
      <c r="W583" t="s">
        <v>1040</v>
      </c>
      <c r="X583" t="s">
        <v>949</v>
      </c>
      <c r="Y583" t="s">
        <v>922</v>
      </c>
      <c r="Z583" t="s">
        <v>950</v>
      </c>
      <c r="AA583">
        <v>96003709</v>
      </c>
      <c r="AB583" t="s">
        <v>773</v>
      </c>
      <c r="AC583">
        <v>51163</v>
      </c>
      <c r="AD583" s="5">
        <v>37043.875</v>
      </c>
      <c r="AE583" s="5">
        <v>37072.875</v>
      </c>
    </row>
    <row r="584" spans="1:31" x14ac:dyDescent="0.2">
      <c r="A584" s="70">
        <f t="shared" si="51"/>
        <v>37040</v>
      </c>
      <c r="B584" s="70" t="str">
        <f t="shared" si="52"/>
        <v>Natural Gas</v>
      </c>
      <c r="C584" s="71">
        <f t="shared" si="53"/>
        <v>90000</v>
      </c>
      <c r="D584" s="71">
        <f t="shared" si="47"/>
        <v>22.5</v>
      </c>
      <c r="E584" s="3">
        <v>1305279</v>
      </c>
      <c r="F584" s="5">
        <v>37040.493414351899</v>
      </c>
      <c r="G584" t="s">
        <v>160</v>
      </c>
      <c r="H584" t="s">
        <v>461</v>
      </c>
      <c r="I584" t="s">
        <v>912</v>
      </c>
      <c r="K584" t="s">
        <v>942</v>
      </c>
      <c r="L584" t="s">
        <v>943</v>
      </c>
      <c r="M584">
        <v>33999</v>
      </c>
      <c r="N584" t="s">
        <v>648</v>
      </c>
      <c r="P584" s="7">
        <v>3000</v>
      </c>
      <c r="R584" t="s">
        <v>945</v>
      </c>
      <c r="S584" t="s">
        <v>917</v>
      </c>
      <c r="T584" s="11">
        <v>3.5000000000000003E-2</v>
      </c>
      <c r="U584" t="s">
        <v>649</v>
      </c>
      <c r="V584" t="s">
        <v>1039</v>
      </c>
      <c r="W584" t="s">
        <v>1040</v>
      </c>
      <c r="X584" t="s">
        <v>949</v>
      </c>
      <c r="Y584" t="s">
        <v>922</v>
      </c>
      <c r="Z584" t="s">
        <v>950</v>
      </c>
      <c r="AA584">
        <v>96009194</v>
      </c>
      <c r="AB584" t="s">
        <v>774</v>
      </c>
      <c r="AC584">
        <v>3497</v>
      </c>
      <c r="AD584" s="5">
        <v>37043</v>
      </c>
      <c r="AE584" s="5">
        <v>37072</v>
      </c>
    </row>
    <row r="585" spans="1:31" x14ac:dyDescent="0.2">
      <c r="A585" s="70">
        <f t="shared" si="51"/>
        <v>37040</v>
      </c>
      <c r="B585" s="70" t="str">
        <f t="shared" si="52"/>
        <v>Natural Gas</v>
      </c>
      <c r="C585" s="71">
        <f t="shared" si="53"/>
        <v>30750</v>
      </c>
      <c r="D585" s="71">
        <f t="shared" si="47"/>
        <v>7.6875</v>
      </c>
      <c r="E585" s="3">
        <v>1305307</v>
      </c>
      <c r="F585" s="5">
        <v>37040.496724536999</v>
      </c>
      <c r="G585" t="s">
        <v>160</v>
      </c>
      <c r="H585" t="s">
        <v>461</v>
      </c>
      <c r="I585" t="s">
        <v>912</v>
      </c>
      <c r="K585" t="s">
        <v>942</v>
      </c>
      <c r="L585" t="s">
        <v>943</v>
      </c>
      <c r="M585">
        <v>37101</v>
      </c>
      <c r="N585" t="s">
        <v>488</v>
      </c>
      <c r="P585" s="7">
        <v>1025</v>
      </c>
      <c r="R585" t="s">
        <v>945</v>
      </c>
      <c r="S585" t="s">
        <v>917</v>
      </c>
      <c r="T585" s="11">
        <v>-0.1</v>
      </c>
      <c r="U585" t="s">
        <v>453</v>
      </c>
      <c r="V585" t="s">
        <v>131</v>
      </c>
      <c r="W585" t="s">
        <v>132</v>
      </c>
      <c r="X585" t="s">
        <v>949</v>
      </c>
      <c r="Y585" t="s">
        <v>922</v>
      </c>
      <c r="Z585" t="s">
        <v>950</v>
      </c>
      <c r="AA585">
        <v>96009194</v>
      </c>
      <c r="AB585" t="s">
        <v>775</v>
      </c>
      <c r="AC585">
        <v>3497</v>
      </c>
      <c r="AD585" s="5">
        <v>37043.875</v>
      </c>
      <c r="AE585" s="5">
        <v>37072.875</v>
      </c>
    </row>
    <row r="586" spans="1:31" x14ac:dyDescent="0.2">
      <c r="A586" s="70">
        <f t="shared" si="51"/>
        <v>37040</v>
      </c>
      <c r="B586" s="70" t="str">
        <f t="shared" si="52"/>
        <v>US East Power</v>
      </c>
      <c r="C586" s="71">
        <f t="shared" si="53"/>
        <v>292000</v>
      </c>
      <c r="D586" s="71">
        <f t="shared" si="47"/>
        <v>1460</v>
      </c>
      <c r="E586" s="3">
        <v>1305398</v>
      </c>
      <c r="F586" s="5">
        <v>37040.508634259299</v>
      </c>
      <c r="G586" t="s">
        <v>19</v>
      </c>
      <c r="H586" t="s">
        <v>997</v>
      </c>
      <c r="I586" t="s">
        <v>912</v>
      </c>
      <c r="K586" t="s">
        <v>913</v>
      </c>
      <c r="L586" t="s">
        <v>953</v>
      </c>
      <c r="M586">
        <v>28399</v>
      </c>
      <c r="N586" t="s">
        <v>776</v>
      </c>
      <c r="O586" s="7">
        <v>50</v>
      </c>
      <c r="R586" t="s">
        <v>916</v>
      </c>
      <c r="S586" t="s">
        <v>917</v>
      </c>
      <c r="T586" s="11">
        <v>54.9</v>
      </c>
      <c r="U586" t="s">
        <v>1044</v>
      </c>
      <c r="V586" t="s">
        <v>53</v>
      </c>
      <c r="W586" t="s">
        <v>957</v>
      </c>
      <c r="X586" t="s">
        <v>921</v>
      </c>
      <c r="Y586" t="s">
        <v>922</v>
      </c>
      <c r="Z586" t="s">
        <v>923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0">
        <f t="shared" si="51"/>
        <v>37040</v>
      </c>
      <c r="B587" s="70" t="str">
        <f t="shared" si="52"/>
        <v>Natural Gas</v>
      </c>
      <c r="C587" s="71">
        <f t="shared" si="53"/>
        <v>765000</v>
      </c>
      <c r="D587" s="71">
        <f t="shared" si="47"/>
        <v>229.49999999999997</v>
      </c>
      <c r="E587" s="3">
        <v>1305532</v>
      </c>
      <c r="F587" s="5">
        <v>37040.519999999997</v>
      </c>
      <c r="G587" t="s">
        <v>999</v>
      </c>
      <c r="H587" t="s">
        <v>171</v>
      </c>
      <c r="I587" t="s">
        <v>912</v>
      </c>
      <c r="K587" t="s">
        <v>942</v>
      </c>
      <c r="L587" t="s">
        <v>959</v>
      </c>
      <c r="M587">
        <v>49351</v>
      </c>
      <c r="N587" t="s">
        <v>788</v>
      </c>
      <c r="P587" s="7">
        <v>5000</v>
      </c>
      <c r="R587" t="s">
        <v>945</v>
      </c>
      <c r="S587" t="s">
        <v>917</v>
      </c>
      <c r="T587" s="11">
        <v>3.99</v>
      </c>
      <c r="U587" t="s">
        <v>155</v>
      </c>
      <c r="V587" t="s">
        <v>1017</v>
      </c>
      <c r="W587" t="s">
        <v>1018</v>
      </c>
      <c r="X587" t="s">
        <v>949</v>
      </c>
      <c r="Y587" t="s">
        <v>922</v>
      </c>
      <c r="Z587" t="s">
        <v>950</v>
      </c>
      <c r="AA587">
        <v>95000226</v>
      </c>
      <c r="AB587" t="s">
        <v>789</v>
      </c>
      <c r="AC587">
        <v>64245</v>
      </c>
      <c r="AD587" s="5">
        <v>37043</v>
      </c>
      <c r="AE587" s="5">
        <v>37195</v>
      </c>
    </row>
    <row r="588" spans="1:31" x14ac:dyDescent="0.2">
      <c r="A588" s="70">
        <f t="shared" si="51"/>
        <v>37040</v>
      </c>
      <c r="B588" s="70" t="str">
        <f t="shared" si="52"/>
        <v>Natural Gas</v>
      </c>
      <c r="C588" s="71">
        <f t="shared" si="53"/>
        <v>755000</v>
      </c>
      <c r="D588" s="71">
        <f t="shared" si="47"/>
        <v>226.49999999999997</v>
      </c>
      <c r="E588" s="3">
        <v>1305534</v>
      </c>
      <c r="F588" s="5">
        <v>37040.520162036999</v>
      </c>
      <c r="G588" t="s">
        <v>999</v>
      </c>
      <c r="H588" t="s">
        <v>171</v>
      </c>
      <c r="I588" t="s">
        <v>912</v>
      </c>
      <c r="K588" t="s">
        <v>942</v>
      </c>
      <c r="L588" t="s">
        <v>959</v>
      </c>
      <c r="M588">
        <v>35353</v>
      </c>
      <c r="N588" t="s">
        <v>1015</v>
      </c>
      <c r="O588" s="7">
        <v>5000</v>
      </c>
      <c r="R588" t="s">
        <v>945</v>
      </c>
      <c r="S588" t="s">
        <v>917</v>
      </c>
      <c r="T588" s="11">
        <v>4.3849999999999998</v>
      </c>
      <c r="U588" t="s">
        <v>155</v>
      </c>
      <c r="V588" t="s">
        <v>1017</v>
      </c>
      <c r="W588" t="s">
        <v>1018</v>
      </c>
      <c r="X588" t="s">
        <v>949</v>
      </c>
      <c r="Y588" t="s">
        <v>922</v>
      </c>
      <c r="Z588" t="s">
        <v>950</v>
      </c>
      <c r="AA588">
        <v>95000226</v>
      </c>
      <c r="AB588" t="s">
        <v>790</v>
      </c>
      <c r="AC588">
        <v>64245</v>
      </c>
      <c r="AD588" s="5">
        <v>37196</v>
      </c>
      <c r="AE588" s="5">
        <v>37346</v>
      </c>
    </row>
    <row r="589" spans="1:31" x14ac:dyDescent="0.2">
      <c r="A589" s="70">
        <f t="shared" si="51"/>
        <v>37040</v>
      </c>
      <c r="B589" s="70" t="str">
        <f t="shared" si="52"/>
        <v>Natural Gas</v>
      </c>
      <c r="C589" s="71">
        <f t="shared" si="53"/>
        <v>765000</v>
      </c>
      <c r="D589" s="71">
        <f t="shared" si="47"/>
        <v>229.49999999999997</v>
      </c>
      <c r="E589" s="3">
        <v>1305538</v>
      </c>
      <c r="F589" s="5">
        <v>37040.520300925898</v>
      </c>
      <c r="G589" t="s">
        <v>999</v>
      </c>
      <c r="H589" t="s">
        <v>171</v>
      </c>
      <c r="I589" t="s">
        <v>912</v>
      </c>
      <c r="K589" t="s">
        <v>942</v>
      </c>
      <c r="L589" t="s">
        <v>959</v>
      </c>
      <c r="M589">
        <v>49351</v>
      </c>
      <c r="N589" t="s">
        <v>788</v>
      </c>
      <c r="P589" s="7">
        <v>5000</v>
      </c>
      <c r="R589" t="s">
        <v>945</v>
      </c>
      <c r="S589" t="s">
        <v>917</v>
      </c>
      <c r="T589" s="11">
        <v>3.99</v>
      </c>
      <c r="U589" t="s">
        <v>155</v>
      </c>
      <c r="V589" t="s">
        <v>1017</v>
      </c>
      <c r="W589" t="s">
        <v>1018</v>
      </c>
      <c r="X589" t="s">
        <v>949</v>
      </c>
      <c r="Y589" t="s">
        <v>922</v>
      </c>
      <c r="Z589" t="s">
        <v>950</v>
      </c>
      <c r="AA589">
        <v>95000226</v>
      </c>
      <c r="AB589" t="s">
        <v>791</v>
      </c>
      <c r="AC589">
        <v>64245</v>
      </c>
      <c r="AD589" s="5">
        <v>37043</v>
      </c>
      <c r="AE589" s="5">
        <v>37195</v>
      </c>
    </row>
    <row r="590" spans="1:31" x14ac:dyDescent="0.2">
      <c r="A590" s="70">
        <f t="shared" si="51"/>
        <v>37040</v>
      </c>
      <c r="B590" s="70" t="str">
        <f t="shared" si="52"/>
        <v>Natural Gas</v>
      </c>
      <c r="C590" s="71">
        <f t="shared" si="53"/>
        <v>755000</v>
      </c>
      <c r="D590" s="71">
        <f t="shared" si="47"/>
        <v>226.49999999999997</v>
      </c>
      <c r="E590" s="3">
        <v>1305542</v>
      </c>
      <c r="F590" s="5">
        <v>37040.5203819444</v>
      </c>
      <c r="G590" t="s">
        <v>999</v>
      </c>
      <c r="H590" t="s">
        <v>171</v>
      </c>
      <c r="I590" t="s">
        <v>912</v>
      </c>
      <c r="K590" t="s">
        <v>942</v>
      </c>
      <c r="L590" t="s">
        <v>959</v>
      </c>
      <c r="M590">
        <v>35353</v>
      </c>
      <c r="N590" t="s">
        <v>1015</v>
      </c>
      <c r="O590" s="7">
        <v>5000</v>
      </c>
      <c r="R590" t="s">
        <v>945</v>
      </c>
      <c r="S590" t="s">
        <v>917</v>
      </c>
      <c r="T590" s="11">
        <v>4.3849999999999998</v>
      </c>
      <c r="U590" t="s">
        <v>155</v>
      </c>
      <c r="V590" t="s">
        <v>1017</v>
      </c>
      <c r="W590" t="s">
        <v>1018</v>
      </c>
      <c r="X590" t="s">
        <v>949</v>
      </c>
      <c r="Y590" t="s">
        <v>922</v>
      </c>
      <c r="Z590" t="s">
        <v>950</v>
      </c>
      <c r="AA590">
        <v>95000226</v>
      </c>
      <c r="AB590" t="s">
        <v>792</v>
      </c>
      <c r="AC590">
        <v>64245</v>
      </c>
      <c r="AD590" s="5">
        <v>37196</v>
      </c>
      <c r="AE590" s="5">
        <v>37346</v>
      </c>
    </row>
    <row r="591" spans="1:31" x14ac:dyDescent="0.2">
      <c r="A591" s="70">
        <f t="shared" si="51"/>
        <v>37040</v>
      </c>
      <c r="B591" s="70" t="str">
        <f t="shared" si="52"/>
        <v>US East Power</v>
      </c>
      <c r="C591" s="71">
        <f t="shared" si="53"/>
        <v>4000</v>
      </c>
      <c r="D591" s="71">
        <f t="shared" si="47"/>
        <v>20</v>
      </c>
      <c r="E591" s="3">
        <v>1305639</v>
      </c>
      <c r="F591" s="5">
        <v>37040.527615740699</v>
      </c>
      <c r="G591" t="s">
        <v>19</v>
      </c>
      <c r="H591" t="s">
        <v>911</v>
      </c>
      <c r="I591" t="s">
        <v>912</v>
      </c>
      <c r="K591" t="s">
        <v>913</v>
      </c>
      <c r="L591" t="s">
        <v>953</v>
      </c>
      <c r="M591">
        <v>51148</v>
      </c>
      <c r="N591" t="s">
        <v>662</v>
      </c>
      <c r="O591" s="7">
        <v>50</v>
      </c>
      <c r="R591" t="s">
        <v>916</v>
      </c>
      <c r="S591" t="s">
        <v>917</v>
      </c>
      <c r="T591" s="11">
        <v>56</v>
      </c>
      <c r="U591" t="s">
        <v>636</v>
      </c>
      <c r="V591" t="s">
        <v>973</v>
      </c>
      <c r="W591" t="s">
        <v>974</v>
      </c>
      <c r="X591" t="s">
        <v>921</v>
      </c>
      <c r="Y591" t="s">
        <v>922</v>
      </c>
      <c r="Z591" t="s">
        <v>923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0">
        <f t="shared" si="51"/>
        <v>37040</v>
      </c>
      <c r="B592" s="70" t="str">
        <f t="shared" si="52"/>
        <v>Natural Gas</v>
      </c>
      <c r="C592" s="71">
        <f t="shared" si="53"/>
        <v>3775000</v>
      </c>
      <c r="D592" s="71">
        <f t="shared" ref="D592:D655" si="54">VLOOKUP(H592,$A$7:$F$13,(HLOOKUP(B592,$B$5:$F$6,2,FALSE)),FALSE)*C592</f>
        <v>943.75</v>
      </c>
      <c r="E592" s="3">
        <v>1305708</v>
      </c>
      <c r="F592" s="5">
        <v>37040.531527777799</v>
      </c>
      <c r="G592" t="s">
        <v>982</v>
      </c>
      <c r="H592" t="s">
        <v>997</v>
      </c>
      <c r="I592" t="s">
        <v>912</v>
      </c>
      <c r="K592" t="s">
        <v>942</v>
      </c>
      <c r="L592" t="s">
        <v>943</v>
      </c>
      <c r="M592">
        <v>49191</v>
      </c>
      <c r="N592" t="s">
        <v>793</v>
      </c>
      <c r="O592" s="7">
        <v>25000</v>
      </c>
      <c r="R592" t="s">
        <v>945</v>
      </c>
      <c r="S592" t="s">
        <v>917</v>
      </c>
      <c r="T592" s="11">
        <v>-1.2500000000000001E-2</v>
      </c>
      <c r="U592" t="s">
        <v>130</v>
      </c>
      <c r="V592" t="s">
        <v>131</v>
      </c>
      <c r="W592" t="s">
        <v>132</v>
      </c>
      <c r="X592" t="s">
        <v>949</v>
      </c>
      <c r="Y592" t="s">
        <v>922</v>
      </c>
      <c r="Z592" t="s">
        <v>950</v>
      </c>
      <c r="AA592">
        <v>96045266</v>
      </c>
      <c r="AB592" t="s">
        <v>794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0">
        <f t="shared" si="51"/>
        <v>37040</v>
      </c>
      <c r="B593" s="70" t="str">
        <f t="shared" si="52"/>
        <v>Natural Gas</v>
      </c>
      <c r="C593" s="71">
        <f t="shared" si="53"/>
        <v>150000</v>
      </c>
      <c r="D593" s="71">
        <f t="shared" si="54"/>
        <v>44.999999999999993</v>
      </c>
      <c r="E593" s="3">
        <v>1305747</v>
      </c>
      <c r="F593" s="5">
        <v>37040.533587963</v>
      </c>
      <c r="G593" t="s">
        <v>168</v>
      </c>
      <c r="H593" t="s">
        <v>911</v>
      </c>
      <c r="I593" t="s">
        <v>912</v>
      </c>
      <c r="K593" t="s">
        <v>942</v>
      </c>
      <c r="L593" t="s">
        <v>943</v>
      </c>
      <c r="M593">
        <v>36135</v>
      </c>
      <c r="N593" t="s">
        <v>518</v>
      </c>
      <c r="P593" s="7">
        <v>5000</v>
      </c>
      <c r="R593" t="s">
        <v>945</v>
      </c>
      <c r="S593" t="s">
        <v>917</v>
      </c>
      <c r="T593" s="11">
        <v>-1.1850000000000001</v>
      </c>
      <c r="U593" t="s">
        <v>747</v>
      </c>
      <c r="V593" t="s">
        <v>977</v>
      </c>
      <c r="W593" t="s">
        <v>1013</v>
      </c>
      <c r="X593" t="s">
        <v>949</v>
      </c>
      <c r="Y593" t="s">
        <v>922</v>
      </c>
      <c r="Z593" t="s">
        <v>950</v>
      </c>
      <c r="AA593">
        <v>95000337</v>
      </c>
      <c r="AB593" t="s">
        <v>795</v>
      </c>
      <c r="AC593">
        <v>687</v>
      </c>
      <c r="AD593" s="5">
        <v>37043.875</v>
      </c>
      <c r="AE593" s="5">
        <v>37072.875</v>
      </c>
    </row>
    <row r="594" spans="1:31" x14ac:dyDescent="0.2">
      <c r="A594" s="70">
        <f t="shared" si="51"/>
        <v>37040</v>
      </c>
      <c r="B594" s="70" t="str">
        <f t="shared" si="52"/>
        <v>US East Power</v>
      </c>
      <c r="C594" s="71">
        <f t="shared" si="53"/>
        <v>24000</v>
      </c>
      <c r="D594" s="71">
        <f t="shared" si="54"/>
        <v>120</v>
      </c>
      <c r="E594" s="3">
        <v>1305827</v>
      </c>
      <c r="F594" s="5">
        <v>37040.536527777796</v>
      </c>
      <c r="G594" t="s">
        <v>107</v>
      </c>
      <c r="H594" t="s">
        <v>501</v>
      </c>
      <c r="I594" t="s">
        <v>912</v>
      </c>
      <c r="K594" t="s">
        <v>913</v>
      </c>
      <c r="L594" t="s">
        <v>324</v>
      </c>
      <c r="M594">
        <v>34800</v>
      </c>
      <c r="N594" t="s">
        <v>559</v>
      </c>
      <c r="O594" s="7">
        <v>50</v>
      </c>
      <c r="R594" t="s">
        <v>916</v>
      </c>
      <c r="S594" t="s">
        <v>917</v>
      </c>
      <c r="T594" s="11">
        <v>45.75</v>
      </c>
      <c r="U594" t="s">
        <v>687</v>
      </c>
      <c r="V594" t="s">
        <v>359</v>
      </c>
      <c r="W594" t="s">
        <v>360</v>
      </c>
      <c r="X594" t="s">
        <v>921</v>
      </c>
      <c r="Y594" t="s">
        <v>922</v>
      </c>
      <c r="Z594" t="s">
        <v>923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0">
        <f t="shared" si="51"/>
        <v>37040</v>
      </c>
      <c r="B595" s="70" t="str">
        <f t="shared" si="52"/>
        <v>Natural Gas</v>
      </c>
      <c r="C595" s="71">
        <f t="shared" si="53"/>
        <v>300000</v>
      </c>
      <c r="D595" s="71">
        <f t="shared" si="54"/>
        <v>75</v>
      </c>
      <c r="E595" s="3">
        <v>1305952</v>
      </c>
      <c r="F595" s="5">
        <v>37040.539942129602</v>
      </c>
      <c r="G595" t="s">
        <v>168</v>
      </c>
      <c r="H595" t="s">
        <v>461</v>
      </c>
      <c r="I595" t="s">
        <v>912</v>
      </c>
      <c r="K595" t="s">
        <v>942</v>
      </c>
      <c r="L595" t="s">
        <v>943</v>
      </c>
      <c r="M595">
        <v>38615</v>
      </c>
      <c r="N595" t="s">
        <v>796</v>
      </c>
      <c r="P595" s="7">
        <v>10000</v>
      </c>
      <c r="R595" t="s">
        <v>945</v>
      </c>
      <c r="S595" t="s">
        <v>917</v>
      </c>
      <c r="T595" s="11">
        <v>-0.11</v>
      </c>
      <c r="U595" t="s">
        <v>539</v>
      </c>
      <c r="V595" t="s">
        <v>1024</v>
      </c>
      <c r="W595" t="s">
        <v>1025</v>
      </c>
      <c r="X595" t="s">
        <v>949</v>
      </c>
      <c r="Y595" t="s">
        <v>922</v>
      </c>
      <c r="Z595" t="s">
        <v>950</v>
      </c>
      <c r="AA595">
        <v>95000337</v>
      </c>
      <c r="AB595" t="s">
        <v>797</v>
      </c>
      <c r="AC595">
        <v>687</v>
      </c>
      <c r="AD595" s="5">
        <v>37043.875</v>
      </c>
      <c r="AE595" s="5">
        <v>37072.875</v>
      </c>
    </row>
    <row r="596" spans="1:31" x14ac:dyDescent="0.2">
      <c r="A596" s="70">
        <f t="shared" si="51"/>
        <v>37040</v>
      </c>
      <c r="B596" s="70" t="str">
        <f t="shared" si="52"/>
        <v>Natural Gas</v>
      </c>
      <c r="C596" s="71">
        <f t="shared" si="53"/>
        <v>300000</v>
      </c>
      <c r="D596" s="71">
        <f t="shared" si="54"/>
        <v>75</v>
      </c>
      <c r="E596" s="3">
        <v>1305992</v>
      </c>
      <c r="F596" s="5">
        <v>37040.541539351798</v>
      </c>
      <c r="G596" t="s">
        <v>168</v>
      </c>
      <c r="H596" t="s">
        <v>461</v>
      </c>
      <c r="I596" t="s">
        <v>912</v>
      </c>
      <c r="K596" t="s">
        <v>942</v>
      </c>
      <c r="L596" t="s">
        <v>943</v>
      </c>
      <c r="M596">
        <v>38615</v>
      </c>
      <c r="N596" t="s">
        <v>796</v>
      </c>
      <c r="P596" s="7">
        <v>10000</v>
      </c>
      <c r="R596" t="s">
        <v>945</v>
      </c>
      <c r="S596" t="s">
        <v>917</v>
      </c>
      <c r="T596" s="11">
        <v>-0.105</v>
      </c>
      <c r="U596" t="s">
        <v>539</v>
      </c>
      <c r="V596" t="s">
        <v>1024</v>
      </c>
      <c r="W596" t="s">
        <v>1025</v>
      </c>
      <c r="X596" t="s">
        <v>949</v>
      </c>
      <c r="Y596" t="s">
        <v>922</v>
      </c>
      <c r="Z596" t="s">
        <v>950</v>
      </c>
      <c r="AA596">
        <v>95000337</v>
      </c>
      <c r="AB596" t="s">
        <v>798</v>
      </c>
      <c r="AC596">
        <v>687</v>
      </c>
      <c r="AD596" s="5">
        <v>37043.875</v>
      </c>
      <c r="AE596" s="5">
        <v>37072.875</v>
      </c>
    </row>
    <row r="597" spans="1:31" x14ac:dyDescent="0.2">
      <c r="A597" s="70">
        <f t="shared" si="51"/>
        <v>37040</v>
      </c>
      <c r="B597" s="70" t="str">
        <f t="shared" si="52"/>
        <v>Natural Gas</v>
      </c>
      <c r="C597" s="71">
        <f t="shared" si="53"/>
        <v>300000</v>
      </c>
      <c r="D597" s="71">
        <f t="shared" si="54"/>
        <v>75</v>
      </c>
      <c r="E597" s="3">
        <v>1306037</v>
      </c>
      <c r="F597" s="5">
        <v>37040.542719907397</v>
      </c>
      <c r="G597" t="s">
        <v>168</v>
      </c>
      <c r="H597" t="s">
        <v>461</v>
      </c>
      <c r="I597" t="s">
        <v>912</v>
      </c>
      <c r="K597" t="s">
        <v>942</v>
      </c>
      <c r="L597" t="s">
        <v>943</v>
      </c>
      <c r="M597">
        <v>38615</v>
      </c>
      <c r="N597" t="s">
        <v>796</v>
      </c>
      <c r="P597" s="7">
        <v>10000</v>
      </c>
      <c r="R597" t="s">
        <v>945</v>
      </c>
      <c r="S597" t="s">
        <v>917</v>
      </c>
      <c r="T597" s="11">
        <v>-0.1</v>
      </c>
      <c r="U597" t="s">
        <v>539</v>
      </c>
      <c r="V597" t="s">
        <v>1024</v>
      </c>
      <c r="W597" t="s">
        <v>1025</v>
      </c>
      <c r="X597" t="s">
        <v>949</v>
      </c>
      <c r="Y597" t="s">
        <v>922</v>
      </c>
      <c r="Z597" t="s">
        <v>950</v>
      </c>
      <c r="AA597">
        <v>95000337</v>
      </c>
      <c r="AB597" t="s">
        <v>799</v>
      </c>
      <c r="AC597">
        <v>687</v>
      </c>
      <c r="AD597" s="5">
        <v>37043.875</v>
      </c>
      <c r="AE597" s="5">
        <v>37072.875</v>
      </c>
    </row>
    <row r="598" spans="1:31" x14ac:dyDescent="0.2">
      <c r="A598" s="70">
        <f t="shared" si="51"/>
        <v>37040</v>
      </c>
      <c r="B598" s="70" t="str">
        <f t="shared" si="52"/>
        <v>Natural Gas</v>
      </c>
      <c r="C598" s="71">
        <f t="shared" si="53"/>
        <v>300000</v>
      </c>
      <c r="D598" s="71">
        <f t="shared" si="54"/>
        <v>75</v>
      </c>
      <c r="E598" s="3">
        <v>1306042</v>
      </c>
      <c r="F598" s="5">
        <v>37040.542928240699</v>
      </c>
      <c r="G598" t="s">
        <v>754</v>
      </c>
      <c r="H598" t="s">
        <v>997</v>
      </c>
      <c r="I598" t="s">
        <v>912</v>
      </c>
      <c r="K598" t="s">
        <v>942</v>
      </c>
      <c r="L598" t="s">
        <v>959</v>
      </c>
      <c r="M598">
        <v>36249</v>
      </c>
      <c r="N598" t="s">
        <v>800</v>
      </c>
      <c r="P598" s="7">
        <v>10000</v>
      </c>
      <c r="R598" t="s">
        <v>945</v>
      </c>
      <c r="S598" t="s">
        <v>917</v>
      </c>
      <c r="T598" s="11">
        <v>-0.02</v>
      </c>
      <c r="U598" t="s">
        <v>1023</v>
      </c>
      <c r="V598" t="s">
        <v>11</v>
      </c>
      <c r="W598" t="s">
        <v>3</v>
      </c>
      <c r="X598" t="s">
        <v>949</v>
      </c>
      <c r="Y598" t="s">
        <v>922</v>
      </c>
      <c r="Z598" t="s">
        <v>950</v>
      </c>
      <c r="AB598" t="s">
        <v>801</v>
      </c>
      <c r="AC598">
        <v>63597</v>
      </c>
      <c r="AD598" s="5">
        <v>37043.875</v>
      </c>
      <c r="AE598" s="5">
        <v>37072.875</v>
      </c>
    </row>
    <row r="599" spans="1:31" x14ac:dyDescent="0.2">
      <c r="A599" s="70">
        <f t="shared" si="51"/>
        <v>37040</v>
      </c>
      <c r="B599" s="70" t="str">
        <f t="shared" si="52"/>
        <v>Natural Gas</v>
      </c>
      <c r="C599" s="71">
        <f t="shared" si="53"/>
        <v>300000</v>
      </c>
      <c r="D599" s="71">
        <f t="shared" si="54"/>
        <v>75</v>
      </c>
      <c r="E599" s="3">
        <v>1306100</v>
      </c>
      <c r="F599" s="5">
        <v>37040.544861111099</v>
      </c>
      <c r="G599" t="s">
        <v>168</v>
      </c>
      <c r="H599" t="s">
        <v>461</v>
      </c>
      <c r="I599" t="s">
        <v>912</v>
      </c>
      <c r="K599" t="s">
        <v>942</v>
      </c>
      <c r="L599" t="s">
        <v>943</v>
      </c>
      <c r="M599">
        <v>38615</v>
      </c>
      <c r="N599" t="s">
        <v>796</v>
      </c>
      <c r="P599" s="7">
        <v>10000</v>
      </c>
      <c r="R599" t="s">
        <v>945</v>
      </c>
      <c r="S599" t="s">
        <v>917</v>
      </c>
      <c r="T599" s="11">
        <v>-0.1</v>
      </c>
      <c r="U599" t="s">
        <v>539</v>
      </c>
      <c r="V599" t="s">
        <v>1024</v>
      </c>
      <c r="W599" t="s">
        <v>1025</v>
      </c>
      <c r="X599" t="s">
        <v>949</v>
      </c>
      <c r="Y599" t="s">
        <v>922</v>
      </c>
      <c r="Z599" t="s">
        <v>950</v>
      </c>
      <c r="AA599">
        <v>95000337</v>
      </c>
      <c r="AB599" t="s">
        <v>802</v>
      </c>
      <c r="AC599">
        <v>687</v>
      </c>
      <c r="AD599" s="5">
        <v>37043.875</v>
      </c>
      <c r="AE599" s="5">
        <v>37072.875</v>
      </c>
    </row>
    <row r="600" spans="1:31" x14ac:dyDescent="0.2">
      <c r="A600" s="70">
        <f t="shared" si="51"/>
        <v>37040</v>
      </c>
      <c r="B600" s="70" t="str">
        <f t="shared" si="52"/>
        <v>Natural Gas</v>
      </c>
      <c r="C600" s="71">
        <f t="shared" si="53"/>
        <v>300000</v>
      </c>
      <c r="D600" s="71">
        <f t="shared" si="54"/>
        <v>75</v>
      </c>
      <c r="E600" s="3">
        <v>1306255</v>
      </c>
      <c r="F600" s="5">
        <v>37040.553194444401</v>
      </c>
      <c r="G600" t="s">
        <v>168</v>
      </c>
      <c r="H600" t="s">
        <v>461</v>
      </c>
      <c r="I600" t="s">
        <v>912</v>
      </c>
      <c r="K600" t="s">
        <v>942</v>
      </c>
      <c r="L600" t="s">
        <v>943</v>
      </c>
      <c r="M600">
        <v>38615</v>
      </c>
      <c r="N600" t="s">
        <v>796</v>
      </c>
      <c r="P600" s="7">
        <v>10000</v>
      </c>
      <c r="R600" t="s">
        <v>945</v>
      </c>
      <c r="S600" t="s">
        <v>917</v>
      </c>
      <c r="T600" s="11">
        <v>-0.1</v>
      </c>
      <c r="U600" t="s">
        <v>539</v>
      </c>
      <c r="V600" t="s">
        <v>1024</v>
      </c>
      <c r="W600" t="s">
        <v>1025</v>
      </c>
      <c r="X600" t="s">
        <v>949</v>
      </c>
      <c r="Y600" t="s">
        <v>922</v>
      </c>
      <c r="Z600" t="s">
        <v>950</v>
      </c>
      <c r="AA600">
        <v>95000337</v>
      </c>
      <c r="AB600" t="s">
        <v>803</v>
      </c>
      <c r="AC600">
        <v>687</v>
      </c>
      <c r="AD600" s="5">
        <v>37043.875</v>
      </c>
      <c r="AE600" s="5">
        <v>37072.875</v>
      </c>
    </row>
    <row r="601" spans="1:31" x14ac:dyDescent="0.2">
      <c r="A601" s="70">
        <f t="shared" si="51"/>
        <v>37040</v>
      </c>
      <c r="B601" s="70" t="str">
        <f t="shared" si="52"/>
        <v>US East Power</v>
      </c>
      <c r="C601" s="71">
        <f t="shared" si="53"/>
        <v>4000</v>
      </c>
      <c r="D601" s="71">
        <f t="shared" si="54"/>
        <v>20</v>
      </c>
      <c r="E601" s="3">
        <v>1306332</v>
      </c>
      <c r="F601" s="5">
        <v>37040.558923611097</v>
      </c>
      <c r="G601" t="s">
        <v>1045</v>
      </c>
      <c r="H601" t="s">
        <v>911</v>
      </c>
      <c r="I601" t="s">
        <v>912</v>
      </c>
      <c r="K601" t="s">
        <v>913</v>
      </c>
      <c r="L601" t="s">
        <v>953</v>
      </c>
      <c r="M601">
        <v>29083</v>
      </c>
      <c r="N601" t="s">
        <v>737</v>
      </c>
      <c r="P601" s="7">
        <v>50</v>
      </c>
      <c r="R601" t="s">
        <v>916</v>
      </c>
      <c r="S601" t="s">
        <v>917</v>
      </c>
      <c r="T601" s="11">
        <v>57.75</v>
      </c>
      <c r="U601" t="s">
        <v>638</v>
      </c>
      <c r="V601" t="s">
        <v>1052</v>
      </c>
      <c r="W601" t="s">
        <v>969</v>
      </c>
      <c r="X601" t="s">
        <v>921</v>
      </c>
      <c r="Y601" t="s">
        <v>922</v>
      </c>
      <c r="Z601" t="s">
        <v>923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0">
        <f t="shared" si="51"/>
        <v>37040</v>
      </c>
      <c r="B602" s="70" t="str">
        <f t="shared" si="52"/>
        <v>US East Power</v>
      </c>
      <c r="C602" s="71">
        <f t="shared" si="53"/>
        <v>47200</v>
      </c>
      <c r="D602" s="71">
        <f t="shared" si="54"/>
        <v>236</v>
      </c>
      <c r="E602" s="3">
        <v>1306339</v>
      </c>
      <c r="F602" s="5">
        <v>37040.559525463003</v>
      </c>
      <c r="G602" t="s">
        <v>107</v>
      </c>
      <c r="H602" t="s">
        <v>501</v>
      </c>
      <c r="I602" t="s">
        <v>912</v>
      </c>
      <c r="K602" t="s">
        <v>913</v>
      </c>
      <c r="L602" t="s">
        <v>953</v>
      </c>
      <c r="M602">
        <v>33296</v>
      </c>
      <c r="N602" t="s">
        <v>804</v>
      </c>
      <c r="O602" s="7">
        <v>50</v>
      </c>
      <c r="R602" t="s">
        <v>916</v>
      </c>
      <c r="S602" t="s">
        <v>917</v>
      </c>
      <c r="T602" s="11">
        <v>40.5</v>
      </c>
      <c r="U602" t="s">
        <v>687</v>
      </c>
      <c r="V602" t="s">
        <v>513</v>
      </c>
      <c r="W602" t="s">
        <v>352</v>
      </c>
      <c r="X602" t="s">
        <v>921</v>
      </c>
      <c r="Y602" t="s">
        <v>922</v>
      </c>
      <c r="Z602" t="s">
        <v>923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0">
        <f t="shared" si="51"/>
        <v>37040</v>
      </c>
      <c r="B603" s="70" t="str">
        <f t="shared" si="52"/>
        <v>Natural Gas</v>
      </c>
      <c r="C603" s="71">
        <f t="shared" si="53"/>
        <v>1500000</v>
      </c>
      <c r="D603" s="71">
        <f t="shared" si="54"/>
        <v>375</v>
      </c>
      <c r="E603" s="3">
        <v>1306365</v>
      </c>
      <c r="F603" s="5">
        <v>37040.5625</v>
      </c>
      <c r="G603" t="s">
        <v>982</v>
      </c>
      <c r="H603" t="s">
        <v>997</v>
      </c>
      <c r="I603" t="s">
        <v>912</v>
      </c>
      <c r="K603" t="s">
        <v>942</v>
      </c>
      <c r="L603" t="s">
        <v>943</v>
      </c>
      <c r="M603">
        <v>33999</v>
      </c>
      <c r="N603" t="s">
        <v>648</v>
      </c>
      <c r="O603" s="7">
        <v>50000</v>
      </c>
      <c r="R603" t="s">
        <v>945</v>
      </c>
      <c r="S603" t="s">
        <v>917</v>
      </c>
      <c r="T603" s="11">
        <v>3.5000000000000003E-2</v>
      </c>
      <c r="U603" t="s">
        <v>130</v>
      </c>
      <c r="V603" t="s">
        <v>1039</v>
      </c>
      <c r="W603" t="s">
        <v>1040</v>
      </c>
      <c r="X603" t="s">
        <v>949</v>
      </c>
      <c r="Y603" t="s">
        <v>922</v>
      </c>
      <c r="Z603" t="s">
        <v>950</v>
      </c>
      <c r="AA603">
        <v>96045266</v>
      </c>
      <c r="AB603" t="s">
        <v>805</v>
      </c>
      <c r="AC603">
        <v>53350</v>
      </c>
      <c r="AD603" s="5">
        <v>37043</v>
      </c>
      <c r="AE603" s="5">
        <v>37072</v>
      </c>
    </row>
    <row r="604" spans="1:31" x14ac:dyDescent="0.2">
      <c r="A604" s="70">
        <f t="shared" si="51"/>
        <v>37040</v>
      </c>
      <c r="B604" s="70" t="str">
        <f t="shared" si="52"/>
        <v>US West Power</v>
      </c>
      <c r="C604" s="71">
        <f t="shared" si="53"/>
        <v>12000</v>
      </c>
      <c r="D604" s="71">
        <f t="shared" si="54"/>
        <v>90</v>
      </c>
      <c r="E604" s="3">
        <v>1306447</v>
      </c>
      <c r="F604" s="5">
        <v>37040.565821759301</v>
      </c>
      <c r="G604" t="s">
        <v>19</v>
      </c>
      <c r="H604" t="s">
        <v>911</v>
      </c>
      <c r="I604" t="s">
        <v>912</v>
      </c>
      <c r="K604" t="s">
        <v>913</v>
      </c>
      <c r="L604" t="s">
        <v>925</v>
      </c>
      <c r="M604">
        <v>40559</v>
      </c>
      <c r="N604" t="s">
        <v>806</v>
      </c>
      <c r="P604" s="7">
        <v>25</v>
      </c>
      <c r="R604" t="s">
        <v>916</v>
      </c>
      <c r="S604" t="s">
        <v>917</v>
      </c>
      <c r="T604" s="11">
        <v>204</v>
      </c>
      <c r="U604" t="s">
        <v>641</v>
      </c>
      <c r="V604" t="s">
        <v>927</v>
      </c>
      <c r="W604" t="s">
        <v>928</v>
      </c>
      <c r="X604" t="s">
        <v>921</v>
      </c>
      <c r="Y604" t="s">
        <v>922</v>
      </c>
      <c r="Z604" t="s">
        <v>923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0">
        <f t="shared" si="51"/>
        <v>37040</v>
      </c>
      <c r="B605" s="70" t="str">
        <f t="shared" si="52"/>
        <v>Natural Gas</v>
      </c>
      <c r="C605" s="71">
        <f t="shared" si="53"/>
        <v>150000</v>
      </c>
      <c r="D605" s="71">
        <f t="shared" si="54"/>
        <v>44.999999999999993</v>
      </c>
      <c r="E605" s="3">
        <v>1306472</v>
      </c>
      <c r="F605" s="5">
        <v>37040.567094907397</v>
      </c>
      <c r="G605" t="s">
        <v>168</v>
      </c>
      <c r="H605" t="s">
        <v>911</v>
      </c>
      <c r="I605" t="s">
        <v>912</v>
      </c>
      <c r="K605" t="s">
        <v>942</v>
      </c>
      <c r="L605" t="s">
        <v>943</v>
      </c>
      <c r="M605">
        <v>36135</v>
      </c>
      <c r="N605" t="s">
        <v>518</v>
      </c>
      <c r="P605" s="7">
        <v>5000</v>
      </c>
      <c r="R605" t="s">
        <v>945</v>
      </c>
      <c r="S605" t="s">
        <v>917</v>
      </c>
      <c r="T605" s="11">
        <v>-1.1299999999999999</v>
      </c>
      <c r="U605" t="s">
        <v>747</v>
      </c>
      <c r="V605" t="s">
        <v>977</v>
      </c>
      <c r="W605" t="s">
        <v>1013</v>
      </c>
      <c r="X605" t="s">
        <v>949</v>
      </c>
      <c r="Y605" t="s">
        <v>922</v>
      </c>
      <c r="Z605" t="s">
        <v>950</v>
      </c>
      <c r="AA605">
        <v>95000337</v>
      </c>
      <c r="AB605" t="s">
        <v>807</v>
      </c>
      <c r="AC605">
        <v>687</v>
      </c>
      <c r="AD605" s="5">
        <v>37043.875</v>
      </c>
      <c r="AE605" s="5">
        <v>37072.875</v>
      </c>
    </row>
    <row r="606" spans="1:31" x14ac:dyDescent="0.2">
      <c r="A606" s="70">
        <f t="shared" si="51"/>
        <v>37040</v>
      </c>
      <c r="B606" s="70" t="str">
        <f t="shared" si="52"/>
        <v>US West Power</v>
      </c>
      <c r="C606" s="71">
        <f t="shared" si="53"/>
        <v>12000</v>
      </c>
      <c r="D606" s="71">
        <f t="shared" si="54"/>
        <v>90</v>
      </c>
      <c r="E606" s="3">
        <v>1306879</v>
      </c>
      <c r="F606" s="5">
        <v>37040.586678240703</v>
      </c>
      <c r="G606" t="s">
        <v>910</v>
      </c>
      <c r="H606" t="s">
        <v>911</v>
      </c>
      <c r="I606" t="s">
        <v>912</v>
      </c>
      <c r="K606" t="s">
        <v>913</v>
      </c>
      <c r="L606" t="s">
        <v>914</v>
      </c>
      <c r="M606">
        <v>40719</v>
      </c>
      <c r="N606" t="s">
        <v>275</v>
      </c>
      <c r="O606" s="7">
        <v>25</v>
      </c>
      <c r="R606" t="s">
        <v>916</v>
      </c>
      <c r="S606" t="s">
        <v>917</v>
      </c>
      <c r="T606" s="11">
        <v>205</v>
      </c>
      <c r="U606" t="s">
        <v>641</v>
      </c>
      <c r="V606" t="s">
        <v>276</v>
      </c>
      <c r="W606" t="s">
        <v>920</v>
      </c>
      <c r="X606" t="s">
        <v>921</v>
      </c>
      <c r="Y606" t="s">
        <v>922</v>
      </c>
      <c r="Z606" t="s">
        <v>923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0">
        <f t="shared" si="51"/>
        <v>37040</v>
      </c>
      <c r="B607" s="70" t="str">
        <f t="shared" si="52"/>
        <v>Natural Gas</v>
      </c>
      <c r="C607" s="71">
        <f t="shared" si="53"/>
        <v>1230000</v>
      </c>
      <c r="D607" s="71">
        <f t="shared" si="54"/>
        <v>307.5</v>
      </c>
      <c r="E607" s="3">
        <v>1307043</v>
      </c>
      <c r="F607" s="5">
        <v>37040.5944212963</v>
      </c>
      <c r="G607" t="s">
        <v>982</v>
      </c>
      <c r="H607" t="s">
        <v>997</v>
      </c>
      <c r="I607" t="s">
        <v>912</v>
      </c>
      <c r="K607" t="s">
        <v>942</v>
      </c>
      <c r="L607" t="s">
        <v>943</v>
      </c>
      <c r="M607">
        <v>48728</v>
      </c>
      <c r="N607" t="s">
        <v>808</v>
      </c>
      <c r="O607" s="7">
        <v>10000</v>
      </c>
      <c r="R607" t="s">
        <v>945</v>
      </c>
      <c r="S607" t="s">
        <v>917</v>
      </c>
      <c r="T607" s="11">
        <v>6.5000000000000002E-2</v>
      </c>
      <c r="U607" t="s">
        <v>1023</v>
      </c>
      <c r="V607" t="s">
        <v>11</v>
      </c>
      <c r="W607" t="s">
        <v>3</v>
      </c>
      <c r="X607" t="s">
        <v>949</v>
      </c>
      <c r="Y607" t="s">
        <v>922</v>
      </c>
      <c r="Z607" t="s">
        <v>950</v>
      </c>
      <c r="AA607">
        <v>96045266</v>
      </c>
      <c r="AB607" t="s">
        <v>809</v>
      </c>
      <c r="AC607">
        <v>53350</v>
      </c>
      <c r="AD607" s="5">
        <v>37073</v>
      </c>
      <c r="AE607" s="5">
        <v>37195</v>
      </c>
    </row>
    <row r="608" spans="1:31" x14ac:dyDescent="0.2">
      <c r="A608" s="70">
        <f t="shared" si="51"/>
        <v>37040</v>
      </c>
      <c r="B608" s="70" t="str">
        <f t="shared" si="52"/>
        <v>US East Power</v>
      </c>
      <c r="C608" s="71">
        <f t="shared" si="53"/>
        <v>4000</v>
      </c>
      <c r="D608" s="71">
        <f t="shared" si="54"/>
        <v>20</v>
      </c>
      <c r="E608" s="3">
        <v>1307117</v>
      </c>
      <c r="F608" s="5">
        <v>37040.605763888903</v>
      </c>
      <c r="G608" t="s">
        <v>990</v>
      </c>
      <c r="H608" t="s">
        <v>911</v>
      </c>
      <c r="I608" t="s">
        <v>912</v>
      </c>
      <c r="K608" t="s">
        <v>913</v>
      </c>
      <c r="L608" t="s">
        <v>953</v>
      </c>
      <c r="M608">
        <v>29083</v>
      </c>
      <c r="N608" t="s">
        <v>737</v>
      </c>
      <c r="O608" s="7">
        <v>50</v>
      </c>
      <c r="R608" t="s">
        <v>916</v>
      </c>
      <c r="S608" t="s">
        <v>917</v>
      </c>
      <c r="T608" s="11">
        <v>58</v>
      </c>
      <c r="U608" t="s">
        <v>638</v>
      </c>
      <c r="V608" t="s">
        <v>1052</v>
      </c>
      <c r="W608" t="s">
        <v>969</v>
      </c>
      <c r="X608" t="s">
        <v>921</v>
      </c>
      <c r="Y608" t="s">
        <v>922</v>
      </c>
      <c r="Z608" t="s">
        <v>923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0">
        <f t="shared" si="51"/>
        <v>37040</v>
      </c>
      <c r="B609" s="70" t="str">
        <f t="shared" si="52"/>
        <v>Natural Gas</v>
      </c>
      <c r="C609" s="71">
        <f t="shared" si="53"/>
        <v>300000</v>
      </c>
      <c r="D609" s="71">
        <f t="shared" si="54"/>
        <v>75</v>
      </c>
      <c r="E609" s="3">
        <v>1307169</v>
      </c>
      <c r="F609" s="5">
        <v>37040.616793981499</v>
      </c>
      <c r="G609" t="s">
        <v>958</v>
      </c>
      <c r="H609" t="s">
        <v>997</v>
      </c>
      <c r="I609" t="s">
        <v>912</v>
      </c>
      <c r="K609" t="s">
        <v>942</v>
      </c>
      <c r="L609" t="s">
        <v>959</v>
      </c>
      <c r="M609">
        <v>36197</v>
      </c>
      <c r="N609" t="s">
        <v>810</v>
      </c>
      <c r="P609" s="7">
        <v>10000</v>
      </c>
      <c r="R609" t="s">
        <v>945</v>
      </c>
      <c r="S609" t="s">
        <v>917</v>
      </c>
      <c r="T609" s="11">
        <v>3.7850000000000001</v>
      </c>
      <c r="U609" t="s">
        <v>130</v>
      </c>
      <c r="V609" t="s">
        <v>1039</v>
      </c>
      <c r="W609" t="s">
        <v>1040</v>
      </c>
      <c r="X609" t="s">
        <v>949</v>
      </c>
      <c r="Y609" t="s">
        <v>922</v>
      </c>
      <c r="Z609" t="s">
        <v>950</v>
      </c>
      <c r="AA609">
        <v>96021110</v>
      </c>
      <c r="AB609" t="s">
        <v>811</v>
      </c>
      <c r="AC609">
        <v>57399</v>
      </c>
      <c r="AD609" s="5">
        <v>37043.875</v>
      </c>
      <c r="AE609" s="5">
        <v>37072.875</v>
      </c>
    </row>
    <row r="610" spans="1:31" x14ac:dyDescent="0.2">
      <c r="A610" s="70">
        <f t="shared" si="51"/>
        <v>37040</v>
      </c>
      <c r="B610" s="70" t="str">
        <f t="shared" si="52"/>
        <v>Natural Gas</v>
      </c>
      <c r="C610" s="71">
        <f t="shared" si="53"/>
        <v>300000</v>
      </c>
      <c r="D610" s="71">
        <f t="shared" si="54"/>
        <v>75</v>
      </c>
      <c r="E610" s="3">
        <v>1307188</v>
      </c>
      <c r="F610" s="5">
        <v>37040.6195717593</v>
      </c>
      <c r="G610" t="s">
        <v>958</v>
      </c>
      <c r="H610" t="s">
        <v>997</v>
      </c>
      <c r="I610" t="s">
        <v>912</v>
      </c>
      <c r="K610" t="s">
        <v>942</v>
      </c>
      <c r="L610" t="s">
        <v>959</v>
      </c>
      <c r="M610">
        <v>36197</v>
      </c>
      <c r="N610" t="s">
        <v>810</v>
      </c>
      <c r="O610" s="7">
        <v>10000</v>
      </c>
      <c r="R610" t="s">
        <v>945</v>
      </c>
      <c r="S610" t="s">
        <v>917</v>
      </c>
      <c r="T610" s="11">
        <v>3.7850000000000001</v>
      </c>
      <c r="U610" t="s">
        <v>130</v>
      </c>
      <c r="V610" t="s">
        <v>1039</v>
      </c>
      <c r="W610" t="s">
        <v>1040</v>
      </c>
      <c r="X610" t="s">
        <v>949</v>
      </c>
      <c r="Y610" t="s">
        <v>922</v>
      </c>
      <c r="Z610" t="s">
        <v>950</v>
      </c>
      <c r="AA610">
        <v>96021110</v>
      </c>
      <c r="AB610" t="s">
        <v>812</v>
      </c>
      <c r="AC610">
        <v>57399</v>
      </c>
      <c r="AD610" s="5">
        <v>37043.875</v>
      </c>
      <c r="AE610" s="5">
        <v>37072.875</v>
      </c>
    </row>
    <row r="611" spans="1:31" x14ac:dyDescent="0.2">
      <c r="A611" s="70">
        <f t="shared" si="51"/>
        <v>37040</v>
      </c>
      <c r="B611" s="70" t="str">
        <f t="shared" si="52"/>
        <v>Natural Gas</v>
      </c>
      <c r="C611" s="71">
        <f t="shared" si="53"/>
        <v>300000</v>
      </c>
      <c r="D611" s="71">
        <f t="shared" si="54"/>
        <v>75</v>
      </c>
      <c r="E611" s="3">
        <v>1307193</v>
      </c>
      <c r="F611" s="5">
        <v>37040.620196759301</v>
      </c>
      <c r="G611" t="s">
        <v>958</v>
      </c>
      <c r="H611" t="s">
        <v>997</v>
      </c>
      <c r="I611" t="s">
        <v>912</v>
      </c>
      <c r="K611" t="s">
        <v>942</v>
      </c>
      <c r="L611" t="s">
        <v>959</v>
      </c>
      <c r="M611">
        <v>51842</v>
      </c>
      <c r="N611" t="s">
        <v>813</v>
      </c>
      <c r="P611" s="7">
        <v>10000</v>
      </c>
      <c r="R611" t="s">
        <v>945</v>
      </c>
      <c r="S611" t="s">
        <v>917</v>
      </c>
      <c r="T611" s="11">
        <v>3.77</v>
      </c>
      <c r="U611" t="s">
        <v>1023</v>
      </c>
      <c r="V611" t="s">
        <v>1039</v>
      </c>
      <c r="W611" t="s">
        <v>1040</v>
      </c>
      <c r="X611" t="s">
        <v>949</v>
      </c>
      <c r="Y611" t="s">
        <v>922</v>
      </c>
      <c r="Z611" t="s">
        <v>950</v>
      </c>
      <c r="AA611">
        <v>96021110</v>
      </c>
      <c r="AB611" t="s">
        <v>814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0">
        <f t="shared" ref="A612:A653" si="55">DATEVALUE(TEXT(F612, "mm/dd/yy"))</f>
        <v>37041</v>
      </c>
      <c r="B612" s="70" t="str">
        <f t="shared" ref="B612:B653" si="56">IF(K612="Power",IF(Z612="Enron Canada Corp.",LEFT(L612,9),LEFT(L612,13)),K612)</f>
        <v>US East Power</v>
      </c>
      <c r="C612" s="71">
        <f t="shared" ref="C612:C653" si="57">IF(K612="Power",((AE612-AD612+1)*16*SUM(O612:P612)),((AE612-AD612+1)*SUM(O612:P612)))</f>
        <v>4000</v>
      </c>
      <c r="D612" s="71">
        <f t="shared" si="54"/>
        <v>20</v>
      </c>
      <c r="E612" s="3">
        <v>1308173</v>
      </c>
      <c r="F612" s="5">
        <v>37041.284675925897</v>
      </c>
      <c r="G612" t="s">
        <v>344</v>
      </c>
      <c r="H612" t="s">
        <v>997</v>
      </c>
      <c r="I612" t="s">
        <v>912</v>
      </c>
      <c r="K612" t="s">
        <v>913</v>
      </c>
      <c r="L612" t="s">
        <v>953</v>
      </c>
      <c r="M612">
        <v>29089</v>
      </c>
      <c r="N612" t="s">
        <v>662</v>
      </c>
      <c r="O612" s="7">
        <v>50</v>
      </c>
      <c r="R612" t="s">
        <v>916</v>
      </c>
      <c r="S612" t="s">
        <v>917</v>
      </c>
      <c r="T612" s="11">
        <v>41</v>
      </c>
      <c r="U612" t="s">
        <v>1029</v>
      </c>
      <c r="V612" t="s">
        <v>973</v>
      </c>
      <c r="W612" t="s">
        <v>974</v>
      </c>
      <c r="X612" t="s">
        <v>921</v>
      </c>
      <c r="Y612" t="s">
        <v>922</v>
      </c>
      <c r="Z612" t="s">
        <v>923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0">
        <f t="shared" si="55"/>
        <v>37041</v>
      </c>
      <c r="B613" s="70" t="str">
        <f t="shared" si="56"/>
        <v>US East Power</v>
      </c>
      <c r="C613" s="71">
        <f t="shared" si="57"/>
        <v>800</v>
      </c>
      <c r="D613" s="71">
        <f t="shared" si="54"/>
        <v>4</v>
      </c>
      <c r="E613" s="3">
        <v>1308178</v>
      </c>
      <c r="F613" s="5">
        <v>37041.285787036999</v>
      </c>
      <c r="G613" t="s">
        <v>470</v>
      </c>
      <c r="H613" t="s">
        <v>501</v>
      </c>
      <c r="I613" t="s">
        <v>912</v>
      </c>
      <c r="K613" t="s">
        <v>913</v>
      </c>
      <c r="L613" t="s">
        <v>953</v>
      </c>
      <c r="M613">
        <v>29088</v>
      </c>
      <c r="N613" t="s">
        <v>765</v>
      </c>
      <c r="O613" s="7">
        <v>50</v>
      </c>
      <c r="R613" t="s">
        <v>916</v>
      </c>
      <c r="S613" t="s">
        <v>917</v>
      </c>
      <c r="T613" s="11">
        <v>24</v>
      </c>
      <c r="U613" t="s">
        <v>472</v>
      </c>
      <c r="V613" t="s">
        <v>973</v>
      </c>
      <c r="W613" t="s">
        <v>974</v>
      </c>
      <c r="X613" t="s">
        <v>921</v>
      </c>
      <c r="Y613" t="s">
        <v>922</v>
      </c>
      <c r="Z613" t="s">
        <v>923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0">
        <f t="shared" si="55"/>
        <v>37041</v>
      </c>
      <c r="B614" s="70" t="str">
        <f t="shared" si="56"/>
        <v>US East Power</v>
      </c>
      <c r="C614" s="71">
        <f t="shared" si="57"/>
        <v>24000</v>
      </c>
      <c r="D614" s="71">
        <f t="shared" si="54"/>
        <v>120</v>
      </c>
      <c r="E614" s="3">
        <v>1308319</v>
      </c>
      <c r="F614" s="5">
        <v>37041.3046412037</v>
      </c>
      <c r="G614" t="s">
        <v>344</v>
      </c>
      <c r="H614" t="s">
        <v>997</v>
      </c>
      <c r="I614" t="s">
        <v>912</v>
      </c>
      <c r="K614" t="s">
        <v>913</v>
      </c>
      <c r="L614" t="s">
        <v>953</v>
      </c>
      <c r="M614">
        <v>32554</v>
      </c>
      <c r="N614" t="s">
        <v>992</v>
      </c>
      <c r="O614" s="7">
        <v>50</v>
      </c>
      <c r="R614" t="s">
        <v>916</v>
      </c>
      <c r="S614" t="s">
        <v>917</v>
      </c>
      <c r="T614" s="11">
        <v>47.75</v>
      </c>
      <c r="U614" t="s">
        <v>1029</v>
      </c>
      <c r="V614" t="s">
        <v>973</v>
      </c>
      <c r="W614" t="s">
        <v>994</v>
      </c>
      <c r="X614" t="s">
        <v>921</v>
      </c>
      <c r="Y614" t="s">
        <v>922</v>
      </c>
      <c r="Z614" t="s">
        <v>923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0">
        <f t="shared" si="55"/>
        <v>37041</v>
      </c>
      <c r="B615" s="70" t="str">
        <f t="shared" si="56"/>
        <v>US East Power</v>
      </c>
      <c r="C615" s="71">
        <f t="shared" si="57"/>
        <v>24000</v>
      </c>
      <c r="D615" s="71">
        <f t="shared" si="54"/>
        <v>120</v>
      </c>
      <c r="E615" s="3">
        <v>1308322</v>
      </c>
      <c r="F615" s="5">
        <v>37041.304861111101</v>
      </c>
      <c r="G615" t="s">
        <v>995</v>
      </c>
      <c r="H615" t="s">
        <v>501</v>
      </c>
      <c r="I615" t="s">
        <v>912</v>
      </c>
      <c r="K615" t="s">
        <v>913</v>
      </c>
      <c r="L615" t="s">
        <v>953</v>
      </c>
      <c r="M615">
        <v>48494</v>
      </c>
      <c r="N615" t="s">
        <v>815</v>
      </c>
      <c r="O615" s="7">
        <v>50</v>
      </c>
      <c r="R615" t="s">
        <v>916</v>
      </c>
      <c r="S615" t="s">
        <v>917</v>
      </c>
      <c r="T615" s="11">
        <v>34</v>
      </c>
      <c r="U615" t="s">
        <v>512</v>
      </c>
      <c r="V615" t="s">
        <v>513</v>
      </c>
      <c r="W615" t="s">
        <v>816</v>
      </c>
      <c r="X615" t="s">
        <v>921</v>
      </c>
      <c r="Y615" t="s">
        <v>922</v>
      </c>
      <c r="Z615" t="s">
        <v>923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0">
        <f t="shared" si="55"/>
        <v>37041</v>
      </c>
      <c r="B616" s="70" t="str">
        <f t="shared" si="56"/>
        <v>US East Power</v>
      </c>
      <c r="C616" s="71">
        <f t="shared" si="57"/>
        <v>800</v>
      </c>
      <c r="D616" s="71">
        <f t="shared" si="54"/>
        <v>4</v>
      </c>
      <c r="E616" s="3">
        <v>1308329</v>
      </c>
      <c r="F616" s="5">
        <v>37041.306041666699</v>
      </c>
      <c r="G616" t="s">
        <v>470</v>
      </c>
      <c r="H616" t="s">
        <v>501</v>
      </c>
      <c r="I616" t="s">
        <v>912</v>
      </c>
      <c r="K616" t="s">
        <v>913</v>
      </c>
      <c r="L616" t="s">
        <v>953</v>
      </c>
      <c r="M616">
        <v>29088</v>
      </c>
      <c r="N616" t="s">
        <v>765</v>
      </c>
      <c r="O616" s="7">
        <v>50</v>
      </c>
      <c r="R616" t="s">
        <v>916</v>
      </c>
      <c r="S616" t="s">
        <v>917</v>
      </c>
      <c r="T616" s="11">
        <v>24</v>
      </c>
      <c r="U616" t="s">
        <v>472</v>
      </c>
      <c r="V616" t="s">
        <v>973</v>
      </c>
      <c r="W616" t="s">
        <v>974</v>
      </c>
      <c r="X616" t="s">
        <v>921</v>
      </c>
      <c r="Y616" t="s">
        <v>922</v>
      </c>
      <c r="Z616" t="s">
        <v>923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0">
        <f t="shared" si="55"/>
        <v>37041</v>
      </c>
      <c r="B617" s="70" t="str">
        <f t="shared" si="56"/>
        <v>US East Power</v>
      </c>
      <c r="C617" s="71">
        <f t="shared" si="57"/>
        <v>24000</v>
      </c>
      <c r="D617" s="71">
        <f t="shared" si="54"/>
        <v>120</v>
      </c>
      <c r="E617" s="3">
        <v>1308537</v>
      </c>
      <c r="F617" s="5">
        <v>37041.322013888901</v>
      </c>
      <c r="G617" t="s">
        <v>344</v>
      </c>
      <c r="H617" t="s">
        <v>997</v>
      </c>
      <c r="I617" t="s">
        <v>912</v>
      </c>
      <c r="K617" t="s">
        <v>913</v>
      </c>
      <c r="L617" t="s">
        <v>953</v>
      </c>
      <c r="M617">
        <v>32554</v>
      </c>
      <c r="N617" t="s">
        <v>992</v>
      </c>
      <c r="O617" s="7">
        <v>50</v>
      </c>
      <c r="R617" t="s">
        <v>916</v>
      </c>
      <c r="S617" t="s">
        <v>917</v>
      </c>
      <c r="T617" s="11">
        <v>47.5</v>
      </c>
      <c r="U617" t="s">
        <v>1029</v>
      </c>
      <c r="V617" t="s">
        <v>973</v>
      </c>
      <c r="W617" t="s">
        <v>994</v>
      </c>
      <c r="X617" t="s">
        <v>921</v>
      </c>
      <c r="Y617" t="s">
        <v>922</v>
      </c>
      <c r="Z617" t="s">
        <v>923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0">
        <f t="shared" si="55"/>
        <v>37041</v>
      </c>
      <c r="B618" s="70" t="str">
        <f t="shared" si="56"/>
        <v>US East Power</v>
      </c>
      <c r="C618" s="71">
        <f t="shared" si="57"/>
        <v>4000</v>
      </c>
      <c r="D618" s="71">
        <f t="shared" si="54"/>
        <v>20</v>
      </c>
      <c r="E618" s="3">
        <v>1308653</v>
      </c>
      <c r="F618" s="5">
        <v>37041.3311805556</v>
      </c>
      <c r="G618" t="s">
        <v>14</v>
      </c>
      <c r="H618" t="s">
        <v>997</v>
      </c>
      <c r="I618" t="s">
        <v>912</v>
      </c>
      <c r="K618" t="s">
        <v>913</v>
      </c>
      <c r="L618" t="s">
        <v>953</v>
      </c>
      <c r="M618">
        <v>51370</v>
      </c>
      <c r="N618" t="s">
        <v>734</v>
      </c>
      <c r="P618" s="7">
        <v>50</v>
      </c>
      <c r="R618" t="s">
        <v>916</v>
      </c>
      <c r="S618" t="s">
        <v>917</v>
      </c>
      <c r="T618" s="11">
        <v>42</v>
      </c>
      <c r="U618" t="s">
        <v>490</v>
      </c>
      <c r="V618" t="s">
        <v>341</v>
      </c>
      <c r="W618" t="s">
        <v>514</v>
      </c>
      <c r="X618" t="s">
        <v>921</v>
      </c>
      <c r="Y618" t="s">
        <v>922</v>
      </c>
      <c r="Z618" t="s">
        <v>923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0">
        <f t="shared" si="55"/>
        <v>37041</v>
      </c>
      <c r="B619" s="70" t="str">
        <f t="shared" si="56"/>
        <v>US West Power</v>
      </c>
      <c r="C619" s="71">
        <f t="shared" si="57"/>
        <v>400</v>
      </c>
      <c r="D619" s="71">
        <f t="shared" si="54"/>
        <v>3</v>
      </c>
      <c r="E619" s="3">
        <v>1308879</v>
      </c>
      <c r="F619" s="5">
        <v>37041.340393518498</v>
      </c>
      <c r="G619" t="s">
        <v>107</v>
      </c>
      <c r="H619" t="s">
        <v>997</v>
      </c>
      <c r="I619" t="s">
        <v>912</v>
      </c>
      <c r="K619" t="s">
        <v>913</v>
      </c>
      <c r="L619" t="s">
        <v>925</v>
      </c>
      <c r="M619">
        <v>29383</v>
      </c>
      <c r="N619" t="s">
        <v>847</v>
      </c>
      <c r="P619" s="7">
        <v>25</v>
      </c>
      <c r="R619" t="s">
        <v>916</v>
      </c>
      <c r="S619" t="s">
        <v>917</v>
      </c>
      <c r="T619" s="11">
        <v>83</v>
      </c>
      <c r="U619" t="s">
        <v>675</v>
      </c>
      <c r="V619" t="s">
        <v>111</v>
      </c>
      <c r="W619" t="s">
        <v>934</v>
      </c>
      <c r="X619" t="s">
        <v>921</v>
      </c>
      <c r="Y619" t="s">
        <v>922</v>
      </c>
      <c r="Z619" t="s">
        <v>923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0">
        <f t="shared" si="55"/>
        <v>37041</v>
      </c>
      <c r="B620" s="70" t="str">
        <f t="shared" si="56"/>
        <v>US West Power</v>
      </c>
      <c r="C620" s="71">
        <f t="shared" si="57"/>
        <v>400</v>
      </c>
      <c r="D620" s="71">
        <f t="shared" si="54"/>
        <v>3</v>
      </c>
      <c r="E620" s="3">
        <v>1308896</v>
      </c>
      <c r="F620" s="5">
        <v>37041.340925925899</v>
      </c>
      <c r="G620" t="s">
        <v>107</v>
      </c>
      <c r="H620" t="s">
        <v>997</v>
      </c>
      <c r="I620" t="s">
        <v>912</v>
      </c>
      <c r="K620" t="s">
        <v>913</v>
      </c>
      <c r="L620" t="s">
        <v>925</v>
      </c>
      <c r="M620">
        <v>29383</v>
      </c>
      <c r="N620" t="s">
        <v>847</v>
      </c>
      <c r="P620" s="7">
        <v>25</v>
      </c>
      <c r="R620" t="s">
        <v>916</v>
      </c>
      <c r="S620" t="s">
        <v>917</v>
      </c>
      <c r="T620" s="11">
        <v>83</v>
      </c>
      <c r="U620" t="s">
        <v>675</v>
      </c>
      <c r="V620" t="s">
        <v>111</v>
      </c>
      <c r="W620" t="s">
        <v>934</v>
      </c>
      <c r="X620" t="s">
        <v>921</v>
      </c>
      <c r="Y620" t="s">
        <v>922</v>
      </c>
      <c r="Z620" t="s">
        <v>923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0">
        <f t="shared" si="55"/>
        <v>37041</v>
      </c>
      <c r="B621" s="70" t="str">
        <f t="shared" si="56"/>
        <v>US East Power</v>
      </c>
      <c r="C621" s="71">
        <f t="shared" si="57"/>
        <v>73600</v>
      </c>
      <c r="D621" s="71">
        <f t="shared" si="54"/>
        <v>368</v>
      </c>
      <c r="E621" s="3">
        <v>1308904</v>
      </c>
      <c r="F621" s="5">
        <v>37041.341168981497</v>
      </c>
      <c r="G621" t="s">
        <v>970</v>
      </c>
      <c r="H621" t="s">
        <v>997</v>
      </c>
      <c r="I621" t="s">
        <v>912</v>
      </c>
      <c r="K621" t="s">
        <v>913</v>
      </c>
      <c r="L621" t="s">
        <v>953</v>
      </c>
      <c r="M621">
        <v>33009</v>
      </c>
      <c r="N621" t="s">
        <v>64</v>
      </c>
      <c r="P621" s="7">
        <v>50</v>
      </c>
      <c r="R621" t="s">
        <v>916</v>
      </c>
      <c r="S621" t="s">
        <v>917</v>
      </c>
      <c r="T621" s="11">
        <v>51</v>
      </c>
      <c r="U621" t="s">
        <v>1044</v>
      </c>
      <c r="V621" t="s">
        <v>53</v>
      </c>
      <c r="W621" t="s">
        <v>957</v>
      </c>
      <c r="X621" t="s">
        <v>921</v>
      </c>
      <c r="Y621" t="s">
        <v>922</v>
      </c>
      <c r="Z621" t="s">
        <v>923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0">
        <f t="shared" si="55"/>
        <v>37041</v>
      </c>
      <c r="B622" s="70" t="str">
        <f t="shared" si="56"/>
        <v>US West Power</v>
      </c>
      <c r="C622" s="71">
        <f t="shared" si="57"/>
        <v>160</v>
      </c>
      <c r="D622" s="71">
        <f t="shared" si="54"/>
        <v>1.2</v>
      </c>
      <c r="E622" s="3">
        <v>1309004</v>
      </c>
      <c r="F622" s="5">
        <v>37041.344351851898</v>
      </c>
      <c r="G622" t="s">
        <v>107</v>
      </c>
      <c r="H622" t="s">
        <v>997</v>
      </c>
      <c r="I622" t="s">
        <v>912</v>
      </c>
      <c r="K622" t="s">
        <v>913</v>
      </c>
      <c r="L622" t="s">
        <v>925</v>
      </c>
      <c r="M622">
        <v>48328</v>
      </c>
      <c r="N622" t="s">
        <v>848</v>
      </c>
      <c r="P622" s="7">
        <v>10</v>
      </c>
      <c r="R622" t="s">
        <v>916</v>
      </c>
      <c r="S622" t="s">
        <v>917</v>
      </c>
      <c r="T622" s="11">
        <v>94</v>
      </c>
      <c r="U622" t="s">
        <v>675</v>
      </c>
      <c r="V622" t="s">
        <v>849</v>
      </c>
      <c r="W622" t="s">
        <v>934</v>
      </c>
      <c r="X622" t="s">
        <v>921</v>
      </c>
      <c r="Y622" t="s">
        <v>922</v>
      </c>
      <c r="Z622" t="s">
        <v>923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0">
        <f t="shared" si="55"/>
        <v>37041</v>
      </c>
      <c r="B623" s="70" t="str">
        <f t="shared" si="56"/>
        <v>US West Power</v>
      </c>
      <c r="C623" s="71">
        <f t="shared" si="57"/>
        <v>400</v>
      </c>
      <c r="D623" s="71">
        <f t="shared" si="54"/>
        <v>3</v>
      </c>
      <c r="E623" s="3">
        <v>1309005</v>
      </c>
      <c r="F623" s="5">
        <v>37041.344398148103</v>
      </c>
      <c r="G623" t="s">
        <v>107</v>
      </c>
      <c r="H623" t="s">
        <v>997</v>
      </c>
      <c r="I623" t="s">
        <v>912</v>
      </c>
      <c r="K623" t="s">
        <v>913</v>
      </c>
      <c r="L623" t="s">
        <v>925</v>
      </c>
      <c r="M623">
        <v>29383</v>
      </c>
      <c r="N623" t="s">
        <v>847</v>
      </c>
      <c r="P623" s="7">
        <v>25</v>
      </c>
      <c r="R623" t="s">
        <v>916</v>
      </c>
      <c r="S623" t="s">
        <v>917</v>
      </c>
      <c r="T623" s="11">
        <v>95</v>
      </c>
      <c r="U623" t="s">
        <v>675</v>
      </c>
      <c r="V623" t="s">
        <v>111</v>
      </c>
      <c r="W623" t="s">
        <v>934</v>
      </c>
      <c r="X623" t="s">
        <v>921</v>
      </c>
      <c r="Y623" t="s">
        <v>922</v>
      </c>
      <c r="Z623" t="s">
        <v>923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0">
        <f t="shared" si="55"/>
        <v>37041</v>
      </c>
      <c r="B624" s="70" t="str">
        <f t="shared" si="56"/>
        <v>US East Power</v>
      </c>
      <c r="C624" s="71">
        <f t="shared" si="57"/>
        <v>24000</v>
      </c>
      <c r="D624" s="71">
        <f t="shared" si="54"/>
        <v>120</v>
      </c>
      <c r="E624" s="3">
        <v>1309136</v>
      </c>
      <c r="F624" s="5">
        <v>37041.349027777796</v>
      </c>
      <c r="G624" t="s">
        <v>999</v>
      </c>
      <c r="H624" t="s">
        <v>997</v>
      </c>
      <c r="I624" t="s">
        <v>912</v>
      </c>
      <c r="K624" t="s">
        <v>913</v>
      </c>
      <c r="L624" t="s">
        <v>953</v>
      </c>
      <c r="M624">
        <v>33275</v>
      </c>
      <c r="N624" t="s">
        <v>55</v>
      </c>
      <c r="O624" s="7">
        <v>50</v>
      </c>
      <c r="R624" t="s">
        <v>916</v>
      </c>
      <c r="S624" t="s">
        <v>917</v>
      </c>
      <c r="T624" s="11">
        <v>43.5</v>
      </c>
      <c r="U624" t="s">
        <v>850</v>
      </c>
      <c r="V624" t="s">
        <v>508</v>
      </c>
      <c r="W624" t="s">
        <v>1003</v>
      </c>
      <c r="X624" t="s">
        <v>921</v>
      </c>
      <c r="Y624" t="s">
        <v>922</v>
      </c>
      <c r="Z624" t="s">
        <v>923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0">
        <f t="shared" si="55"/>
        <v>37041</v>
      </c>
      <c r="B625" s="70" t="str">
        <f t="shared" si="56"/>
        <v>US East Power</v>
      </c>
      <c r="C625" s="71">
        <f t="shared" si="57"/>
        <v>73600</v>
      </c>
      <c r="D625" s="71">
        <f t="shared" si="54"/>
        <v>368</v>
      </c>
      <c r="E625" s="3">
        <v>1309325</v>
      </c>
      <c r="F625" s="5">
        <v>37041.354050925896</v>
      </c>
      <c r="G625" t="s">
        <v>970</v>
      </c>
      <c r="H625" t="s">
        <v>501</v>
      </c>
      <c r="I625" t="s">
        <v>912</v>
      </c>
      <c r="K625" t="s">
        <v>913</v>
      </c>
      <c r="L625" t="s">
        <v>324</v>
      </c>
      <c r="M625">
        <v>34797</v>
      </c>
      <c r="N625" t="s">
        <v>358</v>
      </c>
      <c r="O625" s="7">
        <v>50</v>
      </c>
      <c r="R625" t="s">
        <v>916</v>
      </c>
      <c r="S625" t="s">
        <v>917</v>
      </c>
      <c r="T625" s="11">
        <v>34.25</v>
      </c>
      <c r="U625" t="s">
        <v>560</v>
      </c>
      <c r="V625" t="s">
        <v>359</v>
      </c>
      <c r="W625" t="s">
        <v>360</v>
      </c>
      <c r="X625" t="s">
        <v>921</v>
      </c>
      <c r="Y625" t="s">
        <v>922</v>
      </c>
      <c r="Z625" t="s">
        <v>923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0">
        <f t="shared" si="55"/>
        <v>37041</v>
      </c>
      <c r="B626" s="70" t="str">
        <f t="shared" si="56"/>
        <v>US East Power</v>
      </c>
      <c r="C626" s="71">
        <f t="shared" si="57"/>
        <v>24000</v>
      </c>
      <c r="D626" s="71">
        <f t="shared" si="54"/>
        <v>120</v>
      </c>
      <c r="E626" s="3">
        <v>1309540</v>
      </c>
      <c r="F626" s="5">
        <v>37041.359224537002</v>
      </c>
      <c r="G626" t="s">
        <v>344</v>
      </c>
      <c r="H626" t="s">
        <v>997</v>
      </c>
      <c r="I626" t="s">
        <v>912</v>
      </c>
      <c r="K626" t="s">
        <v>913</v>
      </c>
      <c r="L626" t="s">
        <v>953</v>
      </c>
      <c r="M626">
        <v>3749</v>
      </c>
      <c r="N626" t="s">
        <v>1005</v>
      </c>
      <c r="P626" s="7">
        <v>50</v>
      </c>
      <c r="R626" t="s">
        <v>916</v>
      </c>
      <c r="S626" t="s">
        <v>917</v>
      </c>
      <c r="T626" s="11">
        <v>46.75</v>
      </c>
      <c r="U626" t="s">
        <v>1029</v>
      </c>
      <c r="V626" t="s">
        <v>1030</v>
      </c>
      <c r="W626" t="s">
        <v>1006</v>
      </c>
      <c r="X626" t="s">
        <v>921</v>
      </c>
      <c r="Y626" t="s">
        <v>922</v>
      </c>
      <c r="Z626" t="s">
        <v>923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0">
        <f t="shared" si="55"/>
        <v>37041</v>
      </c>
      <c r="B627" s="70" t="str">
        <f t="shared" si="56"/>
        <v>US East Power</v>
      </c>
      <c r="C627" s="71">
        <f t="shared" si="57"/>
        <v>4000</v>
      </c>
      <c r="D627" s="71">
        <f t="shared" si="54"/>
        <v>20</v>
      </c>
      <c r="E627" s="3">
        <v>1311423</v>
      </c>
      <c r="F627" s="5">
        <v>37041.398692129602</v>
      </c>
      <c r="G627" t="s">
        <v>967</v>
      </c>
      <c r="H627" t="s">
        <v>911</v>
      </c>
      <c r="I627" t="s">
        <v>912</v>
      </c>
      <c r="K627" t="s">
        <v>913</v>
      </c>
      <c r="L627" t="s">
        <v>953</v>
      </c>
      <c r="M627">
        <v>29083</v>
      </c>
      <c r="N627" t="s">
        <v>737</v>
      </c>
      <c r="O627" s="7">
        <v>50</v>
      </c>
      <c r="R627" t="s">
        <v>916</v>
      </c>
      <c r="S627" t="s">
        <v>917</v>
      </c>
      <c r="T627" s="11">
        <v>44</v>
      </c>
      <c r="U627" t="s">
        <v>638</v>
      </c>
      <c r="V627" t="s">
        <v>1052</v>
      </c>
      <c r="W627" t="s">
        <v>969</v>
      </c>
      <c r="X627" t="s">
        <v>921</v>
      </c>
      <c r="Y627" t="s">
        <v>922</v>
      </c>
      <c r="Z627" t="s">
        <v>923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0">
        <f t="shared" si="55"/>
        <v>37041</v>
      </c>
      <c r="B628" s="70" t="str">
        <f t="shared" si="56"/>
        <v>Natural Gas</v>
      </c>
      <c r="C628" s="71">
        <f t="shared" si="57"/>
        <v>300000</v>
      </c>
      <c r="D628" s="71">
        <f t="shared" si="54"/>
        <v>75</v>
      </c>
      <c r="E628" s="3">
        <v>1311466</v>
      </c>
      <c r="F628" s="5">
        <v>37041.400196759299</v>
      </c>
      <c r="G628" t="s">
        <v>96</v>
      </c>
      <c r="H628" t="s">
        <v>997</v>
      </c>
      <c r="I628" t="s">
        <v>912</v>
      </c>
      <c r="K628" t="s">
        <v>942</v>
      </c>
      <c r="L628" t="s">
        <v>959</v>
      </c>
      <c r="M628">
        <v>49337</v>
      </c>
      <c r="N628" t="s">
        <v>851</v>
      </c>
      <c r="P628" s="7">
        <v>10000</v>
      </c>
      <c r="R628" t="s">
        <v>945</v>
      </c>
      <c r="S628" t="s">
        <v>917</v>
      </c>
      <c r="T628" s="11">
        <v>3.7250000000000001</v>
      </c>
      <c r="U628" t="s">
        <v>130</v>
      </c>
      <c r="V628" t="s">
        <v>131</v>
      </c>
      <c r="W628" t="s">
        <v>132</v>
      </c>
      <c r="X628" t="s">
        <v>949</v>
      </c>
      <c r="Y628" t="s">
        <v>922</v>
      </c>
      <c r="Z628" t="s">
        <v>950</v>
      </c>
      <c r="AA628">
        <v>96030230</v>
      </c>
      <c r="AB628" t="s">
        <v>852</v>
      </c>
      <c r="AC628">
        <v>66652</v>
      </c>
      <c r="AD628" s="5">
        <v>37043.875</v>
      </c>
      <c r="AE628" s="5">
        <v>37072.875</v>
      </c>
    </row>
    <row r="629" spans="1:31" x14ac:dyDescent="0.2">
      <c r="A629" s="70">
        <f t="shared" si="55"/>
        <v>37041</v>
      </c>
      <c r="B629" s="70" t="str">
        <f t="shared" si="56"/>
        <v>Natural Gas</v>
      </c>
      <c r="C629" s="71">
        <f t="shared" si="57"/>
        <v>150000</v>
      </c>
      <c r="D629" s="71">
        <f t="shared" si="54"/>
        <v>37.5</v>
      </c>
      <c r="E629" s="3">
        <v>1311516</v>
      </c>
      <c r="F629" s="5">
        <v>37041.402025463001</v>
      </c>
      <c r="G629" t="s">
        <v>7</v>
      </c>
      <c r="H629" t="s">
        <v>997</v>
      </c>
      <c r="I629" t="s">
        <v>912</v>
      </c>
      <c r="K629" t="s">
        <v>942</v>
      </c>
      <c r="L629" t="s">
        <v>959</v>
      </c>
      <c r="M629">
        <v>49337</v>
      </c>
      <c r="N629" t="s">
        <v>851</v>
      </c>
      <c r="P629" s="7">
        <v>5000</v>
      </c>
      <c r="R629" t="s">
        <v>945</v>
      </c>
      <c r="S629" t="s">
        <v>917</v>
      </c>
      <c r="T629" s="11">
        <v>3.7250000000000001</v>
      </c>
      <c r="U629" t="s">
        <v>1023</v>
      </c>
      <c r="V629" t="s">
        <v>131</v>
      </c>
      <c r="W629" t="s">
        <v>132</v>
      </c>
      <c r="X629" t="s">
        <v>949</v>
      </c>
      <c r="Y629" t="s">
        <v>922</v>
      </c>
      <c r="Z629" t="s">
        <v>950</v>
      </c>
      <c r="AA629">
        <v>95001227</v>
      </c>
      <c r="AB629" t="s">
        <v>853</v>
      </c>
      <c r="AC629">
        <v>208</v>
      </c>
      <c r="AD629" s="5">
        <v>37043.875</v>
      </c>
      <c r="AE629" s="5">
        <v>37072.875</v>
      </c>
    </row>
    <row r="630" spans="1:31" x14ac:dyDescent="0.2">
      <c r="A630" s="70">
        <f t="shared" si="55"/>
        <v>37041</v>
      </c>
      <c r="B630" s="70" t="str">
        <f t="shared" si="56"/>
        <v>US East Power</v>
      </c>
      <c r="C630" s="71">
        <f t="shared" si="57"/>
        <v>24000</v>
      </c>
      <c r="D630" s="71">
        <f t="shared" si="54"/>
        <v>120</v>
      </c>
      <c r="E630" s="3">
        <v>1311713</v>
      </c>
      <c r="F630" s="5">
        <v>37041.409814814797</v>
      </c>
      <c r="G630" t="s">
        <v>19</v>
      </c>
      <c r="H630" t="s">
        <v>911</v>
      </c>
      <c r="I630" t="s">
        <v>912</v>
      </c>
      <c r="K630" t="s">
        <v>913</v>
      </c>
      <c r="L630" t="s">
        <v>953</v>
      </c>
      <c r="M630">
        <v>32554</v>
      </c>
      <c r="N630" t="s">
        <v>992</v>
      </c>
      <c r="P630" s="7">
        <v>50</v>
      </c>
      <c r="R630" t="s">
        <v>916</v>
      </c>
      <c r="S630" t="s">
        <v>917</v>
      </c>
      <c r="T630" s="11">
        <v>46.5</v>
      </c>
      <c r="U630" t="s">
        <v>636</v>
      </c>
      <c r="V630" t="s">
        <v>973</v>
      </c>
      <c r="W630" t="s">
        <v>994</v>
      </c>
      <c r="X630" t="s">
        <v>921</v>
      </c>
      <c r="Y630" t="s">
        <v>922</v>
      </c>
      <c r="Z630" t="s">
        <v>923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0">
        <f t="shared" si="55"/>
        <v>37041</v>
      </c>
      <c r="B631" s="70" t="str">
        <f t="shared" si="56"/>
        <v>Natural Gas</v>
      </c>
      <c r="C631" s="71">
        <f t="shared" si="57"/>
        <v>2140000</v>
      </c>
      <c r="D631" s="71">
        <f t="shared" si="54"/>
        <v>535</v>
      </c>
      <c r="E631" s="3">
        <v>1311816</v>
      </c>
      <c r="F631" s="5">
        <v>37041.413449074098</v>
      </c>
      <c r="G631" t="s">
        <v>982</v>
      </c>
      <c r="H631" t="s">
        <v>997</v>
      </c>
      <c r="I631" t="s">
        <v>912</v>
      </c>
      <c r="K631" t="s">
        <v>942</v>
      </c>
      <c r="L631" t="s">
        <v>943</v>
      </c>
      <c r="M631">
        <v>39374</v>
      </c>
      <c r="N631" t="s">
        <v>330</v>
      </c>
      <c r="P631" s="7">
        <v>10000</v>
      </c>
      <c r="R631" t="s">
        <v>945</v>
      </c>
      <c r="S631" t="s">
        <v>917</v>
      </c>
      <c r="T631" s="11">
        <v>6.5000000000000002E-2</v>
      </c>
      <c r="U631" t="s">
        <v>1023</v>
      </c>
      <c r="V631" t="s">
        <v>11</v>
      </c>
      <c r="W631" t="s">
        <v>3</v>
      </c>
      <c r="X631" t="s">
        <v>949</v>
      </c>
      <c r="Y631" t="s">
        <v>922</v>
      </c>
      <c r="Z631" t="s">
        <v>950</v>
      </c>
      <c r="AA631">
        <v>96045266</v>
      </c>
      <c r="AB631" t="s">
        <v>854</v>
      </c>
      <c r="AC631">
        <v>53350</v>
      </c>
      <c r="AD631" s="5">
        <v>37347</v>
      </c>
      <c r="AE631" s="5">
        <v>37560</v>
      </c>
    </row>
    <row r="632" spans="1:31" x14ac:dyDescent="0.2">
      <c r="A632" s="70">
        <f t="shared" si="55"/>
        <v>37041</v>
      </c>
      <c r="B632" s="70" t="str">
        <f t="shared" si="56"/>
        <v>US West Power</v>
      </c>
      <c r="C632" s="71">
        <f t="shared" si="57"/>
        <v>12000</v>
      </c>
      <c r="D632" s="71">
        <f t="shared" si="54"/>
        <v>90</v>
      </c>
      <c r="E632" s="3">
        <v>1312085</v>
      </c>
      <c r="F632" s="5">
        <v>37041.430879629603</v>
      </c>
      <c r="G632" t="s">
        <v>999</v>
      </c>
      <c r="H632" t="s">
        <v>997</v>
      </c>
      <c r="I632" t="s">
        <v>912</v>
      </c>
      <c r="K632" t="s">
        <v>913</v>
      </c>
      <c r="L632" t="s">
        <v>914</v>
      </c>
      <c r="M632">
        <v>49075</v>
      </c>
      <c r="N632" t="s">
        <v>279</v>
      </c>
      <c r="O632" s="7">
        <v>25</v>
      </c>
      <c r="R632" t="s">
        <v>916</v>
      </c>
      <c r="S632" t="s">
        <v>917</v>
      </c>
      <c r="T632" s="11">
        <v>245</v>
      </c>
      <c r="U632" t="s">
        <v>675</v>
      </c>
      <c r="V632" t="s">
        <v>938</v>
      </c>
      <c r="W632" t="s">
        <v>920</v>
      </c>
      <c r="X632" t="s">
        <v>921</v>
      </c>
      <c r="Y632" t="s">
        <v>922</v>
      </c>
      <c r="Z632" t="s">
        <v>923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0">
        <f t="shared" si="55"/>
        <v>37041</v>
      </c>
      <c r="B633" s="70" t="str">
        <f t="shared" si="56"/>
        <v>Natural Gas</v>
      </c>
      <c r="C633" s="71">
        <f t="shared" si="57"/>
        <v>150000</v>
      </c>
      <c r="D633" s="71">
        <f t="shared" si="54"/>
        <v>44.999999999999993</v>
      </c>
      <c r="E633" s="3">
        <v>1312228</v>
      </c>
      <c r="F633" s="5">
        <v>37041.441944444399</v>
      </c>
      <c r="G633" t="s">
        <v>991</v>
      </c>
      <c r="H633" t="s">
        <v>911</v>
      </c>
      <c r="I633" t="s">
        <v>912</v>
      </c>
      <c r="K633" t="s">
        <v>942</v>
      </c>
      <c r="L633" t="s">
        <v>959</v>
      </c>
      <c r="M633">
        <v>28313</v>
      </c>
      <c r="N633" t="s">
        <v>855</v>
      </c>
      <c r="P633" s="7">
        <v>5000</v>
      </c>
      <c r="R633" t="s">
        <v>945</v>
      </c>
      <c r="S633" t="s">
        <v>917</v>
      </c>
      <c r="T633" s="11">
        <v>2.52</v>
      </c>
      <c r="U633" t="s">
        <v>747</v>
      </c>
      <c r="V633" t="s">
        <v>856</v>
      </c>
      <c r="W633" t="s">
        <v>857</v>
      </c>
      <c r="X633" t="s">
        <v>949</v>
      </c>
      <c r="Y633" t="s">
        <v>922</v>
      </c>
      <c r="Z633" t="s">
        <v>950</v>
      </c>
      <c r="AA633">
        <v>96000103</v>
      </c>
      <c r="AB633" t="s">
        <v>858</v>
      </c>
      <c r="AC633">
        <v>65268</v>
      </c>
      <c r="AD633" s="5">
        <v>37043.875</v>
      </c>
      <c r="AE633" s="5">
        <v>37072.875</v>
      </c>
    </row>
    <row r="634" spans="1:31" x14ac:dyDescent="0.2">
      <c r="A634" s="70">
        <f t="shared" si="55"/>
        <v>37041</v>
      </c>
      <c r="B634" s="70" t="str">
        <f t="shared" si="56"/>
        <v>Natural Gas</v>
      </c>
      <c r="C634" s="71">
        <f t="shared" si="57"/>
        <v>150000</v>
      </c>
      <c r="D634" s="71">
        <f t="shared" si="54"/>
        <v>44.999999999999993</v>
      </c>
      <c r="E634" s="3">
        <v>1312405</v>
      </c>
      <c r="F634" s="5">
        <v>37041.4528125</v>
      </c>
      <c r="G634" t="s">
        <v>119</v>
      </c>
      <c r="H634" t="s">
        <v>911</v>
      </c>
      <c r="I634" t="s">
        <v>912</v>
      </c>
      <c r="K634" t="s">
        <v>942</v>
      </c>
      <c r="L634" t="s">
        <v>959</v>
      </c>
      <c r="M634">
        <v>28313</v>
      </c>
      <c r="N634" t="s">
        <v>855</v>
      </c>
      <c r="P634" s="7">
        <v>5000</v>
      </c>
      <c r="R634" t="s">
        <v>945</v>
      </c>
      <c r="S634" t="s">
        <v>917</v>
      </c>
      <c r="T634" s="11">
        <v>2.4750000000000001</v>
      </c>
      <c r="U634" t="s">
        <v>747</v>
      </c>
      <c r="V634" t="s">
        <v>856</v>
      </c>
      <c r="W634" t="s">
        <v>857</v>
      </c>
      <c r="X634" t="s">
        <v>949</v>
      </c>
      <c r="Y634" t="s">
        <v>922</v>
      </c>
      <c r="Z634" t="s">
        <v>950</v>
      </c>
      <c r="AA634">
        <v>95000242</v>
      </c>
      <c r="AB634" t="s">
        <v>859</v>
      </c>
      <c r="AC634">
        <v>232</v>
      </c>
      <c r="AD634" s="5">
        <v>37043.875</v>
      </c>
      <c r="AE634" s="5">
        <v>37072.875</v>
      </c>
    </row>
    <row r="635" spans="1:31" x14ac:dyDescent="0.2">
      <c r="A635" s="70">
        <f t="shared" si="55"/>
        <v>37041</v>
      </c>
      <c r="B635" s="70" t="str">
        <f t="shared" si="56"/>
        <v>US East Power</v>
      </c>
      <c r="C635" s="71">
        <f t="shared" si="57"/>
        <v>24000</v>
      </c>
      <c r="D635" s="71">
        <f t="shared" si="54"/>
        <v>120</v>
      </c>
      <c r="E635" s="3">
        <v>1312669</v>
      </c>
      <c r="F635" s="5">
        <v>37041.481226851902</v>
      </c>
      <c r="G635" t="s">
        <v>14</v>
      </c>
      <c r="H635" t="s">
        <v>997</v>
      </c>
      <c r="I635" t="s">
        <v>912</v>
      </c>
      <c r="K635" t="s">
        <v>913</v>
      </c>
      <c r="L635" t="s">
        <v>953</v>
      </c>
      <c r="M635">
        <v>26302</v>
      </c>
      <c r="N635" t="s">
        <v>663</v>
      </c>
      <c r="O635" s="7">
        <v>50</v>
      </c>
      <c r="R635" t="s">
        <v>916</v>
      </c>
      <c r="S635" t="s">
        <v>917</v>
      </c>
      <c r="T635" s="11">
        <v>47.5</v>
      </c>
      <c r="U635" t="s">
        <v>490</v>
      </c>
      <c r="V635" t="s">
        <v>341</v>
      </c>
      <c r="W635" t="s">
        <v>664</v>
      </c>
      <c r="X635" t="s">
        <v>921</v>
      </c>
      <c r="Y635" t="s">
        <v>922</v>
      </c>
      <c r="Z635" t="s">
        <v>923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0">
        <f t="shared" si="55"/>
        <v>37041</v>
      </c>
      <c r="B636" s="70" t="str">
        <f t="shared" si="56"/>
        <v>US East Power</v>
      </c>
      <c r="C636" s="71">
        <f t="shared" si="57"/>
        <v>24000</v>
      </c>
      <c r="D636" s="71">
        <f t="shared" si="54"/>
        <v>120</v>
      </c>
      <c r="E636" s="3">
        <v>1312873</v>
      </c>
      <c r="F636" s="5">
        <v>37041.4989236111</v>
      </c>
      <c r="G636" t="s">
        <v>924</v>
      </c>
      <c r="H636" t="s">
        <v>501</v>
      </c>
      <c r="I636" t="s">
        <v>912</v>
      </c>
      <c r="K636" t="s">
        <v>913</v>
      </c>
      <c r="L636" t="s">
        <v>953</v>
      </c>
      <c r="M636">
        <v>26302</v>
      </c>
      <c r="N636" t="s">
        <v>663</v>
      </c>
      <c r="P636" s="7">
        <v>50</v>
      </c>
      <c r="R636" t="s">
        <v>916</v>
      </c>
      <c r="S636" t="s">
        <v>917</v>
      </c>
      <c r="T636" s="11">
        <v>46.75</v>
      </c>
      <c r="U636" t="s">
        <v>512</v>
      </c>
      <c r="V636" t="s">
        <v>341</v>
      </c>
      <c r="W636" t="s">
        <v>664</v>
      </c>
      <c r="X636" t="s">
        <v>921</v>
      </c>
      <c r="Y636" t="s">
        <v>922</v>
      </c>
      <c r="Z636" t="s">
        <v>923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0">
        <f t="shared" si="55"/>
        <v>37041</v>
      </c>
      <c r="B637" s="70" t="str">
        <f t="shared" si="56"/>
        <v>US East Power</v>
      </c>
      <c r="C637" s="71">
        <f t="shared" si="57"/>
        <v>24000</v>
      </c>
      <c r="D637" s="71">
        <f t="shared" si="54"/>
        <v>120</v>
      </c>
      <c r="E637" s="3">
        <v>1312941</v>
      </c>
      <c r="F637" s="5">
        <v>37041.506377314799</v>
      </c>
      <c r="G637" t="s">
        <v>932</v>
      </c>
      <c r="H637" t="s">
        <v>997</v>
      </c>
      <c r="I637" t="s">
        <v>912</v>
      </c>
      <c r="K637" t="s">
        <v>913</v>
      </c>
      <c r="L637" t="s">
        <v>953</v>
      </c>
      <c r="M637">
        <v>32554</v>
      </c>
      <c r="N637" t="s">
        <v>992</v>
      </c>
      <c r="O637" s="7">
        <v>50</v>
      </c>
      <c r="R637" t="s">
        <v>916</v>
      </c>
      <c r="S637" t="s">
        <v>917</v>
      </c>
      <c r="T637" s="11">
        <v>45.25</v>
      </c>
      <c r="U637" t="s">
        <v>1029</v>
      </c>
      <c r="V637" t="s">
        <v>973</v>
      </c>
      <c r="W637" t="s">
        <v>994</v>
      </c>
      <c r="X637" t="s">
        <v>921</v>
      </c>
      <c r="Y637" t="s">
        <v>922</v>
      </c>
      <c r="Z637" t="s">
        <v>923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0">
        <f t="shared" si="55"/>
        <v>37041</v>
      </c>
      <c r="B638" s="70" t="str">
        <f t="shared" si="56"/>
        <v>US East Power</v>
      </c>
      <c r="C638" s="71">
        <f t="shared" si="57"/>
        <v>24000</v>
      </c>
      <c r="D638" s="71">
        <f t="shared" si="54"/>
        <v>120</v>
      </c>
      <c r="E638" s="3">
        <v>1312949</v>
      </c>
      <c r="F638" s="5">
        <v>37041.5067361111</v>
      </c>
      <c r="G638" t="s">
        <v>988</v>
      </c>
      <c r="H638" t="s">
        <v>911</v>
      </c>
      <c r="I638" t="s">
        <v>912</v>
      </c>
      <c r="K638" t="s">
        <v>913</v>
      </c>
      <c r="L638" t="s">
        <v>953</v>
      </c>
      <c r="M638">
        <v>32554</v>
      </c>
      <c r="N638" t="s">
        <v>992</v>
      </c>
      <c r="P638" s="7">
        <v>50</v>
      </c>
      <c r="R638" t="s">
        <v>916</v>
      </c>
      <c r="S638" t="s">
        <v>917</v>
      </c>
      <c r="T638" s="11">
        <v>45.5</v>
      </c>
      <c r="U638" t="s">
        <v>636</v>
      </c>
      <c r="V638" t="s">
        <v>973</v>
      </c>
      <c r="W638" t="s">
        <v>994</v>
      </c>
      <c r="X638" t="s">
        <v>921</v>
      </c>
      <c r="Y638" t="s">
        <v>922</v>
      </c>
      <c r="Z638" t="s">
        <v>923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0">
        <f t="shared" si="55"/>
        <v>37041</v>
      </c>
      <c r="B639" s="70" t="str">
        <f t="shared" si="56"/>
        <v>US East Power</v>
      </c>
      <c r="C639" s="71">
        <f t="shared" si="57"/>
        <v>47200</v>
      </c>
      <c r="D639" s="71">
        <f t="shared" si="54"/>
        <v>236</v>
      </c>
      <c r="E639" s="3">
        <v>1313077</v>
      </c>
      <c r="F639" s="5">
        <v>37041.520497685196</v>
      </c>
      <c r="G639" t="s">
        <v>970</v>
      </c>
      <c r="H639" t="s">
        <v>997</v>
      </c>
      <c r="I639" t="s">
        <v>912</v>
      </c>
      <c r="K639" t="s">
        <v>913</v>
      </c>
      <c r="L639" t="s">
        <v>953</v>
      </c>
      <c r="M639">
        <v>33296</v>
      </c>
      <c r="N639" t="s">
        <v>804</v>
      </c>
      <c r="O639" s="7">
        <v>50</v>
      </c>
      <c r="R639" t="s">
        <v>916</v>
      </c>
      <c r="S639" t="s">
        <v>917</v>
      </c>
      <c r="T639" s="11">
        <v>37.75</v>
      </c>
      <c r="U639" t="s">
        <v>860</v>
      </c>
      <c r="V639" t="s">
        <v>513</v>
      </c>
      <c r="W639" t="s">
        <v>352</v>
      </c>
      <c r="X639" t="s">
        <v>921</v>
      </c>
      <c r="Y639" t="s">
        <v>922</v>
      </c>
      <c r="Z639" t="s">
        <v>923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0">
        <f t="shared" si="55"/>
        <v>37041</v>
      </c>
      <c r="B640" s="70" t="str">
        <f t="shared" si="56"/>
        <v>US East Power</v>
      </c>
      <c r="C640" s="71">
        <f t="shared" si="57"/>
        <v>49600</v>
      </c>
      <c r="D640" s="71">
        <f t="shared" si="54"/>
        <v>248</v>
      </c>
      <c r="E640" s="3">
        <v>1313259</v>
      </c>
      <c r="F640" s="5">
        <v>37041.536388888897</v>
      </c>
      <c r="G640" t="s">
        <v>990</v>
      </c>
      <c r="H640" t="s">
        <v>911</v>
      </c>
      <c r="I640" t="s">
        <v>912</v>
      </c>
      <c r="K640" t="s">
        <v>913</v>
      </c>
      <c r="L640" t="s">
        <v>953</v>
      </c>
      <c r="M640">
        <v>34035</v>
      </c>
      <c r="N640" t="s">
        <v>733</v>
      </c>
      <c r="O640" s="7">
        <v>50</v>
      </c>
      <c r="R640" t="s">
        <v>916</v>
      </c>
      <c r="S640" t="s">
        <v>917</v>
      </c>
      <c r="T640" s="11">
        <v>25.75</v>
      </c>
      <c r="U640" t="s">
        <v>636</v>
      </c>
      <c r="V640" t="s">
        <v>993</v>
      </c>
      <c r="W640" t="s">
        <v>994</v>
      </c>
      <c r="X640" t="s">
        <v>921</v>
      </c>
      <c r="Y640" t="s">
        <v>922</v>
      </c>
      <c r="Z640" t="s">
        <v>923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0">
        <f t="shared" si="55"/>
        <v>37041</v>
      </c>
      <c r="B641" s="70" t="str">
        <f t="shared" si="56"/>
        <v>US East Power</v>
      </c>
      <c r="C641" s="71">
        <f t="shared" si="57"/>
        <v>24000</v>
      </c>
      <c r="D641" s="71">
        <f t="shared" si="54"/>
        <v>120</v>
      </c>
      <c r="E641" s="3">
        <v>1313294</v>
      </c>
      <c r="F641" s="5">
        <v>37041.538946759298</v>
      </c>
      <c r="G641" t="s">
        <v>107</v>
      </c>
      <c r="H641" t="s">
        <v>911</v>
      </c>
      <c r="I641" t="s">
        <v>912</v>
      </c>
      <c r="K641" t="s">
        <v>913</v>
      </c>
      <c r="L641" t="s">
        <v>953</v>
      </c>
      <c r="M641">
        <v>7473</v>
      </c>
      <c r="N641" t="s">
        <v>39</v>
      </c>
      <c r="O641" s="7">
        <v>50</v>
      </c>
      <c r="R641" t="s">
        <v>916</v>
      </c>
      <c r="S641" t="s">
        <v>917</v>
      </c>
      <c r="T641" s="11">
        <v>48.5</v>
      </c>
      <c r="U641" t="s">
        <v>638</v>
      </c>
      <c r="V641" t="s">
        <v>1052</v>
      </c>
      <c r="W641" t="s">
        <v>957</v>
      </c>
      <c r="X641" t="s">
        <v>921</v>
      </c>
      <c r="Y641" t="s">
        <v>922</v>
      </c>
      <c r="Z641" t="s">
        <v>923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0">
        <f t="shared" si="55"/>
        <v>37041</v>
      </c>
      <c r="B642" s="70" t="str">
        <f t="shared" si="56"/>
        <v>US East Power</v>
      </c>
      <c r="C642" s="71">
        <f t="shared" si="57"/>
        <v>24000</v>
      </c>
      <c r="D642" s="71">
        <f t="shared" si="54"/>
        <v>120</v>
      </c>
      <c r="E642" s="3">
        <v>1313451</v>
      </c>
      <c r="F642" s="5">
        <v>37041.5441782407</v>
      </c>
      <c r="G642" t="s">
        <v>730</v>
      </c>
      <c r="H642" t="s">
        <v>501</v>
      </c>
      <c r="I642" t="s">
        <v>912</v>
      </c>
      <c r="K642" t="s">
        <v>913</v>
      </c>
      <c r="L642" t="s">
        <v>953</v>
      </c>
      <c r="M642">
        <v>51050</v>
      </c>
      <c r="N642" t="s">
        <v>861</v>
      </c>
      <c r="P642" s="7">
        <v>50</v>
      </c>
      <c r="R642" t="s">
        <v>916</v>
      </c>
      <c r="S642" t="s">
        <v>917</v>
      </c>
      <c r="T642" s="11">
        <v>55.5</v>
      </c>
      <c r="U642" t="s">
        <v>862</v>
      </c>
      <c r="V642" t="s">
        <v>863</v>
      </c>
      <c r="W642" t="s">
        <v>664</v>
      </c>
      <c r="X642" t="s">
        <v>921</v>
      </c>
      <c r="Y642" t="s">
        <v>922</v>
      </c>
      <c r="Z642" t="s">
        <v>923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0">
        <f t="shared" si="55"/>
        <v>37041</v>
      </c>
      <c r="B643" s="70" t="str">
        <f t="shared" si="56"/>
        <v>US East Power</v>
      </c>
      <c r="C643" s="71">
        <f t="shared" si="57"/>
        <v>24000</v>
      </c>
      <c r="D643" s="71">
        <f t="shared" si="54"/>
        <v>120</v>
      </c>
      <c r="E643" s="3">
        <v>1313520</v>
      </c>
      <c r="F643" s="5">
        <v>37041.545983796299</v>
      </c>
      <c r="G643" t="s">
        <v>107</v>
      </c>
      <c r="H643" t="s">
        <v>501</v>
      </c>
      <c r="I643" t="s">
        <v>912</v>
      </c>
      <c r="K643" t="s">
        <v>913</v>
      </c>
      <c r="L643" t="s">
        <v>324</v>
      </c>
      <c r="M643">
        <v>34802</v>
      </c>
      <c r="N643" t="s">
        <v>686</v>
      </c>
      <c r="P643" s="7">
        <v>50</v>
      </c>
      <c r="R643" t="s">
        <v>916</v>
      </c>
      <c r="S643" t="s">
        <v>917</v>
      </c>
      <c r="T643" s="11">
        <v>42.25</v>
      </c>
      <c r="U643" t="s">
        <v>687</v>
      </c>
      <c r="V643" t="s">
        <v>528</v>
      </c>
      <c r="W643" t="s">
        <v>360</v>
      </c>
      <c r="X643" t="s">
        <v>921</v>
      </c>
      <c r="Y643" t="s">
        <v>922</v>
      </c>
      <c r="Z643" t="s">
        <v>923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0">
        <f t="shared" si="55"/>
        <v>37041</v>
      </c>
      <c r="B644" s="70" t="str">
        <f t="shared" si="56"/>
        <v>US East Power</v>
      </c>
      <c r="C644" s="71">
        <f t="shared" si="57"/>
        <v>24000</v>
      </c>
      <c r="D644" s="71">
        <f t="shared" si="54"/>
        <v>120</v>
      </c>
      <c r="E644" s="3">
        <v>1313711</v>
      </c>
      <c r="F644" s="5">
        <v>37041.550752314797</v>
      </c>
      <c r="G644" t="s">
        <v>19</v>
      </c>
      <c r="H644" t="s">
        <v>911</v>
      </c>
      <c r="I644" t="s">
        <v>912</v>
      </c>
      <c r="K644" t="s">
        <v>913</v>
      </c>
      <c r="L644" t="s">
        <v>953</v>
      </c>
      <c r="M644">
        <v>32554</v>
      </c>
      <c r="N644" t="s">
        <v>992</v>
      </c>
      <c r="O644" s="7">
        <v>50</v>
      </c>
      <c r="R644" t="s">
        <v>916</v>
      </c>
      <c r="S644" t="s">
        <v>917</v>
      </c>
      <c r="T644" s="11">
        <v>45.75</v>
      </c>
      <c r="U644" t="s">
        <v>636</v>
      </c>
      <c r="V644" t="s">
        <v>973</v>
      </c>
      <c r="W644" t="s">
        <v>994</v>
      </c>
      <c r="X644" t="s">
        <v>921</v>
      </c>
      <c r="Y644" t="s">
        <v>922</v>
      </c>
      <c r="Z644" t="s">
        <v>923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0">
        <f t="shared" si="55"/>
        <v>37041</v>
      </c>
      <c r="B645" s="70" t="str">
        <f t="shared" si="56"/>
        <v>US East Power</v>
      </c>
      <c r="C645" s="71">
        <f t="shared" si="57"/>
        <v>800</v>
      </c>
      <c r="D645" s="71">
        <f t="shared" si="54"/>
        <v>4</v>
      </c>
      <c r="E645" s="3">
        <v>1314538</v>
      </c>
      <c r="F645" s="5">
        <v>37041.577916666698</v>
      </c>
      <c r="G645" t="s">
        <v>990</v>
      </c>
      <c r="H645" t="s">
        <v>911</v>
      </c>
      <c r="I645" t="s">
        <v>912</v>
      </c>
      <c r="K645" t="s">
        <v>913</v>
      </c>
      <c r="L645" t="s">
        <v>953</v>
      </c>
      <c r="M645">
        <v>29086</v>
      </c>
      <c r="N645" t="s">
        <v>769</v>
      </c>
      <c r="O645" s="7">
        <v>50</v>
      </c>
      <c r="R645" t="s">
        <v>916</v>
      </c>
      <c r="S645" t="s">
        <v>917</v>
      </c>
      <c r="T645" s="11">
        <v>24.95</v>
      </c>
      <c r="U645" t="s">
        <v>636</v>
      </c>
      <c r="V645" t="s">
        <v>973</v>
      </c>
      <c r="W645" t="s">
        <v>974</v>
      </c>
      <c r="X645" t="s">
        <v>921</v>
      </c>
      <c r="Y645" t="s">
        <v>922</v>
      </c>
      <c r="Z645" t="s">
        <v>923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0">
        <f t="shared" si="55"/>
        <v>37041</v>
      </c>
      <c r="B646" s="70" t="str">
        <f t="shared" si="56"/>
        <v>Natural Gas</v>
      </c>
      <c r="C646" s="71">
        <f t="shared" si="57"/>
        <v>1510000</v>
      </c>
      <c r="D646" s="71">
        <f t="shared" si="54"/>
        <v>377.5</v>
      </c>
      <c r="E646" s="3">
        <v>1314557</v>
      </c>
      <c r="F646" s="5">
        <v>37041.5785300926</v>
      </c>
      <c r="G646" t="s">
        <v>991</v>
      </c>
      <c r="H646" t="s">
        <v>997</v>
      </c>
      <c r="I646" t="s">
        <v>912</v>
      </c>
      <c r="K646" t="s">
        <v>942</v>
      </c>
      <c r="L646" t="s">
        <v>943</v>
      </c>
      <c r="M646">
        <v>29762</v>
      </c>
      <c r="N646" t="s">
        <v>499</v>
      </c>
      <c r="O646" s="7">
        <v>10000</v>
      </c>
      <c r="R646" t="s">
        <v>945</v>
      </c>
      <c r="S646" t="s">
        <v>917</v>
      </c>
      <c r="T646" s="11">
        <v>0.16500000000000001</v>
      </c>
      <c r="U646" t="s">
        <v>1023</v>
      </c>
      <c r="V646" t="s">
        <v>11</v>
      </c>
      <c r="W646" t="s">
        <v>3</v>
      </c>
      <c r="X646" t="s">
        <v>949</v>
      </c>
      <c r="Y646" t="s">
        <v>922</v>
      </c>
      <c r="Z646" t="s">
        <v>950</v>
      </c>
      <c r="AA646">
        <v>96000103</v>
      </c>
      <c r="AB646" t="s">
        <v>864</v>
      </c>
      <c r="AC646">
        <v>65268</v>
      </c>
      <c r="AD646" s="5">
        <v>37196</v>
      </c>
      <c r="AE646" s="5">
        <v>37346</v>
      </c>
    </row>
    <row r="647" spans="1:31" x14ac:dyDescent="0.2">
      <c r="A647" s="70">
        <f t="shared" si="55"/>
        <v>37041</v>
      </c>
      <c r="B647" s="70" t="str">
        <f t="shared" si="56"/>
        <v>US East Power</v>
      </c>
      <c r="C647" s="71">
        <f t="shared" si="57"/>
        <v>4000</v>
      </c>
      <c r="D647" s="71">
        <f t="shared" si="54"/>
        <v>20</v>
      </c>
      <c r="E647" s="3">
        <v>1314562</v>
      </c>
      <c r="F647" s="5">
        <v>37041.578703703701</v>
      </c>
      <c r="G647" t="s">
        <v>990</v>
      </c>
      <c r="H647" t="s">
        <v>911</v>
      </c>
      <c r="I647" t="s">
        <v>912</v>
      </c>
      <c r="K647" t="s">
        <v>913</v>
      </c>
      <c r="L647" t="s">
        <v>953</v>
      </c>
      <c r="M647">
        <v>51358</v>
      </c>
      <c r="N647" t="s">
        <v>865</v>
      </c>
      <c r="O647" s="7">
        <v>50</v>
      </c>
      <c r="R647" t="s">
        <v>916</v>
      </c>
      <c r="S647" t="s">
        <v>917</v>
      </c>
      <c r="T647" s="11">
        <v>42</v>
      </c>
      <c r="U647" t="s">
        <v>636</v>
      </c>
      <c r="V647" t="s">
        <v>973</v>
      </c>
      <c r="W647" t="s">
        <v>974</v>
      </c>
      <c r="X647" t="s">
        <v>921</v>
      </c>
      <c r="Y647" t="s">
        <v>922</v>
      </c>
      <c r="Z647" t="s">
        <v>923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0">
        <f t="shared" si="55"/>
        <v>37041</v>
      </c>
      <c r="B648" s="70" t="str">
        <f t="shared" si="56"/>
        <v>US West Power</v>
      </c>
      <c r="C648" s="71">
        <f t="shared" si="57"/>
        <v>800</v>
      </c>
      <c r="D648" s="71">
        <f t="shared" si="54"/>
        <v>6</v>
      </c>
      <c r="E648" s="3">
        <v>1314578</v>
      </c>
      <c r="F648" s="5">
        <v>37041.579328703701</v>
      </c>
      <c r="G648" t="s">
        <v>1009</v>
      </c>
      <c r="H648" t="s">
        <v>997</v>
      </c>
      <c r="I648" t="s">
        <v>912</v>
      </c>
      <c r="K648" t="s">
        <v>913</v>
      </c>
      <c r="L648" t="s">
        <v>914</v>
      </c>
      <c r="M648">
        <v>29412</v>
      </c>
      <c r="N648" t="s">
        <v>866</v>
      </c>
      <c r="P648" s="7">
        <v>25</v>
      </c>
      <c r="R648" t="s">
        <v>916</v>
      </c>
      <c r="S648" t="s">
        <v>917</v>
      </c>
      <c r="T648" s="11">
        <v>166</v>
      </c>
      <c r="U648" t="s">
        <v>675</v>
      </c>
      <c r="V648" t="s">
        <v>867</v>
      </c>
      <c r="W648" t="s">
        <v>920</v>
      </c>
      <c r="X648" t="s">
        <v>921</v>
      </c>
      <c r="Y648" t="s">
        <v>922</v>
      </c>
      <c r="Z648" t="s">
        <v>923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0">
        <f t="shared" si="55"/>
        <v>37041</v>
      </c>
      <c r="B649" s="70" t="str">
        <f t="shared" si="56"/>
        <v>US East Power</v>
      </c>
      <c r="C649" s="71">
        <f t="shared" si="57"/>
        <v>24000</v>
      </c>
      <c r="D649" s="71">
        <f t="shared" si="54"/>
        <v>120</v>
      </c>
      <c r="E649" s="3">
        <v>1314652</v>
      </c>
      <c r="F649" s="5">
        <v>37041.584386574097</v>
      </c>
      <c r="G649" t="s">
        <v>107</v>
      </c>
      <c r="H649" t="s">
        <v>501</v>
      </c>
      <c r="I649" t="s">
        <v>912</v>
      </c>
      <c r="K649" t="s">
        <v>913</v>
      </c>
      <c r="L649" t="s">
        <v>324</v>
      </c>
      <c r="M649">
        <v>34800</v>
      </c>
      <c r="N649" t="s">
        <v>559</v>
      </c>
      <c r="P649" s="7">
        <v>50</v>
      </c>
      <c r="R649" t="s">
        <v>916</v>
      </c>
      <c r="S649" t="s">
        <v>917</v>
      </c>
      <c r="T649" s="11">
        <v>44.25</v>
      </c>
      <c r="U649" t="s">
        <v>687</v>
      </c>
      <c r="V649" t="s">
        <v>359</v>
      </c>
      <c r="W649" t="s">
        <v>360</v>
      </c>
      <c r="X649" t="s">
        <v>921</v>
      </c>
      <c r="Y649" t="s">
        <v>922</v>
      </c>
      <c r="Z649" t="s">
        <v>923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0">
        <f t="shared" si="55"/>
        <v>37041</v>
      </c>
      <c r="B650" s="70" t="str">
        <f t="shared" si="56"/>
        <v>Natural Gas</v>
      </c>
      <c r="C650" s="71">
        <f t="shared" si="57"/>
        <v>155000</v>
      </c>
      <c r="D650" s="71">
        <f t="shared" si="54"/>
        <v>38.75</v>
      </c>
      <c r="E650" s="3">
        <v>1314854</v>
      </c>
      <c r="F650" s="5">
        <v>37041.595127314802</v>
      </c>
      <c r="G650" t="s">
        <v>168</v>
      </c>
      <c r="H650" t="s">
        <v>997</v>
      </c>
      <c r="I650" t="s">
        <v>912</v>
      </c>
      <c r="K650" t="s">
        <v>942</v>
      </c>
      <c r="L650" t="s">
        <v>943</v>
      </c>
      <c r="M650">
        <v>36136</v>
      </c>
      <c r="N650" t="s">
        <v>868</v>
      </c>
      <c r="P650" s="7">
        <v>5000</v>
      </c>
      <c r="R650" t="s">
        <v>945</v>
      </c>
      <c r="S650" t="s">
        <v>917</v>
      </c>
      <c r="T650" s="11">
        <v>-1.3049999999999999</v>
      </c>
      <c r="U650" t="s">
        <v>632</v>
      </c>
      <c r="V650" t="s">
        <v>977</v>
      </c>
      <c r="W650" t="s">
        <v>1013</v>
      </c>
      <c r="X650" t="s">
        <v>949</v>
      </c>
      <c r="Y650" t="s">
        <v>922</v>
      </c>
      <c r="Z650" t="s">
        <v>950</v>
      </c>
      <c r="AA650">
        <v>95000337</v>
      </c>
      <c r="AB650" t="s">
        <v>869</v>
      </c>
      <c r="AC650">
        <v>687</v>
      </c>
      <c r="AD650" s="5">
        <v>37073.875</v>
      </c>
      <c r="AE650" s="5">
        <v>37103.875</v>
      </c>
    </row>
    <row r="651" spans="1:31" x14ac:dyDescent="0.2">
      <c r="A651" s="70">
        <f t="shared" si="55"/>
        <v>37041</v>
      </c>
      <c r="B651" s="70" t="str">
        <f t="shared" si="56"/>
        <v>US East Power</v>
      </c>
      <c r="C651" s="71">
        <f t="shared" si="57"/>
        <v>47200</v>
      </c>
      <c r="D651" s="71">
        <f t="shared" si="54"/>
        <v>236</v>
      </c>
      <c r="E651" s="3">
        <v>1314963</v>
      </c>
      <c r="F651" s="5">
        <v>37041.604953703703</v>
      </c>
      <c r="G651" t="s">
        <v>107</v>
      </c>
      <c r="H651" t="s">
        <v>501</v>
      </c>
      <c r="I651" t="s">
        <v>912</v>
      </c>
      <c r="K651" t="s">
        <v>913</v>
      </c>
      <c r="L651" t="s">
        <v>324</v>
      </c>
      <c r="M651">
        <v>34839</v>
      </c>
      <c r="N651" t="s">
        <v>642</v>
      </c>
      <c r="P651" s="7">
        <v>50</v>
      </c>
      <c r="R651" t="s">
        <v>916</v>
      </c>
      <c r="S651" t="s">
        <v>917</v>
      </c>
      <c r="T651" s="11">
        <v>36.5</v>
      </c>
      <c r="U651" t="s">
        <v>687</v>
      </c>
      <c r="V651" t="s">
        <v>359</v>
      </c>
      <c r="W651" t="s">
        <v>360</v>
      </c>
      <c r="X651" t="s">
        <v>921</v>
      </c>
      <c r="Y651" t="s">
        <v>922</v>
      </c>
      <c r="Z651" t="s">
        <v>923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0">
        <f t="shared" si="55"/>
        <v>37041</v>
      </c>
      <c r="B652" s="70" t="str">
        <f t="shared" si="56"/>
        <v>Natural Gas</v>
      </c>
      <c r="C652" s="71">
        <f t="shared" si="57"/>
        <v>155000</v>
      </c>
      <c r="D652" s="71">
        <f t="shared" si="54"/>
        <v>38.75</v>
      </c>
      <c r="E652" s="3">
        <v>1315057</v>
      </c>
      <c r="F652" s="5">
        <v>37041.620752314797</v>
      </c>
      <c r="G652" t="s">
        <v>168</v>
      </c>
      <c r="H652" t="s">
        <v>997</v>
      </c>
      <c r="I652" t="s">
        <v>912</v>
      </c>
      <c r="K652" t="s">
        <v>942</v>
      </c>
      <c r="L652" t="s">
        <v>943</v>
      </c>
      <c r="M652">
        <v>36136</v>
      </c>
      <c r="N652" t="s">
        <v>868</v>
      </c>
      <c r="P652" s="7">
        <v>5000</v>
      </c>
      <c r="R652" t="s">
        <v>945</v>
      </c>
      <c r="S652" t="s">
        <v>917</v>
      </c>
      <c r="T652" s="11">
        <v>-1.31</v>
      </c>
      <c r="U652" t="s">
        <v>632</v>
      </c>
      <c r="V652" t="s">
        <v>977</v>
      </c>
      <c r="W652" t="s">
        <v>1013</v>
      </c>
      <c r="X652" t="s">
        <v>949</v>
      </c>
      <c r="Y652" t="s">
        <v>922</v>
      </c>
      <c r="Z652" t="s">
        <v>950</v>
      </c>
      <c r="AA652">
        <v>95000337</v>
      </c>
      <c r="AB652" t="s">
        <v>870</v>
      </c>
      <c r="AC652">
        <v>687</v>
      </c>
      <c r="AD652" s="5">
        <v>37073.875</v>
      </c>
      <c r="AE652" s="5">
        <v>37103.875</v>
      </c>
    </row>
    <row r="653" spans="1:31" x14ac:dyDescent="0.2">
      <c r="A653" s="70">
        <f t="shared" si="55"/>
        <v>37041</v>
      </c>
      <c r="B653" s="70" t="str">
        <f t="shared" si="56"/>
        <v>US East Power</v>
      </c>
      <c r="C653" s="71">
        <f t="shared" si="57"/>
        <v>24000</v>
      </c>
      <c r="D653" s="71">
        <f t="shared" si="54"/>
        <v>120</v>
      </c>
      <c r="E653" s="3">
        <v>1315075</v>
      </c>
      <c r="F653" s="5">
        <v>37041.623414351903</v>
      </c>
      <c r="G653" t="s">
        <v>871</v>
      </c>
      <c r="H653" t="s">
        <v>997</v>
      </c>
      <c r="I653" t="s">
        <v>912</v>
      </c>
      <c r="K653" t="s">
        <v>913</v>
      </c>
      <c r="L653" t="s">
        <v>953</v>
      </c>
      <c r="M653">
        <v>26313</v>
      </c>
      <c r="N653" t="s">
        <v>872</v>
      </c>
      <c r="O653" s="7">
        <v>50</v>
      </c>
      <c r="R653" t="s">
        <v>916</v>
      </c>
      <c r="S653" t="s">
        <v>917</v>
      </c>
      <c r="T653" s="11">
        <v>43</v>
      </c>
      <c r="U653" t="s">
        <v>850</v>
      </c>
      <c r="V653" t="s">
        <v>513</v>
      </c>
      <c r="W653" t="s">
        <v>674</v>
      </c>
      <c r="X653" t="s">
        <v>921</v>
      </c>
      <c r="Y653" t="s">
        <v>922</v>
      </c>
      <c r="Z653" t="s">
        <v>923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0">
        <f t="shared" ref="A654:A688" si="58">DATEVALUE(TEXT(F654, "mm/dd/yy"))</f>
        <v>37042</v>
      </c>
      <c r="B654" s="70" t="str">
        <f t="shared" ref="B654:B688" si="59">IF(K654="Power",IF(Z654="Enron Canada Corp.",LEFT(L654,9),LEFT(L654,13)),K654)</f>
        <v>US East Power</v>
      </c>
      <c r="C654" s="71">
        <f t="shared" ref="C654:C688" si="60">IF(K654="Power",((AE654-AD654+1)*16*SUM(O654:P654)),((AE654-AD654+1)*SUM(O654:P654)))</f>
        <v>4000</v>
      </c>
      <c r="D654" s="71">
        <f t="shared" si="54"/>
        <v>20</v>
      </c>
      <c r="E654" s="3">
        <v>1315852</v>
      </c>
      <c r="F654" s="5">
        <v>37042.269548611097</v>
      </c>
      <c r="G654" t="s">
        <v>19</v>
      </c>
      <c r="H654" t="s">
        <v>911</v>
      </c>
      <c r="I654" t="s">
        <v>912</v>
      </c>
      <c r="K654" t="s">
        <v>913</v>
      </c>
      <c r="L654" t="s">
        <v>953</v>
      </c>
      <c r="M654">
        <v>29089</v>
      </c>
      <c r="N654" t="s">
        <v>662</v>
      </c>
      <c r="P654" s="7">
        <v>50</v>
      </c>
      <c r="R654" t="s">
        <v>916</v>
      </c>
      <c r="S654" t="s">
        <v>917</v>
      </c>
      <c r="T654" s="11">
        <v>30.5</v>
      </c>
      <c r="U654" t="s">
        <v>636</v>
      </c>
      <c r="V654" t="s">
        <v>973</v>
      </c>
      <c r="W654" t="s">
        <v>974</v>
      </c>
      <c r="X654" t="s">
        <v>921</v>
      </c>
      <c r="Y654" t="s">
        <v>922</v>
      </c>
      <c r="Z654" t="s">
        <v>923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0">
        <f t="shared" si="58"/>
        <v>37042</v>
      </c>
      <c r="B655" s="70" t="str">
        <f t="shared" si="59"/>
        <v>US East Power</v>
      </c>
      <c r="C655" s="71">
        <f t="shared" si="60"/>
        <v>4000</v>
      </c>
      <c r="D655" s="71">
        <f t="shared" si="54"/>
        <v>20</v>
      </c>
      <c r="E655" s="3">
        <v>1315906</v>
      </c>
      <c r="F655" s="5">
        <v>37042.276956018497</v>
      </c>
      <c r="G655" t="s">
        <v>19</v>
      </c>
      <c r="H655" t="s">
        <v>911</v>
      </c>
      <c r="I655" t="s">
        <v>912</v>
      </c>
      <c r="K655" t="s">
        <v>913</v>
      </c>
      <c r="L655" t="s">
        <v>953</v>
      </c>
      <c r="M655">
        <v>51358</v>
      </c>
      <c r="N655" t="s">
        <v>865</v>
      </c>
      <c r="P655" s="7">
        <v>50</v>
      </c>
      <c r="R655" t="s">
        <v>916</v>
      </c>
      <c r="S655" t="s">
        <v>917</v>
      </c>
      <c r="T655" s="11">
        <v>35.5</v>
      </c>
      <c r="U655" t="s">
        <v>636</v>
      </c>
      <c r="V655" t="s">
        <v>973</v>
      </c>
      <c r="W655" t="s">
        <v>974</v>
      </c>
      <c r="X655" t="s">
        <v>921</v>
      </c>
      <c r="Y655" t="s">
        <v>922</v>
      </c>
      <c r="Z655" t="s">
        <v>923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0">
        <f t="shared" si="58"/>
        <v>37042</v>
      </c>
      <c r="B656" s="70" t="str">
        <f t="shared" si="59"/>
        <v>US East Power</v>
      </c>
      <c r="C656" s="71">
        <f t="shared" si="60"/>
        <v>800</v>
      </c>
      <c r="D656" s="71">
        <f t="shared" ref="D656:D719" si="61">VLOOKUP(H656,$A$7:$F$13,(HLOOKUP(B656,$B$5:$F$6,2,FALSE)),FALSE)*C656</f>
        <v>4</v>
      </c>
      <c r="E656" s="3">
        <v>1316071</v>
      </c>
      <c r="F656" s="5">
        <v>37042.294837963003</v>
      </c>
      <c r="G656" t="s">
        <v>817</v>
      </c>
      <c r="H656" t="s">
        <v>501</v>
      </c>
      <c r="I656" t="s">
        <v>912</v>
      </c>
      <c r="K656" t="s">
        <v>913</v>
      </c>
      <c r="L656" t="s">
        <v>953</v>
      </c>
      <c r="M656">
        <v>29062</v>
      </c>
      <c r="N656" t="s">
        <v>818</v>
      </c>
      <c r="O656" s="7">
        <v>50</v>
      </c>
      <c r="R656" t="s">
        <v>916</v>
      </c>
      <c r="S656" t="s">
        <v>917</v>
      </c>
      <c r="T656" s="11">
        <v>19.75</v>
      </c>
      <c r="U656" t="s">
        <v>472</v>
      </c>
      <c r="V656" t="s">
        <v>508</v>
      </c>
      <c r="W656" t="s">
        <v>342</v>
      </c>
      <c r="X656" t="s">
        <v>921</v>
      </c>
      <c r="Y656" t="s">
        <v>922</v>
      </c>
      <c r="Z656" t="s">
        <v>923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0">
        <f t="shared" si="58"/>
        <v>37042</v>
      </c>
      <c r="B657" s="70" t="str">
        <f t="shared" si="59"/>
        <v>US East Power</v>
      </c>
      <c r="C657" s="71">
        <f t="shared" si="60"/>
        <v>47200</v>
      </c>
      <c r="D657" s="71">
        <f t="shared" si="61"/>
        <v>236</v>
      </c>
      <c r="E657" s="3">
        <v>1316181</v>
      </c>
      <c r="F657" s="5">
        <v>37042.302048611098</v>
      </c>
      <c r="G657" t="s">
        <v>980</v>
      </c>
      <c r="H657" t="s">
        <v>997</v>
      </c>
      <c r="I657" t="s">
        <v>912</v>
      </c>
      <c r="K657" t="s">
        <v>913</v>
      </c>
      <c r="L657" t="s">
        <v>953</v>
      </c>
      <c r="M657">
        <v>33302</v>
      </c>
      <c r="N657" t="s">
        <v>819</v>
      </c>
      <c r="P657" s="7">
        <v>50</v>
      </c>
      <c r="R657" t="s">
        <v>916</v>
      </c>
      <c r="S657" t="s">
        <v>917</v>
      </c>
      <c r="T657" s="11">
        <v>59</v>
      </c>
      <c r="U657" t="s">
        <v>1044</v>
      </c>
      <c r="V657" t="s">
        <v>53</v>
      </c>
      <c r="W657" t="s">
        <v>957</v>
      </c>
      <c r="X657" t="s">
        <v>921</v>
      </c>
      <c r="Y657" t="s">
        <v>922</v>
      </c>
      <c r="Z657" t="s">
        <v>923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0">
        <f t="shared" si="58"/>
        <v>37042</v>
      </c>
      <c r="B658" s="70" t="str">
        <f t="shared" si="59"/>
        <v>US East Power</v>
      </c>
      <c r="C658" s="71">
        <f t="shared" si="60"/>
        <v>4000</v>
      </c>
      <c r="D658" s="71">
        <f t="shared" si="61"/>
        <v>20</v>
      </c>
      <c r="E658" s="3">
        <v>1316248</v>
      </c>
      <c r="F658" s="5">
        <v>37042.306944444397</v>
      </c>
      <c r="G658" t="s">
        <v>924</v>
      </c>
      <c r="H658" t="s">
        <v>997</v>
      </c>
      <c r="I658" t="s">
        <v>912</v>
      </c>
      <c r="K658" t="s">
        <v>913</v>
      </c>
      <c r="L658" t="s">
        <v>953</v>
      </c>
      <c r="M658">
        <v>51378</v>
      </c>
      <c r="N658" t="s">
        <v>820</v>
      </c>
      <c r="O658" s="7">
        <v>50</v>
      </c>
      <c r="R658" t="s">
        <v>916</v>
      </c>
      <c r="S658" t="s">
        <v>917</v>
      </c>
      <c r="T658" s="11">
        <v>23</v>
      </c>
      <c r="U658" t="s">
        <v>1029</v>
      </c>
      <c r="V658" t="s">
        <v>508</v>
      </c>
      <c r="W658" t="s">
        <v>342</v>
      </c>
      <c r="X658" t="s">
        <v>921</v>
      </c>
      <c r="Y658" t="s">
        <v>922</v>
      </c>
      <c r="Z658" t="s">
        <v>923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0">
        <f t="shared" si="58"/>
        <v>37042</v>
      </c>
      <c r="B659" s="70" t="str">
        <f t="shared" si="59"/>
        <v>US East Power</v>
      </c>
      <c r="C659" s="71">
        <f t="shared" si="60"/>
        <v>4000</v>
      </c>
      <c r="D659" s="71">
        <f t="shared" si="61"/>
        <v>20</v>
      </c>
      <c r="E659" s="3">
        <v>1316359</v>
      </c>
      <c r="F659" s="5">
        <v>37042.3199537037</v>
      </c>
      <c r="G659" t="s">
        <v>999</v>
      </c>
      <c r="H659" t="s">
        <v>997</v>
      </c>
      <c r="I659" t="s">
        <v>912</v>
      </c>
      <c r="K659" t="s">
        <v>913</v>
      </c>
      <c r="L659" t="s">
        <v>953</v>
      </c>
      <c r="M659">
        <v>51386</v>
      </c>
      <c r="N659" t="s">
        <v>821</v>
      </c>
      <c r="P659" s="7">
        <v>50</v>
      </c>
      <c r="R659" t="s">
        <v>916</v>
      </c>
      <c r="S659" t="s">
        <v>917</v>
      </c>
      <c r="T659" s="11">
        <v>34.5</v>
      </c>
      <c r="U659" t="s">
        <v>850</v>
      </c>
      <c r="V659" t="s">
        <v>513</v>
      </c>
      <c r="W659" t="s">
        <v>352</v>
      </c>
      <c r="X659" t="s">
        <v>921</v>
      </c>
      <c r="Y659" t="s">
        <v>922</v>
      </c>
      <c r="Z659" t="s">
        <v>923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0">
        <f t="shared" si="58"/>
        <v>37042</v>
      </c>
      <c r="B660" s="70" t="str">
        <f t="shared" si="59"/>
        <v>US East Power</v>
      </c>
      <c r="C660" s="71">
        <f t="shared" si="60"/>
        <v>21600</v>
      </c>
      <c r="D660" s="71">
        <f t="shared" si="61"/>
        <v>108</v>
      </c>
      <c r="E660" s="3">
        <v>1316940</v>
      </c>
      <c r="F660" s="5">
        <v>37042.342789351896</v>
      </c>
      <c r="G660" t="s">
        <v>107</v>
      </c>
      <c r="H660" t="s">
        <v>501</v>
      </c>
      <c r="I660" t="s">
        <v>912</v>
      </c>
      <c r="K660" t="s">
        <v>913</v>
      </c>
      <c r="L660" t="s">
        <v>324</v>
      </c>
      <c r="M660">
        <v>32892</v>
      </c>
      <c r="N660" t="s">
        <v>822</v>
      </c>
      <c r="P660" s="7">
        <v>50</v>
      </c>
      <c r="R660" t="s">
        <v>916</v>
      </c>
      <c r="S660" t="s">
        <v>917</v>
      </c>
      <c r="T660" s="11">
        <v>41.75</v>
      </c>
      <c r="U660" t="s">
        <v>687</v>
      </c>
      <c r="V660" t="s">
        <v>528</v>
      </c>
      <c r="W660" t="s">
        <v>328</v>
      </c>
      <c r="X660" t="s">
        <v>921</v>
      </c>
      <c r="Y660" t="s">
        <v>922</v>
      </c>
      <c r="Z660" t="s">
        <v>923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0">
        <f t="shared" si="58"/>
        <v>37042</v>
      </c>
      <c r="B661" s="70" t="str">
        <f t="shared" si="59"/>
        <v>US West Power</v>
      </c>
      <c r="C661" s="71">
        <f t="shared" si="60"/>
        <v>320</v>
      </c>
      <c r="D661" s="71">
        <f t="shared" si="61"/>
        <v>2.4</v>
      </c>
      <c r="E661" s="3">
        <v>1317096</v>
      </c>
      <c r="F661" s="5">
        <v>37042.3468055556</v>
      </c>
      <c r="G661" t="s">
        <v>107</v>
      </c>
      <c r="H661" t="s">
        <v>997</v>
      </c>
      <c r="I661" t="s">
        <v>912</v>
      </c>
      <c r="K661" t="s">
        <v>913</v>
      </c>
      <c r="L661" t="s">
        <v>925</v>
      </c>
      <c r="M661">
        <v>48328</v>
      </c>
      <c r="N661" t="s">
        <v>823</v>
      </c>
      <c r="P661" s="7">
        <v>10</v>
      </c>
      <c r="R661" t="s">
        <v>916</v>
      </c>
      <c r="S661" t="s">
        <v>917</v>
      </c>
      <c r="T661" s="11">
        <v>83</v>
      </c>
      <c r="U661" t="s">
        <v>675</v>
      </c>
      <c r="V661" t="s">
        <v>849</v>
      </c>
      <c r="W661" t="s">
        <v>934</v>
      </c>
      <c r="X661" t="s">
        <v>921</v>
      </c>
      <c r="Y661" t="s">
        <v>922</v>
      </c>
      <c r="Z661" t="s">
        <v>923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0">
        <f t="shared" si="58"/>
        <v>37042</v>
      </c>
      <c r="B662" s="70" t="str">
        <f t="shared" si="59"/>
        <v>US West Power</v>
      </c>
      <c r="C662" s="71">
        <f t="shared" si="60"/>
        <v>800</v>
      </c>
      <c r="D662" s="71">
        <f t="shared" si="61"/>
        <v>6</v>
      </c>
      <c r="E662" s="3">
        <v>1317128</v>
      </c>
      <c r="F662" s="5">
        <v>37042.347939814797</v>
      </c>
      <c r="G662" t="s">
        <v>107</v>
      </c>
      <c r="H662" t="s">
        <v>997</v>
      </c>
      <c r="I662" t="s">
        <v>912</v>
      </c>
      <c r="K662" t="s">
        <v>913</v>
      </c>
      <c r="L662" t="s">
        <v>925</v>
      </c>
      <c r="M662">
        <v>29383</v>
      </c>
      <c r="N662" t="s">
        <v>824</v>
      </c>
      <c r="P662" s="7">
        <v>25</v>
      </c>
      <c r="R662" t="s">
        <v>916</v>
      </c>
      <c r="S662" t="s">
        <v>917</v>
      </c>
      <c r="T662" s="11">
        <v>83</v>
      </c>
      <c r="U662" t="s">
        <v>675</v>
      </c>
      <c r="V662" t="s">
        <v>111</v>
      </c>
      <c r="W662" t="s">
        <v>934</v>
      </c>
      <c r="X662" t="s">
        <v>921</v>
      </c>
      <c r="Y662" t="s">
        <v>922</v>
      </c>
      <c r="Z662" t="s">
        <v>923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0">
        <f t="shared" si="58"/>
        <v>37042</v>
      </c>
      <c r="B663" s="70" t="str">
        <f t="shared" si="59"/>
        <v>US West Power</v>
      </c>
      <c r="C663" s="71">
        <f t="shared" si="60"/>
        <v>800</v>
      </c>
      <c r="D663" s="71">
        <f t="shared" si="61"/>
        <v>6</v>
      </c>
      <c r="E663" s="3">
        <v>1317225</v>
      </c>
      <c r="F663" s="5">
        <v>37042.350532407399</v>
      </c>
      <c r="G663" t="s">
        <v>107</v>
      </c>
      <c r="H663" t="s">
        <v>997</v>
      </c>
      <c r="I663" t="s">
        <v>912</v>
      </c>
      <c r="K663" t="s">
        <v>913</v>
      </c>
      <c r="L663" t="s">
        <v>925</v>
      </c>
      <c r="M663">
        <v>29383</v>
      </c>
      <c r="N663" t="s">
        <v>824</v>
      </c>
      <c r="P663" s="7">
        <v>25</v>
      </c>
      <c r="R663" t="s">
        <v>916</v>
      </c>
      <c r="S663" t="s">
        <v>917</v>
      </c>
      <c r="T663" s="11">
        <v>82</v>
      </c>
      <c r="U663" t="s">
        <v>675</v>
      </c>
      <c r="V663" t="s">
        <v>111</v>
      </c>
      <c r="W663" t="s">
        <v>934</v>
      </c>
      <c r="X663" t="s">
        <v>921</v>
      </c>
      <c r="Y663" t="s">
        <v>922</v>
      </c>
      <c r="Z663" t="s">
        <v>923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0">
        <f t="shared" si="58"/>
        <v>37042</v>
      </c>
      <c r="B664" s="70" t="str">
        <f t="shared" si="59"/>
        <v>US West Power</v>
      </c>
      <c r="C664" s="71">
        <f t="shared" si="60"/>
        <v>320</v>
      </c>
      <c r="D664" s="71">
        <f t="shared" si="61"/>
        <v>2.4</v>
      </c>
      <c r="E664" s="3">
        <v>1317263</v>
      </c>
      <c r="F664" s="5">
        <v>37042.351759259298</v>
      </c>
      <c r="G664" t="s">
        <v>107</v>
      </c>
      <c r="H664" t="s">
        <v>997</v>
      </c>
      <c r="I664" t="s">
        <v>912</v>
      </c>
      <c r="K664" t="s">
        <v>913</v>
      </c>
      <c r="L664" t="s">
        <v>925</v>
      </c>
      <c r="M664">
        <v>48326</v>
      </c>
      <c r="N664" t="s">
        <v>825</v>
      </c>
      <c r="P664" s="7">
        <v>10</v>
      </c>
      <c r="R664" t="s">
        <v>916</v>
      </c>
      <c r="S664" t="s">
        <v>917</v>
      </c>
      <c r="T664" s="11">
        <v>163</v>
      </c>
      <c r="U664" t="s">
        <v>675</v>
      </c>
      <c r="V664" t="s">
        <v>849</v>
      </c>
      <c r="W664" t="s">
        <v>934</v>
      </c>
      <c r="X664" t="s">
        <v>921</v>
      </c>
      <c r="Y664" t="s">
        <v>922</v>
      </c>
      <c r="Z664" t="s">
        <v>923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0">
        <f t="shared" si="58"/>
        <v>37042</v>
      </c>
      <c r="B665" s="70" t="str">
        <f t="shared" si="59"/>
        <v>US East Power</v>
      </c>
      <c r="C665" s="71">
        <f t="shared" si="60"/>
        <v>47200</v>
      </c>
      <c r="D665" s="71">
        <f t="shared" si="61"/>
        <v>236</v>
      </c>
      <c r="E665" s="3">
        <v>1317430</v>
      </c>
      <c r="F665" s="5">
        <v>37042.356527777803</v>
      </c>
      <c r="G665" t="s">
        <v>19</v>
      </c>
      <c r="H665" t="s">
        <v>911</v>
      </c>
      <c r="I665" t="s">
        <v>912</v>
      </c>
      <c r="K665" t="s">
        <v>913</v>
      </c>
      <c r="L665" t="s">
        <v>953</v>
      </c>
      <c r="M665">
        <v>33302</v>
      </c>
      <c r="N665" t="s">
        <v>819</v>
      </c>
      <c r="O665" s="7">
        <v>50</v>
      </c>
      <c r="R665" t="s">
        <v>916</v>
      </c>
      <c r="S665" t="s">
        <v>917</v>
      </c>
      <c r="T665" s="11">
        <v>59.25</v>
      </c>
      <c r="U665" t="s">
        <v>638</v>
      </c>
      <c r="V665" t="s">
        <v>53</v>
      </c>
      <c r="W665" t="s">
        <v>957</v>
      </c>
      <c r="X665" t="s">
        <v>921</v>
      </c>
      <c r="Y665" t="s">
        <v>922</v>
      </c>
      <c r="Z665" t="s">
        <v>923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0">
        <f t="shared" si="58"/>
        <v>37042</v>
      </c>
      <c r="B666" s="70" t="str">
        <f t="shared" si="59"/>
        <v>US West Power</v>
      </c>
      <c r="C666" s="71">
        <f t="shared" si="60"/>
        <v>36800</v>
      </c>
      <c r="D666" s="71">
        <f t="shared" si="61"/>
        <v>276</v>
      </c>
      <c r="E666" s="3">
        <v>1318434</v>
      </c>
      <c r="F666" s="5">
        <v>37042.375081018501</v>
      </c>
      <c r="G666" t="s">
        <v>932</v>
      </c>
      <c r="H666" t="s">
        <v>997</v>
      </c>
      <c r="I666" t="s">
        <v>912</v>
      </c>
      <c r="K666" t="s">
        <v>913</v>
      </c>
      <c r="L666" t="s">
        <v>914</v>
      </c>
      <c r="M666">
        <v>33072</v>
      </c>
      <c r="N666" t="s">
        <v>285</v>
      </c>
      <c r="O666" s="7">
        <v>25</v>
      </c>
      <c r="R666" t="s">
        <v>916</v>
      </c>
      <c r="S666" t="s">
        <v>917</v>
      </c>
      <c r="T666" s="11">
        <v>177.5</v>
      </c>
      <c r="U666" t="s">
        <v>675</v>
      </c>
      <c r="V666" t="s">
        <v>930</v>
      </c>
      <c r="W666" t="s">
        <v>931</v>
      </c>
      <c r="X666" t="s">
        <v>921</v>
      </c>
      <c r="Y666" t="s">
        <v>922</v>
      </c>
      <c r="Z666" t="s">
        <v>923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0">
        <f t="shared" si="58"/>
        <v>37042</v>
      </c>
      <c r="B667" s="70" t="str">
        <f t="shared" si="59"/>
        <v>US West Power</v>
      </c>
      <c r="C667" s="71">
        <f t="shared" si="60"/>
        <v>36800</v>
      </c>
      <c r="D667" s="71">
        <f t="shared" si="61"/>
        <v>276</v>
      </c>
      <c r="E667" s="3">
        <v>1318435</v>
      </c>
      <c r="F667" s="5">
        <v>37042.3750925926</v>
      </c>
      <c r="G667" t="s">
        <v>932</v>
      </c>
      <c r="H667" t="s">
        <v>997</v>
      </c>
      <c r="I667" t="s">
        <v>912</v>
      </c>
      <c r="K667" t="s">
        <v>913</v>
      </c>
      <c r="L667" t="s">
        <v>914</v>
      </c>
      <c r="M667">
        <v>33073</v>
      </c>
      <c r="N667" t="s">
        <v>826</v>
      </c>
      <c r="P667" s="7">
        <v>25</v>
      </c>
      <c r="R667" t="s">
        <v>916</v>
      </c>
      <c r="S667" t="s">
        <v>917</v>
      </c>
      <c r="T667" s="11">
        <v>174.5</v>
      </c>
      <c r="U667" t="s">
        <v>675</v>
      </c>
      <c r="V667" t="s">
        <v>930</v>
      </c>
      <c r="W667" t="s">
        <v>931</v>
      </c>
      <c r="X667" t="s">
        <v>921</v>
      </c>
      <c r="Y667" t="s">
        <v>922</v>
      </c>
      <c r="Z667" t="s">
        <v>923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0">
        <f t="shared" si="58"/>
        <v>37042</v>
      </c>
      <c r="B668" s="70" t="str">
        <f t="shared" si="59"/>
        <v>Natural Gas</v>
      </c>
      <c r="C668" s="71">
        <f t="shared" si="60"/>
        <v>3650000</v>
      </c>
      <c r="D668" s="71">
        <f t="shared" si="61"/>
        <v>912.5</v>
      </c>
      <c r="E668" s="3">
        <v>1318502</v>
      </c>
      <c r="F668" s="5">
        <v>37042.376145833303</v>
      </c>
      <c r="G668" t="s">
        <v>982</v>
      </c>
      <c r="H668" t="s">
        <v>997</v>
      </c>
      <c r="I668" t="s">
        <v>912</v>
      </c>
      <c r="K668" t="s">
        <v>942</v>
      </c>
      <c r="L668" t="s">
        <v>943</v>
      </c>
      <c r="M668">
        <v>50650</v>
      </c>
      <c r="N668" t="s">
        <v>827</v>
      </c>
      <c r="P668" s="7">
        <v>10000</v>
      </c>
      <c r="R668" t="s">
        <v>945</v>
      </c>
      <c r="S668" t="s">
        <v>917</v>
      </c>
      <c r="T668" s="11">
        <v>-2.5000000000000001E-2</v>
      </c>
      <c r="U668" t="s">
        <v>1023</v>
      </c>
      <c r="V668" t="s">
        <v>1039</v>
      </c>
      <c r="W668" t="s">
        <v>1040</v>
      </c>
      <c r="X668" t="s">
        <v>949</v>
      </c>
      <c r="Y668" t="s">
        <v>922</v>
      </c>
      <c r="Z668" t="s">
        <v>950</v>
      </c>
      <c r="AA668">
        <v>96045266</v>
      </c>
      <c r="AB668" t="s">
        <v>828</v>
      </c>
      <c r="AC668">
        <v>53350</v>
      </c>
      <c r="AD668" s="5">
        <v>37257</v>
      </c>
      <c r="AE668" s="5">
        <v>37621</v>
      </c>
    </row>
    <row r="669" spans="1:31" x14ac:dyDescent="0.2">
      <c r="A669" s="70">
        <f t="shared" si="58"/>
        <v>37042</v>
      </c>
      <c r="B669" s="70" t="str">
        <f t="shared" si="59"/>
        <v>US East Power</v>
      </c>
      <c r="C669" s="71">
        <f t="shared" si="60"/>
        <v>21600</v>
      </c>
      <c r="D669" s="71">
        <f t="shared" si="61"/>
        <v>108</v>
      </c>
      <c r="E669" s="3">
        <v>1320011</v>
      </c>
      <c r="F669" s="5">
        <v>37042.4046296296</v>
      </c>
      <c r="G669" t="s">
        <v>829</v>
      </c>
      <c r="H669" t="s">
        <v>501</v>
      </c>
      <c r="I669" t="s">
        <v>912</v>
      </c>
      <c r="K669" t="s">
        <v>913</v>
      </c>
      <c r="L669" t="s">
        <v>953</v>
      </c>
      <c r="M669">
        <v>29065</v>
      </c>
      <c r="N669" t="s">
        <v>830</v>
      </c>
      <c r="P669" s="7">
        <v>50</v>
      </c>
      <c r="R669" t="s">
        <v>916</v>
      </c>
      <c r="S669" t="s">
        <v>917</v>
      </c>
      <c r="T669" s="11">
        <v>41</v>
      </c>
      <c r="U669" t="s">
        <v>512</v>
      </c>
      <c r="V669" t="s">
        <v>1030</v>
      </c>
      <c r="W669" t="s">
        <v>1006</v>
      </c>
      <c r="X669" t="s">
        <v>921</v>
      </c>
      <c r="Y669" t="s">
        <v>922</v>
      </c>
      <c r="Z669" t="s">
        <v>923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0">
        <f t="shared" si="58"/>
        <v>37042</v>
      </c>
      <c r="B670" s="70" t="str">
        <f t="shared" si="59"/>
        <v>Natural Gas</v>
      </c>
      <c r="C670" s="71">
        <f t="shared" si="60"/>
        <v>155000</v>
      </c>
      <c r="D670" s="71">
        <f t="shared" si="61"/>
        <v>38.75</v>
      </c>
      <c r="E670" s="3">
        <v>1320066</v>
      </c>
      <c r="F670" s="5">
        <v>37042.406631944403</v>
      </c>
      <c r="G670" t="s">
        <v>831</v>
      </c>
      <c r="H670" t="s">
        <v>461</v>
      </c>
      <c r="I670" t="s">
        <v>912</v>
      </c>
      <c r="K670" t="s">
        <v>942</v>
      </c>
      <c r="L670" t="s">
        <v>943</v>
      </c>
      <c r="M670">
        <v>41313</v>
      </c>
      <c r="N670" t="s">
        <v>832</v>
      </c>
      <c r="P670" s="7">
        <v>5000</v>
      </c>
      <c r="R670" t="s">
        <v>945</v>
      </c>
      <c r="S670" t="s">
        <v>917</v>
      </c>
      <c r="T670" s="11">
        <v>-1.26</v>
      </c>
      <c r="U670" t="s">
        <v>519</v>
      </c>
      <c r="V670" t="s">
        <v>977</v>
      </c>
      <c r="W670" t="s">
        <v>1013</v>
      </c>
      <c r="X670" t="s">
        <v>949</v>
      </c>
      <c r="Y670" t="s">
        <v>922</v>
      </c>
      <c r="Z670" t="s">
        <v>950</v>
      </c>
      <c r="AB670" t="s">
        <v>833</v>
      </c>
      <c r="AC670">
        <v>2094</v>
      </c>
      <c r="AD670" s="5">
        <v>37073.875</v>
      </c>
      <c r="AE670" s="5">
        <v>37103.875</v>
      </c>
    </row>
    <row r="671" spans="1:31" x14ac:dyDescent="0.2">
      <c r="A671" s="70">
        <f t="shared" si="58"/>
        <v>37042</v>
      </c>
      <c r="B671" s="70" t="str">
        <f t="shared" si="59"/>
        <v>US East Power</v>
      </c>
      <c r="C671" s="71">
        <f t="shared" si="60"/>
        <v>21600</v>
      </c>
      <c r="D671" s="71">
        <f t="shared" si="61"/>
        <v>108</v>
      </c>
      <c r="E671" s="3">
        <v>1320238</v>
      </c>
      <c r="F671" s="5">
        <v>37042.413113425901</v>
      </c>
      <c r="G671" t="s">
        <v>991</v>
      </c>
      <c r="H671" t="s">
        <v>501</v>
      </c>
      <c r="I671" t="s">
        <v>912</v>
      </c>
      <c r="K671" t="s">
        <v>913</v>
      </c>
      <c r="L671" t="s">
        <v>953</v>
      </c>
      <c r="M671">
        <v>29084</v>
      </c>
      <c r="N671" t="s">
        <v>834</v>
      </c>
      <c r="P671" s="7">
        <v>50</v>
      </c>
      <c r="R671" t="s">
        <v>916</v>
      </c>
      <c r="S671" t="s">
        <v>917</v>
      </c>
      <c r="T671" s="11">
        <v>43.5</v>
      </c>
      <c r="U671" t="s">
        <v>472</v>
      </c>
      <c r="V671" t="s">
        <v>973</v>
      </c>
      <c r="W671" t="s">
        <v>974</v>
      </c>
      <c r="X671" t="s">
        <v>921</v>
      </c>
      <c r="Y671" t="s">
        <v>922</v>
      </c>
      <c r="Z671" t="s">
        <v>923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0">
        <f t="shared" si="58"/>
        <v>37042</v>
      </c>
      <c r="B672" s="70" t="str">
        <f t="shared" si="59"/>
        <v>Natural Gas</v>
      </c>
      <c r="C672" s="71">
        <f t="shared" si="60"/>
        <v>1070000</v>
      </c>
      <c r="D672" s="71">
        <f t="shared" si="61"/>
        <v>267.5</v>
      </c>
      <c r="E672" s="3">
        <v>1320619</v>
      </c>
      <c r="F672" s="5">
        <v>37042.4366435185</v>
      </c>
      <c r="G672" t="s">
        <v>16</v>
      </c>
      <c r="H672" t="s">
        <v>997</v>
      </c>
      <c r="I672" t="s">
        <v>912</v>
      </c>
      <c r="K672" t="s">
        <v>942</v>
      </c>
      <c r="L672" t="s">
        <v>1032</v>
      </c>
      <c r="M672">
        <v>32954</v>
      </c>
      <c r="N672" t="s">
        <v>835</v>
      </c>
      <c r="P672" s="7">
        <v>5000</v>
      </c>
      <c r="R672" t="s">
        <v>945</v>
      </c>
      <c r="S672" t="s">
        <v>917</v>
      </c>
      <c r="T672" s="11">
        <v>-0.38500000000000001</v>
      </c>
      <c r="U672" t="s">
        <v>1023</v>
      </c>
      <c r="V672" t="s">
        <v>1034</v>
      </c>
      <c r="W672" t="s">
        <v>1035</v>
      </c>
      <c r="X672" t="s">
        <v>949</v>
      </c>
      <c r="Y672" t="s">
        <v>922</v>
      </c>
      <c r="Z672" t="s">
        <v>1036</v>
      </c>
      <c r="AA672">
        <v>96041878</v>
      </c>
      <c r="AB672" t="s">
        <v>836</v>
      </c>
      <c r="AC672">
        <v>11135</v>
      </c>
      <c r="AD672" s="5">
        <v>37347</v>
      </c>
      <c r="AE672" s="5">
        <v>37560</v>
      </c>
    </row>
    <row r="673" spans="1:31" x14ac:dyDescent="0.2">
      <c r="A673" s="70">
        <f t="shared" si="58"/>
        <v>37042</v>
      </c>
      <c r="B673" s="70" t="str">
        <f t="shared" si="59"/>
        <v>US West Power</v>
      </c>
      <c r="C673" s="71">
        <f t="shared" si="60"/>
        <v>12000</v>
      </c>
      <c r="D673" s="71">
        <f t="shared" si="61"/>
        <v>90</v>
      </c>
      <c r="E673" s="3">
        <v>1320628</v>
      </c>
      <c r="F673" s="5">
        <v>37042.4370023148</v>
      </c>
      <c r="G673" t="s">
        <v>19</v>
      </c>
      <c r="H673" t="s">
        <v>911</v>
      </c>
      <c r="I673" t="s">
        <v>912</v>
      </c>
      <c r="K673" t="s">
        <v>913</v>
      </c>
      <c r="L673" t="s">
        <v>925</v>
      </c>
      <c r="M673">
        <v>40597</v>
      </c>
      <c r="N673" t="s">
        <v>837</v>
      </c>
      <c r="P673" s="7">
        <v>25</v>
      </c>
      <c r="R673" t="s">
        <v>916</v>
      </c>
      <c r="S673" t="s">
        <v>917</v>
      </c>
      <c r="T673" s="11">
        <v>173</v>
      </c>
      <c r="U673" t="s">
        <v>641</v>
      </c>
      <c r="V673" t="s">
        <v>927</v>
      </c>
      <c r="W673" t="s">
        <v>928</v>
      </c>
      <c r="X673" t="s">
        <v>921</v>
      </c>
      <c r="Y673" t="s">
        <v>922</v>
      </c>
      <c r="Z673" t="s">
        <v>923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0">
        <f t="shared" si="58"/>
        <v>37042</v>
      </c>
      <c r="B674" s="70" t="str">
        <f t="shared" si="59"/>
        <v>Natural Gas</v>
      </c>
      <c r="C674" s="71">
        <f t="shared" si="60"/>
        <v>1070000</v>
      </c>
      <c r="D674" s="71">
        <f t="shared" si="61"/>
        <v>267.5</v>
      </c>
      <c r="E674" s="3">
        <v>1320631</v>
      </c>
      <c r="F674" s="5">
        <v>37042.4370949074</v>
      </c>
      <c r="G674" t="s">
        <v>16</v>
      </c>
      <c r="H674" t="s">
        <v>997</v>
      </c>
      <c r="I674" t="s">
        <v>912</v>
      </c>
      <c r="K674" t="s">
        <v>942</v>
      </c>
      <c r="L674" t="s">
        <v>1032</v>
      </c>
      <c r="M674">
        <v>32954</v>
      </c>
      <c r="N674" t="s">
        <v>835</v>
      </c>
      <c r="P674" s="7">
        <v>5000</v>
      </c>
      <c r="R674" t="s">
        <v>945</v>
      </c>
      <c r="S674" t="s">
        <v>917</v>
      </c>
      <c r="T674" s="11">
        <v>-0.38500000000000001</v>
      </c>
      <c r="U674" t="s">
        <v>1023</v>
      </c>
      <c r="V674" t="s">
        <v>1034</v>
      </c>
      <c r="W674" t="s">
        <v>1035</v>
      </c>
      <c r="X674" t="s">
        <v>949</v>
      </c>
      <c r="Y674" t="s">
        <v>922</v>
      </c>
      <c r="Z674" t="s">
        <v>1036</v>
      </c>
      <c r="AA674">
        <v>96041878</v>
      </c>
      <c r="AB674" t="s">
        <v>838</v>
      </c>
      <c r="AC674">
        <v>11135</v>
      </c>
      <c r="AD674" s="5">
        <v>37347</v>
      </c>
      <c r="AE674" s="5">
        <v>37560</v>
      </c>
    </row>
    <row r="675" spans="1:31" x14ac:dyDescent="0.2">
      <c r="A675" s="70">
        <f t="shared" si="58"/>
        <v>37042</v>
      </c>
      <c r="B675" s="70" t="str">
        <f t="shared" si="59"/>
        <v>US East Power</v>
      </c>
      <c r="C675" s="71">
        <f t="shared" si="60"/>
        <v>21600</v>
      </c>
      <c r="D675" s="71">
        <f t="shared" si="61"/>
        <v>108</v>
      </c>
      <c r="E675" s="3">
        <v>1320630</v>
      </c>
      <c r="F675" s="5">
        <v>37042.4370949074</v>
      </c>
      <c r="G675" t="s">
        <v>839</v>
      </c>
      <c r="H675" t="s">
        <v>997</v>
      </c>
      <c r="I675" t="s">
        <v>912</v>
      </c>
      <c r="K675" t="s">
        <v>913</v>
      </c>
      <c r="L675" t="s">
        <v>953</v>
      </c>
      <c r="M675">
        <v>29065</v>
      </c>
      <c r="N675" t="s">
        <v>830</v>
      </c>
      <c r="P675" s="7">
        <v>50</v>
      </c>
      <c r="R675" t="s">
        <v>916</v>
      </c>
      <c r="S675" t="s">
        <v>917</v>
      </c>
      <c r="T675" s="11">
        <v>42.5</v>
      </c>
      <c r="U675" t="s">
        <v>850</v>
      </c>
      <c r="V675" t="s">
        <v>1030</v>
      </c>
      <c r="W675" t="s">
        <v>1006</v>
      </c>
      <c r="X675" t="s">
        <v>921</v>
      </c>
      <c r="Y675" t="s">
        <v>922</v>
      </c>
      <c r="Z675" t="s">
        <v>923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0">
        <f t="shared" si="58"/>
        <v>37042</v>
      </c>
      <c r="B676" s="70" t="str">
        <f t="shared" si="59"/>
        <v>Natural Gas</v>
      </c>
      <c r="C676" s="71">
        <f t="shared" si="60"/>
        <v>1070000</v>
      </c>
      <c r="D676" s="71">
        <f t="shared" si="61"/>
        <v>267.5</v>
      </c>
      <c r="E676" s="3">
        <v>1320635</v>
      </c>
      <c r="F676" s="5">
        <v>37042.437384259298</v>
      </c>
      <c r="G676" t="s">
        <v>16</v>
      </c>
      <c r="H676" t="s">
        <v>997</v>
      </c>
      <c r="I676" t="s">
        <v>912</v>
      </c>
      <c r="K676" t="s">
        <v>942</v>
      </c>
      <c r="L676" t="s">
        <v>1032</v>
      </c>
      <c r="M676">
        <v>32954</v>
      </c>
      <c r="N676" t="s">
        <v>835</v>
      </c>
      <c r="P676" s="7">
        <v>5000</v>
      </c>
      <c r="R676" t="s">
        <v>945</v>
      </c>
      <c r="S676" t="s">
        <v>917</v>
      </c>
      <c r="T676" s="11">
        <v>-0.38500000000000001</v>
      </c>
      <c r="U676" t="s">
        <v>1023</v>
      </c>
      <c r="V676" t="s">
        <v>1034</v>
      </c>
      <c r="W676" t="s">
        <v>1035</v>
      </c>
      <c r="X676" t="s">
        <v>949</v>
      </c>
      <c r="Y676" t="s">
        <v>922</v>
      </c>
      <c r="Z676" t="s">
        <v>1036</v>
      </c>
      <c r="AA676">
        <v>96041878</v>
      </c>
      <c r="AB676" t="s">
        <v>840</v>
      </c>
      <c r="AC676">
        <v>11135</v>
      </c>
      <c r="AD676" s="5">
        <v>37347</v>
      </c>
      <c r="AE676" s="5">
        <v>37560</v>
      </c>
    </row>
    <row r="677" spans="1:31" x14ac:dyDescent="0.2">
      <c r="A677" s="70">
        <f t="shared" si="58"/>
        <v>37042</v>
      </c>
      <c r="B677" s="70" t="str">
        <f t="shared" si="59"/>
        <v>US East Power</v>
      </c>
      <c r="C677" s="71">
        <f t="shared" si="60"/>
        <v>73600</v>
      </c>
      <c r="D677" s="71">
        <f t="shared" si="61"/>
        <v>368</v>
      </c>
      <c r="E677" s="3">
        <v>1320782</v>
      </c>
      <c r="F677" s="5">
        <v>37042.446423611102</v>
      </c>
      <c r="G677" t="s">
        <v>107</v>
      </c>
      <c r="H677" t="s">
        <v>501</v>
      </c>
      <c r="I677" t="s">
        <v>912</v>
      </c>
      <c r="K677" t="s">
        <v>913</v>
      </c>
      <c r="L677" t="s">
        <v>324</v>
      </c>
      <c r="M677">
        <v>34797</v>
      </c>
      <c r="N677" t="s">
        <v>358</v>
      </c>
      <c r="P677" s="7">
        <v>50</v>
      </c>
      <c r="R677" t="s">
        <v>916</v>
      </c>
      <c r="S677" t="s">
        <v>917</v>
      </c>
      <c r="T677" s="11">
        <v>34</v>
      </c>
      <c r="U677" t="s">
        <v>687</v>
      </c>
      <c r="V677" t="s">
        <v>359</v>
      </c>
      <c r="W677" t="s">
        <v>360</v>
      </c>
      <c r="X677" t="s">
        <v>921</v>
      </c>
      <c r="Y677" t="s">
        <v>922</v>
      </c>
      <c r="Z677" t="s">
        <v>923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0">
        <f t="shared" si="58"/>
        <v>37042</v>
      </c>
      <c r="B678" s="70" t="str">
        <f t="shared" si="59"/>
        <v>US East Power</v>
      </c>
      <c r="C678" s="71">
        <f t="shared" si="60"/>
        <v>4000</v>
      </c>
      <c r="D678" s="71">
        <f t="shared" si="61"/>
        <v>20</v>
      </c>
      <c r="E678" s="3">
        <v>1321208</v>
      </c>
      <c r="F678" s="5">
        <v>37042.477210648103</v>
      </c>
      <c r="G678" t="s">
        <v>932</v>
      </c>
      <c r="H678" t="s">
        <v>997</v>
      </c>
      <c r="I678" t="s">
        <v>912</v>
      </c>
      <c r="K678" t="s">
        <v>913</v>
      </c>
      <c r="L678" t="s">
        <v>953</v>
      </c>
      <c r="M678">
        <v>51370</v>
      </c>
      <c r="N678" t="s">
        <v>734</v>
      </c>
      <c r="O678" s="7">
        <v>50</v>
      </c>
      <c r="R678" t="s">
        <v>916</v>
      </c>
      <c r="S678" t="s">
        <v>917</v>
      </c>
      <c r="T678" s="11">
        <v>25.75</v>
      </c>
      <c r="U678" t="s">
        <v>1029</v>
      </c>
      <c r="V678" t="s">
        <v>341</v>
      </c>
      <c r="W678" t="s">
        <v>514</v>
      </c>
      <c r="X678" t="s">
        <v>921</v>
      </c>
      <c r="Y678" t="s">
        <v>922</v>
      </c>
      <c r="Z678" t="s">
        <v>923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0">
        <f t="shared" si="58"/>
        <v>37042</v>
      </c>
      <c r="B679" s="70" t="str">
        <f t="shared" si="59"/>
        <v>US East Power</v>
      </c>
      <c r="C679" s="71">
        <f t="shared" si="60"/>
        <v>4000</v>
      </c>
      <c r="D679" s="71">
        <f t="shared" si="61"/>
        <v>20</v>
      </c>
      <c r="E679" s="3">
        <v>1321425</v>
      </c>
      <c r="F679" s="5">
        <v>37042.504143518498</v>
      </c>
      <c r="G679" t="s">
        <v>990</v>
      </c>
      <c r="H679" t="s">
        <v>911</v>
      </c>
      <c r="I679" t="s">
        <v>912</v>
      </c>
      <c r="K679" t="s">
        <v>913</v>
      </c>
      <c r="L679" t="s">
        <v>953</v>
      </c>
      <c r="M679">
        <v>29089</v>
      </c>
      <c r="N679" t="s">
        <v>662</v>
      </c>
      <c r="O679" s="7">
        <v>50</v>
      </c>
      <c r="R679" t="s">
        <v>916</v>
      </c>
      <c r="S679" t="s">
        <v>917</v>
      </c>
      <c r="T679" s="11">
        <v>27.5</v>
      </c>
      <c r="U679" t="s">
        <v>636</v>
      </c>
      <c r="V679" t="s">
        <v>973</v>
      </c>
      <c r="W679" t="s">
        <v>974</v>
      </c>
      <c r="X679" t="s">
        <v>921</v>
      </c>
      <c r="Y679" t="s">
        <v>922</v>
      </c>
      <c r="Z679" t="s">
        <v>923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0">
        <f t="shared" si="58"/>
        <v>37042</v>
      </c>
      <c r="B680" s="70" t="str">
        <f t="shared" si="59"/>
        <v>US East Power</v>
      </c>
      <c r="C680" s="71">
        <f t="shared" si="60"/>
        <v>73600</v>
      </c>
      <c r="D680" s="71">
        <f t="shared" si="61"/>
        <v>368</v>
      </c>
      <c r="E680" s="3">
        <v>1321500</v>
      </c>
      <c r="F680" s="5">
        <v>37042.508773148104</v>
      </c>
      <c r="G680" t="s">
        <v>924</v>
      </c>
      <c r="H680" t="s">
        <v>997</v>
      </c>
      <c r="I680" t="s">
        <v>912</v>
      </c>
      <c r="K680" t="s">
        <v>913</v>
      </c>
      <c r="L680" t="s">
        <v>953</v>
      </c>
      <c r="M680">
        <v>33278</v>
      </c>
      <c r="N680" t="s">
        <v>542</v>
      </c>
      <c r="O680" s="7">
        <v>50</v>
      </c>
      <c r="R680" t="s">
        <v>916</v>
      </c>
      <c r="S680" t="s">
        <v>917</v>
      </c>
      <c r="T680" s="11">
        <v>32.549999999999997</v>
      </c>
      <c r="U680" t="s">
        <v>850</v>
      </c>
      <c r="V680" t="s">
        <v>1002</v>
      </c>
      <c r="W680" t="s">
        <v>1003</v>
      </c>
      <c r="X680" t="s">
        <v>921</v>
      </c>
      <c r="Y680" t="s">
        <v>922</v>
      </c>
      <c r="Z680" t="s">
        <v>923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0">
        <f t="shared" si="58"/>
        <v>37042</v>
      </c>
      <c r="B681" s="70" t="str">
        <f t="shared" si="59"/>
        <v>US East Power</v>
      </c>
      <c r="C681" s="71">
        <f t="shared" si="60"/>
        <v>73600</v>
      </c>
      <c r="D681" s="71">
        <f t="shared" si="61"/>
        <v>368</v>
      </c>
      <c r="E681" s="3">
        <v>1321579</v>
      </c>
      <c r="F681" s="5">
        <v>37042.5157638889</v>
      </c>
      <c r="G681" t="s">
        <v>924</v>
      </c>
      <c r="H681" t="s">
        <v>997</v>
      </c>
      <c r="I681" t="s">
        <v>912</v>
      </c>
      <c r="K681" t="s">
        <v>913</v>
      </c>
      <c r="L681" t="s">
        <v>953</v>
      </c>
      <c r="M681">
        <v>33278</v>
      </c>
      <c r="N681" t="s">
        <v>542</v>
      </c>
      <c r="P681" s="7">
        <v>50</v>
      </c>
      <c r="R681" t="s">
        <v>916</v>
      </c>
      <c r="S681" t="s">
        <v>917</v>
      </c>
      <c r="T681" s="11">
        <v>32.549999999999997</v>
      </c>
      <c r="U681" t="s">
        <v>850</v>
      </c>
      <c r="V681" t="s">
        <v>1002</v>
      </c>
      <c r="W681" t="s">
        <v>1003</v>
      </c>
      <c r="X681" t="s">
        <v>921</v>
      </c>
      <c r="Y681" t="s">
        <v>922</v>
      </c>
      <c r="Z681" t="s">
        <v>923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0">
        <f t="shared" si="58"/>
        <v>37042</v>
      </c>
      <c r="B682" s="70" t="str">
        <f t="shared" si="59"/>
        <v>US East Power</v>
      </c>
      <c r="C682" s="71">
        <f t="shared" si="60"/>
        <v>4000</v>
      </c>
      <c r="D682" s="71">
        <f t="shared" si="61"/>
        <v>20</v>
      </c>
      <c r="E682" s="3">
        <v>1321735</v>
      </c>
      <c r="F682" s="5">
        <v>37042.528229166703</v>
      </c>
      <c r="G682" t="s">
        <v>990</v>
      </c>
      <c r="H682" t="s">
        <v>911</v>
      </c>
      <c r="I682" t="s">
        <v>912</v>
      </c>
      <c r="K682" t="s">
        <v>913</v>
      </c>
      <c r="L682" t="s">
        <v>953</v>
      </c>
      <c r="M682">
        <v>29089</v>
      </c>
      <c r="N682" t="s">
        <v>662</v>
      </c>
      <c r="P682" s="7">
        <v>50</v>
      </c>
      <c r="R682" t="s">
        <v>916</v>
      </c>
      <c r="S682" t="s">
        <v>917</v>
      </c>
      <c r="T682" s="11">
        <v>27.75</v>
      </c>
      <c r="U682" t="s">
        <v>636</v>
      </c>
      <c r="V682" t="s">
        <v>973</v>
      </c>
      <c r="W682" t="s">
        <v>974</v>
      </c>
      <c r="X682" t="s">
        <v>921</v>
      </c>
      <c r="Y682" t="s">
        <v>922</v>
      </c>
      <c r="Z682" t="s">
        <v>923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0">
        <f t="shared" si="58"/>
        <v>37042</v>
      </c>
      <c r="B683" s="70" t="str">
        <f t="shared" si="59"/>
        <v>US East Power</v>
      </c>
      <c r="C683" s="71">
        <f t="shared" si="60"/>
        <v>73600</v>
      </c>
      <c r="D683" s="71">
        <f t="shared" si="61"/>
        <v>368</v>
      </c>
      <c r="E683" s="3">
        <v>1322242</v>
      </c>
      <c r="F683" s="5">
        <v>37042.554988425902</v>
      </c>
      <c r="G683" t="s">
        <v>980</v>
      </c>
      <c r="H683" t="s">
        <v>911</v>
      </c>
      <c r="I683" t="s">
        <v>912</v>
      </c>
      <c r="K683" t="s">
        <v>913</v>
      </c>
      <c r="L683" t="s">
        <v>953</v>
      </c>
      <c r="M683">
        <v>33009</v>
      </c>
      <c r="N683" t="s">
        <v>64</v>
      </c>
      <c r="O683" s="7">
        <v>50</v>
      </c>
      <c r="R683" t="s">
        <v>916</v>
      </c>
      <c r="S683" t="s">
        <v>917</v>
      </c>
      <c r="T683" s="11">
        <v>50</v>
      </c>
      <c r="U683" t="s">
        <v>638</v>
      </c>
      <c r="V683" t="s">
        <v>53</v>
      </c>
      <c r="W683" t="s">
        <v>957</v>
      </c>
      <c r="X683" t="s">
        <v>921</v>
      </c>
      <c r="Y683" t="s">
        <v>922</v>
      </c>
      <c r="Z683" t="s">
        <v>923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0">
        <f t="shared" si="58"/>
        <v>37042</v>
      </c>
      <c r="B684" s="70" t="str">
        <f t="shared" si="59"/>
        <v>US East Power</v>
      </c>
      <c r="C684" s="71">
        <f t="shared" si="60"/>
        <v>800</v>
      </c>
      <c r="D684" s="71">
        <f t="shared" si="61"/>
        <v>4</v>
      </c>
      <c r="E684" s="3">
        <v>1322778</v>
      </c>
      <c r="F684" s="5">
        <v>37042.589097222197</v>
      </c>
      <c r="G684" t="s">
        <v>19</v>
      </c>
      <c r="H684" t="s">
        <v>997</v>
      </c>
      <c r="I684" t="s">
        <v>912</v>
      </c>
      <c r="K684" t="s">
        <v>913</v>
      </c>
      <c r="L684" t="s">
        <v>953</v>
      </c>
      <c r="M684">
        <v>29080</v>
      </c>
      <c r="N684" t="s">
        <v>841</v>
      </c>
      <c r="P684" s="7">
        <v>50</v>
      </c>
      <c r="R684" t="s">
        <v>916</v>
      </c>
      <c r="S684" t="s">
        <v>917</v>
      </c>
      <c r="T684" s="11">
        <v>39.5</v>
      </c>
      <c r="U684" t="s">
        <v>1044</v>
      </c>
      <c r="V684" t="s">
        <v>1052</v>
      </c>
      <c r="W684" t="s">
        <v>969</v>
      </c>
      <c r="X684" t="s">
        <v>921</v>
      </c>
      <c r="Y684" t="s">
        <v>922</v>
      </c>
      <c r="Z684" t="s">
        <v>923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0">
        <f t="shared" si="58"/>
        <v>37042</v>
      </c>
      <c r="B685" s="70" t="str">
        <f t="shared" si="59"/>
        <v>Natural Gas</v>
      </c>
      <c r="C685" s="71">
        <f t="shared" si="60"/>
        <v>2140000</v>
      </c>
      <c r="D685" s="71">
        <f t="shared" si="61"/>
        <v>535</v>
      </c>
      <c r="E685" s="3">
        <v>1322849</v>
      </c>
      <c r="F685" s="5">
        <v>37042.597581018497</v>
      </c>
      <c r="G685" t="s">
        <v>982</v>
      </c>
      <c r="H685" t="s">
        <v>461</v>
      </c>
      <c r="I685" t="s">
        <v>912</v>
      </c>
      <c r="K685" t="s">
        <v>942</v>
      </c>
      <c r="L685" t="s">
        <v>943</v>
      </c>
      <c r="M685">
        <v>39374</v>
      </c>
      <c r="N685" t="s">
        <v>330</v>
      </c>
      <c r="P685" s="7">
        <v>10000</v>
      </c>
      <c r="R685" t="s">
        <v>945</v>
      </c>
      <c r="S685" t="s">
        <v>917</v>
      </c>
      <c r="T685" s="11">
        <v>6.25E-2</v>
      </c>
      <c r="U685" t="s">
        <v>539</v>
      </c>
      <c r="V685" t="s">
        <v>11</v>
      </c>
      <c r="W685" t="s">
        <v>3</v>
      </c>
      <c r="X685" t="s">
        <v>949</v>
      </c>
      <c r="Y685" t="s">
        <v>922</v>
      </c>
      <c r="Z685" t="s">
        <v>950</v>
      </c>
      <c r="AA685">
        <v>96045266</v>
      </c>
      <c r="AB685" t="s">
        <v>842</v>
      </c>
      <c r="AC685">
        <v>53350</v>
      </c>
      <c r="AD685" s="5">
        <v>37347</v>
      </c>
      <c r="AE685" s="5">
        <v>37560</v>
      </c>
    </row>
    <row r="686" spans="1:31" x14ac:dyDescent="0.2">
      <c r="A686" s="70">
        <f t="shared" si="58"/>
        <v>37042</v>
      </c>
      <c r="B686" s="70" t="str">
        <f t="shared" si="59"/>
        <v>US East Power</v>
      </c>
      <c r="C686" s="71">
        <f t="shared" si="60"/>
        <v>4000</v>
      </c>
      <c r="D686" s="71">
        <f t="shared" si="61"/>
        <v>20</v>
      </c>
      <c r="E686" s="3">
        <v>1322881</v>
      </c>
      <c r="F686" s="5">
        <v>37042.6039930556</v>
      </c>
      <c r="G686" t="s">
        <v>924</v>
      </c>
      <c r="H686" t="s">
        <v>997</v>
      </c>
      <c r="I686" t="s">
        <v>912</v>
      </c>
      <c r="K686" t="s">
        <v>913</v>
      </c>
      <c r="L686" t="s">
        <v>953</v>
      </c>
      <c r="M686">
        <v>51378</v>
      </c>
      <c r="N686" t="s">
        <v>820</v>
      </c>
      <c r="O686" s="7">
        <v>50</v>
      </c>
      <c r="R686" t="s">
        <v>916</v>
      </c>
      <c r="S686" t="s">
        <v>917</v>
      </c>
      <c r="T686" s="11">
        <v>23.5</v>
      </c>
      <c r="U686" t="s">
        <v>1029</v>
      </c>
      <c r="V686" t="s">
        <v>508</v>
      </c>
      <c r="W686" t="s">
        <v>342</v>
      </c>
      <c r="X686" t="s">
        <v>921</v>
      </c>
      <c r="Y686" t="s">
        <v>922</v>
      </c>
      <c r="Z686" t="s">
        <v>923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0">
        <f t="shared" si="58"/>
        <v>37042</v>
      </c>
      <c r="B687" s="70" t="str">
        <f t="shared" si="59"/>
        <v>Natural Gas</v>
      </c>
      <c r="C687" s="71">
        <f t="shared" si="60"/>
        <v>1070000</v>
      </c>
      <c r="D687" s="71">
        <f t="shared" si="61"/>
        <v>321</v>
      </c>
      <c r="E687" s="3">
        <v>1322922</v>
      </c>
      <c r="F687" s="5">
        <v>37042.6153009259</v>
      </c>
      <c r="G687" t="s">
        <v>1011</v>
      </c>
      <c r="H687" t="s">
        <v>911</v>
      </c>
      <c r="I687" t="s">
        <v>912</v>
      </c>
      <c r="K687" t="s">
        <v>942</v>
      </c>
      <c r="L687" t="s">
        <v>943</v>
      </c>
      <c r="M687">
        <v>41225</v>
      </c>
      <c r="N687" t="s">
        <v>1012</v>
      </c>
      <c r="O687" s="7">
        <v>5000</v>
      </c>
      <c r="R687" t="s">
        <v>945</v>
      </c>
      <c r="S687" t="s">
        <v>917</v>
      </c>
      <c r="T687" s="11">
        <v>-0.83250000000000002</v>
      </c>
      <c r="U687" t="s">
        <v>747</v>
      </c>
      <c r="V687" t="s">
        <v>977</v>
      </c>
      <c r="W687" t="s">
        <v>1013</v>
      </c>
      <c r="X687" t="s">
        <v>949</v>
      </c>
      <c r="Y687" t="s">
        <v>922</v>
      </c>
      <c r="Z687" t="s">
        <v>950</v>
      </c>
      <c r="AB687" t="s">
        <v>843</v>
      </c>
      <c r="AC687">
        <v>54279</v>
      </c>
      <c r="AD687" s="5">
        <v>37347</v>
      </c>
      <c r="AE687" s="5">
        <v>37560</v>
      </c>
    </row>
    <row r="688" spans="1:31" x14ac:dyDescent="0.2">
      <c r="A688" s="70">
        <f t="shared" si="58"/>
        <v>37042</v>
      </c>
      <c r="B688" s="70" t="str">
        <f t="shared" si="59"/>
        <v>US East Power</v>
      </c>
      <c r="C688" s="71">
        <f t="shared" si="60"/>
        <v>4000</v>
      </c>
      <c r="D688" s="71">
        <f t="shared" si="61"/>
        <v>20</v>
      </c>
      <c r="E688" s="3">
        <v>1323058</v>
      </c>
      <c r="F688" s="5">
        <v>37042.631701388898</v>
      </c>
      <c r="G688" t="s">
        <v>317</v>
      </c>
      <c r="H688" t="s">
        <v>997</v>
      </c>
      <c r="I688" t="s">
        <v>912</v>
      </c>
      <c r="K688" t="s">
        <v>913</v>
      </c>
      <c r="L688" t="s">
        <v>953</v>
      </c>
      <c r="M688">
        <v>51378</v>
      </c>
      <c r="N688" t="s">
        <v>820</v>
      </c>
      <c r="P688" s="7">
        <v>50</v>
      </c>
      <c r="R688" t="s">
        <v>916</v>
      </c>
      <c r="S688" t="s">
        <v>917</v>
      </c>
      <c r="T688" s="11">
        <v>23.5</v>
      </c>
      <c r="U688" t="s">
        <v>860</v>
      </c>
      <c r="V688" t="s">
        <v>508</v>
      </c>
      <c r="W688" t="s">
        <v>342</v>
      </c>
      <c r="X688" t="s">
        <v>921</v>
      </c>
      <c r="Y688" t="s">
        <v>922</v>
      </c>
      <c r="Z688" t="s">
        <v>923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0">
        <f t="shared" ref="A689:A707" si="62">DATEVALUE(TEXT(F689, "mm/dd/yy"))</f>
        <v>37043</v>
      </c>
      <c r="B689" s="70" t="str">
        <f t="shared" ref="B689:B707" si="63">IF(K689="Power",IF(Z689="Enron Canada Corp.",LEFT(L689,9),LEFT(L689,13)),K689)</f>
        <v>US East Power</v>
      </c>
      <c r="C689" s="71">
        <f t="shared" ref="C689:C707" si="64">IF(K689="Power",((AE689-AD689+1)*16*SUM(O689:P689)),((AE689-AD689+1)*SUM(O689:P689)))</f>
        <v>20800</v>
      </c>
      <c r="D689" s="71">
        <f t="shared" si="61"/>
        <v>104</v>
      </c>
      <c r="E689" s="3">
        <v>1323788</v>
      </c>
      <c r="F689" s="5">
        <v>37043.287222222199</v>
      </c>
      <c r="G689" t="s">
        <v>14</v>
      </c>
      <c r="H689" t="s">
        <v>997</v>
      </c>
      <c r="I689" t="s">
        <v>912</v>
      </c>
      <c r="K689" t="s">
        <v>913</v>
      </c>
      <c r="L689" t="s">
        <v>953</v>
      </c>
      <c r="M689">
        <v>29071</v>
      </c>
      <c r="N689" t="s">
        <v>777</v>
      </c>
      <c r="O689" s="7">
        <v>50</v>
      </c>
      <c r="R689" t="s">
        <v>916</v>
      </c>
      <c r="S689" t="s">
        <v>917</v>
      </c>
      <c r="T689" s="11">
        <v>47</v>
      </c>
      <c r="U689" t="s">
        <v>490</v>
      </c>
      <c r="V689" t="s">
        <v>513</v>
      </c>
      <c r="W689" t="s">
        <v>352</v>
      </c>
      <c r="X689" t="s">
        <v>921</v>
      </c>
      <c r="Y689" t="s">
        <v>922</v>
      </c>
      <c r="Z689" t="s">
        <v>923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0">
        <f t="shared" si="62"/>
        <v>37043</v>
      </c>
      <c r="B690" s="70" t="str">
        <f t="shared" si="63"/>
        <v>US East Power</v>
      </c>
      <c r="C690" s="71">
        <f t="shared" si="64"/>
        <v>800</v>
      </c>
      <c r="D690" s="71">
        <f t="shared" si="61"/>
        <v>4</v>
      </c>
      <c r="E690" s="3">
        <v>1324046</v>
      </c>
      <c r="F690" s="5">
        <v>37043.314270833303</v>
      </c>
      <c r="G690" t="s">
        <v>470</v>
      </c>
      <c r="H690" t="s">
        <v>501</v>
      </c>
      <c r="I690" t="s">
        <v>912</v>
      </c>
      <c r="K690" t="s">
        <v>913</v>
      </c>
      <c r="L690" t="s">
        <v>953</v>
      </c>
      <c r="M690">
        <v>29088</v>
      </c>
      <c r="N690" t="s">
        <v>778</v>
      </c>
      <c r="O690" s="7">
        <v>50</v>
      </c>
      <c r="R690" t="s">
        <v>916</v>
      </c>
      <c r="S690" t="s">
        <v>917</v>
      </c>
      <c r="T690" s="11">
        <v>25.05</v>
      </c>
      <c r="U690" t="s">
        <v>472</v>
      </c>
      <c r="V690" t="s">
        <v>973</v>
      </c>
      <c r="W690" t="s">
        <v>974</v>
      </c>
      <c r="X690" t="s">
        <v>921</v>
      </c>
      <c r="Y690" t="s">
        <v>922</v>
      </c>
      <c r="Z690" t="s">
        <v>923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0">
        <f t="shared" si="62"/>
        <v>37043</v>
      </c>
      <c r="B691" s="70" t="str">
        <f t="shared" si="63"/>
        <v>US West Power</v>
      </c>
      <c r="C691" s="71">
        <f t="shared" si="64"/>
        <v>800</v>
      </c>
      <c r="D691" s="71">
        <f t="shared" si="61"/>
        <v>6</v>
      </c>
      <c r="E691" s="3">
        <v>1324683</v>
      </c>
      <c r="F691" s="5">
        <v>37043.342962962997</v>
      </c>
      <c r="G691" t="s">
        <v>999</v>
      </c>
      <c r="H691" t="s">
        <v>997</v>
      </c>
      <c r="I691" t="s">
        <v>912</v>
      </c>
      <c r="K691" t="s">
        <v>913</v>
      </c>
      <c r="L691" t="s">
        <v>914</v>
      </c>
      <c r="M691">
        <v>24950</v>
      </c>
      <c r="N691" t="s">
        <v>779</v>
      </c>
      <c r="P691" s="7">
        <v>25</v>
      </c>
      <c r="R691" t="s">
        <v>916</v>
      </c>
      <c r="S691" t="s">
        <v>917</v>
      </c>
      <c r="T691" s="11">
        <v>85</v>
      </c>
      <c r="U691" t="s">
        <v>675</v>
      </c>
      <c r="V691" t="s">
        <v>938</v>
      </c>
      <c r="W691" t="s">
        <v>920</v>
      </c>
      <c r="X691" t="s">
        <v>921</v>
      </c>
      <c r="Y691" t="s">
        <v>922</v>
      </c>
      <c r="Z691" t="s">
        <v>923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0">
        <f t="shared" si="62"/>
        <v>37043</v>
      </c>
      <c r="B692" s="70" t="str">
        <f t="shared" si="63"/>
        <v>US East Power</v>
      </c>
      <c r="C692" s="71">
        <f t="shared" si="64"/>
        <v>20800</v>
      </c>
      <c r="D692" s="71">
        <f t="shared" si="61"/>
        <v>104</v>
      </c>
      <c r="E692" s="3">
        <v>1324824</v>
      </c>
      <c r="F692" s="5">
        <v>37043.347442129598</v>
      </c>
      <c r="G692" t="s">
        <v>932</v>
      </c>
      <c r="H692" t="s">
        <v>997</v>
      </c>
      <c r="I692" t="s">
        <v>912</v>
      </c>
      <c r="K692" t="s">
        <v>913</v>
      </c>
      <c r="L692" t="s">
        <v>953</v>
      </c>
      <c r="M692">
        <v>29071</v>
      </c>
      <c r="N692" t="s">
        <v>777</v>
      </c>
      <c r="P692" s="7">
        <v>50</v>
      </c>
      <c r="R692" t="s">
        <v>916</v>
      </c>
      <c r="S692" t="s">
        <v>917</v>
      </c>
      <c r="T692" s="11">
        <v>48</v>
      </c>
      <c r="U692" t="s">
        <v>1029</v>
      </c>
      <c r="V692" t="s">
        <v>513</v>
      </c>
      <c r="W692" t="s">
        <v>352</v>
      </c>
      <c r="X692" t="s">
        <v>921</v>
      </c>
      <c r="Y692" t="s">
        <v>922</v>
      </c>
      <c r="Z692" t="s">
        <v>923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0">
        <f t="shared" si="62"/>
        <v>37043</v>
      </c>
      <c r="B693" s="70" t="str">
        <f t="shared" si="63"/>
        <v>Natural Gas</v>
      </c>
      <c r="C693" s="71">
        <f t="shared" si="64"/>
        <v>1510000</v>
      </c>
      <c r="D693" s="71">
        <f t="shared" si="61"/>
        <v>377.5</v>
      </c>
      <c r="E693" s="3">
        <v>1324959</v>
      </c>
      <c r="F693" s="5">
        <v>37043.351377314801</v>
      </c>
      <c r="G693" t="s">
        <v>96</v>
      </c>
      <c r="H693" t="s">
        <v>997</v>
      </c>
      <c r="I693" t="s">
        <v>912</v>
      </c>
      <c r="K693" t="s">
        <v>942</v>
      </c>
      <c r="L693" t="s">
        <v>943</v>
      </c>
      <c r="M693">
        <v>35674</v>
      </c>
      <c r="N693" t="s">
        <v>780</v>
      </c>
      <c r="O693" s="7">
        <v>10000</v>
      </c>
      <c r="R693" t="s">
        <v>945</v>
      </c>
      <c r="S693" t="s">
        <v>917</v>
      </c>
      <c r="T693" s="11">
        <v>4.4999999999999998E-2</v>
      </c>
      <c r="U693" t="s">
        <v>1023</v>
      </c>
      <c r="V693" t="s">
        <v>1024</v>
      </c>
      <c r="W693" t="s">
        <v>1025</v>
      </c>
      <c r="X693" t="s">
        <v>949</v>
      </c>
      <c r="Y693" t="s">
        <v>922</v>
      </c>
      <c r="Z693" t="s">
        <v>950</v>
      </c>
      <c r="AA693">
        <v>96030230</v>
      </c>
      <c r="AB693" t="s">
        <v>781</v>
      </c>
      <c r="AC693">
        <v>66652</v>
      </c>
      <c r="AD693" s="5">
        <v>37196</v>
      </c>
      <c r="AE693" s="5">
        <v>37346</v>
      </c>
    </row>
    <row r="694" spans="1:31" x14ac:dyDescent="0.2">
      <c r="A694" s="70">
        <f t="shared" si="62"/>
        <v>37043</v>
      </c>
      <c r="B694" s="70" t="str">
        <f t="shared" si="63"/>
        <v>US East Power</v>
      </c>
      <c r="C694" s="71">
        <f t="shared" si="64"/>
        <v>800</v>
      </c>
      <c r="D694" s="71">
        <f t="shared" si="61"/>
        <v>4</v>
      </c>
      <c r="E694" s="3">
        <v>1325325</v>
      </c>
      <c r="F694" s="5">
        <v>37043.359907407401</v>
      </c>
      <c r="G694" t="s">
        <v>74</v>
      </c>
      <c r="H694" t="s">
        <v>911</v>
      </c>
      <c r="I694" t="s">
        <v>912</v>
      </c>
      <c r="K694" t="s">
        <v>913</v>
      </c>
      <c r="L694" t="s">
        <v>953</v>
      </c>
      <c r="M694">
        <v>29082</v>
      </c>
      <c r="N694" t="s">
        <v>841</v>
      </c>
      <c r="P694" s="7">
        <v>50</v>
      </c>
      <c r="R694" t="s">
        <v>916</v>
      </c>
      <c r="S694" t="s">
        <v>917</v>
      </c>
      <c r="T694" s="11">
        <v>39.25</v>
      </c>
      <c r="U694" t="s">
        <v>638</v>
      </c>
      <c r="V694" t="s">
        <v>956</v>
      </c>
      <c r="W694" t="s">
        <v>969</v>
      </c>
      <c r="X694" t="s">
        <v>921</v>
      </c>
      <c r="Y694" t="s">
        <v>922</v>
      </c>
      <c r="Z694" t="s">
        <v>923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0">
        <f t="shared" si="62"/>
        <v>37043</v>
      </c>
      <c r="B695" s="70" t="str">
        <f t="shared" si="63"/>
        <v>US East Power</v>
      </c>
      <c r="C695" s="71">
        <f t="shared" si="64"/>
        <v>20800</v>
      </c>
      <c r="D695" s="71">
        <f t="shared" si="61"/>
        <v>104</v>
      </c>
      <c r="E695" s="3">
        <v>1325652</v>
      </c>
      <c r="F695" s="5">
        <v>37043.365960648101</v>
      </c>
      <c r="G695" t="s">
        <v>19</v>
      </c>
      <c r="H695" t="s">
        <v>997</v>
      </c>
      <c r="I695" t="s">
        <v>912</v>
      </c>
      <c r="K695" t="s">
        <v>913</v>
      </c>
      <c r="L695" t="s">
        <v>953</v>
      </c>
      <c r="M695">
        <v>29071</v>
      </c>
      <c r="N695" t="s">
        <v>777</v>
      </c>
      <c r="P695" s="7">
        <v>50</v>
      </c>
      <c r="R695" t="s">
        <v>916</v>
      </c>
      <c r="S695" t="s">
        <v>917</v>
      </c>
      <c r="T695" s="11">
        <v>48.5</v>
      </c>
      <c r="U695" t="s">
        <v>850</v>
      </c>
      <c r="V695" t="s">
        <v>513</v>
      </c>
      <c r="W695" t="s">
        <v>352</v>
      </c>
      <c r="X695" t="s">
        <v>921</v>
      </c>
      <c r="Y695" t="s">
        <v>922</v>
      </c>
      <c r="Z695" t="s">
        <v>923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0">
        <f t="shared" si="62"/>
        <v>37043</v>
      </c>
      <c r="B696" s="70" t="str">
        <f t="shared" si="63"/>
        <v>US East Power</v>
      </c>
      <c r="C696" s="71">
        <f t="shared" si="64"/>
        <v>73600</v>
      </c>
      <c r="D696" s="71">
        <f t="shared" si="61"/>
        <v>368</v>
      </c>
      <c r="E696" s="3">
        <v>1325660</v>
      </c>
      <c r="F696" s="5">
        <v>37043.3661111111</v>
      </c>
      <c r="G696" t="s">
        <v>1009</v>
      </c>
      <c r="H696" t="s">
        <v>997</v>
      </c>
      <c r="I696" t="s">
        <v>912</v>
      </c>
      <c r="K696" t="s">
        <v>913</v>
      </c>
      <c r="L696" t="s">
        <v>953</v>
      </c>
      <c r="M696">
        <v>33009</v>
      </c>
      <c r="N696" t="s">
        <v>64</v>
      </c>
      <c r="O696" s="7">
        <v>50</v>
      </c>
      <c r="R696" t="s">
        <v>916</v>
      </c>
      <c r="S696" t="s">
        <v>917</v>
      </c>
      <c r="T696" s="11">
        <v>50.5</v>
      </c>
      <c r="U696" t="s">
        <v>1044</v>
      </c>
      <c r="V696" t="s">
        <v>53</v>
      </c>
      <c r="W696" t="s">
        <v>957</v>
      </c>
      <c r="X696" t="s">
        <v>921</v>
      </c>
      <c r="Y696" t="s">
        <v>922</v>
      </c>
      <c r="Z696" t="s">
        <v>923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0">
        <f t="shared" si="62"/>
        <v>37043</v>
      </c>
      <c r="B697" s="70" t="str">
        <f t="shared" si="63"/>
        <v>US East Power</v>
      </c>
      <c r="C697" s="71">
        <f t="shared" si="64"/>
        <v>73600</v>
      </c>
      <c r="D697" s="71">
        <f t="shared" si="61"/>
        <v>368</v>
      </c>
      <c r="E697" s="3">
        <v>1325683</v>
      </c>
      <c r="F697" s="5">
        <v>37043.366608796299</v>
      </c>
      <c r="G697" t="s">
        <v>970</v>
      </c>
      <c r="H697" t="s">
        <v>997</v>
      </c>
      <c r="I697" t="s">
        <v>912</v>
      </c>
      <c r="K697" t="s">
        <v>913</v>
      </c>
      <c r="L697" t="s">
        <v>953</v>
      </c>
      <c r="M697">
        <v>33009</v>
      </c>
      <c r="N697" t="s">
        <v>64</v>
      </c>
      <c r="O697" s="7">
        <v>50</v>
      </c>
      <c r="R697" t="s">
        <v>916</v>
      </c>
      <c r="S697" t="s">
        <v>917</v>
      </c>
      <c r="T697" s="11">
        <v>50.25</v>
      </c>
      <c r="U697" t="s">
        <v>1044</v>
      </c>
      <c r="V697" t="s">
        <v>53</v>
      </c>
      <c r="W697" t="s">
        <v>957</v>
      </c>
      <c r="X697" t="s">
        <v>921</v>
      </c>
      <c r="Y697" t="s">
        <v>922</v>
      </c>
      <c r="Z697" t="s">
        <v>923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0">
        <f t="shared" si="62"/>
        <v>37043</v>
      </c>
      <c r="B698" s="70" t="str">
        <f t="shared" si="63"/>
        <v>US East Power</v>
      </c>
      <c r="C698" s="71">
        <f t="shared" si="64"/>
        <v>3200</v>
      </c>
      <c r="D698" s="71">
        <f t="shared" si="61"/>
        <v>16</v>
      </c>
      <c r="E698" s="3">
        <v>1325822</v>
      </c>
      <c r="F698" s="5">
        <v>37043.368946759299</v>
      </c>
      <c r="G698" t="s">
        <v>952</v>
      </c>
      <c r="H698" t="s">
        <v>911</v>
      </c>
      <c r="I698" t="s">
        <v>912</v>
      </c>
      <c r="K698" t="s">
        <v>913</v>
      </c>
      <c r="L698" t="s">
        <v>953</v>
      </c>
      <c r="M698">
        <v>29078</v>
      </c>
      <c r="N698" t="s">
        <v>782</v>
      </c>
      <c r="O698" s="7">
        <v>50</v>
      </c>
      <c r="R698" t="s">
        <v>916</v>
      </c>
      <c r="S698" t="s">
        <v>917</v>
      </c>
      <c r="T698" s="11">
        <v>40.5</v>
      </c>
      <c r="U698" t="s">
        <v>638</v>
      </c>
      <c r="V698" t="s">
        <v>956</v>
      </c>
      <c r="W698" t="s">
        <v>969</v>
      </c>
      <c r="X698" t="s">
        <v>921</v>
      </c>
      <c r="Y698" t="s">
        <v>922</v>
      </c>
      <c r="Z698" t="s">
        <v>923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0">
        <f t="shared" si="62"/>
        <v>37043</v>
      </c>
      <c r="B699" s="70" t="str">
        <f t="shared" si="63"/>
        <v>US East Power</v>
      </c>
      <c r="C699" s="71">
        <f t="shared" si="64"/>
        <v>24000</v>
      </c>
      <c r="D699" s="71">
        <f t="shared" si="61"/>
        <v>120</v>
      </c>
      <c r="E699" s="3">
        <v>1327596</v>
      </c>
      <c r="F699" s="5">
        <v>37043.406712962998</v>
      </c>
      <c r="G699" t="s">
        <v>990</v>
      </c>
      <c r="H699" t="s">
        <v>911</v>
      </c>
      <c r="I699" t="s">
        <v>912</v>
      </c>
      <c r="K699" t="s">
        <v>913</v>
      </c>
      <c r="L699" t="s">
        <v>953</v>
      </c>
      <c r="M699">
        <v>3942</v>
      </c>
      <c r="N699" t="s">
        <v>116</v>
      </c>
      <c r="P699" s="7">
        <v>50</v>
      </c>
      <c r="R699" t="s">
        <v>916</v>
      </c>
      <c r="S699" t="s">
        <v>917</v>
      </c>
      <c r="T699" s="11">
        <v>39.549999999999997</v>
      </c>
      <c r="U699" t="s">
        <v>636</v>
      </c>
      <c r="V699" t="s">
        <v>53</v>
      </c>
      <c r="W699" t="s">
        <v>994</v>
      </c>
      <c r="X699" t="s">
        <v>921</v>
      </c>
      <c r="Y699" t="s">
        <v>922</v>
      </c>
      <c r="Z699" t="s">
        <v>923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0">
        <f t="shared" si="62"/>
        <v>37043</v>
      </c>
      <c r="B700" s="70" t="str">
        <f t="shared" si="63"/>
        <v>US West Power</v>
      </c>
      <c r="C700" s="71">
        <f t="shared" si="64"/>
        <v>36800</v>
      </c>
      <c r="D700" s="71">
        <f t="shared" si="61"/>
        <v>276</v>
      </c>
      <c r="E700" s="3">
        <v>1328610</v>
      </c>
      <c r="F700" s="5">
        <v>37043.459074074097</v>
      </c>
      <c r="G700" t="s">
        <v>932</v>
      </c>
      <c r="H700" t="s">
        <v>911</v>
      </c>
      <c r="I700" t="s">
        <v>912</v>
      </c>
      <c r="K700" t="s">
        <v>913</v>
      </c>
      <c r="L700" t="s">
        <v>914</v>
      </c>
      <c r="M700">
        <v>30847</v>
      </c>
      <c r="N700" t="s">
        <v>307</v>
      </c>
      <c r="P700" s="7">
        <v>25</v>
      </c>
      <c r="R700" t="s">
        <v>916</v>
      </c>
      <c r="S700" t="s">
        <v>917</v>
      </c>
      <c r="T700" s="11">
        <v>107</v>
      </c>
      <c r="U700" t="s">
        <v>641</v>
      </c>
      <c r="V700" t="s">
        <v>276</v>
      </c>
      <c r="W700" t="s">
        <v>920</v>
      </c>
      <c r="X700" t="s">
        <v>921</v>
      </c>
      <c r="Y700" t="s">
        <v>922</v>
      </c>
      <c r="Z700" t="s">
        <v>923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0">
        <f t="shared" si="62"/>
        <v>37043</v>
      </c>
      <c r="B701" s="70" t="str">
        <f t="shared" si="63"/>
        <v>US West Power</v>
      </c>
      <c r="C701" s="71">
        <f t="shared" si="64"/>
        <v>36800</v>
      </c>
      <c r="D701" s="71">
        <f t="shared" si="61"/>
        <v>276</v>
      </c>
      <c r="E701" s="3">
        <v>1328748</v>
      </c>
      <c r="F701" s="5">
        <v>37043.4819907407</v>
      </c>
      <c r="G701" t="s">
        <v>995</v>
      </c>
      <c r="H701" t="s">
        <v>911</v>
      </c>
      <c r="I701" t="s">
        <v>912</v>
      </c>
      <c r="K701" t="s">
        <v>913</v>
      </c>
      <c r="L701" t="s">
        <v>925</v>
      </c>
      <c r="M701">
        <v>29303</v>
      </c>
      <c r="N701" t="s">
        <v>334</v>
      </c>
      <c r="P701" s="7">
        <v>25</v>
      </c>
      <c r="R701" t="s">
        <v>916</v>
      </c>
      <c r="S701" t="s">
        <v>917</v>
      </c>
      <c r="T701" s="11">
        <v>120</v>
      </c>
      <c r="U701" t="s">
        <v>641</v>
      </c>
      <c r="V701" t="s">
        <v>927</v>
      </c>
      <c r="W701" t="s">
        <v>928</v>
      </c>
      <c r="X701" t="s">
        <v>921</v>
      </c>
      <c r="Y701" t="s">
        <v>922</v>
      </c>
      <c r="Z701" t="s">
        <v>923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0">
        <f t="shared" si="62"/>
        <v>37043</v>
      </c>
      <c r="B702" s="70" t="str">
        <f t="shared" si="63"/>
        <v>US East Power</v>
      </c>
      <c r="C702" s="71">
        <f t="shared" si="64"/>
        <v>3200</v>
      </c>
      <c r="D702" s="71">
        <f t="shared" si="61"/>
        <v>16</v>
      </c>
      <c r="E702" s="3">
        <v>1329074</v>
      </c>
      <c r="F702" s="5">
        <v>37043.522071759297</v>
      </c>
      <c r="G702" t="s">
        <v>990</v>
      </c>
      <c r="H702" t="s">
        <v>911</v>
      </c>
      <c r="I702" t="s">
        <v>912</v>
      </c>
      <c r="K702" t="s">
        <v>913</v>
      </c>
      <c r="L702" t="s">
        <v>953</v>
      </c>
      <c r="M702">
        <v>29085</v>
      </c>
      <c r="N702" t="s">
        <v>783</v>
      </c>
      <c r="O702" s="7">
        <v>50</v>
      </c>
      <c r="R702" t="s">
        <v>916</v>
      </c>
      <c r="S702" t="s">
        <v>917</v>
      </c>
      <c r="T702" s="11">
        <v>27.5</v>
      </c>
      <c r="U702" t="s">
        <v>636</v>
      </c>
      <c r="V702" t="s">
        <v>973</v>
      </c>
      <c r="W702" t="s">
        <v>974</v>
      </c>
      <c r="X702" t="s">
        <v>921</v>
      </c>
      <c r="Y702" t="s">
        <v>922</v>
      </c>
      <c r="Z702" t="s">
        <v>923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0">
        <f t="shared" si="62"/>
        <v>37043</v>
      </c>
      <c r="B703" s="70" t="str">
        <f t="shared" si="63"/>
        <v>US East Power</v>
      </c>
      <c r="C703" s="71">
        <f t="shared" si="64"/>
        <v>20800</v>
      </c>
      <c r="D703" s="71">
        <f t="shared" si="61"/>
        <v>104</v>
      </c>
      <c r="E703" s="3">
        <v>1329387</v>
      </c>
      <c r="F703" s="5">
        <v>37043.569270833301</v>
      </c>
      <c r="G703" t="s">
        <v>14</v>
      </c>
      <c r="H703" t="s">
        <v>997</v>
      </c>
      <c r="I703" t="s">
        <v>912</v>
      </c>
      <c r="K703" t="s">
        <v>913</v>
      </c>
      <c r="L703" t="s">
        <v>953</v>
      </c>
      <c r="M703">
        <v>29071</v>
      </c>
      <c r="N703" t="s">
        <v>777</v>
      </c>
      <c r="P703" s="7">
        <v>50</v>
      </c>
      <c r="R703" t="s">
        <v>916</v>
      </c>
      <c r="S703" t="s">
        <v>917</v>
      </c>
      <c r="T703" s="11">
        <v>48.5</v>
      </c>
      <c r="U703" t="s">
        <v>490</v>
      </c>
      <c r="V703" t="s">
        <v>513</v>
      </c>
      <c r="W703" t="s">
        <v>352</v>
      </c>
      <c r="X703" t="s">
        <v>921</v>
      </c>
      <c r="Y703" t="s">
        <v>922</v>
      </c>
      <c r="Z703" t="s">
        <v>923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0">
        <f t="shared" si="62"/>
        <v>37043</v>
      </c>
      <c r="B704" s="70" t="str">
        <f t="shared" si="63"/>
        <v>US East Power</v>
      </c>
      <c r="C704" s="71">
        <f t="shared" si="64"/>
        <v>24000</v>
      </c>
      <c r="D704" s="71">
        <f t="shared" si="61"/>
        <v>120</v>
      </c>
      <c r="E704" s="3">
        <v>1329388</v>
      </c>
      <c r="F704" s="5">
        <v>37043.569398148102</v>
      </c>
      <c r="G704" t="s">
        <v>924</v>
      </c>
      <c r="H704" t="s">
        <v>997</v>
      </c>
      <c r="I704" t="s">
        <v>912</v>
      </c>
      <c r="K704" t="s">
        <v>913</v>
      </c>
      <c r="L704" t="s">
        <v>953</v>
      </c>
      <c r="M704">
        <v>51456</v>
      </c>
      <c r="N704" t="s">
        <v>784</v>
      </c>
      <c r="P704" s="7">
        <v>50</v>
      </c>
      <c r="R704" t="s">
        <v>916</v>
      </c>
      <c r="S704" t="s">
        <v>917</v>
      </c>
      <c r="T704" s="11">
        <v>18</v>
      </c>
      <c r="U704" t="s">
        <v>350</v>
      </c>
      <c r="V704" t="s">
        <v>1002</v>
      </c>
      <c r="W704" t="s">
        <v>785</v>
      </c>
      <c r="X704" t="s">
        <v>921</v>
      </c>
      <c r="Y704" t="s">
        <v>922</v>
      </c>
      <c r="Z704" t="s">
        <v>923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0">
        <f t="shared" si="62"/>
        <v>37043</v>
      </c>
      <c r="B705" s="70" t="str">
        <f t="shared" si="63"/>
        <v>US East Power</v>
      </c>
      <c r="C705" s="71">
        <f t="shared" si="64"/>
        <v>3200</v>
      </c>
      <c r="D705" s="71">
        <f t="shared" si="61"/>
        <v>16</v>
      </c>
      <c r="E705" s="3">
        <v>1329518</v>
      </c>
      <c r="F705" s="5">
        <v>37043.580439814803</v>
      </c>
      <c r="G705" t="s">
        <v>991</v>
      </c>
      <c r="H705" t="s">
        <v>997</v>
      </c>
      <c r="I705" t="s">
        <v>912</v>
      </c>
      <c r="K705" t="s">
        <v>913</v>
      </c>
      <c r="L705" t="s">
        <v>953</v>
      </c>
      <c r="M705">
        <v>29066</v>
      </c>
      <c r="N705" t="s">
        <v>786</v>
      </c>
      <c r="P705" s="7">
        <v>50</v>
      </c>
      <c r="R705" t="s">
        <v>916</v>
      </c>
      <c r="S705" t="s">
        <v>917</v>
      </c>
      <c r="T705" s="11">
        <v>23</v>
      </c>
      <c r="U705" t="s">
        <v>490</v>
      </c>
      <c r="V705" t="s">
        <v>1030</v>
      </c>
      <c r="W705" t="s">
        <v>1006</v>
      </c>
      <c r="X705" t="s">
        <v>921</v>
      </c>
      <c r="Y705" t="s">
        <v>922</v>
      </c>
      <c r="Z705" t="s">
        <v>923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0">
        <f t="shared" si="62"/>
        <v>37043</v>
      </c>
      <c r="B706" s="70" t="str">
        <f t="shared" si="63"/>
        <v>US East Power</v>
      </c>
      <c r="C706" s="71">
        <f t="shared" si="64"/>
        <v>24000</v>
      </c>
      <c r="D706" s="71">
        <f t="shared" si="61"/>
        <v>120</v>
      </c>
      <c r="E706" s="3">
        <v>1329741</v>
      </c>
      <c r="F706" s="5">
        <v>37043.611967592602</v>
      </c>
      <c r="G706" t="s">
        <v>107</v>
      </c>
      <c r="H706" t="s">
        <v>501</v>
      </c>
      <c r="I706" t="s">
        <v>912</v>
      </c>
      <c r="K706" t="s">
        <v>913</v>
      </c>
      <c r="L706" t="s">
        <v>953</v>
      </c>
      <c r="M706">
        <v>3751</v>
      </c>
      <c r="N706" t="s">
        <v>109</v>
      </c>
      <c r="P706" s="7">
        <v>50</v>
      </c>
      <c r="R706" t="s">
        <v>916</v>
      </c>
      <c r="S706" t="s">
        <v>917</v>
      </c>
      <c r="T706" s="11">
        <v>36.25</v>
      </c>
      <c r="U706" t="s">
        <v>512</v>
      </c>
      <c r="V706" t="s">
        <v>1002</v>
      </c>
      <c r="W706" t="s">
        <v>1006</v>
      </c>
      <c r="X706" t="s">
        <v>921</v>
      </c>
      <c r="Y706" t="s">
        <v>922</v>
      </c>
      <c r="Z706" t="s">
        <v>923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0">
        <f t="shared" si="62"/>
        <v>37043</v>
      </c>
      <c r="B707" s="70" t="str">
        <f t="shared" si="63"/>
        <v>US East Power</v>
      </c>
      <c r="C707" s="71">
        <f t="shared" si="64"/>
        <v>73600</v>
      </c>
      <c r="D707" s="71">
        <f t="shared" si="61"/>
        <v>368</v>
      </c>
      <c r="E707" s="3">
        <v>1329745</v>
      </c>
      <c r="F707" s="5">
        <v>37043.614733796298</v>
      </c>
      <c r="G707" t="s">
        <v>829</v>
      </c>
      <c r="H707" t="s">
        <v>911</v>
      </c>
      <c r="I707" t="s">
        <v>912</v>
      </c>
      <c r="K707" t="s">
        <v>913</v>
      </c>
      <c r="L707" t="s">
        <v>953</v>
      </c>
      <c r="M707">
        <v>33009</v>
      </c>
      <c r="N707" t="s">
        <v>64</v>
      </c>
      <c r="O707" s="7">
        <v>50</v>
      </c>
      <c r="R707" t="s">
        <v>916</v>
      </c>
      <c r="S707" t="s">
        <v>917</v>
      </c>
      <c r="T707" s="11">
        <v>50</v>
      </c>
      <c r="U707" t="s">
        <v>638</v>
      </c>
      <c r="V707" t="s">
        <v>53</v>
      </c>
      <c r="W707" t="s">
        <v>957</v>
      </c>
      <c r="X707" t="s">
        <v>921</v>
      </c>
      <c r="Y707" t="s">
        <v>922</v>
      </c>
      <c r="Z707" t="s">
        <v>923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">
      <c r="A708" s="70">
        <f t="shared" ref="A708:A729" si="65">DATEVALUE(TEXT(F708, "mm/dd/yy"))</f>
        <v>37046</v>
      </c>
      <c r="B708" s="70" t="str">
        <f t="shared" ref="B708:B729" si="66">IF(K708="Power",IF(Z708="Enron Canada Corp.",LEFT(L708,9),LEFT(L708,13)),K708)</f>
        <v>US East Power</v>
      </c>
      <c r="C708" s="71">
        <f t="shared" ref="C708:C729" si="67">IF(K708="Power",((AE708-AD708+1)*16*SUM(O708:P708)),((AE708-AD708+1)*SUM(O708:P708)))</f>
        <v>800</v>
      </c>
      <c r="D708" s="71">
        <f t="shared" si="61"/>
        <v>4</v>
      </c>
      <c r="E708" s="3">
        <v>1330371</v>
      </c>
      <c r="F708" s="5">
        <v>37046.288217592599</v>
      </c>
      <c r="G708" t="s">
        <v>388</v>
      </c>
      <c r="H708" t="s">
        <v>911</v>
      </c>
      <c r="I708" t="s">
        <v>912</v>
      </c>
      <c r="K708" t="s">
        <v>913</v>
      </c>
      <c r="L708" t="s">
        <v>953</v>
      </c>
      <c r="M708">
        <v>29082</v>
      </c>
      <c r="N708" t="s">
        <v>689</v>
      </c>
      <c r="O708" s="7">
        <v>50</v>
      </c>
      <c r="R708" t="s">
        <v>916</v>
      </c>
      <c r="S708" t="s">
        <v>917</v>
      </c>
      <c r="T708" s="11">
        <v>36.75</v>
      </c>
      <c r="U708" t="s">
        <v>638</v>
      </c>
      <c r="V708" t="s">
        <v>956</v>
      </c>
      <c r="W708" t="s">
        <v>969</v>
      </c>
      <c r="X708" t="s">
        <v>921</v>
      </c>
      <c r="Y708" t="s">
        <v>922</v>
      </c>
      <c r="Z708" t="s">
        <v>923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">
      <c r="A709" s="70">
        <f t="shared" si="65"/>
        <v>37046</v>
      </c>
      <c r="B709" s="70" t="str">
        <f t="shared" si="66"/>
        <v>US East Power</v>
      </c>
      <c r="C709" s="71">
        <f t="shared" si="67"/>
        <v>800</v>
      </c>
      <c r="D709" s="71">
        <f t="shared" si="61"/>
        <v>4</v>
      </c>
      <c r="E709" s="3">
        <v>1330373</v>
      </c>
      <c r="F709" s="5">
        <v>37046.288506944402</v>
      </c>
      <c r="G709" t="s">
        <v>690</v>
      </c>
      <c r="H709" t="s">
        <v>997</v>
      </c>
      <c r="I709" t="s">
        <v>912</v>
      </c>
      <c r="K709" t="s">
        <v>913</v>
      </c>
      <c r="L709" t="s">
        <v>953</v>
      </c>
      <c r="M709">
        <v>29075</v>
      </c>
      <c r="N709" t="s">
        <v>691</v>
      </c>
      <c r="P709" s="7">
        <v>50</v>
      </c>
      <c r="R709" t="s">
        <v>916</v>
      </c>
      <c r="S709" t="s">
        <v>917</v>
      </c>
      <c r="T709" s="11">
        <v>30.5</v>
      </c>
      <c r="U709" t="s">
        <v>850</v>
      </c>
      <c r="V709" t="s">
        <v>513</v>
      </c>
      <c r="W709" t="s">
        <v>352</v>
      </c>
      <c r="X709" t="s">
        <v>921</v>
      </c>
      <c r="Y709" t="s">
        <v>922</v>
      </c>
      <c r="Z709" t="s">
        <v>923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">
      <c r="A710" s="70">
        <f t="shared" si="65"/>
        <v>37046</v>
      </c>
      <c r="B710" s="70" t="str">
        <f t="shared" si="66"/>
        <v>US East Power</v>
      </c>
      <c r="C710" s="71">
        <f t="shared" si="67"/>
        <v>800</v>
      </c>
      <c r="D710" s="71">
        <f t="shared" si="61"/>
        <v>4</v>
      </c>
      <c r="E710" s="3">
        <v>1330517</v>
      </c>
      <c r="F710" s="5">
        <v>37046.303506944401</v>
      </c>
      <c r="G710" t="s">
        <v>970</v>
      </c>
      <c r="H710" t="s">
        <v>997</v>
      </c>
      <c r="I710" t="s">
        <v>912</v>
      </c>
      <c r="K710" t="s">
        <v>913</v>
      </c>
      <c r="L710" t="s">
        <v>953</v>
      </c>
      <c r="M710">
        <v>29082</v>
      </c>
      <c r="N710" t="s">
        <v>689</v>
      </c>
      <c r="O710" s="7">
        <v>50</v>
      </c>
      <c r="R710" t="s">
        <v>916</v>
      </c>
      <c r="S710" t="s">
        <v>917</v>
      </c>
      <c r="T710" s="11">
        <v>36.75</v>
      </c>
      <c r="U710" t="s">
        <v>1044</v>
      </c>
      <c r="V710" t="s">
        <v>956</v>
      </c>
      <c r="W710" t="s">
        <v>969</v>
      </c>
      <c r="X710" t="s">
        <v>921</v>
      </c>
      <c r="Y710" t="s">
        <v>922</v>
      </c>
      <c r="Z710" t="s">
        <v>923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">
      <c r="A711" s="70">
        <f t="shared" si="65"/>
        <v>37046</v>
      </c>
      <c r="B711" s="70" t="str">
        <f t="shared" si="66"/>
        <v>US East Power</v>
      </c>
      <c r="C711" s="71">
        <f t="shared" si="67"/>
        <v>800</v>
      </c>
      <c r="D711" s="71">
        <f t="shared" si="61"/>
        <v>4</v>
      </c>
      <c r="E711" s="3">
        <v>1330552</v>
      </c>
      <c r="F711" s="5">
        <v>37046.307997685202</v>
      </c>
      <c r="G711" t="s">
        <v>967</v>
      </c>
      <c r="H711" t="s">
        <v>911</v>
      </c>
      <c r="I711" t="s">
        <v>912</v>
      </c>
      <c r="K711" t="s">
        <v>913</v>
      </c>
      <c r="L711" t="s">
        <v>953</v>
      </c>
      <c r="M711">
        <v>29082</v>
      </c>
      <c r="N711" t="s">
        <v>689</v>
      </c>
      <c r="O711" s="7">
        <v>50</v>
      </c>
      <c r="R711" t="s">
        <v>916</v>
      </c>
      <c r="S711" t="s">
        <v>917</v>
      </c>
      <c r="T711" s="11">
        <v>37.5</v>
      </c>
      <c r="U711" t="s">
        <v>638</v>
      </c>
      <c r="V711" t="s">
        <v>956</v>
      </c>
      <c r="W711" t="s">
        <v>969</v>
      </c>
      <c r="X711" t="s">
        <v>921</v>
      </c>
      <c r="Y711" t="s">
        <v>922</v>
      </c>
      <c r="Z711" t="s">
        <v>923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">
      <c r="A712" s="70">
        <f t="shared" si="65"/>
        <v>37046</v>
      </c>
      <c r="B712" s="70" t="str">
        <f t="shared" si="66"/>
        <v>US East Power</v>
      </c>
      <c r="C712" s="71">
        <f t="shared" si="67"/>
        <v>800</v>
      </c>
      <c r="D712" s="71">
        <f t="shared" si="61"/>
        <v>4</v>
      </c>
      <c r="E712" s="3">
        <v>1330685</v>
      </c>
      <c r="F712" s="5">
        <v>37046.320069444402</v>
      </c>
      <c r="G712" t="s">
        <v>730</v>
      </c>
      <c r="H712" t="s">
        <v>501</v>
      </c>
      <c r="I712" t="s">
        <v>912</v>
      </c>
      <c r="K712" t="s">
        <v>913</v>
      </c>
      <c r="L712" t="s">
        <v>953</v>
      </c>
      <c r="M712">
        <v>52437</v>
      </c>
      <c r="N712" t="s">
        <v>692</v>
      </c>
      <c r="O712" s="7">
        <v>50</v>
      </c>
      <c r="R712" t="s">
        <v>916</v>
      </c>
      <c r="S712" t="s">
        <v>917</v>
      </c>
      <c r="T712" s="11">
        <v>47</v>
      </c>
      <c r="U712" t="s">
        <v>512</v>
      </c>
      <c r="V712" t="s">
        <v>863</v>
      </c>
      <c r="W712" t="s">
        <v>664</v>
      </c>
      <c r="X712" t="s">
        <v>921</v>
      </c>
      <c r="Y712" t="s">
        <v>922</v>
      </c>
      <c r="Z712" t="s">
        <v>923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">
      <c r="A713" s="70">
        <f t="shared" si="65"/>
        <v>37046</v>
      </c>
      <c r="B713" s="70" t="str">
        <f t="shared" si="66"/>
        <v>US West Power</v>
      </c>
      <c r="C713" s="71">
        <f t="shared" si="67"/>
        <v>400</v>
      </c>
      <c r="D713" s="71">
        <f t="shared" si="61"/>
        <v>3</v>
      </c>
      <c r="E713" s="3">
        <v>1331027</v>
      </c>
      <c r="F713" s="5">
        <v>37046.340486111098</v>
      </c>
      <c r="G713" t="s">
        <v>107</v>
      </c>
      <c r="H713" t="s">
        <v>997</v>
      </c>
      <c r="I713" t="s">
        <v>912</v>
      </c>
      <c r="K713" t="s">
        <v>913</v>
      </c>
      <c r="L713" t="s">
        <v>925</v>
      </c>
      <c r="M713">
        <v>29487</v>
      </c>
      <c r="N713" t="s">
        <v>693</v>
      </c>
      <c r="P713" s="7">
        <v>25</v>
      </c>
      <c r="R713" t="s">
        <v>916</v>
      </c>
      <c r="S713" t="s">
        <v>917</v>
      </c>
      <c r="T713" s="11">
        <v>120</v>
      </c>
      <c r="U713" t="s">
        <v>675</v>
      </c>
      <c r="V713" t="s">
        <v>135</v>
      </c>
      <c r="W713" t="s">
        <v>934</v>
      </c>
      <c r="X713" t="s">
        <v>921</v>
      </c>
      <c r="Y713" t="s">
        <v>922</v>
      </c>
      <c r="Z713" t="s">
        <v>923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">
      <c r="A714" s="70">
        <f t="shared" si="65"/>
        <v>37046</v>
      </c>
      <c r="B714" s="70" t="str">
        <f t="shared" si="66"/>
        <v>US West Power</v>
      </c>
      <c r="C714" s="71">
        <f t="shared" si="67"/>
        <v>400</v>
      </c>
      <c r="D714" s="71">
        <f t="shared" si="61"/>
        <v>3</v>
      </c>
      <c r="E714" s="3">
        <v>1331091</v>
      </c>
      <c r="F714" s="5">
        <v>37046.342326388898</v>
      </c>
      <c r="G714" t="s">
        <v>107</v>
      </c>
      <c r="H714" t="s">
        <v>997</v>
      </c>
      <c r="I714" t="s">
        <v>912</v>
      </c>
      <c r="K714" t="s">
        <v>913</v>
      </c>
      <c r="L714" t="s">
        <v>914</v>
      </c>
      <c r="M714">
        <v>24950</v>
      </c>
      <c r="N714" t="s">
        <v>694</v>
      </c>
      <c r="O714" s="7">
        <v>25</v>
      </c>
      <c r="R714" t="s">
        <v>916</v>
      </c>
      <c r="S714" t="s">
        <v>917</v>
      </c>
      <c r="T714" s="11">
        <v>25</v>
      </c>
      <c r="U714" t="s">
        <v>675</v>
      </c>
      <c r="V714" t="s">
        <v>867</v>
      </c>
      <c r="W714" t="s">
        <v>920</v>
      </c>
      <c r="X714" t="s">
        <v>921</v>
      </c>
      <c r="Y714" t="s">
        <v>922</v>
      </c>
      <c r="Z714" t="s">
        <v>923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">
      <c r="A715" s="70">
        <f t="shared" si="65"/>
        <v>37046</v>
      </c>
      <c r="B715" s="70" t="str">
        <f t="shared" si="66"/>
        <v>US East Power</v>
      </c>
      <c r="C715" s="71">
        <f t="shared" si="67"/>
        <v>292000</v>
      </c>
      <c r="D715" s="71">
        <f t="shared" si="61"/>
        <v>1460</v>
      </c>
      <c r="E715" s="3">
        <v>1331780</v>
      </c>
      <c r="F715" s="5">
        <v>37046.361342592601</v>
      </c>
      <c r="G715" t="s">
        <v>19</v>
      </c>
      <c r="H715" t="s">
        <v>911</v>
      </c>
      <c r="I715" t="s">
        <v>912</v>
      </c>
      <c r="K715" t="s">
        <v>913</v>
      </c>
      <c r="L715" t="s">
        <v>953</v>
      </c>
      <c r="M715">
        <v>28399</v>
      </c>
      <c r="N715" t="s">
        <v>776</v>
      </c>
      <c r="O715" s="7">
        <v>50</v>
      </c>
      <c r="R715" t="s">
        <v>916</v>
      </c>
      <c r="S715" t="s">
        <v>917</v>
      </c>
      <c r="T715" s="11">
        <v>53</v>
      </c>
      <c r="U715" t="s">
        <v>638</v>
      </c>
      <c r="V715" t="s">
        <v>53</v>
      </c>
      <c r="W715" t="s">
        <v>957</v>
      </c>
      <c r="X715" t="s">
        <v>921</v>
      </c>
      <c r="Y715" t="s">
        <v>922</v>
      </c>
      <c r="Z715" t="s">
        <v>923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">
      <c r="A716" s="70">
        <f t="shared" si="65"/>
        <v>37046</v>
      </c>
      <c r="B716" s="70" t="str">
        <f t="shared" si="66"/>
        <v>Natural Gas</v>
      </c>
      <c r="C716" s="71">
        <f t="shared" si="67"/>
        <v>1230000</v>
      </c>
      <c r="D716" s="71">
        <f t="shared" si="61"/>
        <v>307.5</v>
      </c>
      <c r="E716" s="3">
        <v>1332646</v>
      </c>
      <c r="F716" s="5">
        <v>37046.376423611102</v>
      </c>
      <c r="G716" t="s">
        <v>93</v>
      </c>
      <c r="H716" t="s">
        <v>997</v>
      </c>
      <c r="I716" t="s">
        <v>912</v>
      </c>
      <c r="K716" t="s">
        <v>942</v>
      </c>
      <c r="L716" t="s">
        <v>943</v>
      </c>
      <c r="M716">
        <v>51635</v>
      </c>
      <c r="N716" t="s">
        <v>695</v>
      </c>
      <c r="P716" s="7">
        <v>10000</v>
      </c>
      <c r="R716" t="s">
        <v>945</v>
      </c>
      <c r="S716" t="s">
        <v>917</v>
      </c>
      <c r="T716" s="11">
        <v>0.01</v>
      </c>
      <c r="U716" t="s">
        <v>632</v>
      </c>
      <c r="V716" t="s">
        <v>1039</v>
      </c>
      <c r="W716" t="s">
        <v>1040</v>
      </c>
      <c r="X716" t="s">
        <v>949</v>
      </c>
      <c r="Y716" t="s">
        <v>922</v>
      </c>
      <c r="Z716" t="s">
        <v>950</v>
      </c>
      <c r="AA716">
        <v>96014540</v>
      </c>
      <c r="AB716" t="s">
        <v>696</v>
      </c>
      <c r="AC716">
        <v>53295</v>
      </c>
      <c r="AD716" s="5">
        <v>37073</v>
      </c>
      <c r="AE716" s="5">
        <v>37195</v>
      </c>
    </row>
    <row r="717" spans="1:31" x14ac:dyDescent="0.2">
      <c r="A717" s="70">
        <f t="shared" si="65"/>
        <v>37046</v>
      </c>
      <c r="B717" s="70" t="str">
        <f t="shared" si="66"/>
        <v>US West Power</v>
      </c>
      <c r="C717" s="71">
        <f t="shared" si="67"/>
        <v>12400</v>
      </c>
      <c r="D717" s="71">
        <f t="shared" si="61"/>
        <v>93</v>
      </c>
      <c r="E717" s="3">
        <v>1332730</v>
      </c>
      <c r="F717" s="5">
        <v>37046.378032407403</v>
      </c>
      <c r="G717" t="s">
        <v>19</v>
      </c>
      <c r="H717" t="s">
        <v>911</v>
      </c>
      <c r="I717" t="s">
        <v>912</v>
      </c>
      <c r="K717" t="s">
        <v>913</v>
      </c>
      <c r="L717" t="s">
        <v>914</v>
      </c>
      <c r="M717">
        <v>49075</v>
      </c>
      <c r="N717" t="s">
        <v>396</v>
      </c>
      <c r="P717" s="7">
        <v>25</v>
      </c>
      <c r="R717" t="s">
        <v>916</v>
      </c>
      <c r="S717" t="s">
        <v>917</v>
      </c>
      <c r="T717" s="11">
        <v>263.5</v>
      </c>
      <c r="U717" t="s">
        <v>641</v>
      </c>
      <c r="V717" t="s">
        <v>276</v>
      </c>
      <c r="W717" t="s">
        <v>920</v>
      </c>
      <c r="X717" t="s">
        <v>921</v>
      </c>
      <c r="Y717" t="s">
        <v>922</v>
      </c>
      <c r="Z717" t="s">
        <v>923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">
      <c r="A718" s="70">
        <f t="shared" si="65"/>
        <v>37046</v>
      </c>
      <c r="B718" s="70" t="str">
        <f t="shared" si="66"/>
        <v>US East Power</v>
      </c>
      <c r="C718" s="71">
        <f t="shared" si="67"/>
        <v>4000</v>
      </c>
      <c r="D718" s="71">
        <f t="shared" si="61"/>
        <v>20</v>
      </c>
      <c r="E718" s="3">
        <v>1333431</v>
      </c>
      <c r="F718" s="5">
        <v>37046.396423611099</v>
      </c>
      <c r="G718" t="s">
        <v>970</v>
      </c>
      <c r="H718" t="s">
        <v>997</v>
      </c>
      <c r="I718" t="s">
        <v>912</v>
      </c>
      <c r="K718" t="s">
        <v>913</v>
      </c>
      <c r="L718" t="s">
        <v>953</v>
      </c>
      <c r="M718">
        <v>29083</v>
      </c>
      <c r="N718" t="s">
        <v>697</v>
      </c>
      <c r="O718" s="7">
        <v>50</v>
      </c>
      <c r="R718" t="s">
        <v>916</v>
      </c>
      <c r="S718" t="s">
        <v>917</v>
      </c>
      <c r="T718" s="11">
        <v>42.75</v>
      </c>
      <c r="U718" t="s">
        <v>1044</v>
      </c>
      <c r="V718" t="s">
        <v>956</v>
      </c>
      <c r="W718" t="s">
        <v>969</v>
      </c>
      <c r="X718" t="s">
        <v>921</v>
      </c>
      <c r="Y718" t="s">
        <v>922</v>
      </c>
      <c r="Z718" t="s">
        <v>923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">
      <c r="A719" s="70">
        <f t="shared" si="65"/>
        <v>37046</v>
      </c>
      <c r="B719" s="70" t="str">
        <f t="shared" si="66"/>
        <v>US East Power</v>
      </c>
      <c r="C719" s="71">
        <f t="shared" si="67"/>
        <v>292000</v>
      </c>
      <c r="D719" s="71">
        <f t="shared" si="61"/>
        <v>1460</v>
      </c>
      <c r="E719" s="3">
        <v>1333505</v>
      </c>
      <c r="F719" s="5">
        <v>37046.397916666698</v>
      </c>
      <c r="G719" t="s">
        <v>149</v>
      </c>
      <c r="H719" t="s">
        <v>911</v>
      </c>
      <c r="I719" t="s">
        <v>912</v>
      </c>
      <c r="K719" t="s">
        <v>913</v>
      </c>
      <c r="L719" t="s">
        <v>953</v>
      </c>
      <c r="M719">
        <v>28399</v>
      </c>
      <c r="N719" t="s">
        <v>776</v>
      </c>
      <c r="O719" s="7">
        <v>50</v>
      </c>
      <c r="R719" t="s">
        <v>916</v>
      </c>
      <c r="S719" t="s">
        <v>917</v>
      </c>
      <c r="T719" s="11">
        <v>52.524999999999999</v>
      </c>
      <c r="U719" t="s">
        <v>638</v>
      </c>
      <c r="V719" t="s">
        <v>53</v>
      </c>
      <c r="W719" t="s">
        <v>957</v>
      </c>
      <c r="X719" t="s">
        <v>921</v>
      </c>
      <c r="Y719" t="s">
        <v>922</v>
      </c>
      <c r="Z719" t="s">
        <v>923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">
      <c r="A720" s="70">
        <f t="shared" si="65"/>
        <v>37046</v>
      </c>
      <c r="B720" s="70" t="str">
        <f t="shared" si="66"/>
        <v>US East Power</v>
      </c>
      <c r="C720" s="71">
        <f t="shared" si="67"/>
        <v>48800</v>
      </c>
      <c r="D720" s="71">
        <f t="shared" ref="D720:D783" si="68">VLOOKUP(H720,$A$7:$F$13,(HLOOKUP(B720,$B$5:$F$6,2,FALSE)),FALSE)*C720</f>
        <v>244</v>
      </c>
      <c r="E720" s="3">
        <v>1334080</v>
      </c>
      <c r="F720" s="5">
        <v>37046.4163541667</v>
      </c>
      <c r="G720" t="s">
        <v>970</v>
      </c>
      <c r="H720" t="s">
        <v>997</v>
      </c>
      <c r="I720" t="s">
        <v>912</v>
      </c>
      <c r="K720" t="s">
        <v>913</v>
      </c>
      <c r="L720" t="s">
        <v>953</v>
      </c>
      <c r="M720">
        <v>48660</v>
      </c>
      <c r="N720" t="s">
        <v>698</v>
      </c>
      <c r="P720" s="7">
        <v>50</v>
      </c>
      <c r="R720" t="s">
        <v>916</v>
      </c>
      <c r="S720" t="s">
        <v>917</v>
      </c>
      <c r="T720" s="11">
        <v>46.25</v>
      </c>
      <c r="U720" t="s">
        <v>1044</v>
      </c>
      <c r="V720" t="s">
        <v>53</v>
      </c>
      <c r="W720" t="s">
        <v>957</v>
      </c>
      <c r="X720" t="s">
        <v>921</v>
      </c>
      <c r="Y720" t="s">
        <v>922</v>
      </c>
      <c r="Z720" t="s">
        <v>923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">
      <c r="A721" s="70">
        <f t="shared" si="65"/>
        <v>37046</v>
      </c>
      <c r="B721" s="70" t="str">
        <f t="shared" si="66"/>
        <v>Natural Gas</v>
      </c>
      <c r="C721" s="71">
        <f t="shared" si="67"/>
        <v>3020000</v>
      </c>
      <c r="D721" s="71">
        <f t="shared" si="68"/>
        <v>755</v>
      </c>
      <c r="E721" s="3">
        <v>1334082</v>
      </c>
      <c r="F721" s="5">
        <v>37046.416377314803</v>
      </c>
      <c r="G721" t="s">
        <v>1031</v>
      </c>
      <c r="H721" t="s">
        <v>461</v>
      </c>
      <c r="I721" t="s">
        <v>912</v>
      </c>
      <c r="K721" t="s">
        <v>942</v>
      </c>
      <c r="L721" t="s">
        <v>943</v>
      </c>
      <c r="M721">
        <v>37879</v>
      </c>
      <c r="N721" t="s">
        <v>699</v>
      </c>
      <c r="P721" s="7">
        <v>20000</v>
      </c>
      <c r="R721" t="s">
        <v>945</v>
      </c>
      <c r="S721" t="s">
        <v>917</v>
      </c>
      <c r="T721" s="11">
        <v>-2.5000000000000001E-3</v>
      </c>
      <c r="U721" t="s">
        <v>453</v>
      </c>
      <c r="V721" t="s">
        <v>131</v>
      </c>
      <c r="W721" t="s">
        <v>132</v>
      </c>
      <c r="X721" t="s">
        <v>949</v>
      </c>
      <c r="Y721" t="s">
        <v>922</v>
      </c>
      <c r="Z721" t="s">
        <v>950</v>
      </c>
      <c r="AA721">
        <v>96011840</v>
      </c>
      <c r="AB721" t="s">
        <v>700</v>
      </c>
      <c r="AC721">
        <v>57508</v>
      </c>
      <c r="AD721" s="5">
        <v>37196</v>
      </c>
      <c r="AE721" s="5">
        <v>37346</v>
      </c>
    </row>
    <row r="722" spans="1:31" x14ac:dyDescent="0.2">
      <c r="A722" s="70">
        <f t="shared" si="65"/>
        <v>37046</v>
      </c>
      <c r="B722" s="70" t="str">
        <f t="shared" si="66"/>
        <v>US East Power</v>
      </c>
      <c r="C722" s="71">
        <f t="shared" si="67"/>
        <v>24800</v>
      </c>
      <c r="D722" s="71">
        <f t="shared" si="68"/>
        <v>124</v>
      </c>
      <c r="E722" s="3">
        <v>1334083</v>
      </c>
      <c r="F722" s="5">
        <v>37046.416412036997</v>
      </c>
      <c r="G722" t="s">
        <v>970</v>
      </c>
      <c r="H722" t="s">
        <v>997</v>
      </c>
      <c r="I722" t="s">
        <v>912</v>
      </c>
      <c r="K722" t="s">
        <v>913</v>
      </c>
      <c r="L722" t="s">
        <v>953</v>
      </c>
      <c r="M722">
        <v>48662</v>
      </c>
      <c r="N722" t="s">
        <v>701</v>
      </c>
      <c r="P722" s="7">
        <v>50</v>
      </c>
      <c r="R722" t="s">
        <v>916</v>
      </c>
      <c r="S722" t="s">
        <v>917</v>
      </c>
      <c r="T722" s="11">
        <v>46.25</v>
      </c>
      <c r="U722" t="s">
        <v>1044</v>
      </c>
      <c r="V722" t="s">
        <v>53</v>
      </c>
      <c r="W722" t="s">
        <v>957</v>
      </c>
      <c r="X722" t="s">
        <v>921</v>
      </c>
      <c r="Y722" t="s">
        <v>922</v>
      </c>
      <c r="Z722" t="s">
        <v>923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">
      <c r="A723" s="70">
        <f t="shared" si="65"/>
        <v>37046</v>
      </c>
      <c r="B723" s="70" t="str">
        <f t="shared" si="66"/>
        <v>Natural Gas</v>
      </c>
      <c r="C723" s="71">
        <f t="shared" si="67"/>
        <v>4530000</v>
      </c>
      <c r="D723" s="71">
        <f t="shared" si="68"/>
        <v>1132.5</v>
      </c>
      <c r="E723" s="3">
        <v>1334120</v>
      </c>
      <c r="F723" s="5">
        <v>37046.417696759301</v>
      </c>
      <c r="G723" t="s">
        <v>107</v>
      </c>
      <c r="H723" t="s">
        <v>461</v>
      </c>
      <c r="I723" t="s">
        <v>912</v>
      </c>
      <c r="K723" t="s">
        <v>942</v>
      </c>
      <c r="L723" t="s">
        <v>943</v>
      </c>
      <c r="M723">
        <v>37879</v>
      </c>
      <c r="N723" t="s">
        <v>699</v>
      </c>
      <c r="P723" s="7">
        <v>30000</v>
      </c>
      <c r="R723" t="s">
        <v>945</v>
      </c>
      <c r="S723" t="s">
        <v>917</v>
      </c>
      <c r="T723" s="11">
        <v>-2.5000000000000001E-3</v>
      </c>
      <c r="U723" t="s">
        <v>453</v>
      </c>
      <c r="V723" t="s">
        <v>131</v>
      </c>
      <c r="W723" t="s">
        <v>132</v>
      </c>
      <c r="X723" t="s">
        <v>949</v>
      </c>
      <c r="Y723" t="s">
        <v>922</v>
      </c>
      <c r="Z723" t="s">
        <v>950</v>
      </c>
      <c r="AB723" t="s">
        <v>702</v>
      </c>
      <c r="AC723">
        <v>12</v>
      </c>
      <c r="AD723" s="5">
        <v>37196</v>
      </c>
      <c r="AE723" s="5">
        <v>37346</v>
      </c>
    </row>
    <row r="724" spans="1:31" x14ac:dyDescent="0.2">
      <c r="A724" s="70">
        <f t="shared" si="65"/>
        <v>37046</v>
      </c>
      <c r="B724" s="70" t="str">
        <f t="shared" si="66"/>
        <v>US East Power</v>
      </c>
      <c r="C724" s="71">
        <f t="shared" si="67"/>
        <v>20000</v>
      </c>
      <c r="D724" s="71">
        <f t="shared" si="68"/>
        <v>100</v>
      </c>
      <c r="E724" s="3">
        <v>1334716</v>
      </c>
      <c r="F724" s="5">
        <v>37046.465821759302</v>
      </c>
      <c r="G724" t="s">
        <v>19</v>
      </c>
      <c r="H724" t="s">
        <v>997</v>
      </c>
      <c r="I724" t="s">
        <v>912</v>
      </c>
      <c r="K724" t="s">
        <v>913</v>
      </c>
      <c r="L724" t="s">
        <v>953</v>
      </c>
      <c r="M724">
        <v>29065</v>
      </c>
      <c r="N724" t="s">
        <v>703</v>
      </c>
      <c r="O724" s="7">
        <v>50</v>
      </c>
      <c r="R724" t="s">
        <v>916</v>
      </c>
      <c r="S724" t="s">
        <v>917</v>
      </c>
      <c r="T724" s="11">
        <v>44</v>
      </c>
      <c r="U724" t="s">
        <v>860</v>
      </c>
      <c r="V724" t="s">
        <v>1030</v>
      </c>
      <c r="W724" t="s">
        <v>1006</v>
      </c>
      <c r="X724" t="s">
        <v>921</v>
      </c>
      <c r="Y724" t="s">
        <v>922</v>
      </c>
      <c r="Z724" t="s">
        <v>923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">
      <c r="A725" s="70">
        <f t="shared" si="65"/>
        <v>37046</v>
      </c>
      <c r="B725" s="70" t="str">
        <f t="shared" si="66"/>
        <v>US East Power</v>
      </c>
      <c r="C725" s="71">
        <f t="shared" si="67"/>
        <v>4000</v>
      </c>
      <c r="D725" s="71">
        <f t="shared" si="68"/>
        <v>20</v>
      </c>
      <c r="E725" s="3">
        <v>1334850</v>
      </c>
      <c r="F725" s="5">
        <v>37046.489432870403</v>
      </c>
      <c r="G725" t="s">
        <v>982</v>
      </c>
      <c r="H725" t="s">
        <v>911</v>
      </c>
      <c r="I725" t="s">
        <v>912</v>
      </c>
      <c r="K725" t="s">
        <v>913</v>
      </c>
      <c r="L725" t="s">
        <v>953</v>
      </c>
      <c r="M725">
        <v>29089</v>
      </c>
      <c r="N725" t="s">
        <v>865</v>
      </c>
      <c r="P725" s="7">
        <v>50</v>
      </c>
      <c r="R725" t="s">
        <v>916</v>
      </c>
      <c r="S725" t="s">
        <v>917</v>
      </c>
      <c r="T725" s="11">
        <v>36</v>
      </c>
      <c r="U725" t="s">
        <v>636</v>
      </c>
      <c r="V725" t="s">
        <v>973</v>
      </c>
      <c r="W725" t="s">
        <v>974</v>
      </c>
      <c r="X725" t="s">
        <v>921</v>
      </c>
      <c r="Y725" t="s">
        <v>922</v>
      </c>
      <c r="Z725" t="s">
        <v>923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">
      <c r="A726" s="70">
        <f t="shared" si="65"/>
        <v>37046</v>
      </c>
      <c r="B726" s="70" t="str">
        <f t="shared" si="66"/>
        <v>US East Power</v>
      </c>
      <c r="C726" s="71">
        <f t="shared" si="67"/>
        <v>2400</v>
      </c>
      <c r="D726" s="71">
        <f t="shared" si="68"/>
        <v>12</v>
      </c>
      <c r="E726" s="3">
        <v>1334964</v>
      </c>
      <c r="F726" s="5">
        <v>37046.517013888901</v>
      </c>
      <c r="G726" t="s">
        <v>970</v>
      </c>
      <c r="H726" t="s">
        <v>997</v>
      </c>
      <c r="I726" t="s">
        <v>912</v>
      </c>
      <c r="K726" t="s">
        <v>913</v>
      </c>
      <c r="L726" t="s">
        <v>953</v>
      </c>
      <c r="M726">
        <v>29078</v>
      </c>
      <c r="N726" t="s">
        <v>704</v>
      </c>
      <c r="P726" s="7">
        <v>50</v>
      </c>
      <c r="R726" t="s">
        <v>916</v>
      </c>
      <c r="S726" t="s">
        <v>917</v>
      </c>
      <c r="T726" s="11">
        <v>37</v>
      </c>
      <c r="U726" t="s">
        <v>1044</v>
      </c>
      <c r="V726" t="s">
        <v>956</v>
      </c>
      <c r="W726" t="s">
        <v>969</v>
      </c>
      <c r="X726" t="s">
        <v>921</v>
      </c>
      <c r="Y726" t="s">
        <v>922</v>
      </c>
      <c r="Z726" t="s">
        <v>923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">
      <c r="A727" s="70">
        <f t="shared" si="65"/>
        <v>37046</v>
      </c>
      <c r="B727" s="70" t="str">
        <f t="shared" si="66"/>
        <v>US East Power</v>
      </c>
      <c r="C727" s="71">
        <f t="shared" si="67"/>
        <v>4000</v>
      </c>
      <c r="D727" s="71">
        <f t="shared" si="68"/>
        <v>20</v>
      </c>
      <c r="E727" s="3">
        <v>1335064</v>
      </c>
      <c r="F727" s="5">
        <v>37046.5288657407</v>
      </c>
      <c r="G727" t="s">
        <v>344</v>
      </c>
      <c r="H727" t="s">
        <v>997</v>
      </c>
      <c r="I727" t="s">
        <v>912</v>
      </c>
      <c r="K727" t="s">
        <v>913</v>
      </c>
      <c r="L727" t="s">
        <v>953</v>
      </c>
      <c r="M727">
        <v>29070</v>
      </c>
      <c r="N727" t="s">
        <v>705</v>
      </c>
      <c r="P727" s="7">
        <v>50</v>
      </c>
      <c r="R727" t="s">
        <v>916</v>
      </c>
      <c r="S727" t="s">
        <v>917</v>
      </c>
      <c r="T727" s="11">
        <v>36</v>
      </c>
      <c r="U727" t="s">
        <v>1029</v>
      </c>
      <c r="V727" t="s">
        <v>1030</v>
      </c>
      <c r="W727" t="s">
        <v>1006</v>
      </c>
      <c r="X727" t="s">
        <v>921</v>
      </c>
      <c r="Y727" t="s">
        <v>922</v>
      </c>
      <c r="Z727" t="s">
        <v>923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">
      <c r="A728" s="70">
        <f t="shared" si="65"/>
        <v>37046</v>
      </c>
      <c r="B728" s="70" t="str">
        <f t="shared" si="66"/>
        <v>US East Power</v>
      </c>
      <c r="C728" s="71">
        <f t="shared" si="67"/>
        <v>4000</v>
      </c>
      <c r="D728" s="71">
        <f t="shared" si="68"/>
        <v>20</v>
      </c>
      <c r="E728" s="3">
        <v>1335075</v>
      </c>
      <c r="F728" s="5">
        <v>37046.530046296299</v>
      </c>
      <c r="G728" t="s">
        <v>991</v>
      </c>
      <c r="H728" t="s">
        <v>997</v>
      </c>
      <c r="I728" t="s">
        <v>912</v>
      </c>
      <c r="K728" t="s">
        <v>913</v>
      </c>
      <c r="L728" t="s">
        <v>953</v>
      </c>
      <c r="M728">
        <v>25667</v>
      </c>
      <c r="N728" t="s">
        <v>706</v>
      </c>
      <c r="P728" s="7">
        <v>50</v>
      </c>
      <c r="R728" t="s">
        <v>916</v>
      </c>
      <c r="S728" t="s">
        <v>917</v>
      </c>
      <c r="T728" s="11">
        <v>37.5</v>
      </c>
      <c r="U728" t="s">
        <v>490</v>
      </c>
      <c r="V728" t="s">
        <v>341</v>
      </c>
      <c r="W728" t="s">
        <v>514</v>
      </c>
      <c r="X728" t="s">
        <v>921</v>
      </c>
      <c r="Y728" t="s">
        <v>922</v>
      </c>
      <c r="Z728" t="s">
        <v>923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">
      <c r="A729" s="70">
        <f t="shared" si="65"/>
        <v>37046</v>
      </c>
      <c r="B729" s="70" t="str">
        <f t="shared" si="66"/>
        <v>US East Power</v>
      </c>
      <c r="C729" s="71">
        <f t="shared" si="67"/>
        <v>2400</v>
      </c>
      <c r="D729" s="71">
        <f t="shared" si="68"/>
        <v>12</v>
      </c>
      <c r="E729" s="3">
        <v>1335357</v>
      </c>
      <c r="F729" s="5">
        <v>37046.566296296303</v>
      </c>
      <c r="G729" t="s">
        <v>19</v>
      </c>
      <c r="H729" t="s">
        <v>997</v>
      </c>
      <c r="I729" t="s">
        <v>912</v>
      </c>
      <c r="K729" t="s">
        <v>913</v>
      </c>
      <c r="L729" t="s">
        <v>953</v>
      </c>
      <c r="M729">
        <v>29066</v>
      </c>
      <c r="N729" t="s">
        <v>707</v>
      </c>
      <c r="P729" s="7">
        <v>50</v>
      </c>
      <c r="R729" t="s">
        <v>916</v>
      </c>
      <c r="S729" t="s">
        <v>917</v>
      </c>
      <c r="T729" s="11">
        <v>22.75</v>
      </c>
      <c r="U729" t="s">
        <v>860</v>
      </c>
      <c r="V729" t="s">
        <v>1030</v>
      </c>
      <c r="W729" t="s">
        <v>1006</v>
      </c>
      <c r="X729" t="s">
        <v>921</v>
      </c>
      <c r="Y729" t="s">
        <v>922</v>
      </c>
      <c r="Z729" t="s">
        <v>923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">
      <c r="A730" s="70">
        <f>DATEVALUE(TEXT(F730, "mm/dd/yy"))</f>
        <v>37046</v>
      </c>
      <c r="B730" s="70" t="str">
        <f>IF(K730="Power",IF(Z730="Enron Canada Corp.",LEFT(L730,9),LEFT(L730,13)),K730)</f>
        <v>US West Power</v>
      </c>
      <c r="C730" s="71">
        <f>IF(K730="Power",((AE730-AD730+1)*16*SUM(O730:P730)),((AE730-AD730+1)*SUM(O730:P730)))</f>
        <v>12000</v>
      </c>
      <c r="D730" s="71">
        <f t="shared" si="68"/>
        <v>90</v>
      </c>
      <c r="E730" s="3">
        <v>1335400</v>
      </c>
      <c r="F730" s="5">
        <v>37046.570995370399</v>
      </c>
      <c r="G730" t="s">
        <v>932</v>
      </c>
      <c r="H730" t="s">
        <v>997</v>
      </c>
      <c r="I730" t="s">
        <v>912</v>
      </c>
      <c r="K730" t="s">
        <v>913</v>
      </c>
      <c r="L730" t="s">
        <v>925</v>
      </c>
      <c r="M730">
        <v>40595</v>
      </c>
      <c r="N730" t="s">
        <v>837</v>
      </c>
      <c r="O730" s="7">
        <v>25</v>
      </c>
      <c r="R730" t="s">
        <v>916</v>
      </c>
      <c r="S730" t="s">
        <v>917</v>
      </c>
      <c r="T730" s="11">
        <v>167</v>
      </c>
      <c r="U730" t="s">
        <v>675</v>
      </c>
      <c r="V730" t="s">
        <v>927</v>
      </c>
      <c r="W730" t="s">
        <v>928</v>
      </c>
      <c r="X730" t="s">
        <v>921</v>
      </c>
      <c r="Y730" t="s">
        <v>922</v>
      </c>
      <c r="Z730" t="s">
        <v>923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">
      <c r="A731" s="70">
        <f>DATEVALUE(TEXT(F731, "mm/dd/yy"))</f>
        <v>37046</v>
      </c>
      <c r="B731" s="70" t="str">
        <f>IF(K731="Power",IF(Z731="Enron Canada Corp.",LEFT(L731,9),LEFT(L731,13)),K731)</f>
        <v>Natural Gas</v>
      </c>
      <c r="C731" s="71">
        <f>IF(K731="Power",((AE731-AD731+1)*16*SUM(O731:P731)),((AE731-AD731+1)*SUM(O731:P731)))</f>
        <v>615000</v>
      </c>
      <c r="D731" s="71">
        <f t="shared" si="68"/>
        <v>153.75</v>
      </c>
      <c r="E731" s="3">
        <v>1335532</v>
      </c>
      <c r="F731" s="5">
        <v>37046.582893518498</v>
      </c>
      <c r="G731" t="s">
        <v>93</v>
      </c>
      <c r="H731" t="s">
        <v>997</v>
      </c>
      <c r="I731" t="s">
        <v>912</v>
      </c>
      <c r="K731" t="s">
        <v>942</v>
      </c>
      <c r="L731" t="s">
        <v>708</v>
      </c>
      <c r="M731">
        <v>48792</v>
      </c>
      <c r="N731" t="s">
        <v>709</v>
      </c>
      <c r="P731" s="7">
        <v>5000</v>
      </c>
      <c r="R731" t="s">
        <v>945</v>
      </c>
      <c r="S731" t="s">
        <v>917</v>
      </c>
      <c r="T731" s="11">
        <v>-7.4999999999999997E-3</v>
      </c>
      <c r="U731" t="s">
        <v>1023</v>
      </c>
      <c r="V731" t="s">
        <v>2</v>
      </c>
      <c r="W731" t="s">
        <v>380</v>
      </c>
      <c r="X731" t="s">
        <v>62</v>
      </c>
      <c r="Y731" t="s">
        <v>922</v>
      </c>
      <c r="Z731" t="s">
        <v>950</v>
      </c>
      <c r="AB731" t="s">
        <v>710</v>
      </c>
      <c r="AC731">
        <v>53295</v>
      </c>
      <c r="AD731" s="5">
        <v>37073</v>
      </c>
      <c r="AE731" s="5">
        <v>37195</v>
      </c>
    </row>
    <row r="732" spans="1:31" x14ac:dyDescent="0.2">
      <c r="A732" s="70">
        <f>DATEVALUE(TEXT(F732, "mm/dd/yy"))</f>
        <v>37046</v>
      </c>
      <c r="B732" s="70" t="str">
        <f>IF(K732="Power",IF(Z732="Enron Canada Corp.",LEFT(L732,9),LEFT(L732,13)),K732)</f>
        <v>US East Power</v>
      </c>
      <c r="C732" s="71">
        <f>IF(K732="Power",((AE732-AD732+1)*16*SUM(O732:P732)),((AE732-AD732+1)*SUM(O732:P732)))</f>
        <v>4000</v>
      </c>
      <c r="D732" s="71">
        <f t="shared" si="68"/>
        <v>20</v>
      </c>
      <c r="E732" s="3">
        <v>1335641</v>
      </c>
      <c r="F732" s="5">
        <v>37046.589050925897</v>
      </c>
      <c r="G732" t="s">
        <v>999</v>
      </c>
      <c r="H732" t="s">
        <v>997</v>
      </c>
      <c r="I732" t="s">
        <v>912</v>
      </c>
      <c r="K732" t="s">
        <v>913</v>
      </c>
      <c r="L732" t="s">
        <v>953</v>
      </c>
      <c r="M732">
        <v>51366</v>
      </c>
      <c r="N732" t="s">
        <v>711</v>
      </c>
      <c r="O732" s="7">
        <v>50</v>
      </c>
      <c r="R732" t="s">
        <v>916</v>
      </c>
      <c r="S732" t="s">
        <v>917</v>
      </c>
      <c r="T732" s="11">
        <v>48.5</v>
      </c>
      <c r="U732" t="s">
        <v>1044</v>
      </c>
      <c r="V732" t="s">
        <v>956</v>
      </c>
      <c r="W732" t="s">
        <v>969</v>
      </c>
      <c r="X732" t="s">
        <v>921</v>
      </c>
      <c r="Y732" t="s">
        <v>922</v>
      </c>
      <c r="Z732" t="s">
        <v>923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">
      <c r="A733" s="70">
        <f>DATEVALUE(TEXT(F733, "mm/dd/yy"))</f>
        <v>37046</v>
      </c>
      <c r="B733" s="70" t="str">
        <f>IF(K733="Power",IF(Z733="Enron Canada Corp.",LEFT(L733,9),LEFT(L733,13)),K733)</f>
        <v>Natural Gas</v>
      </c>
      <c r="C733" s="71">
        <f>IF(K733="Power",((AE733-AD733+1)*16*SUM(O733:P733)),((AE733-AD733+1)*SUM(O733:P733)))</f>
        <v>1510000</v>
      </c>
      <c r="D733" s="71">
        <f t="shared" si="68"/>
        <v>452.99999999999994</v>
      </c>
      <c r="E733" s="3">
        <v>1335888</v>
      </c>
      <c r="F733" s="5">
        <v>37046.648923611101</v>
      </c>
      <c r="G733" t="s">
        <v>1031</v>
      </c>
      <c r="H733" t="s">
        <v>911</v>
      </c>
      <c r="I733" t="s">
        <v>912</v>
      </c>
      <c r="K733" t="s">
        <v>942</v>
      </c>
      <c r="L733" t="s">
        <v>943</v>
      </c>
      <c r="M733">
        <v>35601</v>
      </c>
      <c r="N733" t="s">
        <v>712</v>
      </c>
      <c r="P733" s="7">
        <v>10000</v>
      </c>
      <c r="R733" t="s">
        <v>945</v>
      </c>
      <c r="S733" t="s">
        <v>917</v>
      </c>
      <c r="T733" s="11">
        <v>-8.5000000000000006E-2</v>
      </c>
      <c r="U733" t="s">
        <v>742</v>
      </c>
      <c r="V733" t="s">
        <v>50</v>
      </c>
      <c r="W733" t="s">
        <v>948</v>
      </c>
      <c r="X733" t="s">
        <v>949</v>
      </c>
      <c r="Y733" t="s">
        <v>922</v>
      </c>
      <c r="Z733" t="s">
        <v>950</v>
      </c>
      <c r="AA733">
        <v>96011840</v>
      </c>
      <c r="AB733" t="s">
        <v>713</v>
      </c>
      <c r="AC733">
        <v>57508</v>
      </c>
      <c r="AD733" s="5">
        <v>37196</v>
      </c>
      <c r="AE733" s="5">
        <v>37346</v>
      </c>
    </row>
    <row r="734" spans="1:31" x14ac:dyDescent="0.2">
      <c r="A734" s="70">
        <f t="shared" ref="A734:A786" si="69">DATEVALUE(TEXT(F734, "mm/dd/yy"))</f>
        <v>37047</v>
      </c>
      <c r="B734" s="70" t="str">
        <f t="shared" ref="B734:B786" si="70">IF(K734="Power",IF(Z734="Enron Canada Corp.",LEFT(L734,9),LEFT(L734,13)),K734)</f>
        <v>US East Power</v>
      </c>
      <c r="C734" s="71">
        <f t="shared" ref="C734:C786" si="71">IF(K734="Power",((AE734-AD734+1)*16*SUM(O734:P734)),((AE734-AD734+1)*SUM(O734:P734)))</f>
        <v>24800</v>
      </c>
      <c r="D734" s="71">
        <f t="shared" si="68"/>
        <v>124</v>
      </c>
      <c r="E734" s="3">
        <v>1336620</v>
      </c>
      <c r="F734" s="5">
        <v>37047.278356481504</v>
      </c>
      <c r="G734" t="s">
        <v>344</v>
      </c>
      <c r="H734" t="s">
        <v>997</v>
      </c>
      <c r="I734" t="s">
        <v>912</v>
      </c>
      <c r="K734" t="s">
        <v>913</v>
      </c>
      <c r="L734" t="s">
        <v>953</v>
      </c>
      <c r="M734">
        <v>48506</v>
      </c>
      <c r="N734" t="s">
        <v>577</v>
      </c>
      <c r="P734" s="7">
        <v>50</v>
      </c>
      <c r="R734" t="s">
        <v>916</v>
      </c>
      <c r="S734" t="s">
        <v>917</v>
      </c>
      <c r="T734" s="11">
        <v>40.5</v>
      </c>
      <c r="U734" t="s">
        <v>1029</v>
      </c>
      <c r="V734" t="s">
        <v>1002</v>
      </c>
      <c r="W734" t="s">
        <v>785</v>
      </c>
      <c r="X734" t="s">
        <v>921</v>
      </c>
      <c r="Y734" t="s">
        <v>922</v>
      </c>
      <c r="Z734" t="s">
        <v>923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">
      <c r="A735" s="70">
        <f t="shared" si="69"/>
        <v>37047</v>
      </c>
      <c r="B735" s="70" t="str">
        <f t="shared" si="70"/>
        <v>US East Power</v>
      </c>
      <c r="C735" s="71">
        <f t="shared" si="71"/>
        <v>4000</v>
      </c>
      <c r="D735" s="71">
        <f t="shared" si="68"/>
        <v>20</v>
      </c>
      <c r="E735" s="3">
        <v>1336687</v>
      </c>
      <c r="F735" s="5">
        <v>37047.287569444401</v>
      </c>
      <c r="G735" t="s">
        <v>990</v>
      </c>
      <c r="H735" t="s">
        <v>911</v>
      </c>
      <c r="I735" t="s">
        <v>912</v>
      </c>
      <c r="K735" t="s">
        <v>913</v>
      </c>
      <c r="L735" t="s">
        <v>953</v>
      </c>
      <c r="M735">
        <v>29089</v>
      </c>
      <c r="N735" t="s">
        <v>865</v>
      </c>
      <c r="O735" s="7">
        <v>50</v>
      </c>
      <c r="R735" t="s">
        <v>916</v>
      </c>
      <c r="S735" t="s">
        <v>917</v>
      </c>
      <c r="T735" s="11">
        <v>39</v>
      </c>
      <c r="U735" t="s">
        <v>636</v>
      </c>
      <c r="V735" t="s">
        <v>973</v>
      </c>
      <c r="W735" t="s">
        <v>974</v>
      </c>
      <c r="X735" t="s">
        <v>921</v>
      </c>
      <c r="Y735" t="s">
        <v>922</v>
      </c>
      <c r="Z735" t="s">
        <v>923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">
      <c r="A736" s="70">
        <f t="shared" si="69"/>
        <v>37047</v>
      </c>
      <c r="B736" s="70" t="str">
        <f t="shared" si="70"/>
        <v>US East Power</v>
      </c>
      <c r="C736" s="71">
        <f t="shared" si="71"/>
        <v>24800</v>
      </c>
      <c r="D736" s="71">
        <f t="shared" si="68"/>
        <v>124</v>
      </c>
      <c r="E736" s="3">
        <v>1336689</v>
      </c>
      <c r="F736" s="5">
        <v>37047.287685185198</v>
      </c>
      <c r="G736" t="s">
        <v>1045</v>
      </c>
      <c r="H736" t="s">
        <v>501</v>
      </c>
      <c r="I736" t="s">
        <v>912</v>
      </c>
      <c r="K736" t="s">
        <v>913</v>
      </c>
      <c r="L736" t="s">
        <v>953</v>
      </c>
      <c r="M736">
        <v>40819</v>
      </c>
      <c r="N736" t="s">
        <v>578</v>
      </c>
      <c r="P736" s="7">
        <v>50</v>
      </c>
      <c r="R736" t="s">
        <v>916</v>
      </c>
      <c r="S736" t="s">
        <v>917</v>
      </c>
      <c r="T736" s="11">
        <v>86.75</v>
      </c>
      <c r="U736" t="s">
        <v>512</v>
      </c>
      <c r="V736" t="s">
        <v>1002</v>
      </c>
      <c r="W736" t="s">
        <v>1003</v>
      </c>
      <c r="X736" t="s">
        <v>921</v>
      </c>
      <c r="Y736" t="s">
        <v>922</v>
      </c>
      <c r="Z736" t="s">
        <v>923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">
      <c r="A737" s="70">
        <f t="shared" si="69"/>
        <v>37047</v>
      </c>
      <c r="B737" s="70" t="str">
        <f t="shared" si="70"/>
        <v>US East Power</v>
      </c>
      <c r="C737" s="71">
        <f t="shared" si="71"/>
        <v>800</v>
      </c>
      <c r="D737" s="71">
        <f t="shared" si="68"/>
        <v>4</v>
      </c>
      <c r="E737" s="3">
        <v>1336712</v>
      </c>
      <c r="F737" s="5">
        <v>37047.2906365741</v>
      </c>
      <c r="G737" t="s">
        <v>967</v>
      </c>
      <c r="H737" t="s">
        <v>911</v>
      </c>
      <c r="I737" t="s">
        <v>912</v>
      </c>
      <c r="K737" t="s">
        <v>913</v>
      </c>
      <c r="L737" t="s">
        <v>953</v>
      </c>
      <c r="M737">
        <v>29082</v>
      </c>
      <c r="N737" t="s">
        <v>566</v>
      </c>
      <c r="O737" s="7">
        <v>50</v>
      </c>
      <c r="R737" t="s">
        <v>916</v>
      </c>
      <c r="S737" t="s">
        <v>917</v>
      </c>
      <c r="T737" s="11">
        <v>36</v>
      </c>
      <c r="U737" t="s">
        <v>638</v>
      </c>
      <c r="V737" t="s">
        <v>956</v>
      </c>
      <c r="W737" t="s">
        <v>969</v>
      </c>
      <c r="X737" t="s">
        <v>921</v>
      </c>
      <c r="Y737" t="s">
        <v>922</v>
      </c>
      <c r="Z737" t="s">
        <v>923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">
      <c r="A738" s="70">
        <f t="shared" si="69"/>
        <v>37047</v>
      </c>
      <c r="B738" s="70" t="str">
        <f t="shared" si="70"/>
        <v>US East Power</v>
      </c>
      <c r="C738" s="71">
        <f t="shared" si="71"/>
        <v>4000</v>
      </c>
      <c r="D738" s="71">
        <f t="shared" si="68"/>
        <v>20</v>
      </c>
      <c r="E738" s="3">
        <v>1336729</v>
      </c>
      <c r="F738" s="5">
        <v>37047.293171296304</v>
      </c>
      <c r="G738" t="s">
        <v>470</v>
      </c>
      <c r="H738" t="s">
        <v>997</v>
      </c>
      <c r="I738" t="s">
        <v>912</v>
      </c>
      <c r="K738" t="s">
        <v>913</v>
      </c>
      <c r="L738" t="s">
        <v>953</v>
      </c>
      <c r="M738">
        <v>29083</v>
      </c>
      <c r="N738" t="s">
        <v>697</v>
      </c>
      <c r="O738" s="7">
        <v>50</v>
      </c>
      <c r="R738" t="s">
        <v>916</v>
      </c>
      <c r="S738" t="s">
        <v>917</v>
      </c>
      <c r="T738" s="11">
        <v>41.5</v>
      </c>
      <c r="U738" t="s">
        <v>1044</v>
      </c>
      <c r="V738" t="s">
        <v>956</v>
      </c>
      <c r="W738" t="s">
        <v>969</v>
      </c>
      <c r="X738" t="s">
        <v>921</v>
      </c>
      <c r="Y738" t="s">
        <v>922</v>
      </c>
      <c r="Z738" t="s">
        <v>923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">
      <c r="A739" s="70">
        <f t="shared" si="69"/>
        <v>37047</v>
      </c>
      <c r="B739" s="70" t="str">
        <f t="shared" si="70"/>
        <v>US East Power</v>
      </c>
      <c r="C739" s="71">
        <f t="shared" si="71"/>
        <v>19200</v>
      </c>
      <c r="D739" s="71">
        <f t="shared" si="68"/>
        <v>96</v>
      </c>
      <c r="E739" s="3">
        <v>1336737</v>
      </c>
      <c r="F739" s="5">
        <v>37047.293993055602</v>
      </c>
      <c r="G739" t="s">
        <v>74</v>
      </c>
      <c r="H739" t="s">
        <v>911</v>
      </c>
      <c r="I739" t="s">
        <v>912</v>
      </c>
      <c r="K739" t="s">
        <v>913</v>
      </c>
      <c r="L739" t="s">
        <v>1049</v>
      </c>
      <c r="M739">
        <v>32202</v>
      </c>
      <c r="N739" t="s">
        <v>579</v>
      </c>
      <c r="P739" s="7">
        <v>50</v>
      </c>
      <c r="R739" t="s">
        <v>916</v>
      </c>
      <c r="S739" t="s">
        <v>917</v>
      </c>
      <c r="T739" s="11">
        <v>51</v>
      </c>
      <c r="U739" t="s">
        <v>677</v>
      </c>
      <c r="V739" t="s">
        <v>1052</v>
      </c>
      <c r="W739" t="s">
        <v>969</v>
      </c>
      <c r="X739" t="s">
        <v>921</v>
      </c>
      <c r="Y739" t="s">
        <v>922</v>
      </c>
      <c r="Z739" t="s">
        <v>950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">
      <c r="A740" s="70">
        <f t="shared" si="69"/>
        <v>37047</v>
      </c>
      <c r="B740" s="70" t="str">
        <f t="shared" si="70"/>
        <v>US East Power</v>
      </c>
      <c r="C740" s="71">
        <f t="shared" si="71"/>
        <v>800</v>
      </c>
      <c r="D740" s="71">
        <f t="shared" si="68"/>
        <v>4</v>
      </c>
      <c r="E740" s="3">
        <v>1336738</v>
      </c>
      <c r="F740" s="5">
        <v>37047.294004629599</v>
      </c>
      <c r="G740" t="s">
        <v>990</v>
      </c>
      <c r="H740" t="s">
        <v>911</v>
      </c>
      <c r="I740" t="s">
        <v>912</v>
      </c>
      <c r="K740" t="s">
        <v>913</v>
      </c>
      <c r="L740" t="s">
        <v>953</v>
      </c>
      <c r="M740">
        <v>29088</v>
      </c>
      <c r="N740" t="s">
        <v>569</v>
      </c>
      <c r="P740" s="7">
        <v>50</v>
      </c>
      <c r="R740" t="s">
        <v>916</v>
      </c>
      <c r="S740" t="s">
        <v>917</v>
      </c>
      <c r="T740" s="11">
        <v>27.5</v>
      </c>
      <c r="U740" t="s">
        <v>636</v>
      </c>
      <c r="V740" t="s">
        <v>973</v>
      </c>
      <c r="W740" t="s">
        <v>974</v>
      </c>
      <c r="X740" t="s">
        <v>921</v>
      </c>
      <c r="Y740" t="s">
        <v>922</v>
      </c>
      <c r="Z740" t="s">
        <v>923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">
      <c r="A741" s="70">
        <f t="shared" si="69"/>
        <v>37047</v>
      </c>
      <c r="B741" s="70" t="str">
        <f t="shared" si="70"/>
        <v>US East Power</v>
      </c>
      <c r="C741" s="71">
        <f t="shared" si="71"/>
        <v>4000</v>
      </c>
      <c r="D741" s="71">
        <f t="shared" si="68"/>
        <v>20</v>
      </c>
      <c r="E741" s="3">
        <v>1336748</v>
      </c>
      <c r="F741" s="5">
        <v>37047.294965277797</v>
      </c>
      <c r="G741" t="s">
        <v>932</v>
      </c>
      <c r="H741" t="s">
        <v>997</v>
      </c>
      <c r="I741" t="s">
        <v>912</v>
      </c>
      <c r="K741" t="s">
        <v>913</v>
      </c>
      <c r="L741" t="s">
        <v>953</v>
      </c>
      <c r="M741">
        <v>25667</v>
      </c>
      <c r="N741" t="s">
        <v>706</v>
      </c>
      <c r="O741" s="7">
        <v>50</v>
      </c>
      <c r="R741" t="s">
        <v>916</v>
      </c>
      <c r="S741" t="s">
        <v>917</v>
      </c>
      <c r="T741" s="11">
        <v>43</v>
      </c>
      <c r="U741" t="s">
        <v>1029</v>
      </c>
      <c r="V741" t="s">
        <v>341</v>
      </c>
      <c r="W741" t="s">
        <v>514</v>
      </c>
      <c r="X741" t="s">
        <v>921</v>
      </c>
      <c r="Y741" t="s">
        <v>922</v>
      </c>
      <c r="Z741" t="s">
        <v>923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">
      <c r="A742" s="70">
        <f t="shared" si="69"/>
        <v>37047</v>
      </c>
      <c r="B742" s="70" t="str">
        <f t="shared" si="70"/>
        <v>US East Power</v>
      </c>
      <c r="C742" s="71">
        <f t="shared" si="71"/>
        <v>4000</v>
      </c>
      <c r="D742" s="71">
        <f t="shared" si="68"/>
        <v>20</v>
      </c>
      <c r="E742" s="3">
        <v>1336757</v>
      </c>
      <c r="F742" s="5">
        <v>37047.2964699074</v>
      </c>
      <c r="G742" t="s">
        <v>932</v>
      </c>
      <c r="H742" t="s">
        <v>997</v>
      </c>
      <c r="I742" t="s">
        <v>912</v>
      </c>
      <c r="K742" t="s">
        <v>913</v>
      </c>
      <c r="L742" t="s">
        <v>953</v>
      </c>
      <c r="M742">
        <v>25667</v>
      </c>
      <c r="N742" t="s">
        <v>706</v>
      </c>
      <c r="O742" s="7">
        <v>50</v>
      </c>
      <c r="R742" t="s">
        <v>916</v>
      </c>
      <c r="S742" t="s">
        <v>917</v>
      </c>
      <c r="T742" s="11">
        <v>42.75</v>
      </c>
      <c r="U742" t="s">
        <v>1029</v>
      </c>
      <c r="V742" t="s">
        <v>341</v>
      </c>
      <c r="W742" t="s">
        <v>514</v>
      </c>
      <c r="X742" t="s">
        <v>921</v>
      </c>
      <c r="Y742" t="s">
        <v>922</v>
      </c>
      <c r="Z742" t="s">
        <v>923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">
      <c r="A743" s="70">
        <f t="shared" si="69"/>
        <v>37047</v>
      </c>
      <c r="B743" s="70" t="str">
        <f t="shared" si="70"/>
        <v>US East Power</v>
      </c>
      <c r="C743" s="71">
        <f t="shared" si="71"/>
        <v>4000</v>
      </c>
      <c r="D743" s="71">
        <f t="shared" si="68"/>
        <v>20</v>
      </c>
      <c r="E743" s="3">
        <v>1336899</v>
      </c>
      <c r="F743" s="5">
        <v>37047.3130439815</v>
      </c>
      <c r="G743" t="s">
        <v>730</v>
      </c>
      <c r="H743" t="s">
        <v>501</v>
      </c>
      <c r="I743" t="s">
        <v>912</v>
      </c>
      <c r="K743" t="s">
        <v>913</v>
      </c>
      <c r="L743" t="s">
        <v>953</v>
      </c>
      <c r="M743">
        <v>51761</v>
      </c>
      <c r="N743" t="s">
        <v>580</v>
      </c>
      <c r="O743" s="7">
        <v>50</v>
      </c>
      <c r="R743" t="s">
        <v>916</v>
      </c>
      <c r="S743" t="s">
        <v>917</v>
      </c>
      <c r="T743" s="11">
        <v>55</v>
      </c>
      <c r="U743" t="s">
        <v>512</v>
      </c>
      <c r="V743" t="s">
        <v>863</v>
      </c>
      <c r="W743" t="s">
        <v>664</v>
      </c>
      <c r="X743" t="s">
        <v>921</v>
      </c>
      <c r="Y743" t="s">
        <v>922</v>
      </c>
      <c r="Z743" t="s">
        <v>923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">
      <c r="A744" s="70">
        <f t="shared" si="69"/>
        <v>37047</v>
      </c>
      <c r="B744" s="70" t="str">
        <f t="shared" si="70"/>
        <v>US East Power</v>
      </c>
      <c r="C744" s="71">
        <f t="shared" si="71"/>
        <v>4000</v>
      </c>
      <c r="D744" s="71">
        <f t="shared" si="68"/>
        <v>20</v>
      </c>
      <c r="E744" s="3">
        <v>1336907</v>
      </c>
      <c r="F744" s="5">
        <v>37047.314270833303</v>
      </c>
      <c r="G744" t="s">
        <v>730</v>
      </c>
      <c r="H744" t="s">
        <v>501</v>
      </c>
      <c r="I744" t="s">
        <v>912</v>
      </c>
      <c r="K744" t="s">
        <v>913</v>
      </c>
      <c r="L744" t="s">
        <v>953</v>
      </c>
      <c r="M744">
        <v>51761</v>
      </c>
      <c r="N744" t="s">
        <v>580</v>
      </c>
      <c r="P744" s="7">
        <v>50</v>
      </c>
      <c r="R744" t="s">
        <v>916</v>
      </c>
      <c r="S744" t="s">
        <v>917</v>
      </c>
      <c r="T744" s="11">
        <v>54.25</v>
      </c>
      <c r="U744" t="s">
        <v>512</v>
      </c>
      <c r="V744" t="s">
        <v>863</v>
      </c>
      <c r="W744" t="s">
        <v>664</v>
      </c>
      <c r="X744" t="s">
        <v>921</v>
      </c>
      <c r="Y744" t="s">
        <v>922</v>
      </c>
      <c r="Z744" t="s">
        <v>923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">
      <c r="A745" s="70">
        <f t="shared" si="69"/>
        <v>37047</v>
      </c>
      <c r="B745" s="70" t="str">
        <f t="shared" si="70"/>
        <v>US East Power</v>
      </c>
      <c r="C745" s="71">
        <f t="shared" si="71"/>
        <v>800</v>
      </c>
      <c r="D745" s="71">
        <f t="shared" si="68"/>
        <v>4</v>
      </c>
      <c r="E745" s="3">
        <v>1336946</v>
      </c>
      <c r="F745" s="5">
        <v>37047.317187499997</v>
      </c>
      <c r="G745" t="s">
        <v>990</v>
      </c>
      <c r="H745" t="s">
        <v>911</v>
      </c>
      <c r="I745" t="s">
        <v>912</v>
      </c>
      <c r="K745" t="s">
        <v>913</v>
      </c>
      <c r="L745" t="s">
        <v>1049</v>
      </c>
      <c r="M745">
        <v>32198</v>
      </c>
      <c r="N745" t="s">
        <v>581</v>
      </c>
      <c r="P745" s="7">
        <v>50</v>
      </c>
      <c r="R745" t="s">
        <v>916</v>
      </c>
      <c r="S745" t="s">
        <v>917</v>
      </c>
      <c r="T745" s="11">
        <v>40.799999999999997</v>
      </c>
      <c r="U745" t="s">
        <v>677</v>
      </c>
      <c r="V745" t="s">
        <v>1052</v>
      </c>
      <c r="W745" t="s">
        <v>969</v>
      </c>
      <c r="X745" t="s">
        <v>921</v>
      </c>
      <c r="Y745" t="s">
        <v>922</v>
      </c>
      <c r="Z745" t="s">
        <v>950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">
      <c r="A746" s="70">
        <f t="shared" si="69"/>
        <v>37047</v>
      </c>
      <c r="B746" s="70" t="str">
        <f t="shared" si="70"/>
        <v>US East Power</v>
      </c>
      <c r="C746" s="71">
        <f t="shared" si="71"/>
        <v>19200</v>
      </c>
      <c r="D746" s="71">
        <f t="shared" si="68"/>
        <v>96</v>
      </c>
      <c r="E746" s="3">
        <v>1336953</v>
      </c>
      <c r="F746" s="5">
        <v>37047.317847222199</v>
      </c>
      <c r="G746" t="s">
        <v>19</v>
      </c>
      <c r="H746" t="s">
        <v>997</v>
      </c>
      <c r="I746" t="s">
        <v>912</v>
      </c>
      <c r="K746" t="s">
        <v>913</v>
      </c>
      <c r="L746" t="s">
        <v>953</v>
      </c>
      <c r="M746">
        <v>29065</v>
      </c>
      <c r="N746" t="s">
        <v>582</v>
      </c>
      <c r="P746" s="7">
        <v>50</v>
      </c>
      <c r="R746" t="s">
        <v>916</v>
      </c>
      <c r="S746" t="s">
        <v>917</v>
      </c>
      <c r="T746" s="11">
        <v>46.25</v>
      </c>
      <c r="U746" t="s">
        <v>860</v>
      </c>
      <c r="V746" t="s">
        <v>1030</v>
      </c>
      <c r="W746" t="s">
        <v>1006</v>
      </c>
      <c r="X746" t="s">
        <v>921</v>
      </c>
      <c r="Y746" t="s">
        <v>922</v>
      </c>
      <c r="Z746" t="s">
        <v>923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">
      <c r="A747" s="70">
        <f t="shared" si="69"/>
        <v>37047</v>
      </c>
      <c r="B747" s="70" t="str">
        <f t="shared" si="70"/>
        <v>US East Power</v>
      </c>
      <c r="C747" s="71">
        <f t="shared" si="71"/>
        <v>800</v>
      </c>
      <c r="D747" s="71">
        <f t="shared" si="68"/>
        <v>4</v>
      </c>
      <c r="E747" s="3">
        <v>1336993</v>
      </c>
      <c r="F747" s="5">
        <v>37047.319733796299</v>
      </c>
      <c r="G747" t="s">
        <v>388</v>
      </c>
      <c r="H747" t="s">
        <v>911</v>
      </c>
      <c r="I747" t="s">
        <v>912</v>
      </c>
      <c r="K747" t="s">
        <v>913</v>
      </c>
      <c r="L747" t="s">
        <v>953</v>
      </c>
      <c r="M747">
        <v>29082</v>
      </c>
      <c r="N747" t="s">
        <v>566</v>
      </c>
      <c r="O747" s="7">
        <v>50</v>
      </c>
      <c r="R747" t="s">
        <v>916</v>
      </c>
      <c r="S747" t="s">
        <v>917</v>
      </c>
      <c r="T747" s="11">
        <v>35.5</v>
      </c>
      <c r="U747" t="s">
        <v>638</v>
      </c>
      <c r="V747" t="s">
        <v>956</v>
      </c>
      <c r="W747" t="s">
        <v>969</v>
      </c>
      <c r="X747" t="s">
        <v>921</v>
      </c>
      <c r="Y747" t="s">
        <v>922</v>
      </c>
      <c r="Z747" t="s">
        <v>923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">
      <c r="A748" s="70">
        <f t="shared" si="69"/>
        <v>37047</v>
      </c>
      <c r="B748" s="70" t="str">
        <f t="shared" si="70"/>
        <v>US East Power</v>
      </c>
      <c r="C748" s="71">
        <f t="shared" si="71"/>
        <v>24000</v>
      </c>
      <c r="D748" s="71">
        <f t="shared" si="68"/>
        <v>120</v>
      </c>
      <c r="E748" s="3">
        <v>1337046</v>
      </c>
      <c r="F748" s="5">
        <v>37047.323067129597</v>
      </c>
      <c r="G748" t="s">
        <v>107</v>
      </c>
      <c r="H748" t="s">
        <v>501</v>
      </c>
      <c r="I748" t="s">
        <v>912</v>
      </c>
      <c r="K748" t="s">
        <v>913</v>
      </c>
      <c r="L748" t="s">
        <v>324</v>
      </c>
      <c r="M748">
        <v>47332</v>
      </c>
      <c r="N748" t="s">
        <v>583</v>
      </c>
      <c r="P748" s="7">
        <v>50</v>
      </c>
      <c r="R748" t="s">
        <v>916</v>
      </c>
      <c r="S748" t="s">
        <v>917</v>
      </c>
      <c r="T748" s="11">
        <v>38</v>
      </c>
      <c r="U748" t="s">
        <v>687</v>
      </c>
      <c r="V748" t="s">
        <v>359</v>
      </c>
      <c r="W748" t="s">
        <v>360</v>
      </c>
      <c r="X748" t="s">
        <v>921</v>
      </c>
      <c r="Y748" t="s">
        <v>922</v>
      </c>
      <c r="Z748" t="s">
        <v>923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">
      <c r="A749" s="70">
        <f t="shared" si="69"/>
        <v>37047</v>
      </c>
      <c r="B749" s="70" t="str">
        <f t="shared" si="70"/>
        <v>US East Power</v>
      </c>
      <c r="C749" s="71">
        <f t="shared" si="71"/>
        <v>4000</v>
      </c>
      <c r="D749" s="71">
        <f t="shared" si="68"/>
        <v>20</v>
      </c>
      <c r="E749" s="3">
        <v>1337103</v>
      </c>
      <c r="F749" s="5">
        <v>37047.326493055603</v>
      </c>
      <c r="G749" t="s">
        <v>14</v>
      </c>
      <c r="H749" t="s">
        <v>997</v>
      </c>
      <c r="I749" t="s">
        <v>912</v>
      </c>
      <c r="K749" t="s">
        <v>913</v>
      </c>
      <c r="L749" t="s">
        <v>953</v>
      </c>
      <c r="M749">
        <v>25667</v>
      </c>
      <c r="N749" t="s">
        <v>706</v>
      </c>
      <c r="O749" s="7">
        <v>50</v>
      </c>
      <c r="R749" t="s">
        <v>916</v>
      </c>
      <c r="S749" t="s">
        <v>917</v>
      </c>
      <c r="T749" s="11">
        <v>42</v>
      </c>
      <c r="U749" t="s">
        <v>850</v>
      </c>
      <c r="V749" t="s">
        <v>341</v>
      </c>
      <c r="W749" t="s">
        <v>514</v>
      </c>
      <c r="X749" t="s">
        <v>921</v>
      </c>
      <c r="Y749" t="s">
        <v>922</v>
      </c>
      <c r="Z749" t="s">
        <v>923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">
      <c r="A750" s="70">
        <f t="shared" si="69"/>
        <v>37047</v>
      </c>
      <c r="B750" s="70" t="str">
        <f t="shared" si="70"/>
        <v>US East Power</v>
      </c>
      <c r="C750" s="71">
        <f t="shared" si="71"/>
        <v>800</v>
      </c>
      <c r="D750" s="71">
        <f t="shared" si="68"/>
        <v>4</v>
      </c>
      <c r="E750" s="3">
        <v>1337280</v>
      </c>
      <c r="F750" s="5">
        <v>37047.335416666698</v>
      </c>
      <c r="G750" t="s">
        <v>584</v>
      </c>
      <c r="H750" t="s">
        <v>501</v>
      </c>
      <c r="I750" t="s">
        <v>912</v>
      </c>
      <c r="K750" t="s">
        <v>913</v>
      </c>
      <c r="L750" t="s">
        <v>953</v>
      </c>
      <c r="M750">
        <v>29094</v>
      </c>
      <c r="N750" t="s">
        <v>585</v>
      </c>
      <c r="P750" s="7">
        <v>50</v>
      </c>
      <c r="R750" t="s">
        <v>916</v>
      </c>
      <c r="S750" t="s">
        <v>917</v>
      </c>
      <c r="T750" s="11">
        <v>24.5</v>
      </c>
      <c r="U750" t="s">
        <v>678</v>
      </c>
      <c r="V750" t="s">
        <v>341</v>
      </c>
      <c r="W750" t="s">
        <v>514</v>
      </c>
      <c r="X750" t="s">
        <v>921</v>
      </c>
      <c r="Y750" t="s">
        <v>922</v>
      </c>
      <c r="Z750" t="s">
        <v>923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">
      <c r="A751" s="70">
        <f t="shared" si="69"/>
        <v>37047</v>
      </c>
      <c r="B751" s="70" t="str">
        <f t="shared" si="70"/>
        <v>US West Power</v>
      </c>
      <c r="C751" s="71">
        <f t="shared" si="71"/>
        <v>400</v>
      </c>
      <c r="D751" s="71">
        <f t="shared" si="68"/>
        <v>3</v>
      </c>
      <c r="E751" s="3">
        <v>1337562</v>
      </c>
      <c r="F751" s="5">
        <v>37047.343414351897</v>
      </c>
      <c r="G751" t="s">
        <v>107</v>
      </c>
      <c r="H751" t="s">
        <v>997</v>
      </c>
      <c r="I751" t="s">
        <v>912</v>
      </c>
      <c r="K751" t="s">
        <v>913</v>
      </c>
      <c r="L751" t="s">
        <v>914</v>
      </c>
      <c r="M751">
        <v>24950</v>
      </c>
      <c r="N751" t="s">
        <v>586</v>
      </c>
      <c r="O751" s="7">
        <v>25</v>
      </c>
      <c r="R751" t="s">
        <v>916</v>
      </c>
      <c r="S751" t="s">
        <v>917</v>
      </c>
      <c r="T751" s="11">
        <v>22</v>
      </c>
      <c r="U751" t="s">
        <v>675</v>
      </c>
      <c r="V751" t="s">
        <v>867</v>
      </c>
      <c r="W751" t="s">
        <v>920</v>
      </c>
      <c r="X751" t="s">
        <v>921</v>
      </c>
      <c r="Y751" t="s">
        <v>922</v>
      </c>
      <c r="Z751" t="s">
        <v>923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">
      <c r="A752" s="70">
        <f t="shared" si="69"/>
        <v>37047</v>
      </c>
      <c r="B752" s="70" t="str">
        <f t="shared" si="70"/>
        <v>US East Power</v>
      </c>
      <c r="C752" s="71">
        <f t="shared" si="71"/>
        <v>1600</v>
      </c>
      <c r="D752" s="71">
        <f t="shared" si="68"/>
        <v>8</v>
      </c>
      <c r="E752" s="3">
        <v>1337704</v>
      </c>
      <c r="F752" s="5">
        <v>37047.348043981503</v>
      </c>
      <c r="G752" t="s">
        <v>730</v>
      </c>
      <c r="H752" t="s">
        <v>501</v>
      </c>
      <c r="I752" t="s">
        <v>912</v>
      </c>
      <c r="K752" t="s">
        <v>913</v>
      </c>
      <c r="L752" t="s">
        <v>953</v>
      </c>
      <c r="M752">
        <v>52659</v>
      </c>
      <c r="N752" t="s">
        <v>587</v>
      </c>
      <c r="O752" s="7">
        <v>50</v>
      </c>
      <c r="R752" t="s">
        <v>916</v>
      </c>
      <c r="S752" t="s">
        <v>917</v>
      </c>
      <c r="T752" s="11">
        <v>45</v>
      </c>
      <c r="U752" t="s">
        <v>512</v>
      </c>
      <c r="V752" t="s">
        <v>863</v>
      </c>
      <c r="W752" t="s">
        <v>664</v>
      </c>
      <c r="X752" t="s">
        <v>921</v>
      </c>
      <c r="Y752" t="s">
        <v>922</v>
      </c>
      <c r="Z752" t="s">
        <v>923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">
      <c r="A753" s="70">
        <f t="shared" si="69"/>
        <v>37047</v>
      </c>
      <c r="B753" s="70" t="str">
        <f t="shared" si="70"/>
        <v>US East Power</v>
      </c>
      <c r="C753" s="71">
        <f t="shared" si="71"/>
        <v>1600</v>
      </c>
      <c r="D753" s="71">
        <f t="shared" si="68"/>
        <v>8</v>
      </c>
      <c r="E753" s="3">
        <v>1337799</v>
      </c>
      <c r="F753" s="5">
        <v>37047.350185185198</v>
      </c>
      <c r="G753" t="s">
        <v>730</v>
      </c>
      <c r="H753" t="s">
        <v>501</v>
      </c>
      <c r="I753" t="s">
        <v>912</v>
      </c>
      <c r="K753" t="s">
        <v>913</v>
      </c>
      <c r="L753" t="s">
        <v>953</v>
      </c>
      <c r="M753">
        <v>52659</v>
      </c>
      <c r="N753" t="s">
        <v>587</v>
      </c>
      <c r="O753" s="7">
        <v>50</v>
      </c>
      <c r="R753" t="s">
        <v>916</v>
      </c>
      <c r="S753" t="s">
        <v>917</v>
      </c>
      <c r="T753" s="11">
        <v>44</v>
      </c>
      <c r="U753" t="s">
        <v>512</v>
      </c>
      <c r="V753" t="s">
        <v>863</v>
      </c>
      <c r="W753" t="s">
        <v>664</v>
      </c>
      <c r="X753" t="s">
        <v>921</v>
      </c>
      <c r="Y753" t="s">
        <v>922</v>
      </c>
      <c r="Z753" t="s">
        <v>923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">
      <c r="A754" s="70">
        <f t="shared" si="69"/>
        <v>37047</v>
      </c>
      <c r="B754" s="70" t="str">
        <f t="shared" si="70"/>
        <v>US East Power</v>
      </c>
      <c r="C754" s="71">
        <f t="shared" si="71"/>
        <v>800</v>
      </c>
      <c r="D754" s="71">
        <f t="shared" si="68"/>
        <v>4</v>
      </c>
      <c r="E754" s="3">
        <v>1337887</v>
      </c>
      <c r="F754" s="5">
        <v>37047.352546296301</v>
      </c>
      <c r="G754" t="s">
        <v>730</v>
      </c>
      <c r="H754" t="s">
        <v>501</v>
      </c>
      <c r="I754" t="s">
        <v>912</v>
      </c>
      <c r="K754" t="s">
        <v>913</v>
      </c>
      <c r="L754" t="s">
        <v>953</v>
      </c>
      <c r="M754">
        <v>52661</v>
      </c>
      <c r="N754" t="s">
        <v>588</v>
      </c>
      <c r="P754" s="7">
        <v>50</v>
      </c>
      <c r="R754" t="s">
        <v>916</v>
      </c>
      <c r="S754" t="s">
        <v>917</v>
      </c>
      <c r="T754" s="11">
        <v>41</v>
      </c>
      <c r="U754" t="s">
        <v>512</v>
      </c>
      <c r="V754" t="s">
        <v>863</v>
      </c>
      <c r="W754" t="s">
        <v>664</v>
      </c>
      <c r="X754" t="s">
        <v>921</v>
      </c>
      <c r="Y754" t="s">
        <v>922</v>
      </c>
      <c r="Z754" t="s">
        <v>923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">
      <c r="A755" s="70">
        <f t="shared" si="69"/>
        <v>37047</v>
      </c>
      <c r="B755" s="70" t="str">
        <f t="shared" si="70"/>
        <v>US West Power</v>
      </c>
      <c r="C755" s="71">
        <f t="shared" si="71"/>
        <v>160</v>
      </c>
      <c r="D755" s="71">
        <f t="shared" si="68"/>
        <v>1.2</v>
      </c>
      <c r="E755" s="3">
        <v>1337945</v>
      </c>
      <c r="F755" s="5">
        <v>37047.354062500002</v>
      </c>
      <c r="G755" t="s">
        <v>107</v>
      </c>
      <c r="H755" t="s">
        <v>997</v>
      </c>
      <c r="I755" t="s">
        <v>912</v>
      </c>
      <c r="K755" t="s">
        <v>913</v>
      </c>
      <c r="L755" t="s">
        <v>925</v>
      </c>
      <c r="M755">
        <v>48328</v>
      </c>
      <c r="N755" t="s">
        <v>589</v>
      </c>
      <c r="P755" s="7">
        <v>10</v>
      </c>
      <c r="R755" t="s">
        <v>916</v>
      </c>
      <c r="S755" t="s">
        <v>917</v>
      </c>
      <c r="T755" s="11">
        <v>44</v>
      </c>
      <c r="U755" t="s">
        <v>675</v>
      </c>
      <c r="V755" t="s">
        <v>135</v>
      </c>
      <c r="W755" t="s">
        <v>934</v>
      </c>
      <c r="X755" t="s">
        <v>921</v>
      </c>
      <c r="Y755" t="s">
        <v>922</v>
      </c>
      <c r="Z755" t="s">
        <v>923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">
      <c r="A756" s="70">
        <f t="shared" si="69"/>
        <v>37047</v>
      </c>
      <c r="B756" s="70" t="str">
        <f t="shared" si="70"/>
        <v>US East Power</v>
      </c>
      <c r="C756" s="71">
        <f t="shared" si="71"/>
        <v>4000</v>
      </c>
      <c r="D756" s="71">
        <f t="shared" si="68"/>
        <v>20</v>
      </c>
      <c r="E756" s="3">
        <v>1337947</v>
      </c>
      <c r="F756" s="5">
        <v>37047.354143518503</v>
      </c>
      <c r="G756" t="s">
        <v>14</v>
      </c>
      <c r="H756" t="s">
        <v>997</v>
      </c>
      <c r="I756" t="s">
        <v>912</v>
      </c>
      <c r="K756" t="s">
        <v>913</v>
      </c>
      <c r="L756" t="s">
        <v>953</v>
      </c>
      <c r="M756">
        <v>29076</v>
      </c>
      <c r="N756" t="s">
        <v>590</v>
      </c>
      <c r="P756" s="7">
        <v>50</v>
      </c>
      <c r="R756" t="s">
        <v>916</v>
      </c>
      <c r="S756" t="s">
        <v>917</v>
      </c>
      <c r="T756" s="11">
        <v>49.5</v>
      </c>
      <c r="U756" t="s">
        <v>850</v>
      </c>
      <c r="V756" t="s">
        <v>513</v>
      </c>
      <c r="W756" t="s">
        <v>352</v>
      </c>
      <c r="X756" t="s">
        <v>921</v>
      </c>
      <c r="Y756" t="s">
        <v>922</v>
      </c>
      <c r="Z756" t="s">
        <v>923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">
      <c r="A757" s="70">
        <f t="shared" si="69"/>
        <v>37047</v>
      </c>
      <c r="B757" s="70" t="str">
        <f t="shared" si="70"/>
        <v>US East Power</v>
      </c>
      <c r="C757" s="71">
        <f t="shared" si="71"/>
        <v>800</v>
      </c>
      <c r="D757" s="71">
        <f t="shared" si="68"/>
        <v>4</v>
      </c>
      <c r="E757" s="3">
        <v>1338108</v>
      </c>
      <c r="F757" s="5">
        <v>37047.358055555596</v>
      </c>
      <c r="G757" t="s">
        <v>990</v>
      </c>
      <c r="H757" t="s">
        <v>911</v>
      </c>
      <c r="I757" t="s">
        <v>912</v>
      </c>
      <c r="K757" t="s">
        <v>913</v>
      </c>
      <c r="L757" t="s">
        <v>953</v>
      </c>
      <c r="M757">
        <v>29088</v>
      </c>
      <c r="N757" t="s">
        <v>569</v>
      </c>
      <c r="O757" s="7">
        <v>50</v>
      </c>
      <c r="R757" t="s">
        <v>916</v>
      </c>
      <c r="S757" t="s">
        <v>917</v>
      </c>
      <c r="T757" s="11">
        <v>28.2</v>
      </c>
      <c r="U757" t="s">
        <v>636</v>
      </c>
      <c r="V757" t="s">
        <v>973</v>
      </c>
      <c r="W757" t="s">
        <v>974</v>
      </c>
      <c r="X757" t="s">
        <v>921</v>
      </c>
      <c r="Y757" t="s">
        <v>922</v>
      </c>
      <c r="Z757" t="s">
        <v>923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">
      <c r="A758" s="70">
        <f t="shared" si="69"/>
        <v>37047</v>
      </c>
      <c r="B758" s="70" t="str">
        <f t="shared" si="70"/>
        <v>US East Power</v>
      </c>
      <c r="C758" s="71">
        <f t="shared" si="71"/>
        <v>800</v>
      </c>
      <c r="D758" s="71">
        <f t="shared" si="68"/>
        <v>4</v>
      </c>
      <c r="E758" s="3">
        <v>1338111</v>
      </c>
      <c r="F758" s="5">
        <v>37047.358171296299</v>
      </c>
      <c r="G758" t="s">
        <v>990</v>
      </c>
      <c r="H758" t="s">
        <v>911</v>
      </c>
      <c r="I758" t="s">
        <v>912</v>
      </c>
      <c r="K758" t="s">
        <v>913</v>
      </c>
      <c r="L758" t="s">
        <v>953</v>
      </c>
      <c r="M758">
        <v>29088</v>
      </c>
      <c r="N758" t="s">
        <v>569</v>
      </c>
      <c r="O758" s="7">
        <v>50</v>
      </c>
      <c r="R758" t="s">
        <v>916</v>
      </c>
      <c r="S758" t="s">
        <v>917</v>
      </c>
      <c r="T758" s="11">
        <v>28.1</v>
      </c>
      <c r="U758" t="s">
        <v>636</v>
      </c>
      <c r="V758" t="s">
        <v>973</v>
      </c>
      <c r="W758" t="s">
        <v>974</v>
      </c>
      <c r="X758" t="s">
        <v>921</v>
      </c>
      <c r="Y758" t="s">
        <v>922</v>
      </c>
      <c r="Z758" t="s">
        <v>923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">
      <c r="A759" s="70">
        <f t="shared" si="69"/>
        <v>37047</v>
      </c>
      <c r="B759" s="70" t="str">
        <f t="shared" si="70"/>
        <v>US East Power</v>
      </c>
      <c r="C759" s="71">
        <f t="shared" si="71"/>
        <v>1600</v>
      </c>
      <c r="D759" s="71">
        <f t="shared" si="68"/>
        <v>8</v>
      </c>
      <c r="E759" s="3">
        <v>1338195</v>
      </c>
      <c r="F759" s="5">
        <v>37047.359340277799</v>
      </c>
      <c r="G759" t="s">
        <v>730</v>
      </c>
      <c r="H759" t="s">
        <v>501</v>
      </c>
      <c r="I759" t="s">
        <v>912</v>
      </c>
      <c r="K759" t="s">
        <v>913</v>
      </c>
      <c r="L759" t="s">
        <v>953</v>
      </c>
      <c r="M759">
        <v>52659</v>
      </c>
      <c r="N759" t="s">
        <v>587</v>
      </c>
      <c r="P759" s="7">
        <v>50</v>
      </c>
      <c r="R759" t="s">
        <v>916</v>
      </c>
      <c r="S759" t="s">
        <v>917</v>
      </c>
      <c r="T759" s="11">
        <v>42.5</v>
      </c>
      <c r="U759" t="s">
        <v>512</v>
      </c>
      <c r="V759" t="s">
        <v>863</v>
      </c>
      <c r="W759" t="s">
        <v>664</v>
      </c>
      <c r="X759" t="s">
        <v>921</v>
      </c>
      <c r="Y759" t="s">
        <v>922</v>
      </c>
      <c r="Z759" t="s">
        <v>923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">
      <c r="A760" s="70">
        <f t="shared" si="69"/>
        <v>37047</v>
      </c>
      <c r="B760" s="70" t="str">
        <f t="shared" si="70"/>
        <v>Natural Gas</v>
      </c>
      <c r="C760" s="71">
        <f t="shared" si="71"/>
        <v>1510000</v>
      </c>
      <c r="D760" s="71">
        <f t="shared" si="68"/>
        <v>377.5</v>
      </c>
      <c r="E760" s="3">
        <v>1338924</v>
      </c>
      <c r="F760" s="5">
        <v>37047.370358796303</v>
      </c>
      <c r="G760" t="s">
        <v>982</v>
      </c>
      <c r="H760" t="s">
        <v>997</v>
      </c>
      <c r="I760" t="s">
        <v>912</v>
      </c>
      <c r="K760" t="s">
        <v>942</v>
      </c>
      <c r="L760" t="s">
        <v>943</v>
      </c>
      <c r="M760">
        <v>35601</v>
      </c>
      <c r="N760" t="s">
        <v>712</v>
      </c>
      <c r="O760" s="7">
        <v>10000</v>
      </c>
      <c r="R760" t="s">
        <v>945</v>
      </c>
      <c r="S760" t="s">
        <v>917</v>
      </c>
      <c r="T760" s="11">
        <v>-8.7499999999999994E-2</v>
      </c>
      <c r="U760" t="s">
        <v>1023</v>
      </c>
      <c r="V760" t="s">
        <v>50</v>
      </c>
      <c r="W760" t="s">
        <v>948</v>
      </c>
      <c r="X760" t="s">
        <v>949</v>
      </c>
      <c r="Y760" t="s">
        <v>922</v>
      </c>
      <c r="Z760" t="s">
        <v>950</v>
      </c>
      <c r="AA760">
        <v>96045266</v>
      </c>
      <c r="AB760" t="s">
        <v>591</v>
      </c>
      <c r="AC760">
        <v>53350</v>
      </c>
      <c r="AD760" s="5">
        <v>37196</v>
      </c>
      <c r="AE760" s="5">
        <v>37346</v>
      </c>
    </row>
    <row r="761" spans="1:31" x14ac:dyDescent="0.2">
      <c r="A761" s="70">
        <f t="shared" si="69"/>
        <v>37047</v>
      </c>
      <c r="B761" s="70" t="str">
        <f t="shared" si="70"/>
        <v>US East Power</v>
      </c>
      <c r="C761" s="71">
        <f t="shared" si="71"/>
        <v>4000</v>
      </c>
      <c r="D761" s="71">
        <f t="shared" si="68"/>
        <v>20</v>
      </c>
      <c r="E761" s="3">
        <v>1339196</v>
      </c>
      <c r="F761" s="5">
        <v>37047.375057870398</v>
      </c>
      <c r="G761" t="s">
        <v>932</v>
      </c>
      <c r="H761" t="s">
        <v>997</v>
      </c>
      <c r="I761" t="s">
        <v>912</v>
      </c>
      <c r="K761" t="s">
        <v>913</v>
      </c>
      <c r="L761" t="s">
        <v>953</v>
      </c>
      <c r="M761">
        <v>25667</v>
      </c>
      <c r="N761" t="s">
        <v>706</v>
      </c>
      <c r="O761" s="7">
        <v>50</v>
      </c>
      <c r="R761" t="s">
        <v>916</v>
      </c>
      <c r="S761" t="s">
        <v>917</v>
      </c>
      <c r="T761" s="11">
        <v>43</v>
      </c>
      <c r="U761" t="s">
        <v>1029</v>
      </c>
      <c r="V761" t="s">
        <v>341</v>
      </c>
      <c r="W761" t="s">
        <v>514</v>
      </c>
      <c r="X761" t="s">
        <v>921</v>
      </c>
      <c r="Y761" t="s">
        <v>922</v>
      </c>
      <c r="Z761" t="s">
        <v>923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">
      <c r="A762" s="70">
        <f t="shared" si="69"/>
        <v>37047</v>
      </c>
      <c r="B762" s="70" t="str">
        <f t="shared" si="70"/>
        <v>Natural Gas</v>
      </c>
      <c r="C762" s="71">
        <f t="shared" si="71"/>
        <v>310000</v>
      </c>
      <c r="D762" s="71">
        <f t="shared" si="68"/>
        <v>77.5</v>
      </c>
      <c r="E762" s="3">
        <v>1339203</v>
      </c>
      <c r="F762" s="5">
        <v>37047.375162037002</v>
      </c>
      <c r="G762" t="s">
        <v>982</v>
      </c>
      <c r="H762" t="s">
        <v>997</v>
      </c>
      <c r="I762" t="s">
        <v>912</v>
      </c>
      <c r="K762" t="s">
        <v>942</v>
      </c>
      <c r="L762" t="s">
        <v>943</v>
      </c>
      <c r="M762">
        <v>47099</v>
      </c>
      <c r="N762" t="s">
        <v>592</v>
      </c>
      <c r="O762" s="7">
        <v>10000</v>
      </c>
      <c r="R762" t="s">
        <v>945</v>
      </c>
      <c r="S762" t="s">
        <v>917</v>
      </c>
      <c r="T762" s="11">
        <v>-0.03</v>
      </c>
      <c r="U762" t="s">
        <v>1023</v>
      </c>
      <c r="V762" t="s">
        <v>1039</v>
      </c>
      <c r="W762" t="s">
        <v>1040</v>
      </c>
      <c r="X762" t="s">
        <v>949</v>
      </c>
      <c r="Y762" t="s">
        <v>922</v>
      </c>
      <c r="Z762" t="s">
        <v>950</v>
      </c>
      <c r="AA762">
        <v>96045266</v>
      </c>
      <c r="AB762" t="s">
        <v>593</v>
      </c>
      <c r="AC762">
        <v>53350</v>
      </c>
      <c r="AD762" s="5">
        <v>37073.875011574099</v>
      </c>
      <c r="AE762" s="5">
        <v>37103.875011574099</v>
      </c>
    </row>
    <row r="763" spans="1:31" x14ac:dyDescent="0.2">
      <c r="A763" s="70">
        <f t="shared" si="69"/>
        <v>37047</v>
      </c>
      <c r="B763" s="70" t="str">
        <f t="shared" si="70"/>
        <v>Natural Gas</v>
      </c>
      <c r="C763" s="71">
        <f t="shared" si="71"/>
        <v>1510000</v>
      </c>
      <c r="D763" s="71">
        <f t="shared" si="68"/>
        <v>377.5</v>
      </c>
      <c r="E763" s="3">
        <v>1339870</v>
      </c>
      <c r="F763" s="5">
        <v>37047.385381944398</v>
      </c>
      <c r="G763" t="s">
        <v>958</v>
      </c>
      <c r="H763" t="s">
        <v>997</v>
      </c>
      <c r="I763" t="s">
        <v>912</v>
      </c>
      <c r="K763" t="s">
        <v>942</v>
      </c>
      <c r="L763" t="s">
        <v>943</v>
      </c>
      <c r="M763">
        <v>37322</v>
      </c>
      <c r="N763" t="s">
        <v>269</v>
      </c>
      <c r="O763" s="7">
        <v>10000</v>
      </c>
      <c r="R763" t="s">
        <v>945</v>
      </c>
      <c r="S763" t="s">
        <v>917</v>
      </c>
      <c r="T763" s="11">
        <v>-3.5000000000000003E-2</v>
      </c>
      <c r="U763" t="s">
        <v>1023</v>
      </c>
      <c r="V763" t="s">
        <v>1039</v>
      </c>
      <c r="W763" t="s">
        <v>1040</v>
      </c>
      <c r="X763" t="s">
        <v>949</v>
      </c>
      <c r="Y763" t="s">
        <v>922</v>
      </c>
      <c r="Z763" t="s">
        <v>950</v>
      </c>
      <c r="AA763">
        <v>96021110</v>
      </c>
      <c r="AB763" t="s">
        <v>594</v>
      </c>
      <c r="AC763">
        <v>57399</v>
      </c>
      <c r="AD763" s="5">
        <v>37196</v>
      </c>
      <c r="AE763" s="5">
        <v>37346</v>
      </c>
    </row>
    <row r="764" spans="1:31" x14ac:dyDescent="0.2">
      <c r="A764" s="70">
        <f t="shared" si="69"/>
        <v>37047</v>
      </c>
      <c r="B764" s="70" t="str">
        <f t="shared" si="70"/>
        <v>US East Power</v>
      </c>
      <c r="C764" s="71">
        <f t="shared" si="71"/>
        <v>24800</v>
      </c>
      <c r="D764" s="71">
        <f t="shared" si="68"/>
        <v>124</v>
      </c>
      <c r="E764" s="3">
        <v>1340589</v>
      </c>
      <c r="F764" s="5">
        <v>37047.398495370398</v>
      </c>
      <c r="G764" t="s">
        <v>999</v>
      </c>
      <c r="H764" t="s">
        <v>501</v>
      </c>
      <c r="I764" t="s">
        <v>912</v>
      </c>
      <c r="K764" t="s">
        <v>913</v>
      </c>
      <c r="L764" t="s">
        <v>953</v>
      </c>
      <c r="M764">
        <v>36466</v>
      </c>
      <c r="N764" t="s">
        <v>595</v>
      </c>
      <c r="P764" s="7">
        <v>50</v>
      </c>
      <c r="R764" t="s">
        <v>916</v>
      </c>
      <c r="S764" t="s">
        <v>917</v>
      </c>
      <c r="T764" s="11">
        <v>95</v>
      </c>
      <c r="U764" t="s">
        <v>512</v>
      </c>
      <c r="V764" t="s">
        <v>513</v>
      </c>
      <c r="W764" t="s">
        <v>674</v>
      </c>
      <c r="X764" t="s">
        <v>921</v>
      </c>
      <c r="Y764" t="s">
        <v>922</v>
      </c>
      <c r="Z764" t="s">
        <v>923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">
      <c r="A765" s="70">
        <f t="shared" si="69"/>
        <v>37047</v>
      </c>
      <c r="B765" s="70" t="str">
        <f t="shared" si="70"/>
        <v>US East Power</v>
      </c>
      <c r="C765" s="71">
        <f t="shared" si="71"/>
        <v>19200</v>
      </c>
      <c r="D765" s="71">
        <f t="shared" si="68"/>
        <v>96</v>
      </c>
      <c r="E765" s="3">
        <v>1341434</v>
      </c>
      <c r="F765" s="5">
        <v>37047.416736111103</v>
      </c>
      <c r="G765" t="s">
        <v>980</v>
      </c>
      <c r="H765" t="s">
        <v>501</v>
      </c>
      <c r="I765" t="s">
        <v>912</v>
      </c>
      <c r="K765" t="s">
        <v>913</v>
      </c>
      <c r="L765" t="s">
        <v>324</v>
      </c>
      <c r="M765">
        <v>32892</v>
      </c>
      <c r="N765" t="s">
        <v>596</v>
      </c>
      <c r="P765" s="7">
        <v>50</v>
      </c>
      <c r="R765" t="s">
        <v>916</v>
      </c>
      <c r="S765" t="s">
        <v>917</v>
      </c>
      <c r="T765" s="11">
        <v>42.75</v>
      </c>
      <c r="U765" t="s">
        <v>687</v>
      </c>
      <c r="V765" t="s">
        <v>528</v>
      </c>
      <c r="W765" t="s">
        <v>328</v>
      </c>
      <c r="X765" t="s">
        <v>921</v>
      </c>
      <c r="Y765" t="s">
        <v>922</v>
      </c>
      <c r="Z765" t="s">
        <v>923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">
      <c r="A766" s="70">
        <f t="shared" si="69"/>
        <v>37047</v>
      </c>
      <c r="B766" s="70" t="str">
        <f t="shared" si="70"/>
        <v>US East Power</v>
      </c>
      <c r="C766" s="71">
        <f t="shared" si="71"/>
        <v>47200</v>
      </c>
      <c r="D766" s="71">
        <f t="shared" si="68"/>
        <v>236</v>
      </c>
      <c r="E766" s="3">
        <v>1341548</v>
      </c>
      <c r="F766" s="5">
        <v>37047.420520833301</v>
      </c>
      <c r="G766" t="s">
        <v>970</v>
      </c>
      <c r="H766" t="s">
        <v>997</v>
      </c>
      <c r="I766" t="s">
        <v>912</v>
      </c>
      <c r="K766" t="s">
        <v>913</v>
      </c>
      <c r="L766" t="s">
        <v>953</v>
      </c>
      <c r="M766">
        <v>33302</v>
      </c>
      <c r="N766" t="s">
        <v>819</v>
      </c>
      <c r="P766" s="7">
        <v>50</v>
      </c>
      <c r="R766" t="s">
        <v>916</v>
      </c>
      <c r="S766" t="s">
        <v>917</v>
      </c>
      <c r="T766" s="11">
        <v>59.5</v>
      </c>
      <c r="U766" t="s">
        <v>1044</v>
      </c>
      <c r="V766" t="s">
        <v>53</v>
      </c>
      <c r="W766" t="s">
        <v>957</v>
      </c>
      <c r="X766" t="s">
        <v>921</v>
      </c>
      <c r="Y766" t="s">
        <v>922</v>
      </c>
      <c r="Z766" t="s">
        <v>923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">
      <c r="A767" s="70">
        <f t="shared" si="69"/>
        <v>37047</v>
      </c>
      <c r="B767" s="70" t="str">
        <f t="shared" si="70"/>
        <v>US East Power</v>
      </c>
      <c r="C767" s="71">
        <f t="shared" si="71"/>
        <v>1600</v>
      </c>
      <c r="D767" s="71">
        <f t="shared" si="68"/>
        <v>8</v>
      </c>
      <c r="E767" s="3">
        <v>1341912</v>
      </c>
      <c r="F767" s="5">
        <v>37047.434120370403</v>
      </c>
      <c r="G767" t="s">
        <v>730</v>
      </c>
      <c r="H767" t="s">
        <v>501</v>
      </c>
      <c r="I767" t="s">
        <v>912</v>
      </c>
      <c r="K767" t="s">
        <v>913</v>
      </c>
      <c r="L767" t="s">
        <v>953</v>
      </c>
      <c r="M767">
        <v>52659</v>
      </c>
      <c r="N767" t="s">
        <v>587</v>
      </c>
      <c r="P767" s="7">
        <v>50</v>
      </c>
      <c r="R767" t="s">
        <v>916</v>
      </c>
      <c r="S767" t="s">
        <v>917</v>
      </c>
      <c r="T767" s="11">
        <v>42</v>
      </c>
      <c r="U767" t="s">
        <v>512</v>
      </c>
      <c r="V767" t="s">
        <v>863</v>
      </c>
      <c r="W767" t="s">
        <v>664</v>
      </c>
      <c r="X767" t="s">
        <v>921</v>
      </c>
      <c r="Y767" t="s">
        <v>922</v>
      </c>
      <c r="Z767" t="s">
        <v>923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">
      <c r="A768" s="70">
        <f t="shared" si="69"/>
        <v>37047</v>
      </c>
      <c r="B768" s="70" t="str">
        <f t="shared" si="70"/>
        <v>Natural Gas</v>
      </c>
      <c r="C768" s="71">
        <f t="shared" si="71"/>
        <v>3075000</v>
      </c>
      <c r="D768" s="71">
        <f t="shared" si="68"/>
        <v>768.75</v>
      </c>
      <c r="E768" s="3">
        <v>1342434</v>
      </c>
      <c r="F768" s="5">
        <v>37047.466249999998</v>
      </c>
      <c r="G768" t="s">
        <v>982</v>
      </c>
      <c r="H768" t="s">
        <v>997</v>
      </c>
      <c r="I768" t="s">
        <v>912</v>
      </c>
      <c r="K768" t="s">
        <v>942</v>
      </c>
      <c r="L768" t="s">
        <v>943</v>
      </c>
      <c r="M768">
        <v>51809</v>
      </c>
      <c r="N768" t="s">
        <v>597</v>
      </c>
      <c r="P768" s="7">
        <v>25000</v>
      </c>
      <c r="R768" t="s">
        <v>945</v>
      </c>
      <c r="S768" t="s">
        <v>917</v>
      </c>
      <c r="T768" s="11">
        <v>-2.2499999999999999E-2</v>
      </c>
      <c r="U768" t="s">
        <v>1023</v>
      </c>
      <c r="V768" t="s">
        <v>131</v>
      </c>
      <c r="W768" t="s">
        <v>132</v>
      </c>
      <c r="X768" t="s">
        <v>949</v>
      </c>
      <c r="Y768" t="s">
        <v>922</v>
      </c>
      <c r="Z768" t="s">
        <v>950</v>
      </c>
      <c r="AA768">
        <v>96045266</v>
      </c>
      <c r="AB768" t="s">
        <v>598</v>
      </c>
      <c r="AC768">
        <v>53350</v>
      </c>
      <c r="AD768" s="5">
        <v>37073</v>
      </c>
      <c r="AE768" s="5">
        <v>37195</v>
      </c>
    </row>
    <row r="769" spans="1:31" x14ac:dyDescent="0.2">
      <c r="A769" s="70">
        <f t="shared" si="69"/>
        <v>37047</v>
      </c>
      <c r="B769" s="70" t="str">
        <f t="shared" si="70"/>
        <v>US East Power</v>
      </c>
      <c r="C769" s="71">
        <f t="shared" si="71"/>
        <v>4000</v>
      </c>
      <c r="D769" s="71">
        <f t="shared" si="68"/>
        <v>20</v>
      </c>
      <c r="E769" s="3">
        <v>1342666</v>
      </c>
      <c r="F769" s="5">
        <v>37047.488368055601</v>
      </c>
      <c r="G769" t="s">
        <v>19</v>
      </c>
      <c r="H769" t="s">
        <v>911</v>
      </c>
      <c r="I769" t="s">
        <v>912</v>
      </c>
      <c r="K769" t="s">
        <v>913</v>
      </c>
      <c r="L769" t="s">
        <v>953</v>
      </c>
      <c r="M769">
        <v>29089</v>
      </c>
      <c r="N769" t="s">
        <v>865</v>
      </c>
      <c r="O769" s="7">
        <v>50</v>
      </c>
      <c r="R769" t="s">
        <v>916</v>
      </c>
      <c r="S769" t="s">
        <v>917</v>
      </c>
      <c r="T769" s="11">
        <v>39</v>
      </c>
      <c r="U769" t="s">
        <v>636</v>
      </c>
      <c r="V769" t="s">
        <v>973</v>
      </c>
      <c r="W769" t="s">
        <v>974</v>
      </c>
      <c r="X769" t="s">
        <v>921</v>
      </c>
      <c r="Y769" t="s">
        <v>922</v>
      </c>
      <c r="Z769" t="s">
        <v>923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">
      <c r="A770" s="70">
        <f t="shared" si="69"/>
        <v>37047</v>
      </c>
      <c r="B770" s="70" t="str">
        <f t="shared" si="70"/>
        <v>US East Power</v>
      </c>
      <c r="C770" s="71">
        <f t="shared" si="71"/>
        <v>1600</v>
      </c>
      <c r="D770" s="71">
        <f t="shared" si="68"/>
        <v>8</v>
      </c>
      <c r="E770" s="3">
        <v>1342725</v>
      </c>
      <c r="F770" s="5">
        <v>37047.492881944403</v>
      </c>
      <c r="G770" t="s">
        <v>990</v>
      </c>
      <c r="H770" t="s">
        <v>911</v>
      </c>
      <c r="I770" t="s">
        <v>912</v>
      </c>
      <c r="K770" t="s">
        <v>913</v>
      </c>
      <c r="L770" t="s">
        <v>953</v>
      </c>
      <c r="M770">
        <v>29085</v>
      </c>
      <c r="N770" t="s">
        <v>599</v>
      </c>
      <c r="O770" s="7">
        <v>50</v>
      </c>
      <c r="R770" t="s">
        <v>916</v>
      </c>
      <c r="S770" t="s">
        <v>917</v>
      </c>
      <c r="T770" s="11">
        <v>29.25</v>
      </c>
      <c r="U770" t="s">
        <v>636</v>
      </c>
      <c r="V770" t="s">
        <v>973</v>
      </c>
      <c r="W770" t="s">
        <v>974</v>
      </c>
      <c r="X770" t="s">
        <v>921</v>
      </c>
      <c r="Y770" t="s">
        <v>922</v>
      </c>
      <c r="Z770" t="s">
        <v>923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">
      <c r="A771" s="70">
        <f t="shared" si="69"/>
        <v>37047</v>
      </c>
      <c r="B771" s="70" t="str">
        <f t="shared" si="70"/>
        <v>US West Power</v>
      </c>
      <c r="C771" s="71">
        <f t="shared" si="71"/>
        <v>12000</v>
      </c>
      <c r="D771" s="71">
        <f t="shared" si="68"/>
        <v>90</v>
      </c>
      <c r="E771" s="3">
        <v>1342884</v>
      </c>
      <c r="F771" s="5">
        <v>37047.514652777798</v>
      </c>
      <c r="G771" t="s">
        <v>19</v>
      </c>
      <c r="H771" t="s">
        <v>911</v>
      </c>
      <c r="I771" t="s">
        <v>912</v>
      </c>
      <c r="K771" t="s">
        <v>913</v>
      </c>
      <c r="L771" t="s">
        <v>914</v>
      </c>
      <c r="M771">
        <v>40715</v>
      </c>
      <c r="N771" t="s">
        <v>275</v>
      </c>
      <c r="P771" s="7">
        <v>25</v>
      </c>
      <c r="R771" t="s">
        <v>916</v>
      </c>
      <c r="S771" t="s">
        <v>917</v>
      </c>
      <c r="T771" s="11">
        <v>145</v>
      </c>
      <c r="U771" t="s">
        <v>641</v>
      </c>
      <c r="V771" t="s">
        <v>276</v>
      </c>
      <c r="W771" t="s">
        <v>920</v>
      </c>
      <c r="X771" t="s">
        <v>921</v>
      </c>
      <c r="Y771" t="s">
        <v>922</v>
      </c>
      <c r="Z771" t="s">
        <v>923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">
      <c r="A772" s="70">
        <f t="shared" si="69"/>
        <v>37047</v>
      </c>
      <c r="B772" s="70" t="str">
        <f t="shared" si="70"/>
        <v>US West Power</v>
      </c>
      <c r="C772" s="71">
        <f t="shared" si="71"/>
        <v>36800</v>
      </c>
      <c r="D772" s="71">
        <f t="shared" si="68"/>
        <v>276</v>
      </c>
      <c r="E772" s="3">
        <v>1342891</v>
      </c>
      <c r="F772" s="5">
        <v>37047.516041666699</v>
      </c>
      <c r="G772" t="s">
        <v>19</v>
      </c>
      <c r="H772" t="s">
        <v>911</v>
      </c>
      <c r="I772" t="s">
        <v>912</v>
      </c>
      <c r="K772" t="s">
        <v>913</v>
      </c>
      <c r="L772" t="s">
        <v>914</v>
      </c>
      <c r="M772">
        <v>30847</v>
      </c>
      <c r="N772" t="s">
        <v>307</v>
      </c>
      <c r="P772" s="7">
        <v>25</v>
      </c>
      <c r="R772" t="s">
        <v>916</v>
      </c>
      <c r="S772" t="s">
        <v>917</v>
      </c>
      <c r="T772" s="11">
        <v>82</v>
      </c>
      <c r="U772" t="s">
        <v>641</v>
      </c>
      <c r="V772" t="s">
        <v>276</v>
      </c>
      <c r="W772" t="s">
        <v>920</v>
      </c>
      <c r="X772" t="s">
        <v>921</v>
      </c>
      <c r="Y772" t="s">
        <v>922</v>
      </c>
      <c r="Z772" t="s">
        <v>923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">
      <c r="A773" s="70">
        <f t="shared" si="69"/>
        <v>37047</v>
      </c>
      <c r="B773" s="70" t="str">
        <f t="shared" si="70"/>
        <v>US West Power</v>
      </c>
      <c r="C773" s="71">
        <f t="shared" si="71"/>
        <v>12400</v>
      </c>
      <c r="D773" s="71">
        <f t="shared" si="68"/>
        <v>93</v>
      </c>
      <c r="E773" s="3">
        <v>1342961</v>
      </c>
      <c r="F773" s="5">
        <v>37047.528460648202</v>
      </c>
      <c r="G773" t="s">
        <v>19</v>
      </c>
      <c r="H773" t="s">
        <v>911</v>
      </c>
      <c r="I773" t="s">
        <v>912</v>
      </c>
      <c r="K773" t="s">
        <v>913</v>
      </c>
      <c r="L773" t="s">
        <v>914</v>
      </c>
      <c r="M773">
        <v>49075</v>
      </c>
      <c r="N773" t="s">
        <v>396</v>
      </c>
      <c r="P773" s="7">
        <v>25</v>
      </c>
      <c r="R773" t="s">
        <v>916</v>
      </c>
      <c r="S773" t="s">
        <v>917</v>
      </c>
      <c r="T773" s="11">
        <v>233</v>
      </c>
      <c r="U773" t="s">
        <v>641</v>
      </c>
      <c r="V773" t="s">
        <v>276</v>
      </c>
      <c r="W773" t="s">
        <v>920</v>
      </c>
      <c r="X773" t="s">
        <v>921</v>
      </c>
      <c r="Y773" t="s">
        <v>922</v>
      </c>
      <c r="Z773" t="s">
        <v>923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">
      <c r="A774" s="70">
        <f t="shared" si="69"/>
        <v>37047</v>
      </c>
      <c r="B774" s="70" t="str">
        <f t="shared" si="70"/>
        <v>Natural Gas</v>
      </c>
      <c r="C774" s="71">
        <f t="shared" si="71"/>
        <v>310000</v>
      </c>
      <c r="D774" s="71">
        <f t="shared" si="68"/>
        <v>77.5</v>
      </c>
      <c r="E774" s="3">
        <v>1343228</v>
      </c>
      <c r="F774" s="5">
        <v>37047.557569444398</v>
      </c>
      <c r="G774" t="s">
        <v>975</v>
      </c>
      <c r="H774" t="s">
        <v>461</v>
      </c>
      <c r="I774" t="s">
        <v>912</v>
      </c>
      <c r="K774" t="s">
        <v>942</v>
      </c>
      <c r="L774" t="s">
        <v>943</v>
      </c>
      <c r="M774">
        <v>34001</v>
      </c>
      <c r="N774" t="s">
        <v>600</v>
      </c>
      <c r="P774" s="7">
        <v>10000</v>
      </c>
      <c r="R774" t="s">
        <v>945</v>
      </c>
      <c r="S774" t="s">
        <v>917</v>
      </c>
      <c r="T774" s="11">
        <v>3.7499999999999999E-2</v>
      </c>
      <c r="U774" t="s">
        <v>649</v>
      </c>
      <c r="V774" t="s">
        <v>1039</v>
      </c>
      <c r="W774" t="s">
        <v>1040</v>
      </c>
      <c r="X774" t="s">
        <v>949</v>
      </c>
      <c r="Y774" t="s">
        <v>922</v>
      </c>
      <c r="Z774" t="s">
        <v>950</v>
      </c>
      <c r="AA774">
        <v>96018986</v>
      </c>
      <c r="AB774" t="s">
        <v>601</v>
      </c>
      <c r="AC774">
        <v>49747</v>
      </c>
      <c r="AD774" s="5">
        <v>37104</v>
      </c>
      <c r="AE774" s="5">
        <v>37134</v>
      </c>
    </row>
    <row r="775" spans="1:31" x14ac:dyDescent="0.2">
      <c r="A775" s="70">
        <f t="shared" si="69"/>
        <v>37047</v>
      </c>
      <c r="B775" s="70" t="str">
        <f t="shared" si="70"/>
        <v>US East Power</v>
      </c>
      <c r="C775" s="71">
        <f t="shared" si="71"/>
        <v>4000</v>
      </c>
      <c r="D775" s="71">
        <f t="shared" si="68"/>
        <v>20</v>
      </c>
      <c r="E775" s="3">
        <v>1343274</v>
      </c>
      <c r="F775" s="5">
        <v>37047.563090277799</v>
      </c>
      <c r="G775" t="s">
        <v>584</v>
      </c>
      <c r="H775" t="s">
        <v>501</v>
      </c>
      <c r="I775" t="s">
        <v>912</v>
      </c>
      <c r="K775" t="s">
        <v>913</v>
      </c>
      <c r="L775" t="s">
        <v>953</v>
      </c>
      <c r="M775">
        <v>25667</v>
      </c>
      <c r="N775" t="s">
        <v>706</v>
      </c>
      <c r="O775" s="7">
        <v>50</v>
      </c>
      <c r="R775" t="s">
        <v>916</v>
      </c>
      <c r="S775" t="s">
        <v>917</v>
      </c>
      <c r="T775" s="11">
        <v>40</v>
      </c>
      <c r="U775" t="s">
        <v>678</v>
      </c>
      <c r="V775" t="s">
        <v>341</v>
      </c>
      <c r="W775" t="s">
        <v>514</v>
      </c>
      <c r="X775" t="s">
        <v>921</v>
      </c>
      <c r="Y775" t="s">
        <v>922</v>
      </c>
      <c r="Z775" t="s">
        <v>923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">
      <c r="A776" s="70">
        <f t="shared" si="69"/>
        <v>37047</v>
      </c>
      <c r="B776" s="70" t="str">
        <f t="shared" si="70"/>
        <v>Natural Gas</v>
      </c>
      <c r="C776" s="71">
        <f t="shared" si="71"/>
        <v>310000</v>
      </c>
      <c r="D776" s="71">
        <f t="shared" si="68"/>
        <v>77.5</v>
      </c>
      <c r="E776" s="3">
        <v>1343527</v>
      </c>
      <c r="F776" s="5">
        <v>37047.590902777803</v>
      </c>
      <c r="G776" t="s">
        <v>991</v>
      </c>
      <c r="H776" t="s">
        <v>997</v>
      </c>
      <c r="I776" t="s">
        <v>912</v>
      </c>
      <c r="K776" t="s">
        <v>942</v>
      </c>
      <c r="L776" t="s">
        <v>943</v>
      </c>
      <c r="M776">
        <v>36137</v>
      </c>
      <c r="N776" t="s">
        <v>602</v>
      </c>
      <c r="O776" s="7">
        <v>10000</v>
      </c>
      <c r="R776" t="s">
        <v>945</v>
      </c>
      <c r="S776" t="s">
        <v>917</v>
      </c>
      <c r="T776" s="11">
        <v>-0.11</v>
      </c>
      <c r="U776" t="s">
        <v>1023</v>
      </c>
      <c r="V776" t="s">
        <v>1024</v>
      </c>
      <c r="W776" t="s">
        <v>1025</v>
      </c>
      <c r="X776" t="s">
        <v>949</v>
      </c>
      <c r="Y776" t="s">
        <v>922</v>
      </c>
      <c r="Z776" t="s">
        <v>950</v>
      </c>
      <c r="AA776">
        <v>96000103</v>
      </c>
      <c r="AB776" t="s">
        <v>603</v>
      </c>
      <c r="AC776">
        <v>65268</v>
      </c>
      <c r="AD776" s="5">
        <v>37073.875011574099</v>
      </c>
      <c r="AE776" s="5">
        <v>37103.875011574099</v>
      </c>
    </row>
    <row r="777" spans="1:31" x14ac:dyDescent="0.2">
      <c r="A777" s="70">
        <f t="shared" si="69"/>
        <v>37047</v>
      </c>
      <c r="B777" s="70" t="str">
        <f t="shared" si="70"/>
        <v>US East Power</v>
      </c>
      <c r="C777" s="71">
        <f t="shared" si="71"/>
        <v>1600</v>
      </c>
      <c r="D777" s="71">
        <f t="shared" si="68"/>
        <v>8</v>
      </c>
      <c r="E777" s="3">
        <v>1343581</v>
      </c>
      <c r="F777" s="5">
        <v>37047.598622685196</v>
      </c>
      <c r="G777" t="s">
        <v>730</v>
      </c>
      <c r="H777" t="s">
        <v>501</v>
      </c>
      <c r="I777" t="s">
        <v>912</v>
      </c>
      <c r="K777" t="s">
        <v>913</v>
      </c>
      <c r="L777" t="s">
        <v>953</v>
      </c>
      <c r="M777">
        <v>52659</v>
      </c>
      <c r="N777" t="s">
        <v>587</v>
      </c>
      <c r="P777" s="7">
        <v>50</v>
      </c>
      <c r="R777" t="s">
        <v>916</v>
      </c>
      <c r="S777" t="s">
        <v>917</v>
      </c>
      <c r="T777" s="11">
        <v>42</v>
      </c>
      <c r="U777" t="s">
        <v>512</v>
      </c>
      <c r="V777" t="s">
        <v>863</v>
      </c>
      <c r="W777" t="s">
        <v>664</v>
      </c>
      <c r="X777" t="s">
        <v>921</v>
      </c>
      <c r="Y777" t="s">
        <v>922</v>
      </c>
      <c r="Z777" t="s">
        <v>923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">
      <c r="A778" s="70">
        <f t="shared" si="69"/>
        <v>37047</v>
      </c>
      <c r="B778" s="70" t="str">
        <f t="shared" si="70"/>
        <v>US East Power</v>
      </c>
      <c r="C778" s="71">
        <f t="shared" si="71"/>
        <v>1600</v>
      </c>
      <c r="D778" s="71">
        <f t="shared" si="68"/>
        <v>8</v>
      </c>
      <c r="E778" s="3">
        <v>1343604</v>
      </c>
      <c r="F778" s="5">
        <v>37047.604942129597</v>
      </c>
      <c r="G778" t="s">
        <v>730</v>
      </c>
      <c r="H778" t="s">
        <v>501</v>
      </c>
      <c r="I778" t="s">
        <v>912</v>
      </c>
      <c r="K778" t="s">
        <v>913</v>
      </c>
      <c r="L778" t="s">
        <v>953</v>
      </c>
      <c r="M778">
        <v>52659</v>
      </c>
      <c r="N778" t="s">
        <v>587</v>
      </c>
      <c r="P778" s="7">
        <v>50</v>
      </c>
      <c r="R778" t="s">
        <v>916</v>
      </c>
      <c r="S778" t="s">
        <v>917</v>
      </c>
      <c r="T778" s="11">
        <v>41.5</v>
      </c>
      <c r="U778" t="s">
        <v>512</v>
      </c>
      <c r="V778" t="s">
        <v>863</v>
      </c>
      <c r="W778" t="s">
        <v>664</v>
      </c>
      <c r="X778" t="s">
        <v>921</v>
      </c>
      <c r="Y778" t="s">
        <v>922</v>
      </c>
      <c r="Z778" t="s">
        <v>923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">
      <c r="A779" s="70">
        <f t="shared" si="69"/>
        <v>37047</v>
      </c>
      <c r="B779" s="70" t="str">
        <f t="shared" si="70"/>
        <v>US East Power</v>
      </c>
      <c r="C779" s="71">
        <f t="shared" si="71"/>
        <v>24800</v>
      </c>
      <c r="D779" s="71">
        <f t="shared" si="68"/>
        <v>124</v>
      </c>
      <c r="E779" s="3">
        <v>1343612</v>
      </c>
      <c r="F779" s="5">
        <v>37047.606076388904</v>
      </c>
      <c r="G779" t="s">
        <v>19</v>
      </c>
      <c r="H779" t="s">
        <v>997</v>
      </c>
      <c r="I779" t="s">
        <v>912</v>
      </c>
      <c r="K779" t="s">
        <v>913</v>
      </c>
      <c r="L779" t="s">
        <v>953</v>
      </c>
      <c r="M779">
        <v>36462</v>
      </c>
      <c r="N779" t="s">
        <v>604</v>
      </c>
      <c r="O779" s="7">
        <v>50</v>
      </c>
      <c r="R779" t="s">
        <v>916</v>
      </c>
      <c r="S779" t="s">
        <v>917</v>
      </c>
      <c r="T779" s="11">
        <v>82.25</v>
      </c>
      <c r="U779" t="s">
        <v>850</v>
      </c>
      <c r="V779" t="s">
        <v>1002</v>
      </c>
      <c r="W779" t="s">
        <v>1003</v>
      </c>
      <c r="X779" t="s">
        <v>921</v>
      </c>
      <c r="Y779" t="s">
        <v>922</v>
      </c>
      <c r="Z779" t="s">
        <v>923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">
      <c r="A780" s="70">
        <f t="shared" si="69"/>
        <v>37047</v>
      </c>
      <c r="B780" s="70" t="str">
        <f t="shared" si="70"/>
        <v>US East Power</v>
      </c>
      <c r="C780" s="71">
        <f t="shared" si="71"/>
        <v>24800</v>
      </c>
      <c r="D780" s="71">
        <f t="shared" si="68"/>
        <v>124</v>
      </c>
      <c r="E780" s="3">
        <v>1343627</v>
      </c>
      <c r="F780" s="5">
        <v>37047.608240740701</v>
      </c>
      <c r="G780" t="s">
        <v>344</v>
      </c>
      <c r="H780" t="s">
        <v>997</v>
      </c>
      <c r="I780" t="s">
        <v>912</v>
      </c>
      <c r="K780" t="s">
        <v>913</v>
      </c>
      <c r="L780" t="s">
        <v>953</v>
      </c>
      <c r="M780">
        <v>36462</v>
      </c>
      <c r="N780" t="s">
        <v>604</v>
      </c>
      <c r="P780" s="7">
        <v>50</v>
      </c>
      <c r="R780" t="s">
        <v>916</v>
      </c>
      <c r="S780" t="s">
        <v>917</v>
      </c>
      <c r="T780" s="11">
        <v>82.25</v>
      </c>
      <c r="U780" t="s">
        <v>1029</v>
      </c>
      <c r="V780" t="s">
        <v>1002</v>
      </c>
      <c r="W780" t="s">
        <v>1003</v>
      </c>
      <c r="X780" t="s">
        <v>921</v>
      </c>
      <c r="Y780" t="s">
        <v>922</v>
      </c>
      <c r="Z780" t="s">
        <v>923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">
      <c r="A781" s="70">
        <f t="shared" si="69"/>
        <v>37047</v>
      </c>
      <c r="B781" s="70" t="str">
        <f t="shared" si="70"/>
        <v>US East Power</v>
      </c>
      <c r="C781" s="71">
        <f t="shared" si="71"/>
        <v>47200</v>
      </c>
      <c r="D781" s="71">
        <f t="shared" si="68"/>
        <v>236</v>
      </c>
      <c r="E781" s="3">
        <v>1343650</v>
      </c>
      <c r="F781" s="5">
        <v>37047.615034722199</v>
      </c>
      <c r="G781" t="s">
        <v>19</v>
      </c>
      <c r="H781" t="s">
        <v>997</v>
      </c>
      <c r="I781" t="s">
        <v>912</v>
      </c>
      <c r="K781" t="s">
        <v>913</v>
      </c>
      <c r="L781" t="s">
        <v>953</v>
      </c>
      <c r="M781">
        <v>33302</v>
      </c>
      <c r="N781" t="s">
        <v>819</v>
      </c>
      <c r="O781" s="7">
        <v>50</v>
      </c>
      <c r="R781" t="s">
        <v>916</v>
      </c>
      <c r="S781" t="s">
        <v>917</v>
      </c>
      <c r="T781" s="11">
        <v>59</v>
      </c>
      <c r="U781" t="s">
        <v>1044</v>
      </c>
      <c r="V781" t="s">
        <v>53</v>
      </c>
      <c r="W781" t="s">
        <v>957</v>
      </c>
      <c r="X781" t="s">
        <v>921</v>
      </c>
      <c r="Y781" t="s">
        <v>922</v>
      </c>
      <c r="Z781" t="s">
        <v>923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">
      <c r="A782" s="70">
        <f t="shared" si="69"/>
        <v>37047</v>
      </c>
      <c r="B782" s="70" t="str">
        <f t="shared" si="70"/>
        <v>US East Power</v>
      </c>
      <c r="C782" s="71">
        <f t="shared" si="71"/>
        <v>800</v>
      </c>
      <c r="D782" s="71">
        <f t="shared" si="68"/>
        <v>4</v>
      </c>
      <c r="E782" s="3">
        <v>1343668</v>
      </c>
      <c r="F782" s="5">
        <v>37047.6186689815</v>
      </c>
      <c r="G782" t="s">
        <v>990</v>
      </c>
      <c r="H782" t="s">
        <v>911</v>
      </c>
      <c r="I782" t="s">
        <v>912</v>
      </c>
      <c r="K782" t="s">
        <v>913</v>
      </c>
      <c r="L782" t="s">
        <v>953</v>
      </c>
      <c r="M782">
        <v>29080</v>
      </c>
      <c r="N782" t="s">
        <v>605</v>
      </c>
      <c r="O782" s="7">
        <v>50</v>
      </c>
      <c r="R782" t="s">
        <v>916</v>
      </c>
      <c r="S782" t="s">
        <v>917</v>
      </c>
      <c r="T782" s="11">
        <v>34.799999999999997</v>
      </c>
      <c r="U782" t="s">
        <v>638</v>
      </c>
      <c r="V782" t="s">
        <v>956</v>
      </c>
      <c r="W782" t="s">
        <v>969</v>
      </c>
      <c r="X782" t="s">
        <v>921</v>
      </c>
      <c r="Y782" t="s">
        <v>922</v>
      </c>
      <c r="Z782" t="s">
        <v>923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">
      <c r="A783" s="70">
        <f t="shared" si="69"/>
        <v>37047</v>
      </c>
      <c r="B783" s="70" t="str">
        <f t="shared" si="70"/>
        <v>US East Power</v>
      </c>
      <c r="C783" s="71">
        <f t="shared" si="71"/>
        <v>24800</v>
      </c>
      <c r="D783" s="71">
        <f t="shared" si="68"/>
        <v>124</v>
      </c>
      <c r="E783" s="3">
        <v>1343672</v>
      </c>
      <c r="F783" s="5">
        <v>37047.620428240698</v>
      </c>
      <c r="G783" t="s">
        <v>19</v>
      </c>
      <c r="H783" t="s">
        <v>997</v>
      </c>
      <c r="I783" t="s">
        <v>912</v>
      </c>
      <c r="K783" t="s">
        <v>913</v>
      </c>
      <c r="L783" t="s">
        <v>953</v>
      </c>
      <c r="M783">
        <v>36463</v>
      </c>
      <c r="N783" t="s">
        <v>606</v>
      </c>
      <c r="O783" s="7">
        <v>50</v>
      </c>
      <c r="R783" t="s">
        <v>916</v>
      </c>
      <c r="S783" t="s">
        <v>917</v>
      </c>
      <c r="T783" s="11">
        <v>71.25</v>
      </c>
      <c r="U783" t="s">
        <v>860</v>
      </c>
      <c r="V783" t="s">
        <v>1002</v>
      </c>
      <c r="W783" t="s">
        <v>1003</v>
      </c>
      <c r="X783" t="s">
        <v>921</v>
      </c>
      <c r="Y783" t="s">
        <v>922</v>
      </c>
      <c r="Z783" t="s">
        <v>923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">
      <c r="A784" s="70">
        <f t="shared" si="69"/>
        <v>37047</v>
      </c>
      <c r="B784" s="70" t="str">
        <f t="shared" si="70"/>
        <v>US West Power</v>
      </c>
      <c r="C784" s="71">
        <f t="shared" si="71"/>
        <v>9600</v>
      </c>
      <c r="D784" s="71">
        <f t="shared" ref="D784:D847" si="72">VLOOKUP(H784,$A$7:$F$13,(HLOOKUP(B784,$B$5:$F$6,2,FALSE)),FALSE)*C784</f>
        <v>72</v>
      </c>
      <c r="E784" s="3">
        <v>1343730</v>
      </c>
      <c r="F784" s="5">
        <v>37047.636354166701</v>
      </c>
      <c r="G784" t="s">
        <v>509</v>
      </c>
      <c r="H784" t="s">
        <v>997</v>
      </c>
      <c r="I784" t="s">
        <v>912</v>
      </c>
      <c r="K784" t="s">
        <v>913</v>
      </c>
      <c r="L784" t="s">
        <v>914</v>
      </c>
      <c r="M784">
        <v>10630</v>
      </c>
      <c r="N784" t="s">
        <v>607</v>
      </c>
      <c r="O784" s="7">
        <v>25</v>
      </c>
      <c r="R784" t="s">
        <v>916</v>
      </c>
      <c r="S784" t="s">
        <v>917</v>
      </c>
      <c r="T784" s="11">
        <v>100</v>
      </c>
      <c r="U784" t="s">
        <v>675</v>
      </c>
      <c r="V784" t="s">
        <v>294</v>
      </c>
      <c r="W784" t="s">
        <v>295</v>
      </c>
      <c r="X784" t="s">
        <v>921</v>
      </c>
      <c r="Y784" t="s">
        <v>922</v>
      </c>
      <c r="Z784" t="s">
        <v>923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">
      <c r="A785" s="70">
        <f t="shared" si="69"/>
        <v>37047</v>
      </c>
      <c r="B785" s="70" t="str">
        <f t="shared" si="70"/>
        <v>Natural Gas</v>
      </c>
      <c r="C785" s="71">
        <f t="shared" si="71"/>
        <v>755000</v>
      </c>
      <c r="D785" s="71">
        <f t="shared" si="72"/>
        <v>188.75</v>
      </c>
      <c r="E785" s="3">
        <v>1343750</v>
      </c>
      <c r="F785" s="5">
        <v>37047.643912036998</v>
      </c>
      <c r="G785" t="s">
        <v>93</v>
      </c>
      <c r="H785" t="s">
        <v>997</v>
      </c>
      <c r="I785" t="s">
        <v>912</v>
      </c>
      <c r="K785" t="s">
        <v>942</v>
      </c>
      <c r="L785" t="s">
        <v>708</v>
      </c>
      <c r="M785">
        <v>45251</v>
      </c>
      <c r="N785" t="s">
        <v>608</v>
      </c>
      <c r="P785" s="7">
        <v>5000</v>
      </c>
      <c r="R785" t="s">
        <v>945</v>
      </c>
      <c r="S785" t="s">
        <v>917</v>
      </c>
      <c r="T785" s="11">
        <v>2.5000000000000001E-3</v>
      </c>
      <c r="U785" t="s">
        <v>1023</v>
      </c>
      <c r="V785" t="s">
        <v>67</v>
      </c>
      <c r="W785" t="s">
        <v>12</v>
      </c>
      <c r="X785" t="s">
        <v>62</v>
      </c>
      <c r="Y785" t="s">
        <v>922</v>
      </c>
      <c r="Z785" t="s">
        <v>950</v>
      </c>
      <c r="AB785" t="s">
        <v>609</v>
      </c>
      <c r="AC785">
        <v>53295</v>
      </c>
      <c r="AD785" s="5">
        <v>37196</v>
      </c>
      <c r="AE785" s="5">
        <v>37346</v>
      </c>
    </row>
    <row r="786" spans="1:31" x14ac:dyDescent="0.2">
      <c r="A786" s="70">
        <f t="shared" si="69"/>
        <v>37047</v>
      </c>
      <c r="B786" s="70" t="str">
        <f t="shared" si="70"/>
        <v>US East Power</v>
      </c>
      <c r="C786" s="71">
        <f t="shared" si="71"/>
        <v>24800</v>
      </c>
      <c r="D786" s="71">
        <f t="shared" si="72"/>
        <v>124</v>
      </c>
      <c r="E786" s="3">
        <v>1343760</v>
      </c>
      <c r="F786" s="5">
        <v>37047.646412037</v>
      </c>
      <c r="G786" t="s">
        <v>999</v>
      </c>
      <c r="H786" t="s">
        <v>997</v>
      </c>
      <c r="I786" t="s">
        <v>912</v>
      </c>
      <c r="K786" t="s">
        <v>913</v>
      </c>
      <c r="L786" t="s">
        <v>953</v>
      </c>
      <c r="M786">
        <v>36463</v>
      </c>
      <c r="N786" t="s">
        <v>606</v>
      </c>
      <c r="P786" s="7">
        <v>50</v>
      </c>
      <c r="R786" t="s">
        <v>916</v>
      </c>
      <c r="S786" t="s">
        <v>917</v>
      </c>
      <c r="T786" s="11">
        <v>72.25</v>
      </c>
      <c r="U786" t="s">
        <v>850</v>
      </c>
      <c r="V786" t="s">
        <v>1002</v>
      </c>
      <c r="W786" t="s">
        <v>1003</v>
      </c>
      <c r="X786" t="s">
        <v>921</v>
      </c>
      <c r="Y786" t="s">
        <v>922</v>
      </c>
      <c r="Z786" t="s">
        <v>923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  <row r="787" spans="1:31" x14ac:dyDescent="0.2">
      <c r="A787" s="70">
        <f t="shared" ref="A787:A807" si="73">DATEVALUE(TEXT(F787, "mm/dd/yy"))</f>
        <v>37048</v>
      </c>
      <c r="B787" s="70" t="str">
        <f t="shared" ref="B787:B807" si="74">IF(K787="Power",IF(Z787="Enron Canada Corp.",LEFT(L787,9),LEFT(L787,13)),K787)</f>
        <v>US East Power</v>
      </c>
      <c r="C787" s="71">
        <f t="shared" ref="C787:C807" si="75">IF(K787="Power",((AE787-AD787+1)*16*SUM(O787:P787)),((AE787-AD787+1)*SUM(O787:P787)))</f>
        <v>24800</v>
      </c>
      <c r="D787" s="71">
        <f t="shared" si="72"/>
        <v>124</v>
      </c>
      <c r="E787" s="3">
        <v>1344490</v>
      </c>
      <c r="F787" s="5">
        <v>37048.273252314801</v>
      </c>
      <c r="G787" t="s">
        <v>344</v>
      </c>
      <c r="H787" t="s">
        <v>997</v>
      </c>
      <c r="I787" t="s">
        <v>912</v>
      </c>
      <c r="K787" t="s">
        <v>913</v>
      </c>
      <c r="L787" t="s">
        <v>953</v>
      </c>
      <c r="M787">
        <v>36462</v>
      </c>
      <c r="N787" t="s">
        <v>604</v>
      </c>
      <c r="P787" s="7">
        <v>50</v>
      </c>
      <c r="R787" t="s">
        <v>916</v>
      </c>
      <c r="S787" t="s">
        <v>917</v>
      </c>
      <c r="T787" s="11">
        <v>80</v>
      </c>
      <c r="U787" t="s">
        <v>850</v>
      </c>
      <c r="V787" t="s">
        <v>1002</v>
      </c>
      <c r="W787" t="s">
        <v>1003</v>
      </c>
      <c r="X787" t="s">
        <v>921</v>
      </c>
      <c r="Y787" t="s">
        <v>922</v>
      </c>
      <c r="Z787" t="s">
        <v>923</v>
      </c>
      <c r="AB787">
        <v>633985.1</v>
      </c>
      <c r="AC787">
        <v>27457</v>
      </c>
      <c r="AD787" s="5">
        <v>37073.875011574099</v>
      </c>
      <c r="AE787" s="5">
        <v>37103.875011574099</v>
      </c>
    </row>
    <row r="788" spans="1:31" x14ac:dyDescent="0.2">
      <c r="A788" s="70">
        <f t="shared" si="73"/>
        <v>37048</v>
      </c>
      <c r="B788" s="70" t="str">
        <f t="shared" si="74"/>
        <v>US East Power</v>
      </c>
      <c r="C788" s="71">
        <f t="shared" si="75"/>
        <v>24800</v>
      </c>
      <c r="D788" s="71">
        <f t="shared" si="72"/>
        <v>124</v>
      </c>
      <c r="E788" s="3">
        <v>1344491</v>
      </c>
      <c r="F788" s="5">
        <v>37048.273287037002</v>
      </c>
      <c r="G788" t="s">
        <v>344</v>
      </c>
      <c r="H788" t="s">
        <v>997</v>
      </c>
      <c r="I788" t="s">
        <v>912</v>
      </c>
      <c r="K788" t="s">
        <v>913</v>
      </c>
      <c r="L788" t="s">
        <v>953</v>
      </c>
      <c r="M788">
        <v>36483</v>
      </c>
      <c r="N788" t="s">
        <v>416</v>
      </c>
      <c r="O788" s="7">
        <v>50</v>
      </c>
      <c r="R788" t="s">
        <v>916</v>
      </c>
      <c r="S788" t="s">
        <v>917</v>
      </c>
      <c r="T788" s="11">
        <v>78.5</v>
      </c>
      <c r="U788" t="s">
        <v>1029</v>
      </c>
      <c r="V788" t="s">
        <v>993</v>
      </c>
      <c r="W788" t="s">
        <v>974</v>
      </c>
      <c r="X788" t="s">
        <v>921</v>
      </c>
      <c r="Y788" t="s">
        <v>922</v>
      </c>
      <c r="Z788" t="s">
        <v>923</v>
      </c>
      <c r="AB788">
        <v>633986.1</v>
      </c>
      <c r="AC788">
        <v>27457</v>
      </c>
      <c r="AD788" s="5">
        <v>37073.875011574099</v>
      </c>
      <c r="AE788" s="5">
        <v>37103.875011574099</v>
      </c>
    </row>
    <row r="789" spans="1:31" x14ac:dyDescent="0.2">
      <c r="A789" s="70">
        <f t="shared" si="73"/>
        <v>37048</v>
      </c>
      <c r="B789" s="70" t="str">
        <f t="shared" si="74"/>
        <v>US East Power</v>
      </c>
      <c r="C789" s="71">
        <f t="shared" si="75"/>
        <v>24800</v>
      </c>
      <c r="D789" s="71">
        <f t="shared" si="72"/>
        <v>124</v>
      </c>
      <c r="E789" s="3">
        <v>1344607</v>
      </c>
      <c r="F789" s="5">
        <v>37048.286655092597</v>
      </c>
      <c r="G789" t="s">
        <v>924</v>
      </c>
      <c r="H789" t="s">
        <v>501</v>
      </c>
      <c r="I789" t="s">
        <v>912</v>
      </c>
      <c r="K789" t="s">
        <v>913</v>
      </c>
      <c r="L789" t="s">
        <v>953</v>
      </c>
      <c r="M789">
        <v>36462</v>
      </c>
      <c r="N789" t="s">
        <v>604</v>
      </c>
      <c r="P789" s="7">
        <v>50</v>
      </c>
      <c r="R789" t="s">
        <v>916</v>
      </c>
      <c r="S789" t="s">
        <v>917</v>
      </c>
      <c r="T789" s="11">
        <v>81.5</v>
      </c>
      <c r="U789" t="s">
        <v>512</v>
      </c>
      <c r="V789" t="s">
        <v>1002</v>
      </c>
      <c r="W789" t="s">
        <v>1003</v>
      </c>
      <c r="X789" t="s">
        <v>921</v>
      </c>
      <c r="Y789" t="s">
        <v>922</v>
      </c>
      <c r="Z789" t="s">
        <v>923</v>
      </c>
      <c r="AA789">
        <v>96020035</v>
      </c>
      <c r="AB789">
        <v>634073.1</v>
      </c>
      <c r="AC789">
        <v>71108</v>
      </c>
      <c r="AD789" s="5">
        <v>37073.875011574099</v>
      </c>
      <c r="AE789" s="5">
        <v>37103.875011574099</v>
      </c>
    </row>
    <row r="790" spans="1:31" x14ac:dyDescent="0.2">
      <c r="A790" s="70">
        <f t="shared" si="73"/>
        <v>37048</v>
      </c>
      <c r="B790" s="70" t="str">
        <f t="shared" si="74"/>
        <v>US East Power</v>
      </c>
      <c r="C790" s="71">
        <f t="shared" si="75"/>
        <v>800</v>
      </c>
      <c r="D790" s="71">
        <f t="shared" si="72"/>
        <v>4</v>
      </c>
      <c r="E790" s="3">
        <v>1344611</v>
      </c>
      <c r="F790" s="5">
        <v>37048.2874884259</v>
      </c>
      <c r="G790" t="s">
        <v>730</v>
      </c>
      <c r="H790" t="s">
        <v>501</v>
      </c>
      <c r="I790" t="s">
        <v>912</v>
      </c>
      <c r="K790" t="s">
        <v>913</v>
      </c>
      <c r="L790" t="s">
        <v>953</v>
      </c>
      <c r="M790">
        <v>52661</v>
      </c>
      <c r="N790" t="s">
        <v>417</v>
      </c>
      <c r="P790" s="7">
        <v>50</v>
      </c>
      <c r="R790" t="s">
        <v>916</v>
      </c>
      <c r="S790" t="s">
        <v>917</v>
      </c>
      <c r="T790" s="11">
        <v>43</v>
      </c>
      <c r="U790" t="s">
        <v>512</v>
      </c>
      <c r="V790" t="s">
        <v>863</v>
      </c>
      <c r="W790" t="s">
        <v>664</v>
      </c>
      <c r="X790" t="s">
        <v>921</v>
      </c>
      <c r="Y790" t="s">
        <v>922</v>
      </c>
      <c r="Z790" t="s">
        <v>923</v>
      </c>
      <c r="AB790">
        <v>634076.1</v>
      </c>
      <c r="AC790">
        <v>26428</v>
      </c>
      <c r="AD790" s="5">
        <v>37049.875011574099</v>
      </c>
      <c r="AE790" s="5">
        <v>37049.875011574099</v>
      </c>
    </row>
    <row r="791" spans="1:31" x14ac:dyDescent="0.2">
      <c r="A791" s="70">
        <f t="shared" si="73"/>
        <v>37048</v>
      </c>
      <c r="B791" s="70" t="str">
        <f t="shared" si="74"/>
        <v>US East Power</v>
      </c>
      <c r="C791" s="71">
        <f t="shared" si="75"/>
        <v>24800</v>
      </c>
      <c r="D791" s="71">
        <f t="shared" si="72"/>
        <v>124</v>
      </c>
      <c r="E791" s="3">
        <v>1344620</v>
      </c>
      <c r="F791" s="5">
        <v>37048.288287037001</v>
      </c>
      <c r="G791" t="s">
        <v>924</v>
      </c>
      <c r="H791" t="s">
        <v>501</v>
      </c>
      <c r="I791" t="s">
        <v>912</v>
      </c>
      <c r="K791" t="s">
        <v>913</v>
      </c>
      <c r="L791" t="s">
        <v>953</v>
      </c>
      <c r="M791">
        <v>36463</v>
      </c>
      <c r="N791" t="s">
        <v>606</v>
      </c>
      <c r="P791" s="7">
        <v>50</v>
      </c>
      <c r="R791" t="s">
        <v>916</v>
      </c>
      <c r="S791" t="s">
        <v>917</v>
      </c>
      <c r="T791" s="11">
        <v>72.25</v>
      </c>
      <c r="U791" t="s">
        <v>512</v>
      </c>
      <c r="V791" t="s">
        <v>1002</v>
      </c>
      <c r="W791" t="s">
        <v>1003</v>
      </c>
      <c r="X791" t="s">
        <v>921</v>
      </c>
      <c r="Y791" t="s">
        <v>922</v>
      </c>
      <c r="Z791" t="s">
        <v>923</v>
      </c>
      <c r="AA791">
        <v>96020035</v>
      </c>
      <c r="AB791">
        <v>634083.1</v>
      </c>
      <c r="AC791">
        <v>71108</v>
      </c>
      <c r="AD791" s="5">
        <v>37104.875011574099</v>
      </c>
      <c r="AE791" s="5">
        <v>37134.875011574099</v>
      </c>
    </row>
    <row r="792" spans="1:31" x14ac:dyDescent="0.2">
      <c r="A792" s="70">
        <f t="shared" si="73"/>
        <v>37048</v>
      </c>
      <c r="B792" s="70" t="str">
        <f t="shared" si="74"/>
        <v>US East Power</v>
      </c>
      <c r="C792" s="71">
        <f t="shared" si="75"/>
        <v>800</v>
      </c>
      <c r="D792" s="71">
        <f t="shared" si="72"/>
        <v>4</v>
      </c>
      <c r="E792" s="3">
        <v>1344632</v>
      </c>
      <c r="F792" s="5">
        <v>37048.2896064815</v>
      </c>
      <c r="G792" t="s">
        <v>730</v>
      </c>
      <c r="H792" t="s">
        <v>501</v>
      </c>
      <c r="I792" t="s">
        <v>912</v>
      </c>
      <c r="K792" t="s">
        <v>913</v>
      </c>
      <c r="L792" t="s">
        <v>953</v>
      </c>
      <c r="M792">
        <v>52661</v>
      </c>
      <c r="N792" t="s">
        <v>417</v>
      </c>
      <c r="P792" s="7">
        <v>50</v>
      </c>
      <c r="R792" t="s">
        <v>916</v>
      </c>
      <c r="S792" t="s">
        <v>917</v>
      </c>
      <c r="T792" s="11">
        <v>47.5</v>
      </c>
      <c r="U792" t="s">
        <v>512</v>
      </c>
      <c r="V792" t="s">
        <v>863</v>
      </c>
      <c r="W792" t="s">
        <v>664</v>
      </c>
      <c r="X792" t="s">
        <v>921</v>
      </c>
      <c r="Y792" t="s">
        <v>922</v>
      </c>
      <c r="Z792" t="s">
        <v>923</v>
      </c>
      <c r="AB792">
        <v>634091.1</v>
      </c>
      <c r="AC792">
        <v>26428</v>
      </c>
      <c r="AD792" s="5">
        <v>37049.875011574099</v>
      </c>
      <c r="AE792" s="5">
        <v>37049.875011574099</v>
      </c>
    </row>
    <row r="793" spans="1:31" x14ac:dyDescent="0.2">
      <c r="A793" s="70">
        <f t="shared" si="73"/>
        <v>37048</v>
      </c>
      <c r="B793" s="70" t="str">
        <f t="shared" si="74"/>
        <v>US East Power</v>
      </c>
      <c r="C793" s="71">
        <f t="shared" si="75"/>
        <v>800</v>
      </c>
      <c r="D793" s="71">
        <f t="shared" si="72"/>
        <v>4</v>
      </c>
      <c r="E793" s="3">
        <v>1344649</v>
      </c>
      <c r="F793" s="5">
        <v>37048.291990740698</v>
      </c>
      <c r="G793" t="s">
        <v>730</v>
      </c>
      <c r="H793" t="s">
        <v>501</v>
      </c>
      <c r="I793" t="s">
        <v>912</v>
      </c>
      <c r="K793" t="s">
        <v>913</v>
      </c>
      <c r="L793" t="s">
        <v>953</v>
      </c>
      <c r="M793">
        <v>52661</v>
      </c>
      <c r="N793" t="s">
        <v>417</v>
      </c>
      <c r="O793" s="7">
        <v>50</v>
      </c>
      <c r="R793" t="s">
        <v>916</v>
      </c>
      <c r="S793" t="s">
        <v>917</v>
      </c>
      <c r="T793" s="11">
        <v>48</v>
      </c>
      <c r="U793" t="s">
        <v>512</v>
      </c>
      <c r="V793" t="s">
        <v>863</v>
      </c>
      <c r="W793" t="s">
        <v>664</v>
      </c>
      <c r="X793" t="s">
        <v>921</v>
      </c>
      <c r="Y793" t="s">
        <v>922</v>
      </c>
      <c r="Z793" t="s">
        <v>923</v>
      </c>
      <c r="AB793">
        <v>634105.1</v>
      </c>
      <c r="AC793">
        <v>26428</v>
      </c>
      <c r="AD793" s="5">
        <v>37049.875011574099</v>
      </c>
      <c r="AE793" s="5">
        <v>37049.875011574099</v>
      </c>
    </row>
    <row r="794" spans="1:31" x14ac:dyDescent="0.2">
      <c r="A794" s="70">
        <f t="shared" si="73"/>
        <v>37048</v>
      </c>
      <c r="B794" s="70" t="str">
        <f t="shared" si="74"/>
        <v>US East Power</v>
      </c>
      <c r="C794" s="71">
        <f t="shared" si="75"/>
        <v>800</v>
      </c>
      <c r="D794" s="71">
        <f t="shared" si="72"/>
        <v>4</v>
      </c>
      <c r="E794" s="3">
        <v>1344653</v>
      </c>
      <c r="F794" s="5">
        <v>37048.292361111096</v>
      </c>
      <c r="G794" t="s">
        <v>730</v>
      </c>
      <c r="H794" t="s">
        <v>501</v>
      </c>
      <c r="I794" t="s">
        <v>912</v>
      </c>
      <c r="K794" t="s">
        <v>913</v>
      </c>
      <c r="L794" t="s">
        <v>953</v>
      </c>
      <c r="M794">
        <v>52661</v>
      </c>
      <c r="N794" t="s">
        <v>417</v>
      </c>
      <c r="O794" s="7">
        <v>50</v>
      </c>
      <c r="R794" t="s">
        <v>916</v>
      </c>
      <c r="S794" t="s">
        <v>917</v>
      </c>
      <c r="T794" s="11">
        <v>47.5</v>
      </c>
      <c r="U794" t="s">
        <v>512</v>
      </c>
      <c r="V794" t="s">
        <v>863</v>
      </c>
      <c r="W794" t="s">
        <v>664</v>
      </c>
      <c r="X794" t="s">
        <v>921</v>
      </c>
      <c r="Y794" t="s">
        <v>922</v>
      </c>
      <c r="Z794" t="s">
        <v>923</v>
      </c>
      <c r="AB794">
        <v>634109.1</v>
      </c>
      <c r="AC794">
        <v>26428</v>
      </c>
      <c r="AD794" s="5">
        <v>37049.875011574099</v>
      </c>
      <c r="AE794" s="5">
        <v>37049.875011574099</v>
      </c>
    </row>
    <row r="795" spans="1:31" x14ac:dyDescent="0.2">
      <c r="A795" s="70">
        <f t="shared" si="73"/>
        <v>37048</v>
      </c>
      <c r="B795" s="70" t="str">
        <f t="shared" si="74"/>
        <v>US East Power</v>
      </c>
      <c r="C795" s="71">
        <f t="shared" si="75"/>
        <v>800</v>
      </c>
      <c r="D795" s="71">
        <f t="shared" si="72"/>
        <v>4</v>
      </c>
      <c r="E795" s="3">
        <v>1344672</v>
      </c>
      <c r="F795" s="5">
        <v>37048.294664351903</v>
      </c>
      <c r="G795" t="s">
        <v>730</v>
      </c>
      <c r="H795" t="s">
        <v>501</v>
      </c>
      <c r="I795" t="s">
        <v>912</v>
      </c>
      <c r="K795" t="s">
        <v>913</v>
      </c>
      <c r="L795" t="s">
        <v>953</v>
      </c>
      <c r="M795">
        <v>52661</v>
      </c>
      <c r="N795" t="s">
        <v>417</v>
      </c>
      <c r="O795" s="7">
        <v>50</v>
      </c>
      <c r="R795" t="s">
        <v>916</v>
      </c>
      <c r="S795" t="s">
        <v>917</v>
      </c>
      <c r="T795" s="11">
        <v>46.5</v>
      </c>
      <c r="U795" t="s">
        <v>512</v>
      </c>
      <c r="V795" t="s">
        <v>863</v>
      </c>
      <c r="W795" t="s">
        <v>664</v>
      </c>
      <c r="X795" t="s">
        <v>921</v>
      </c>
      <c r="Y795" t="s">
        <v>922</v>
      </c>
      <c r="Z795" t="s">
        <v>923</v>
      </c>
      <c r="AB795">
        <v>634121.1</v>
      </c>
      <c r="AC795">
        <v>26428</v>
      </c>
      <c r="AD795" s="5">
        <v>37049.875011574099</v>
      </c>
      <c r="AE795" s="5">
        <v>37049.875011574099</v>
      </c>
    </row>
    <row r="796" spans="1:31" x14ac:dyDescent="0.2">
      <c r="A796" s="70">
        <f t="shared" si="73"/>
        <v>37048</v>
      </c>
      <c r="B796" s="70" t="str">
        <f t="shared" si="74"/>
        <v>US East Power</v>
      </c>
      <c r="C796" s="71">
        <f t="shared" si="75"/>
        <v>4000</v>
      </c>
      <c r="D796" s="71">
        <f t="shared" si="72"/>
        <v>20</v>
      </c>
      <c r="E796" s="3">
        <v>1344823</v>
      </c>
      <c r="F796" s="5">
        <v>37048.308842592603</v>
      </c>
      <c r="G796" t="s">
        <v>14</v>
      </c>
      <c r="H796" t="s">
        <v>997</v>
      </c>
      <c r="I796" t="s">
        <v>912</v>
      </c>
      <c r="K796" t="s">
        <v>913</v>
      </c>
      <c r="L796" t="s">
        <v>953</v>
      </c>
      <c r="M796">
        <v>29063</v>
      </c>
      <c r="N796" t="s">
        <v>418</v>
      </c>
      <c r="P796" s="7">
        <v>50</v>
      </c>
      <c r="R796" t="s">
        <v>916</v>
      </c>
      <c r="S796" t="s">
        <v>917</v>
      </c>
      <c r="T796" s="11">
        <v>39.5</v>
      </c>
      <c r="U796" t="s">
        <v>1029</v>
      </c>
      <c r="V796" t="s">
        <v>508</v>
      </c>
      <c r="W796" t="s">
        <v>342</v>
      </c>
      <c r="X796" t="s">
        <v>921</v>
      </c>
      <c r="Y796" t="s">
        <v>922</v>
      </c>
      <c r="Z796" t="s">
        <v>923</v>
      </c>
      <c r="AA796">
        <v>96037738</v>
      </c>
      <c r="AB796">
        <v>634216.1</v>
      </c>
      <c r="AC796">
        <v>72209</v>
      </c>
      <c r="AD796" s="5">
        <v>37053.875011574099</v>
      </c>
      <c r="AE796" s="5">
        <v>37057.875011574099</v>
      </c>
    </row>
    <row r="797" spans="1:31" x14ac:dyDescent="0.2">
      <c r="A797" s="70">
        <f t="shared" si="73"/>
        <v>37048</v>
      </c>
      <c r="B797" s="70" t="str">
        <f t="shared" si="74"/>
        <v>US East Power</v>
      </c>
      <c r="C797" s="71">
        <f t="shared" si="75"/>
        <v>24800</v>
      </c>
      <c r="D797" s="71">
        <f t="shared" si="72"/>
        <v>124</v>
      </c>
      <c r="E797" s="3">
        <v>1344999</v>
      </c>
      <c r="F797" s="5">
        <v>37048.3230555556</v>
      </c>
      <c r="G797" t="s">
        <v>19</v>
      </c>
      <c r="H797" t="s">
        <v>501</v>
      </c>
      <c r="I797" t="s">
        <v>912</v>
      </c>
      <c r="K797" t="s">
        <v>913</v>
      </c>
      <c r="L797" t="s">
        <v>953</v>
      </c>
      <c r="M797">
        <v>36463</v>
      </c>
      <c r="N797" t="s">
        <v>606</v>
      </c>
      <c r="O797" s="7">
        <v>50</v>
      </c>
      <c r="R797" t="s">
        <v>916</v>
      </c>
      <c r="S797" t="s">
        <v>917</v>
      </c>
      <c r="T797" s="11">
        <v>70.5</v>
      </c>
      <c r="U797" t="s">
        <v>512</v>
      </c>
      <c r="V797" t="s">
        <v>1002</v>
      </c>
      <c r="W797" t="s">
        <v>1003</v>
      </c>
      <c r="X797" t="s">
        <v>921</v>
      </c>
      <c r="Y797" t="s">
        <v>922</v>
      </c>
      <c r="Z797" t="s">
        <v>923</v>
      </c>
      <c r="AA797">
        <v>96057479</v>
      </c>
      <c r="AB797">
        <v>634278.1</v>
      </c>
      <c r="AC797">
        <v>55134</v>
      </c>
      <c r="AD797" s="5">
        <v>37104.875011574099</v>
      </c>
      <c r="AE797" s="5">
        <v>37134.875011574099</v>
      </c>
    </row>
    <row r="798" spans="1:31" x14ac:dyDescent="0.2">
      <c r="A798" s="70">
        <f t="shared" si="73"/>
        <v>37048</v>
      </c>
      <c r="B798" s="70" t="str">
        <f t="shared" si="74"/>
        <v>US East Power</v>
      </c>
      <c r="C798" s="71">
        <f t="shared" si="75"/>
        <v>24800</v>
      </c>
      <c r="D798" s="71">
        <f t="shared" si="72"/>
        <v>124</v>
      </c>
      <c r="E798" s="3">
        <v>1345277</v>
      </c>
      <c r="F798" s="5">
        <v>37048.339861111097</v>
      </c>
      <c r="G798" t="s">
        <v>924</v>
      </c>
      <c r="H798" t="s">
        <v>501</v>
      </c>
      <c r="I798" t="s">
        <v>912</v>
      </c>
      <c r="K798" t="s">
        <v>913</v>
      </c>
      <c r="L798" t="s">
        <v>953</v>
      </c>
      <c r="M798">
        <v>36463</v>
      </c>
      <c r="N798" t="s">
        <v>606</v>
      </c>
      <c r="P798" s="7">
        <v>50</v>
      </c>
      <c r="R798" t="s">
        <v>916</v>
      </c>
      <c r="S798" t="s">
        <v>917</v>
      </c>
      <c r="T798" s="11">
        <v>71.25</v>
      </c>
      <c r="U798" t="s">
        <v>512</v>
      </c>
      <c r="V798" t="s">
        <v>1002</v>
      </c>
      <c r="W798" t="s">
        <v>1003</v>
      </c>
      <c r="X798" t="s">
        <v>921</v>
      </c>
      <c r="Y798" t="s">
        <v>922</v>
      </c>
      <c r="Z798" t="s">
        <v>923</v>
      </c>
      <c r="AA798">
        <v>96020035</v>
      </c>
      <c r="AB798">
        <v>634397.1</v>
      </c>
      <c r="AC798">
        <v>71108</v>
      </c>
      <c r="AD798" s="5">
        <v>37104.875011574099</v>
      </c>
      <c r="AE798" s="5">
        <v>37134.875011574099</v>
      </c>
    </row>
    <row r="799" spans="1:31" x14ac:dyDescent="0.2">
      <c r="A799" s="70">
        <f t="shared" si="73"/>
        <v>37048</v>
      </c>
      <c r="B799" s="70" t="str">
        <f t="shared" si="74"/>
        <v>US East Power</v>
      </c>
      <c r="C799" s="71">
        <f t="shared" si="75"/>
        <v>24000</v>
      </c>
      <c r="D799" s="71">
        <f t="shared" si="72"/>
        <v>120</v>
      </c>
      <c r="E799" s="3">
        <v>1345280</v>
      </c>
      <c r="F799" s="5">
        <v>37048.339953703697</v>
      </c>
      <c r="G799" t="s">
        <v>924</v>
      </c>
      <c r="H799" t="s">
        <v>501</v>
      </c>
      <c r="I799" t="s">
        <v>912</v>
      </c>
      <c r="K799" t="s">
        <v>913</v>
      </c>
      <c r="L799" t="s">
        <v>953</v>
      </c>
      <c r="M799">
        <v>3751</v>
      </c>
      <c r="N799" t="s">
        <v>109</v>
      </c>
      <c r="O799" s="7">
        <v>50</v>
      </c>
      <c r="R799" t="s">
        <v>916</v>
      </c>
      <c r="S799" t="s">
        <v>917</v>
      </c>
      <c r="T799" s="11">
        <v>36.4</v>
      </c>
      <c r="U799" t="s">
        <v>512</v>
      </c>
      <c r="V799" t="s">
        <v>1002</v>
      </c>
      <c r="W799" t="s">
        <v>1006</v>
      </c>
      <c r="X799" t="s">
        <v>921</v>
      </c>
      <c r="Y799" t="s">
        <v>922</v>
      </c>
      <c r="Z799" t="s">
        <v>923</v>
      </c>
      <c r="AA799">
        <v>96020035</v>
      </c>
      <c r="AB799">
        <v>634398.1</v>
      </c>
      <c r="AC799">
        <v>71108</v>
      </c>
      <c r="AD799" s="5">
        <v>37135.715972222199</v>
      </c>
      <c r="AE799" s="5">
        <v>37164.715972222199</v>
      </c>
    </row>
    <row r="800" spans="1:31" x14ac:dyDescent="0.2">
      <c r="A800" s="70">
        <f t="shared" si="73"/>
        <v>37048</v>
      </c>
      <c r="B800" s="70" t="str">
        <f t="shared" si="74"/>
        <v>US East Power</v>
      </c>
      <c r="C800" s="71">
        <f t="shared" si="75"/>
        <v>73600</v>
      </c>
      <c r="D800" s="71">
        <f t="shared" si="72"/>
        <v>368</v>
      </c>
      <c r="E800" s="3">
        <v>1345281</v>
      </c>
      <c r="F800" s="5">
        <v>37048.340023148201</v>
      </c>
      <c r="G800" t="s">
        <v>924</v>
      </c>
      <c r="H800" t="s">
        <v>501</v>
      </c>
      <c r="I800" t="s">
        <v>912</v>
      </c>
      <c r="K800" t="s">
        <v>913</v>
      </c>
      <c r="L800" t="s">
        <v>953</v>
      </c>
      <c r="M800">
        <v>26115</v>
      </c>
      <c r="N800" t="s">
        <v>419</v>
      </c>
      <c r="O800" s="7">
        <v>50</v>
      </c>
      <c r="R800" t="s">
        <v>916</v>
      </c>
      <c r="S800" t="s">
        <v>917</v>
      </c>
      <c r="T800" s="11">
        <v>34.4</v>
      </c>
      <c r="U800" t="s">
        <v>512</v>
      </c>
      <c r="V800" t="s">
        <v>1002</v>
      </c>
      <c r="W800" t="s">
        <v>1003</v>
      </c>
      <c r="X800" t="s">
        <v>921</v>
      </c>
      <c r="Y800" t="s">
        <v>922</v>
      </c>
      <c r="Z800" t="s">
        <v>923</v>
      </c>
      <c r="AA800">
        <v>96020035</v>
      </c>
      <c r="AB800">
        <v>634400.1</v>
      </c>
      <c r="AC800">
        <v>71108</v>
      </c>
      <c r="AD800" s="5">
        <v>37165.715972222199</v>
      </c>
      <c r="AE800" s="5">
        <v>37256.715972222199</v>
      </c>
    </row>
    <row r="801" spans="1:31" x14ac:dyDescent="0.2">
      <c r="A801" s="70">
        <f t="shared" si="73"/>
        <v>37048</v>
      </c>
      <c r="B801" s="70" t="str">
        <f t="shared" si="74"/>
        <v>Natural Gas</v>
      </c>
      <c r="C801" s="71">
        <f t="shared" si="75"/>
        <v>3690000</v>
      </c>
      <c r="D801" s="71">
        <f t="shared" si="72"/>
        <v>922.5</v>
      </c>
      <c r="E801" s="3">
        <v>1345470</v>
      </c>
      <c r="F801" s="5">
        <v>37048.346250000002</v>
      </c>
      <c r="G801" t="s">
        <v>982</v>
      </c>
      <c r="H801" t="s">
        <v>997</v>
      </c>
      <c r="I801" t="s">
        <v>912</v>
      </c>
      <c r="K801" t="s">
        <v>942</v>
      </c>
      <c r="L801" t="s">
        <v>943</v>
      </c>
      <c r="M801">
        <v>51755</v>
      </c>
      <c r="N801" t="s">
        <v>420</v>
      </c>
      <c r="P801" s="7">
        <v>30000</v>
      </c>
      <c r="R801" t="s">
        <v>945</v>
      </c>
      <c r="S801" t="s">
        <v>917</v>
      </c>
      <c r="T801" s="11">
        <v>2.75E-2</v>
      </c>
      <c r="U801" t="s">
        <v>1023</v>
      </c>
      <c r="V801" t="s">
        <v>1039</v>
      </c>
      <c r="W801" t="s">
        <v>1040</v>
      </c>
      <c r="X801" t="s">
        <v>949</v>
      </c>
      <c r="Y801" t="s">
        <v>922</v>
      </c>
      <c r="Z801" t="s">
        <v>950</v>
      </c>
      <c r="AA801">
        <v>96045266</v>
      </c>
      <c r="AB801" t="s">
        <v>421</v>
      </c>
      <c r="AC801">
        <v>53350</v>
      </c>
      <c r="AD801" s="5">
        <v>37073</v>
      </c>
      <c r="AE801" s="5">
        <v>37195</v>
      </c>
    </row>
    <row r="802" spans="1:31" x14ac:dyDescent="0.2">
      <c r="A802" s="70">
        <f t="shared" si="73"/>
        <v>37048</v>
      </c>
      <c r="B802" s="70" t="str">
        <f t="shared" si="74"/>
        <v>US East Power</v>
      </c>
      <c r="C802" s="71">
        <f t="shared" si="75"/>
        <v>24800</v>
      </c>
      <c r="D802" s="71">
        <f t="shared" si="72"/>
        <v>124</v>
      </c>
      <c r="E802" s="3">
        <v>1346218</v>
      </c>
      <c r="F802" s="5">
        <v>37048.362187500003</v>
      </c>
      <c r="G802" t="s">
        <v>19</v>
      </c>
      <c r="H802" t="s">
        <v>997</v>
      </c>
      <c r="I802" t="s">
        <v>912</v>
      </c>
      <c r="K802" t="s">
        <v>913</v>
      </c>
      <c r="L802" t="s">
        <v>953</v>
      </c>
      <c r="M802">
        <v>36462</v>
      </c>
      <c r="N802" t="s">
        <v>604</v>
      </c>
      <c r="O802" s="7">
        <v>50</v>
      </c>
      <c r="R802" t="s">
        <v>916</v>
      </c>
      <c r="S802" t="s">
        <v>917</v>
      </c>
      <c r="T802" s="11">
        <v>79</v>
      </c>
      <c r="U802" t="s">
        <v>1029</v>
      </c>
      <c r="V802" t="s">
        <v>1002</v>
      </c>
      <c r="W802" t="s">
        <v>1003</v>
      </c>
      <c r="X802" t="s">
        <v>921</v>
      </c>
      <c r="Y802" t="s">
        <v>922</v>
      </c>
      <c r="Z802" t="s">
        <v>923</v>
      </c>
      <c r="AA802">
        <v>96057479</v>
      </c>
      <c r="AB802">
        <v>634576.1</v>
      </c>
      <c r="AC802">
        <v>55134</v>
      </c>
      <c r="AD802" s="5">
        <v>37073.875011574099</v>
      </c>
      <c r="AE802" s="5">
        <v>37103.875011574099</v>
      </c>
    </row>
    <row r="803" spans="1:31" x14ac:dyDescent="0.2">
      <c r="A803" s="70">
        <f t="shared" si="73"/>
        <v>37048</v>
      </c>
      <c r="B803" s="70" t="str">
        <f t="shared" si="74"/>
        <v>Natural Gas</v>
      </c>
      <c r="C803" s="71">
        <f t="shared" si="75"/>
        <v>1070000</v>
      </c>
      <c r="D803" s="71">
        <f t="shared" si="72"/>
        <v>321</v>
      </c>
      <c r="E803" s="3">
        <v>1346261</v>
      </c>
      <c r="F803" s="5">
        <v>37048.363136574102</v>
      </c>
      <c r="G803" t="s">
        <v>1011</v>
      </c>
      <c r="H803" t="s">
        <v>911</v>
      </c>
      <c r="I803" t="s">
        <v>912</v>
      </c>
      <c r="K803" t="s">
        <v>942</v>
      </c>
      <c r="L803" t="s">
        <v>943</v>
      </c>
      <c r="M803">
        <v>41225</v>
      </c>
      <c r="N803" t="s">
        <v>1012</v>
      </c>
      <c r="O803" s="7">
        <v>5000</v>
      </c>
      <c r="R803" t="s">
        <v>945</v>
      </c>
      <c r="S803" t="s">
        <v>917</v>
      </c>
      <c r="T803" s="11">
        <v>-0.84</v>
      </c>
      <c r="U803" t="s">
        <v>747</v>
      </c>
      <c r="V803" t="s">
        <v>314</v>
      </c>
      <c r="W803" t="s">
        <v>315</v>
      </c>
      <c r="X803" t="s">
        <v>949</v>
      </c>
      <c r="Y803" t="s">
        <v>922</v>
      </c>
      <c r="Z803" t="s">
        <v>950</v>
      </c>
      <c r="AB803" t="s">
        <v>422</v>
      </c>
      <c r="AC803">
        <v>54279</v>
      </c>
      <c r="AD803" s="5">
        <v>37347</v>
      </c>
      <c r="AE803" s="5">
        <v>37560</v>
      </c>
    </row>
    <row r="804" spans="1:31" x14ac:dyDescent="0.2">
      <c r="A804" s="70">
        <f t="shared" si="73"/>
        <v>37048</v>
      </c>
      <c r="B804" s="70" t="str">
        <f t="shared" si="74"/>
        <v>US West Power</v>
      </c>
      <c r="C804" s="71">
        <f t="shared" si="75"/>
        <v>12400</v>
      </c>
      <c r="D804" s="71">
        <f t="shared" si="72"/>
        <v>93</v>
      </c>
      <c r="E804" s="3">
        <v>1346299</v>
      </c>
      <c r="F804" s="5">
        <v>37048.363854166702</v>
      </c>
      <c r="G804" t="s">
        <v>19</v>
      </c>
      <c r="H804" t="s">
        <v>911</v>
      </c>
      <c r="I804" t="s">
        <v>912</v>
      </c>
      <c r="K804" t="s">
        <v>913</v>
      </c>
      <c r="L804" t="s">
        <v>914</v>
      </c>
      <c r="M804">
        <v>40691</v>
      </c>
      <c r="N804" t="s">
        <v>614</v>
      </c>
      <c r="P804" s="7">
        <v>25</v>
      </c>
      <c r="R804" t="s">
        <v>916</v>
      </c>
      <c r="S804" t="s">
        <v>917</v>
      </c>
      <c r="T804" s="11">
        <v>80</v>
      </c>
      <c r="U804" t="s">
        <v>641</v>
      </c>
      <c r="V804" t="s">
        <v>919</v>
      </c>
      <c r="W804" t="s">
        <v>920</v>
      </c>
      <c r="X804" t="s">
        <v>921</v>
      </c>
      <c r="Y804" t="s">
        <v>922</v>
      </c>
      <c r="Z804" t="s">
        <v>923</v>
      </c>
      <c r="AA804">
        <v>96057479</v>
      </c>
      <c r="AB804">
        <v>634592.1</v>
      </c>
      <c r="AC804">
        <v>55134</v>
      </c>
      <c r="AD804" s="5">
        <v>37104.875011574099</v>
      </c>
      <c r="AE804" s="5">
        <v>37134.875011574099</v>
      </c>
    </row>
    <row r="805" spans="1:31" x14ac:dyDescent="0.2">
      <c r="A805" s="70">
        <f t="shared" si="73"/>
        <v>37048</v>
      </c>
      <c r="B805" s="70" t="str">
        <f t="shared" si="74"/>
        <v>Natural Gas</v>
      </c>
      <c r="C805" s="71">
        <f t="shared" si="75"/>
        <v>3690000</v>
      </c>
      <c r="D805" s="71">
        <f t="shared" si="72"/>
        <v>922.5</v>
      </c>
      <c r="E805" s="3">
        <v>1346303</v>
      </c>
      <c r="F805" s="5">
        <v>37048.363888888904</v>
      </c>
      <c r="G805" t="s">
        <v>982</v>
      </c>
      <c r="H805" t="s">
        <v>997</v>
      </c>
      <c r="I805" t="s">
        <v>912</v>
      </c>
      <c r="K805" t="s">
        <v>942</v>
      </c>
      <c r="L805" t="s">
        <v>943</v>
      </c>
      <c r="M805">
        <v>51755</v>
      </c>
      <c r="N805" t="s">
        <v>420</v>
      </c>
      <c r="P805" s="7">
        <v>30000</v>
      </c>
      <c r="R805" t="s">
        <v>945</v>
      </c>
      <c r="S805" t="s">
        <v>917</v>
      </c>
      <c r="T805" s="11">
        <v>0.03</v>
      </c>
      <c r="U805" t="s">
        <v>1023</v>
      </c>
      <c r="V805" t="s">
        <v>1039</v>
      </c>
      <c r="W805" t="s">
        <v>1040</v>
      </c>
      <c r="X805" t="s">
        <v>949</v>
      </c>
      <c r="Y805" t="s">
        <v>922</v>
      </c>
      <c r="Z805" t="s">
        <v>950</v>
      </c>
      <c r="AA805">
        <v>96045266</v>
      </c>
      <c r="AB805" t="s">
        <v>423</v>
      </c>
      <c r="AC805">
        <v>53350</v>
      </c>
      <c r="AD805" s="5">
        <v>37073</v>
      </c>
      <c r="AE805" s="5">
        <v>37195</v>
      </c>
    </row>
    <row r="806" spans="1:31" x14ac:dyDescent="0.2">
      <c r="A806" s="70">
        <f t="shared" si="73"/>
        <v>37048</v>
      </c>
      <c r="B806" s="70" t="str">
        <f t="shared" si="74"/>
        <v>US West Power</v>
      </c>
      <c r="C806" s="71">
        <f t="shared" si="75"/>
        <v>12000</v>
      </c>
      <c r="D806" s="71">
        <f t="shared" si="72"/>
        <v>90</v>
      </c>
      <c r="E806" s="3">
        <v>1346313</v>
      </c>
      <c r="F806" s="5">
        <v>37048.364016203697</v>
      </c>
      <c r="G806" t="s">
        <v>19</v>
      </c>
      <c r="H806" t="s">
        <v>911</v>
      </c>
      <c r="I806" t="s">
        <v>912</v>
      </c>
      <c r="K806" t="s">
        <v>913</v>
      </c>
      <c r="L806" t="s">
        <v>914</v>
      </c>
      <c r="M806">
        <v>40693</v>
      </c>
      <c r="N806" t="s">
        <v>563</v>
      </c>
      <c r="P806" s="7">
        <v>25</v>
      </c>
      <c r="R806" t="s">
        <v>916</v>
      </c>
      <c r="S806" t="s">
        <v>917</v>
      </c>
      <c r="T806" s="11">
        <v>56</v>
      </c>
      <c r="U806" t="s">
        <v>641</v>
      </c>
      <c r="V806" t="s">
        <v>919</v>
      </c>
      <c r="W806" t="s">
        <v>920</v>
      </c>
      <c r="X806" t="s">
        <v>921</v>
      </c>
      <c r="Y806" t="s">
        <v>922</v>
      </c>
      <c r="Z806" t="s">
        <v>923</v>
      </c>
      <c r="AA806">
        <v>96057479</v>
      </c>
      <c r="AB806">
        <v>634595.1</v>
      </c>
      <c r="AC806">
        <v>55134</v>
      </c>
      <c r="AD806" s="5">
        <v>37135.875011574099</v>
      </c>
      <c r="AE806" s="5">
        <v>37164.875011574099</v>
      </c>
    </row>
    <row r="807" spans="1:31" x14ac:dyDescent="0.2">
      <c r="A807" s="70">
        <f t="shared" si="73"/>
        <v>37048</v>
      </c>
      <c r="B807" s="70" t="str">
        <f t="shared" si="74"/>
        <v>US East Power</v>
      </c>
      <c r="C807" s="71">
        <f t="shared" si="75"/>
        <v>24800</v>
      </c>
      <c r="D807" s="71">
        <f t="shared" si="72"/>
        <v>124</v>
      </c>
      <c r="E807" s="3">
        <v>1346690</v>
      </c>
      <c r="F807" s="5">
        <v>37048.371122685203</v>
      </c>
      <c r="G807" t="s">
        <v>344</v>
      </c>
      <c r="H807" t="s">
        <v>997</v>
      </c>
      <c r="I807" t="s">
        <v>912</v>
      </c>
      <c r="K807" t="s">
        <v>913</v>
      </c>
      <c r="L807" t="s">
        <v>953</v>
      </c>
      <c r="M807">
        <v>36462</v>
      </c>
      <c r="N807" t="s">
        <v>604</v>
      </c>
      <c r="P807" s="7">
        <v>50</v>
      </c>
      <c r="R807" t="s">
        <v>916</v>
      </c>
      <c r="S807" t="s">
        <v>917</v>
      </c>
      <c r="T807" s="11">
        <v>79.25</v>
      </c>
      <c r="U807" t="s">
        <v>1029</v>
      </c>
      <c r="V807" t="s">
        <v>1002</v>
      </c>
      <c r="W807" t="s">
        <v>1003</v>
      </c>
      <c r="X807" t="s">
        <v>921</v>
      </c>
      <c r="Y807" t="s">
        <v>922</v>
      </c>
      <c r="Z807" t="s">
        <v>923</v>
      </c>
      <c r="AB807">
        <v>634633.1</v>
      </c>
      <c r="AC807">
        <v>27457</v>
      </c>
      <c r="AD807" s="5">
        <v>37073.875011574099</v>
      </c>
      <c r="AE807" s="5">
        <v>37103.875011574099</v>
      </c>
    </row>
    <row r="808" spans="1:31" x14ac:dyDescent="0.2">
      <c r="A808" s="70">
        <f t="shared" ref="A808:A839" si="76">DATEVALUE(TEXT(F808, "mm/dd/yy"))</f>
        <v>37048</v>
      </c>
      <c r="B808" s="70" t="str">
        <f t="shared" ref="B808:B839" si="77">IF(K808="Power",IF(Z808="Enron Canada Corp.",LEFT(L808,9),LEFT(L808,13)),K808)</f>
        <v>CAN Power</v>
      </c>
      <c r="C808" s="71">
        <f t="shared" ref="C808:C839" si="78">IF(K808="Power",((AE808-AD808+1)*16*SUM(O808:P808)),((AE808-AD808+1)*SUM(O808:P808)))</f>
        <v>36800</v>
      </c>
      <c r="D808" s="71">
        <f t="shared" si="72"/>
        <v>276</v>
      </c>
      <c r="E808" s="3">
        <v>1347121</v>
      </c>
      <c r="F808" s="5">
        <v>37048.378842592603</v>
      </c>
      <c r="G808" t="s">
        <v>873</v>
      </c>
      <c r="H808" t="s">
        <v>997</v>
      </c>
      <c r="I808" t="s">
        <v>912</v>
      </c>
      <c r="K808" t="s">
        <v>913</v>
      </c>
      <c r="L808" t="s">
        <v>186</v>
      </c>
      <c r="M808">
        <v>37510</v>
      </c>
      <c r="N808" t="s">
        <v>424</v>
      </c>
      <c r="O808" s="7">
        <v>25</v>
      </c>
      <c r="R808" t="s">
        <v>188</v>
      </c>
      <c r="S808" t="s">
        <v>189</v>
      </c>
      <c r="T808" s="11">
        <v>74</v>
      </c>
      <c r="U808" t="s">
        <v>998</v>
      </c>
      <c r="V808" t="s">
        <v>191</v>
      </c>
      <c r="W808" t="s">
        <v>192</v>
      </c>
      <c r="X808" t="s">
        <v>921</v>
      </c>
      <c r="Y808" t="s">
        <v>922</v>
      </c>
      <c r="Z808" t="s">
        <v>1036</v>
      </c>
      <c r="AA808">
        <v>96028131</v>
      </c>
      <c r="AB808">
        <v>634653.1</v>
      </c>
      <c r="AC808">
        <v>53341</v>
      </c>
      <c r="AD808" s="5">
        <v>37073</v>
      </c>
      <c r="AE808" s="5">
        <v>37164</v>
      </c>
    </row>
    <row r="809" spans="1:31" x14ac:dyDescent="0.2">
      <c r="A809" s="70">
        <f t="shared" si="76"/>
        <v>37048</v>
      </c>
      <c r="B809" s="70" t="str">
        <f t="shared" si="77"/>
        <v>Natural Gas</v>
      </c>
      <c r="C809" s="71">
        <f t="shared" si="78"/>
        <v>2460000</v>
      </c>
      <c r="D809" s="71">
        <f t="shared" si="72"/>
        <v>615</v>
      </c>
      <c r="E809" s="3">
        <v>1347138</v>
      </c>
      <c r="F809" s="5">
        <v>37048.379155092603</v>
      </c>
      <c r="G809" t="s">
        <v>982</v>
      </c>
      <c r="H809" t="s">
        <v>461</v>
      </c>
      <c r="I809" t="s">
        <v>912</v>
      </c>
      <c r="K809" t="s">
        <v>942</v>
      </c>
      <c r="L809" t="s">
        <v>943</v>
      </c>
      <c r="M809">
        <v>51424</v>
      </c>
      <c r="N809" t="s">
        <v>425</v>
      </c>
      <c r="P809" s="7">
        <v>20000</v>
      </c>
      <c r="R809" t="s">
        <v>945</v>
      </c>
      <c r="S809" t="s">
        <v>917</v>
      </c>
      <c r="T809" s="11">
        <v>-0.09</v>
      </c>
      <c r="U809" t="s">
        <v>426</v>
      </c>
      <c r="V809" t="s">
        <v>50</v>
      </c>
      <c r="W809" t="s">
        <v>948</v>
      </c>
      <c r="X809" t="s">
        <v>949</v>
      </c>
      <c r="Y809" t="s">
        <v>922</v>
      </c>
      <c r="Z809" t="s">
        <v>950</v>
      </c>
      <c r="AA809">
        <v>96045266</v>
      </c>
      <c r="AB809" t="s">
        <v>427</v>
      </c>
      <c r="AC809">
        <v>53350</v>
      </c>
      <c r="AD809" s="5">
        <v>37073</v>
      </c>
      <c r="AE809" s="5">
        <v>37195</v>
      </c>
    </row>
    <row r="810" spans="1:31" x14ac:dyDescent="0.2">
      <c r="A810" s="70">
        <f t="shared" si="76"/>
        <v>37048</v>
      </c>
      <c r="B810" s="70" t="str">
        <f t="shared" si="77"/>
        <v>US East Power</v>
      </c>
      <c r="C810" s="71">
        <f t="shared" si="78"/>
        <v>800</v>
      </c>
      <c r="D810" s="71">
        <f t="shared" si="72"/>
        <v>4</v>
      </c>
      <c r="E810" s="3">
        <v>1347301</v>
      </c>
      <c r="F810" s="5">
        <v>37048.383032407401</v>
      </c>
      <c r="G810" t="s">
        <v>730</v>
      </c>
      <c r="H810" t="s">
        <v>501</v>
      </c>
      <c r="I810" t="s">
        <v>912</v>
      </c>
      <c r="K810" t="s">
        <v>913</v>
      </c>
      <c r="L810" t="s">
        <v>953</v>
      </c>
      <c r="M810">
        <v>52661</v>
      </c>
      <c r="N810" t="s">
        <v>417</v>
      </c>
      <c r="O810" s="7">
        <v>50</v>
      </c>
      <c r="R810" t="s">
        <v>916</v>
      </c>
      <c r="S810" t="s">
        <v>917</v>
      </c>
      <c r="T810" s="11">
        <v>45</v>
      </c>
      <c r="U810" t="s">
        <v>512</v>
      </c>
      <c r="V810" t="s">
        <v>863</v>
      </c>
      <c r="W810" t="s">
        <v>664</v>
      </c>
      <c r="X810" t="s">
        <v>921</v>
      </c>
      <c r="Y810" t="s">
        <v>922</v>
      </c>
      <c r="Z810" t="s">
        <v>923</v>
      </c>
      <c r="AB810">
        <v>634667.1</v>
      </c>
      <c r="AC810">
        <v>26428</v>
      </c>
      <c r="AD810" s="5">
        <v>37049.875011574099</v>
      </c>
      <c r="AE810" s="5">
        <v>37049.875011574099</v>
      </c>
    </row>
    <row r="811" spans="1:31" x14ac:dyDescent="0.2">
      <c r="A811" s="70">
        <f t="shared" si="76"/>
        <v>37048</v>
      </c>
      <c r="B811" s="70" t="str">
        <f t="shared" si="77"/>
        <v>US East Power</v>
      </c>
      <c r="C811" s="71">
        <f t="shared" si="78"/>
        <v>800</v>
      </c>
      <c r="D811" s="71">
        <f t="shared" si="72"/>
        <v>4</v>
      </c>
      <c r="E811" s="3">
        <v>1347414</v>
      </c>
      <c r="F811" s="5">
        <v>37048.385393518503</v>
      </c>
      <c r="G811" t="s">
        <v>730</v>
      </c>
      <c r="H811" t="s">
        <v>501</v>
      </c>
      <c r="I811" t="s">
        <v>912</v>
      </c>
      <c r="K811" t="s">
        <v>913</v>
      </c>
      <c r="L811" t="s">
        <v>953</v>
      </c>
      <c r="M811">
        <v>52661</v>
      </c>
      <c r="N811" t="s">
        <v>417</v>
      </c>
      <c r="O811" s="7">
        <v>50</v>
      </c>
      <c r="R811" t="s">
        <v>916</v>
      </c>
      <c r="S811" t="s">
        <v>917</v>
      </c>
      <c r="T811" s="11">
        <v>43.5</v>
      </c>
      <c r="U811" t="s">
        <v>512</v>
      </c>
      <c r="V811" t="s">
        <v>863</v>
      </c>
      <c r="W811" t="s">
        <v>664</v>
      </c>
      <c r="X811" t="s">
        <v>921</v>
      </c>
      <c r="Y811" t="s">
        <v>922</v>
      </c>
      <c r="Z811" t="s">
        <v>923</v>
      </c>
      <c r="AB811">
        <v>634682.1</v>
      </c>
      <c r="AC811">
        <v>26428</v>
      </c>
      <c r="AD811" s="5">
        <v>37049.875011574099</v>
      </c>
      <c r="AE811" s="5">
        <v>37049.875011574099</v>
      </c>
    </row>
    <row r="812" spans="1:31" x14ac:dyDescent="0.2">
      <c r="A812" s="70">
        <f t="shared" si="76"/>
        <v>37048</v>
      </c>
      <c r="B812" s="70" t="str">
        <f t="shared" si="77"/>
        <v>US East Power</v>
      </c>
      <c r="C812" s="71">
        <f t="shared" si="78"/>
        <v>4000</v>
      </c>
      <c r="D812" s="71">
        <f t="shared" si="72"/>
        <v>20</v>
      </c>
      <c r="E812" s="3">
        <v>1347490</v>
      </c>
      <c r="F812" s="5">
        <v>37048.387256944399</v>
      </c>
      <c r="G812" t="s">
        <v>990</v>
      </c>
      <c r="H812" t="s">
        <v>911</v>
      </c>
      <c r="I812" t="s">
        <v>912</v>
      </c>
      <c r="K812" t="s">
        <v>913</v>
      </c>
      <c r="L812" t="s">
        <v>953</v>
      </c>
      <c r="M812">
        <v>29089</v>
      </c>
      <c r="N812" t="s">
        <v>865</v>
      </c>
      <c r="O812" s="7">
        <v>50</v>
      </c>
      <c r="R812" t="s">
        <v>916</v>
      </c>
      <c r="S812" t="s">
        <v>917</v>
      </c>
      <c r="T812" s="11">
        <v>40.5</v>
      </c>
      <c r="U812" t="s">
        <v>636</v>
      </c>
      <c r="V812" t="s">
        <v>973</v>
      </c>
      <c r="W812" t="s">
        <v>974</v>
      </c>
      <c r="X812" t="s">
        <v>921</v>
      </c>
      <c r="Y812" t="s">
        <v>922</v>
      </c>
      <c r="Z812" t="s">
        <v>923</v>
      </c>
      <c r="AB812">
        <v>634689.1</v>
      </c>
      <c r="AC812">
        <v>3246</v>
      </c>
      <c r="AD812" s="5">
        <v>37053.875011574099</v>
      </c>
      <c r="AE812" s="5">
        <v>37057.875011574099</v>
      </c>
    </row>
    <row r="813" spans="1:31" x14ac:dyDescent="0.2">
      <c r="A813" s="70">
        <f t="shared" si="76"/>
        <v>37048</v>
      </c>
      <c r="B813" s="70" t="str">
        <f t="shared" si="77"/>
        <v>US East Power</v>
      </c>
      <c r="C813" s="71">
        <f t="shared" si="78"/>
        <v>4000</v>
      </c>
      <c r="D813" s="71">
        <f t="shared" si="72"/>
        <v>20</v>
      </c>
      <c r="E813" s="3">
        <v>1347501</v>
      </c>
      <c r="F813" s="5">
        <v>37048.387453703697</v>
      </c>
      <c r="G813" t="s">
        <v>990</v>
      </c>
      <c r="H813" t="s">
        <v>911</v>
      </c>
      <c r="I813" t="s">
        <v>912</v>
      </c>
      <c r="K813" t="s">
        <v>913</v>
      </c>
      <c r="L813" t="s">
        <v>953</v>
      </c>
      <c r="M813">
        <v>29089</v>
      </c>
      <c r="N813" t="s">
        <v>865</v>
      </c>
      <c r="O813" s="7">
        <v>50</v>
      </c>
      <c r="R813" t="s">
        <v>916</v>
      </c>
      <c r="S813" t="s">
        <v>917</v>
      </c>
      <c r="T813" s="11">
        <v>40.5</v>
      </c>
      <c r="U813" t="s">
        <v>636</v>
      </c>
      <c r="V813" t="s">
        <v>973</v>
      </c>
      <c r="W813" t="s">
        <v>974</v>
      </c>
      <c r="X813" t="s">
        <v>921</v>
      </c>
      <c r="Y813" t="s">
        <v>922</v>
      </c>
      <c r="Z813" t="s">
        <v>923</v>
      </c>
      <c r="AB813">
        <v>634693.1</v>
      </c>
      <c r="AC813">
        <v>3246</v>
      </c>
      <c r="AD813" s="5">
        <v>37053.875011574099</v>
      </c>
      <c r="AE813" s="5">
        <v>37057.875011574099</v>
      </c>
    </row>
    <row r="814" spans="1:31" x14ac:dyDescent="0.2">
      <c r="A814" s="70">
        <f t="shared" si="76"/>
        <v>37048</v>
      </c>
      <c r="B814" s="70" t="str">
        <f t="shared" si="77"/>
        <v>US East Power</v>
      </c>
      <c r="C814" s="71">
        <f t="shared" si="78"/>
        <v>800</v>
      </c>
      <c r="D814" s="71">
        <f t="shared" si="72"/>
        <v>4</v>
      </c>
      <c r="E814" s="3">
        <v>1347755</v>
      </c>
      <c r="F814" s="5">
        <v>37048.391643518502</v>
      </c>
      <c r="G814" t="s">
        <v>730</v>
      </c>
      <c r="H814" t="s">
        <v>501</v>
      </c>
      <c r="I814" t="s">
        <v>912</v>
      </c>
      <c r="K814" t="s">
        <v>913</v>
      </c>
      <c r="L814" t="s">
        <v>953</v>
      </c>
      <c r="M814">
        <v>52661</v>
      </c>
      <c r="N814" t="s">
        <v>417</v>
      </c>
      <c r="P814" s="7">
        <v>50</v>
      </c>
      <c r="R814" t="s">
        <v>916</v>
      </c>
      <c r="S814" t="s">
        <v>917</v>
      </c>
      <c r="T814" s="11">
        <v>40.5</v>
      </c>
      <c r="U814" t="s">
        <v>512</v>
      </c>
      <c r="V814" t="s">
        <v>863</v>
      </c>
      <c r="W814" t="s">
        <v>664</v>
      </c>
      <c r="X814" t="s">
        <v>921</v>
      </c>
      <c r="Y814" t="s">
        <v>922</v>
      </c>
      <c r="Z814" t="s">
        <v>923</v>
      </c>
      <c r="AB814">
        <v>634715.1</v>
      </c>
      <c r="AC814">
        <v>26428</v>
      </c>
      <c r="AD814" s="5">
        <v>37049.875011574099</v>
      </c>
      <c r="AE814" s="5">
        <v>37049.875011574099</v>
      </c>
    </row>
    <row r="815" spans="1:31" x14ac:dyDescent="0.2">
      <c r="A815" s="70">
        <f t="shared" si="76"/>
        <v>37048</v>
      </c>
      <c r="B815" s="70" t="str">
        <f t="shared" si="77"/>
        <v>US East Power</v>
      </c>
      <c r="C815" s="71">
        <f t="shared" si="78"/>
        <v>292000</v>
      </c>
      <c r="D815" s="71">
        <f t="shared" si="72"/>
        <v>1460</v>
      </c>
      <c r="E815" s="3">
        <v>1348218</v>
      </c>
      <c r="F815" s="5">
        <v>37048.4025578703</v>
      </c>
      <c r="G815" t="s">
        <v>19</v>
      </c>
      <c r="H815" t="s">
        <v>997</v>
      </c>
      <c r="I815" t="s">
        <v>912</v>
      </c>
      <c r="K815" t="s">
        <v>913</v>
      </c>
      <c r="L815" t="s">
        <v>953</v>
      </c>
      <c r="M815">
        <v>28399</v>
      </c>
      <c r="N815" t="s">
        <v>776</v>
      </c>
      <c r="O815" s="7">
        <v>50</v>
      </c>
      <c r="R815" t="s">
        <v>916</v>
      </c>
      <c r="S815" t="s">
        <v>917</v>
      </c>
      <c r="T815" s="11">
        <v>50.2</v>
      </c>
      <c r="U815" t="s">
        <v>1044</v>
      </c>
      <c r="V815" t="s">
        <v>53</v>
      </c>
      <c r="W815" t="s">
        <v>957</v>
      </c>
      <c r="X815" t="s">
        <v>921</v>
      </c>
      <c r="Y815" t="s">
        <v>922</v>
      </c>
      <c r="Z815" t="s">
        <v>923</v>
      </c>
      <c r="AA815">
        <v>96057479</v>
      </c>
      <c r="AB815">
        <v>634798.1</v>
      </c>
      <c r="AC815">
        <v>55134</v>
      </c>
      <c r="AD815" s="5">
        <v>37257.715972222199</v>
      </c>
      <c r="AE815" s="5">
        <v>37621.715972222199</v>
      </c>
    </row>
    <row r="816" spans="1:31" x14ac:dyDescent="0.2">
      <c r="A816" s="70">
        <f t="shared" si="76"/>
        <v>37048</v>
      </c>
      <c r="B816" s="70" t="str">
        <f t="shared" si="77"/>
        <v>US East Power</v>
      </c>
      <c r="C816" s="71">
        <f t="shared" si="78"/>
        <v>4000</v>
      </c>
      <c r="D816" s="71">
        <f t="shared" si="72"/>
        <v>20</v>
      </c>
      <c r="E816" s="3">
        <v>1348336</v>
      </c>
      <c r="F816" s="5">
        <v>37048.4051736111</v>
      </c>
      <c r="G816" t="s">
        <v>829</v>
      </c>
      <c r="H816" t="s">
        <v>501</v>
      </c>
      <c r="I816" t="s">
        <v>912</v>
      </c>
      <c r="K816" t="s">
        <v>913</v>
      </c>
      <c r="L816" t="s">
        <v>953</v>
      </c>
      <c r="M816">
        <v>29070</v>
      </c>
      <c r="N816" t="s">
        <v>705</v>
      </c>
      <c r="O816" s="7">
        <v>50</v>
      </c>
      <c r="R816" t="s">
        <v>916</v>
      </c>
      <c r="S816" t="s">
        <v>917</v>
      </c>
      <c r="T816" s="11">
        <v>41</v>
      </c>
      <c r="U816" t="s">
        <v>512</v>
      </c>
      <c r="V816" t="s">
        <v>1030</v>
      </c>
      <c r="W816" t="s">
        <v>1006</v>
      </c>
      <c r="X816" t="s">
        <v>921</v>
      </c>
      <c r="Y816" t="s">
        <v>922</v>
      </c>
      <c r="Z816" t="s">
        <v>923</v>
      </c>
      <c r="AA816">
        <v>96014731</v>
      </c>
      <c r="AB816">
        <v>634815.1</v>
      </c>
      <c r="AC816">
        <v>26269</v>
      </c>
      <c r="AD816" s="5">
        <v>37053.875011574099</v>
      </c>
      <c r="AE816" s="5">
        <v>37057.875011574099</v>
      </c>
    </row>
    <row r="817" spans="1:31" x14ac:dyDescent="0.2">
      <c r="A817" s="70">
        <f t="shared" si="76"/>
        <v>37048</v>
      </c>
      <c r="B817" s="70" t="str">
        <f t="shared" si="77"/>
        <v>US East Power</v>
      </c>
      <c r="C817" s="71">
        <f t="shared" si="78"/>
        <v>800</v>
      </c>
      <c r="D817" s="71">
        <f t="shared" si="72"/>
        <v>4</v>
      </c>
      <c r="E817" s="3">
        <v>1348609</v>
      </c>
      <c r="F817" s="5">
        <v>37048.412997685198</v>
      </c>
      <c r="G817" t="s">
        <v>730</v>
      </c>
      <c r="H817" t="s">
        <v>501</v>
      </c>
      <c r="I817" t="s">
        <v>912</v>
      </c>
      <c r="K817" t="s">
        <v>913</v>
      </c>
      <c r="L817" t="s">
        <v>953</v>
      </c>
      <c r="M817">
        <v>52764</v>
      </c>
      <c r="N817" t="s">
        <v>428</v>
      </c>
      <c r="O817" s="7">
        <v>50</v>
      </c>
      <c r="R817" t="s">
        <v>916</v>
      </c>
      <c r="S817" t="s">
        <v>917</v>
      </c>
      <c r="T817" s="11">
        <v>42</v>
      </c>
      <c r="U817" t="s">
        <v>512</v>
      </c>
      <c r="V817" t="s">
        <v>863</v>
      </c>
      <c r="W817" t="s">
        <v>664</v>
      </c>
      <c r="X817" t="s">
        <v>921</v>
      </c>
      <c r="Y817" t="s">
        <v>922</v>
      </c>
      <c r="Z817" t="s">
        <v>923</v>
      </c>
      <c r="AB817">
        <v>634850.1</v>
      </c>
      <c r="AC817">
        <v>26428</v>
      </c>
      <c r="AD817" s="5">
        <v>37050.345833333296</v>
      </c>
      <c r="AE817" s="5">
        <v>37050.345833333296</v>
      </c>
    </row>
    <row r="818" spans="1:31" x14ac:dyDescent="0.2">
      <c r="A818" s="70">
        <f t="shared" si="76"/>
        <v>37048</v>
      </c>
      <c r="B818" s="70" t="str">
        <f t="shared" si="77"/>
        <v>US East Power</v>
      </c>
      <c r="C818" s="71">
        <f t="shared" si="78"/>
        <v>18400</v>
      </c>
      <c r="D818" s="71">
        <f t="shared" si="72"/>
        <v>92</v>
      </c>
      <c r="E818" s="3">
        <v>1348671</v>
      </c>
      <c r="F818" s="5">
        <v>37048.415462962999</v>
      </c>
      <c r="G818" t="s">
        <v>584</v>
      </c>
      <c r="H818" t="s">
        <v>501</v>
      </c>
      <c r="I818" t="s">
        <v>912</v>
      </c>
      <c r="K818" t="s">
        <v>913</v>
      </c>
      <c r="L818" t="s">
        <v>953</v>
      </c>
      <c r="M818">
        <v>29090</v>
      </c>
      <c r="N818" t="s">
        <v>429</v>
      </c>
      <c r="P818" s="7">
        <v>50</v>
      </c>
      <c r="R818" t="s">
        <v>916</v>
      </c>
      <c r="S818" t="s">
        <v>917</v>
      </c>
      <c r="T818" s="11">
        <v>46.75</v>
      </c>
      <c r="U818" t="s">
        <v>678</v>
      </c>
      <c r="V818" t="s">
        <v>341</v>
      </c>
      <c r="W818" t="s">
        <v>514</v>
      </c>
      <c r="X818" t="s">
        <v>921</v>
      </c>
      <c r="Y818" t="s">
        <v>922</v>
      </c>
      <c r="Z818" t="s">
        <v>923</v>
      </c>
      <c r="AA818">
        <v>96004358</v>
      </c>
      <c r="AB818">
        <v>634866.1</v>
      </c>
      <c r="AC818">
        <v>58177</v>
      </c>
      <c r="AD818" s="5">
        <v>37050.875011574099</v>
      </c>
      <c r="AE818" s="5">
        <v>37072.875011574099</v>
      </c>
    </row>
    <row r="819" spans="1:31" x14ac:dyDescent="0.2">
      <c r="A819" s="70">
        <f t="shared" si="76"/>
        <v>37048</v>
      </c>
      <c r="B819" s="70" t="str">
        <f t="shared" si="77"/>
        <v>US East Power</v>
      </c>
      <c r="C819" s="71">
        <f t="shared" si="78"/>
        <v>4000</v>
      </c>
      <c r="D819" s="71">
        <f t="shared" si="72"/>
        <v>20</v>
      </c>
      <c r="E819" s="3">
        <v>1348780</v>
      </c>
      <c r="F819" s="5">
        <v>37048.421458333301</v>
      </c>
      <c r="G819" t="s">
        <v>990</v>
      </c>
      <c r="H819" t="s">
        <v>911</v>
      </c>
      <c r="I819" t="s">
        <v>912</v>
      </c>
      <c r="K819" t="s">
        <v>913</v>
      </c>
      <c r="L819" t="s">
        <v>953</v>
      </c>
      <c r="M819">
        <v>29089</v>
      </c>
      <c r="N819" t="s">
        <v>865</v>
      </c>
      <c r="O819" s="7">
        <v>50</v>
      </c>
      <c r="R819" t="s">
        <v>916</v>
      </c>
      <c r="S819" t="s">
        <v>917</v>
      </c>
      <c r="T819" s="11">
        <v>40.75</v>
      </c>
      <c r="U819" t="s">
        <v>636</v>
      </c>
      <c r="V819" t="s">
        <v>973</v>
      </c>
      <c r="W819" t="s">
        <v>974</v>
      </c>
      <c r="X819" t="s">
        <v>921</v>
      </c>
      <c r="Y819" t="s">
        <v>922</v>
      </c>
      <c r="Z819" t="s">
        <v>923</v>
      </c>
      <c r="AB819">
        <v>634898.1</v>
      </c>
      <c r="AC819">
        <v>3246</v>
      </c>
      <c r="AD819" s="5">
        <v>37053.875011574099</v>
      </c>
      <c r="AE819" s="5">
        <v>37057.875011574099</v>
      </c>
    </row>
    <row r="820" spans="1:31" x14ac:dyDescent="0.2">
      <c r="A820" s="70">
        <f t="shared" si="76"/>
        <v>37048</v>
      </c>
      <c r="B820" s="70" t="str">
        <f t="shared" si="77"/>
        <v>US East Power</v>
      </c>
      <c r="C820" s="71">
        <f t="shared" si="78"/>
        <v>4000</v>
      </c>
      <c r="D820" s="71">
        <f t="shared" si="72"/>
        <v>20</v>
      </c>
      <c r="E820" s="3">
        <v>1348857</v>
      </c>
      <c r="F820" s="5">
        <v>37048.426724536999</v>
      </c>
      <c r="G820" t="s">
        <v>1031</v>
      </c>
      <c r="H820" t="s">
        <v>911</v>
      </c>
      <c r="I820" t="s">
        <v>912</v>
      </c>
      <c r="K820" t="s">
        <v>913</v>
      </c>
      <c r="L820" t="s">
        <v>953</v>
      </c>
      <c r="M820">
        <v>51368</v>
      </c>
      <c r="N820" t="s">
        <v>430</v>
      </c>
      <c r="O820" s="7">
        <v>50</v>
      </c>
      <c r="R820" t="s">
        <v>916</v>
      </c>
      <c r="S820" t="s">
        <v>917</v>
      </c>
      <c r="T820" s="11">
        <v>51.5</v>
      </c>
      <c r="U820" t="s">
        <v>638</v>
      </c>
      <c r="V820" t="s">
        <v>956</v>
      </c>
      <c r="W820" t="s">
        <v>969</v>
      </c>
      <c r="X820" t="s">
        <v>921</v>
      </c>
      <c r="Y820" t="s">
        <v>922</v>
      </c>
      <c r="Z820" t="s">
        <v>923</v>
      </c>
      <c r="AA820">
        <v>96053779</v>
      </c>
      <c r="AB820">
        <v>634921.1</v>
      </c>
      <c r="AC820">
        <v>57508</v>
      </c>
      <c r="AD820" s="5">
        <v>37067.875</v>
      </c>
      <c r="AE820" s="5">
        <v>37071.875</v>
      </c>
    </row>
    <row r="821" spans="1:31" x14ac:dyDescent="0.2">
      <c r="A821" s="70">
        <f t="shared" si="76"/>
        <v>37048</v>
      </c>
      <c r="B821" s="70" t="str">
        <f t="shared" si="77"/>
        <v>US East Power</v>
      </c>
      <c r="C821" s="71">
        <f t="shared" si="78"/>
        <v>4000</v>
      </c>
      <c r="D821" s="71">
        <f t="shared" si="72"/>
        <v>20</v>
      </c>
      <c r="E821" s="3">
        <v>1349046</v>
      </c>
      <c r="F821" s="5">
        <v>37048.438541666699</v>
      </c>
      <c r="G821" t="s">
        <v>14</v>
      </c>
      <c r="H821" t="s">
        <v>997</v>
      </c>
      <c r="I821" t="s">
        <v>912</v>
      </c>
      <c r="K821" t="s">
        <v>913</v>
      </c>
      <c r="L821" t="s">
        <v>953</v>
      </c>
      <c r="M821">
        <v>51376</v>
      </c>
      <c r="N821" t="s">
        <v>431</v>
      </c>
      <c r="O821" s="7">
        <v>50</v>
      </c>
      <c r="R821" t="s">
        <v>916</v>
      </c>
      <c r="S821" t="s">
        <v>917</v>
      </c>
      <c r="T821" s="11">
        <v>57</v>
      </c>
      <c r="U821" t="s">
        <v>490</v>
      </c>
      <c r="V821" t="s">
        <v>341</v>
      </c>
      <c r="W821" t="s">
        <v>514</v>
      </c>
      <c r="X821" t="s">
        <v>921</v>
      </c>
      <c r="Y821" t="s">
        <v>922</v>
      </c>
      <c r="Z821" t="s">
        <v>923</v>
      </c>
      <c r="AA821">
        <v>96037738</v>
      </c>
      <c r="AB821">
        <v>634971.1</v>
      </c>
      <c r="AC821">
        <v>72209</v>
      </c>
      <c r="AD821" s="5">
        <v>37067.875</v>
      </c>
      <c r="AE821" s="5">
        <v>37071.875</v>
      </c>
    </row>
    <row r="822" spans="1:31" x14ac:dyDescent="0.2">
      <c r="A822" s="70">
        <f t="shared" si="76"/>
        <v>37048</v>
      </c>
      <c r="B822" s="70" t="str">
        <f t="shared" si="77"/>
        <v>US West Power</v>
      </c>
      <c r="C822" s="71">
        <f t="shared" si="78"/>
        <v>12400</v>
      </c>
      <c r="D822" s="71">
        <f t="shared" si="72"/>
        <v>93</v>
      </c>
      <c r="E822" s="3">
        <v>1349166</v>
      </c>
      <c r="F822" s="5">
        <v>37048.449849536999</v>
      </c>
      <c r="G822" t="s">
        <v>999</v>
      </c>
      <c r="H822" t="s">
        <v>997</v>
      </c>
      <c r="I822" t="s">
        <v>912</v>
      </c>
      <c r="K822" t="s">
        <v>913</v>
      </c>
      <c r="L822" t="s">
        <v>925</v>
      </c>
      <c r="M822">
        <v>36704</v>
      </c>
      <c r="N822" t="s">
        <v>296</v>
      </c>
      <c r="O822" s="7">
        <v>25</v>
      </c>
      <c r="R822" t="s">
        <v>916</v>
      </c>
      <c r="S822" t="s">
        <v>917</v>
      </c>
      <c r="T822" s="11">
        <v>151</v>
      </c>
      <c r="U822" t="s">
        <v>675</v>
      </c>
      <c r="V822" t="s">
        <v>111</v>
      </c>
      <c r="W822" t="s">
        <v>934</v>
      </c>
      <c r="X822" t="s">
        <v>921</v>
      </c>
      <c r="Y822" t="s">
        <v>922</v>
      </c>
      <c r="Z822" t="s">
        <v>923</v>
      </c>
      <c r="AA822">
        <v>96004396</v>
      </c>
      <c r="AB822">
        <v>634995.1</v>
      </c>
      <c r="AC822">
        <v>64245</v>
      </c>
      <c r="AD822" s="5">
        <v>37073.875011574099</v>
      </c>
      <c r="AE822" s="5">
        <v>37103.875011574099</v>
      </c>
    </row>
    <row r="823" spans="1:31" x14ac:dyDescent="0.2">
      <c r="A823" s="70">
        <f t="shared" si="76"/>
        <v>37048</v>
      </c>
      <c r="B823" s="70" t="str">
        <f t="shared" si="77"/>
        <v>US East Power</v>
      </c>
      <c r="C823" s="71">
        <f t="shared" si="78"/>
        <v>4000</v>
      </c>
      <c r="D823" s="71">
        <f t="shared" si="72"/>
        <v>20</v>
      </c>
      <c r="E823" s="3">
        <v>1349344</v>
      </c>
      <c r="F823" s="5">
        <v>37048.4601273148</v>
      </c>
      <c r="G823" t="s">
        <v>19</v>
      </c>
      <c r="H823" t="s">
        <v>997</v>
      </c>
      <c r="I823" t="s">
        <v>912</v>
      </c>
      <c r="K823" t="s">
        <v>913</v>
      </c>
      <c r="L823" t="s">
        <v>953</v>
      </c>
      <c r="M823">
        <v>51356</v>
      </c>
      <c r="N823" t="s">
        <v>432</v>
      </c>
      <c r="P823" s="7">
        <v>50</v>
      </c>
      <c r="R823" t="s">
        <v>916</v>
      </c>
      <c r="S823" t="s">
        <v>917</v>
      </c>
      <c r="T823" s="11">
        <v>56</v>
      </c>
      <c r="U823" t="s">
        <v>860</v>
      </c>
      <c r="V823" t="s">
        <v>1030</v>
      </c>
      <c r="W823" t="s">
        <v>1006</v>
      </c>
      <c r="X823" t="s">
        <v>921</v>
      </c>
      <c r="Y823" t="s">
        <v>922</v>
      </c>
      <c r="Z823" t="s">
        <v>923</v>
      </c>
      <c r="AA823">
        <v>96057479</v>
      </c>
      <c r="AB823">
        <v>635027.1</v>
      </c>
      <c r="AC823">
        <v>55134</v>
      </c>
      <c r="AD823" s="5">
        <v>37067.875</v>
      </c>
      <c r="AE823" s="5">
        <v>37071.875</v>
      </c>
    </row>
    <row r="824" spans="1:31" x14ac:dyDescent="0.2">
      <c r="A824" s="70">
        <f t="shared" si="76"/>
        <v>37048</v>
      </c>
      <c r="B824" s="70" t="str">
        <f t="shared" si="77"/>
        <v>US East Power</v>
      </c>
      <c r="C824" s="71">
        <f t="shared" si="78"/>
        <v>4000</v>
      </c>
      <c r="D824" s="71">
        <f t="shared" si="72"/>
        <v>20</v>
      </c>
      <c r="E824" s="3">
        <v>1349346</v>
      </c>
      <c r="F824" s="5">
        <v>37048.4601736111</v>
      </c>
      <c r="G824" t="s">
        <v>19</v>
      </c>
      <c r="H824" t="s">
        <v>997</v>
      </c>
      <c r="I824" t="s">
        <v>912</v>
      </c>
      <c r="K824" t="s">
        <v>913</v>
      </c>
      <c r="L824" t="s">
        <v>953</v>
      </c>
      <c r="M824">
        <v>50780</v>
      </c>
      <c r="N824" t="s">
        <v>433</v>
      </c>
      <c r="O824" s="7">
        <v>50</v>
      </c>
      <c r="R824" t="s">
        <v>916</v>
      </c>
      <c r="S824" t="s">
        <v>917</v>
      </c>
      <c r="T824" s="11">
        <v>61.75</v>
      </c>
      <c r="U824" t="s">
        <v>860</v>
      </c>
      <c r="V824" t="s">
        <v>1002</v>
      </c>
      <c r="W824" t="s">
        <v>1006</v>
      </c>
      <c r="X824" t="s">
        <v>921</v>
      </c>
      <c r="Y824" t="s">
        <v>922</v>
      </c>
      <c r="Z824" t="s">
        <v>923</v>
      </c>
      <c r="AA824">
        <v>96057479</v>
      </c>
      <c r="AB824">
        <v>635029.1</v>
      </c>
      <c r="AC824">
        <v>55134</v>
      </c>
      <c r="AD824" s="5">
        <v>37074.875</v>
      </c>
      <c r="AE824" s="5">
        <v>37078.875</v>
      </c>
    </row>
    <row r="825" spans="1:31" x14ac:dyDescent="0.2">
      <c r="A825" s="70">
        <f t="shared" si="76"/>
        <v>37048</v>
      </c>
      <c r="B825" s="70" t="str">
        <f t="shared" si="77"/>
        <v>US East Power</v>
      </c>
      <c r="C825" s="71">
        <f t="shared" si="78"/>
        <v>4000</v>
      </c>
      <c r="D825" s="71">
        <f t="shared" si="72"/>
        <v>20</v>
      </c>
      <c r="E825" s="3">
        <v>1349412</v>
      </c>
      <c r="F825" s="5">
        <v>37048.470740740697</v>
      </c>
      <c r="G825" t="s">
        <v>19</v>
      </c>
      <c r="H825" t="s">
        <v>997</v>
      </c>
      <c r="I825" t="s">
        <v>912</v>
      </c>
      <c r="K825" t="s">
        <v>913</v>
      </c>
      <c r="L825" t="s">
        <v>953</v>
      </c>
      <c r="M825">
        <v>50780</v>
      </c>
      <c r="N825" t="s">
        <v>433</v>
      </c>
      <c r="O825" s="7">
        <v>50</v>
      </c>
      <c r="R825" t="s">
        <v>916</v>
      </c>
      <c r="S825" t="s">
        <v>917</v>
      </c>
      <c r="T825" s="11">
        <v>61.25</v>
      </c>
      <c r="U825" t="s">
        <v>860</v>
      </c>
      <c r="V825" t="s">
        <v>1002</v>
      </c>
      <c r="W825" t="s">
        <v>1006</v>
      </c>
      <c r="X825" t="s">
        <v>921</v>
      </c>
      <c r="Y825" t="s">
        <v>922</v>
      </c>
      <c r="Z825" t="s">
        <v>923</v>
      </c>
      <c r="AA825">
        <v>96057479</v>
      </c>
      <c r="AB825">
        <v>635056.1</v>
      </c>
      <c r="AC825">
        <v>55134</v>
      </c>
      <c r="AD825" s="5">
        <v>37074.875</v>
      </c>
      <c r="AE825" s="5">
        <v>37078.875</v>
      </c>
    </row>
    <row r="826" spans="1:31" x14ac:dyDescent="0.2">
      <c r="A826" s="70">
        <f t="shared" si="76"/>
        <v>37048</v>
      </c>
      <c r="B826" s="70" t="str">
        <f t="shared" si="77"/>
        <v>US East Power</v>
      </c>
      <c r="C826" s="71">
        <f t="shared" si="78"/>
        <v>4000</v>
      </c>
      <c r="D826" s="71">
        <f t="shared" si="72"/>
        <v>20</v>
      </c>
      <c r="E826" s="3">
        <v>1349672</v>
      </c>
      <c r="F826" s="5">
        <v>37048.498796296299</v>
      </c>
      <c r="G826" t="s">
        <v>19</v>
      </c>
      <c r="H826" t="s">
        <v>997</v>
      </c>
      <c r="I826" t="s">
        <v>912</v>
      </c>
      <c r="K826" t="s">
        <v>913</v>
      </c>
      <c r="L826" t="s">
        <v>953</v>
      </c>
      <c r="M826">
        <v>51356</v>
      </c>
      <c r="N826" t="s">
        <v>432</v>
      </c>
      <c r="P826" s="7">
        <v>50</v>
      </c>
      <c r="R826" t="s">
        <v>916</v>
      </c>
      <c r="S826" t="s">
        <v>917</v>
      </c>
      <c r="T826" s="11">
        <v>56</v>
      </c>
      <c r="U826" t="s">
        <v>860</v>
      </c>
      <c r="V826" t="s">
        <v>1030</v>
      </c>
      <c r="W826" t="s">
        <v>1006</v>
      </c>
      <c r="X826" t="s">
        <v>921</v>
      </c>
      <c r="Y826" t="s">
        <v>922</v>
      </c>
      <c r="Z826" t="s">
        <v>923</v>
      </c>
      <c r="AA826">
        <v>96057479</v>
      </c>
      <c r="AB826">
        <v>635235.1</v>
      </c>
      <c r="AC826">
        <v>55134</v>
      </c>
      <c r="AD826" s="5">
        <v>37067.875</v>
      </c>
      <c r="AE826" s="5">
        <v>37071.875</v>
      </c>
    </row>
    <row r="827" spans="1:31" x14ac:dyDescent="0.2">
      <c r="A827" s="70">
        <f t="shared" si="76"/>
        <v>37048</v>
      </c>
      <c r="B827" s="70" t="str">
        <f t="shared" si="77"/>
        <v>US East Power</v>
      </c>
      <c r="C827" s="71">
        <f t="shared" si="78"/>
        <v>4000</v>
      </c>
      <c r="D827" s="71">
        <f t="shared" si="72"/>
        <v>20</v>
      </c>
      <c r="E827" s="3">
        <v>1349860</v>
      </c>
      <c r="F827" s="5">
        <v>37048.519548611097</v>
      </c>
      <c r="G827" t="s">
        <v>107</v>
      </c>
      <c r="H827" t="s">
        <v>501</v>
      </c>
      <c r="I827" t="s">
        <v>912</v>
      </c>
      <c r="K827" t="s">
        <v>913</v>
      </c>
      <c r="L827" t="s">
        <v>324</v>
      </c>
      <c r="M827">
        <v>32893</v>
      </c>
      <c r="N827" t="s">
        <v>434</v>
      </c>
      <c r="P827" s="7">
        <v>50</v>
      </c>
      <c r="R827" t="s">
        <v>916</v>
      </c>
      <c r="S827" t="s">
        <v>917</v>
      </c>
      <c r="T827" s="11">
        <v>41</v>
      </c>
      <c r="U827" t="s">
        <v>687</v>
      </c>
      <c r="V827" t="s">
        <v>528</v>
      </c>
      <c r="W827" t="s">
        <v>328</v>
      </c>
      <c r="X827" t="s">
        <v>921</v>
      </c>
      <c r="Y827" t="s">
        <v>922</v>
      </c>
      <c r="Z827" t="s">
        <v>923</v>
      </c>
      <c r="AA827">
        <v>96060365</v>
      </c>
      <c r="AB827">
        <v>635319.1</v>
      </c>
      <c r="AC827">
        <v>12</v>
      </c>
      <c r="AD827" s="5">
        <v>37053.875011574099</v>
      </c>
      <c r="AE827" s="5">
        <v>37057.875011574099</v>
      </c>
    </row>
    <row r="828" spans="1:31" x14ac:dyDescent="0.2">
      <c r="A828" s="70">
        <f t="shared" si="76"/>
        <v>37048</v>
      </c>
      <c r="B828" s="70" t="str">
        <f t="shared" si="77"/>
        <v>US East Power</v>
      </c>
      <c r="C828" s="71">
        <f t="shared" si="78"/>
        <v>24800</v>
      </c>
      <c r="D828" s="71">
        <f t="shared" si="72"/>
        <v>124</v>
      </c>
      <c r="E828" s="3">
        <v>1349861</v>
      </c>
      <c r="F828" s="5">
        <v>37048.519791666702</v>
      </c>
      <c r="G828" t="s">
        <v>107</v>
      </c>
      <c r="H828" t="s">
        <v>501</v>
      </c>
      <c r="I828" t="s">
        <v>912</v>
      </c>
      <c r="K828" t="s">
        <v>913</v>
      </c>
      <c r="L828" t="s">
        <v>324</v>
      </c>
      <c r="M828">
        <v>41027</v>
      </c>
      <c r="N828" t="s">
        <v>717</v>
      </c>
      <c r="O828" s="7">
        <v>50</v>
      </c>
      <c r="R828" t="s">
        <v>916</v>
      </c>
      <c r="S828" t="s">
        <v>917</v>
      </c>
      <c r="T828" s="11">
        <v>58.5</v>
      </c>
      <c r="U828" t="s">
        <v>687</v>
      </c>
      <c r="V828" t="s">
        <v>359</v>
      </c>
      <c r="W828" t="s">
        <v>360</v>
      </c>
      <c r="X828" t="s">
        <v>921</v>
      </c>
      <c r="Y828" t="s">
        <v>922</v>
      </c>
      <c r="Z828" t="s">
        <v>923</v>
      </c>
      <c r="AA828">
        <v>96060365</v>
      </c>
      <c r="AB828">
        <v>635320.1</v>
      </c>
      <c r="AC828">
        <v>12</v>
      </c>
      <c r="AD828" s="5">
        <v>37073.875011574099</v>
      </c>
      <c r="AE828" s="5">
        <v>37103.875011574099</v>
      </c>
    </row>
    <row r="829" spans="1:31" x14ac:dyDescent="0.2">
      <c r="A829" s="70">
        <f t="shared" si="76"/>
        <v>37048</v>
      </c>
      <c r="B829" s="70" t="str">
        <f t="shared" si="77"/>
        <v>US East Power</v>
      </c>
      <c r="C829" s="71">
        <f t="shared" si="78"/>
        <v>4000</v>
      </c>
      <c r="D829" s="71">
        <f t="shared" si="72"/>
        <v>20</v>
      </c>
      <c r="E829" s="3">
        <v>1349924</v>
      </c>
      <c r="F829" s="5">
        <v>37048.523900462998</v>
      </c>
      <c r="G829" t="s">
        <v>990</v>
      </c>
      <c r="H829" t="s">
        <v>911</v>
      </c>
      <c r="I829" t="s">
        <v>912</v>
      </c>
      <c r="K829" t="s">
        <v>913</v>
      </c>
      <c r="L829" t="s">
        <v>953</v>
      </c>
      <c r="M829">
        <v>29089</v>
      </c>
      <c r="N829" t="s">
        <v>865</v>
      </c>
      <c r="O829" s="7">
        <v>50</v>
      </c>
      <c r="R829" t="s">
        <v>916</v>
      </c>
      <c r="S829" t="s">
        <v>917</v>
      </c>
      <c r="T829" s="11">
        <v>42.5</v>
      </c>
      <c r="U829" t="s">
        <v>636</v>
      </c>
      <c r="V829" t="s">
        <v>973</v>
      </c>
      <c r="W829" t="s">
        <v>974</v>
      </c>
      <c r="X829" t="s">
        <v>921</v>
      </c>
      <c r="Y829" t="s">
        <v>922</v>
      </c>
      <c r="Z829" t="s">
        <v>923</v>
      </c>
      <c r="AB829">
        <v>635331.1</v>
      </c>
      <c r="AC829">
        <v>3246</v>
      </c>
      <c r="AD829" s="5">
        <v>37053.875011574099</v>
      </c>
      <c r="AE829" s="5">
        <v>37057.875011574099</v>
      </c>
    </row>
    <row r="830" spans="1:31" x14ac:dyDescent="0.2">
      <c r="A830" s="70">
        <f t="shared" si="76"/>
        <v>37048</v>
      </c>
      <c r="B830" s="70" t="str">
        <f t="shared" si="77"/>
        <v>US East Power</v>
      </c>
      <c r="C830" s="71">
        <f t="shared" si="78"/>
        <v>24000</v>
      </c>
      <c r="D830" s="71">
        <f t="shared" si="72"/>
        <v>120</v>
      </c>
      <c r="E830" s="3">
        <v>1350008</v>
      </c>
      <c r="F830" s="5">
        <v>37048.531006944402</v>
      </c>
      <c r="G830" t="s">
        <v>970</v>
      </c>
      <c r="H830" t="s">
        <v>997</v>
      </c>
      <c r="I830" t="s">
        <v>912</v>
      </c>
      <c r="K830" t="s">
        <v>913</v>
      </c>
      <c r="L830" t="s">
        <v>324</v>
      </c>
      <c r="M830">
        <v>47332</v>
      </c>
      <c r="N830" t="s">
        <v>583</v>
      </c>
      <c r="O830" s="7">
        <v>50</v>
      </c>
      <c r="R830" t="s">
        <v>916</v>
      </c>
      <c r="S830" t="s">
        <v>917</v>
      </c>
      <c r="T830" s="11">
        <v>36.25</v>
      </c>
      <c r="U830" t="s">
        <v>1044</v>
      </c>
      <c r="V830" t="s">
        <v>359</v>
      </c>
      <c r="W830" t="s">
        <v>360</v>
      </c>
      <c r="X830" t="s">
        <v>921</v>
      </c>
      <c r="Y830" t="s">
        <v>922</v>
      </c>
      <c r="Z830" t="s">
        <v>923</v>
      </c>
      <c r="AA830">
        <v>96009016</v>
      </c>
      <c r="AB830">
        <v>635382.1</v>
      </c>
      <c r="AC830">
        <v>18</v>
      </c>
      <c r="AD830" s="5">
        <v>37500</v>
      </c>
      <c r="AE830" s="5">
        <v>37529</v>
      </c>
    </row>
    <row r="831" spans="1:31" x14ac:dyDescent="0.2">
      <c r="A831" s="70">
        <f t="shared" si="76"/>
        <v>37048</v>
      </c>
      <c r="B831" s="70" t="str">
        <f t="shared" si="77"/>
        <v>Natural Gas</v>
      </c>
      <c r="C831" s="71">
        <f t="shared" si="78"/>
        <v>615000</v>
      </c>
      <c r="D831" s="71">
        <f t="shared" si="72"/>
        <v>153.75</v>
      </c>
      <c r="E831" s="3">
        <v>1350180</v>
      </c>
      <c r="F831" s="5">
        <v>37048.541400463</v>
      </c>
      <c r="G831" t="s">
        <v>93</v>
      </c>
      <c r="H831" t="s">
        <v>997</v>
      </c>
      <c r="I831" t="s">
        <v>912</v>
      </c>
      <c r="K831" t="s">
        <v>942</v>
      </c>
      <c r="L831" t="s">
        <v>708</v>
      </c>
      <c r="M831">
        <v>48792</v>
      </c>
      <c r="N831" t="s">
        <v>709</v>
      </c>
      <c r="P831" s="7">
        <v>5000</v>
      </c>
      <c r="R831" t="s">
        <v>945</v>
      </c>
      <c r="S831" t="s">
        <v>917</v>
      </c>
      <c r="T831" s="11">
        <v>-1.4999999999999999E-2</v>
      </c>
      <c r="U831" t="s">
        <v>1023</v>
      </c>
      <c r="V831" t="s">
        <v>2</v>
      </c>
      <c r="W831" t="s">
        <v>380</v>
      </c>
      <c r="X831" t="s">
        <v>62</v>
      </c>
      <c r="Y831" t="s">
        <v>922</v>
      </c>
      <c r="Z831" t="s">
        <v>950</v>
      </c>
      <c r="AB831" t="s">
        <v>435</v>
      </c>
      <c r="AC831">
        <v>53295</v>
      </c>
      <c r="AD831" s="5">
        <v>37073</v>
      </c>
      <c r="AE831" s="5">
        <v>37195</v>
      </c>
    </row>
    <row r="832" spans="1:31" x14ac:dyDescent="0.2">
      <c r="A832" s="70">
        <f t="shared" si="76"/>
        <v>37048</v>
      </c>
      <c r="B832" s="70" t="str">
        <f t="shared" si="77"/>
        <v>US East Power</v>
      </c>
      <c r="C832" s="71">
        <f t="shared" si="78"/>
        <v>24000</v>
      </c>
      <c r="D832" s="71">
        <f t="shared" si="72"/>
        <v>120</v>
      </c>
      <c r="E832" s="3">
        <v>1350444</v>
      </c>
      <c r="F832" s="5">
        <v>37048.549548611103</v>
      </c>
      <c r="G832" t="s">
        <v>107</v>
      </c>
      <c r="H832" t="s">
        <v>501</v>
      </c>
      <c r="I832" t="s">
        <v>912</v>
      </c>
      <c r="K832" t="s">
        <v>913</v>
      </c>
      <c r="L832" t="s">
        <v>324</v>
      </c>
      <c r="M832">
        <v>41031</v>
      </c>
      <c r="N832" t="s">
        <v>559</v>
      </c>
      <c r="P832" s="7">
        <v>50</v>
      </c>
      <c r="R832" t="s">
        <v>916</v>
      </c>
      <c r="S832" t="s">
        <v>917</v>
      </c>
      <c r="T832" s="11">
        <v>43</v>
      </c>
      <c r="U832" t="s">
        <v>687</v>
      </c>
      <c r="V832" t="s">
        <v>359</v>
      </c>
      <c r="W832" t="s">
        <v>360</v>
      </c>
      <c r="X832" t="s">
        <v>921</v>
      </c>
      <c r="Y832" t="s">
        <v>922</v>
      </c>
      <c r="Z832" t="s">
        <v>923</v>
      </c>
      <c r="AA832">
        <v>96060365</v>
      </c>
      <c r="AB832">
        <v>635491.1</v>
      </c>
      <c r="AC832">
        <v>12</v>
      </c>
      <c r="AD832" s="5">
        <v>37135.875011574099</v>
      </c>
      <c r="AE832" s="5">
        <v>37164.875011574099</v>
      </c>
    </row>
    <row r="833" spans="1:31" x14ac:dyDescent="0.2">
      <c r="A833" s="70">
        <f t="shared" si="76"/>
        <v>37048</v>
      </c>
      <c r="B833" s="70" t="str">
        <f t="shared" si="77"/>
        <v>US East Power</v>
      </c>
      <c r="C833" s="71">
        <f t="shared" si="78"/>
        <v>24800</v>
      </c>
      <c r="D833" s="71">
        <f t="shared" si="72"/>
        <v>124</v>
      </c>
      <c r="E833" s="3">
        <v>1350584</v>
      </c>
      <c r="F833" s="5">
        <v>37048.553495370397</v>
      </c>
      <c r="G833" t="s">
        <v>999</v>
      </c>
      <c r="H833" t="s">
        <v>997</v>
      </c>
      <c r="I833" t="s">
        <v>912</v>
      </c>
      <c r="K833" t="s">
        <v>913</v>
      </c>
      <c r="L833" t="s">
        <v>953</v>
      </c>
      <c r="M833">
        <v>52461</v>
      </c>
      <c r="N833" t="s">
        <v>610</v>
      </c>
      <c r="P833" s="7">
        <v>50</v>
      </c>
      <c r="R833" t="s">
        <v>916</v>
      </c>
      <c r="S833" t="s">
        <v>917</v>
      </c>
      <c r="T833" s="11">
        <v>65.75</v>
      </c>
      <c r="U833" t="s">
        <v>850</v>
      </c>
      <c r="V833" t="s">
        <v>1002</v>
      </c>
      <c r="W833" t="s">
        <v>1003</v>
      </c>
      <c r="X833" t="s">
        <v>921</v>
      </c>
      <c r="Y833" t="s">
        <v>922</v>
      </c>
      <c r="Z833" t="s">
        <v>923</v>
      </c>
      <c r="AA833">
        <v>96004396</v>
      </c>
      <c r="AB833">
        <v>635535.1</v>
      </c>
      <c r="AC833">
        <v>64245</v>
      </c>
      <c r="AD833" s="5">
        <v>37104.875</v>
      </c>
      <c r="AE833" s="5">
        <v>37134.875</v>
      </c>
    </row>
    <row r="834" spans="1:31" x14ac:dyDescent="0.2">
      <c r="A834" s="70">
        <f t="shared" si="76"/>
        <v>37048</v>
      </c>
      <c r="B834" s="70" t="str">
        <f t="shared" si="77"/>
        <v>US East Power</v>
      </c>
      <c r="C834" s="71">
        <f t="shared" si="78"/>
        <v>24000</v>
      </c>
      <c r="D834" s="71">
        <f t="shared" si="72"/>
        <v>120</v>
      </c>
      <c r="E834" s="3">
        <v>1350795</v>
      </c>
      <c r="F834" s="5">
        <v>37048.563726851899</v>
      </c>
      <c r="G834" t="s">
        <v>107</v>
      </c>
      <c r="H834" t="s">
        <v>501</v>
      </c>
      <c r="I834" t="s">
        <v>912</v>
      </c>
      <c r="K834" t="s">
        <v>913</v>
      </c>
      <c r="L834" t="s">
        <v>324</v>
      </c>
      <c r="M834">
        <v>47332</v>
      </c>
      <c r="N834" t="s">
        <v>583</v>
      </c>
      <c r="P834" s="7">
        <v>50</v>
      </c>
      <c r="R834" t="s">
        <v>916</v>
      </c>
      <c r="S834" t="s">
        <v>917</v>
      </c>
      <c r="T834" s="11">
        <v>36.25</v>
      </c>
      <c r="U834" t="s">
        <v>687</v>
      </c>
      <c r="V834" t="s">
        <v>359</v>
      </c>
      <c r="W834" t="s">
        <v>360</v>
      </c>
      <c r="X834" t="s">
        <v>921</v>
      </c>
      <c r="Y834" t="s">
        <v>922</v>
      </c>
      <c r="Z834" t="s">
        <v>923</v>
      </c>
      <c r="AA834">
        <v>96060365</v>
      </c>
      <c r="AB834">
        <v>635567.1</v>
      </c>
      <c r="AC834">
        <v>12</v>
      </c>
      <c r="AD834" s="5">
        <v>37500</v>
      </c>
      <c r="AE834" s="5">
        <v>37529</v>
      </c>
    </row>
    <row r="835" spans="1:31" x14ac:dyDescent="0.2">
      <c r="A835" s="70">
        <f t="shared" si="76"/>
        <v>37048</v>
      </c>
      <c r="B835" s="70" t="str">
        <f t="shared" si="77"/>
        <v>US East Power</v>
      </c>
      <c r="C835" s="71">
        <f t="shared" si="78"/>
        <v>4000</v>
      </c>
      <c r="D835" s="71">
        <f t="shared" si="72"/>
        <v>20</v>
      </c>
      <c r="E835" s="3">
        <v>1351220</v>
      </c>
      <c r="F835" s="5">
        <v>37048.585428240702</v>
      </c>
      <c r="G835" t="s">
        <v>924</v>
      </c>
      <c r="H835" t="s">
        <v>997</v>
      </c>
      <c r="I835" t="s">
        <v>912</v>
      </c>
      <c r="K835" t="s">
        <v>913</v>
      </c>
      <c r="L835" t="s">
        <v>953</v>
      </c>
      <c r="M835">
        <v>29063</v>
      </c>
      <c r="N835" t="s">
        <v>418</v>
      </c>
      <c r="O835" s="7">
        <v>50</v>
      </c>
      <c r="R835" t="s">
        <v>916</v>
      </c>
      <c r="S835" t="s">
        <v>917</v>
      </c>
      <c r="T835" s="11">
        <v>42.5</v>
      </c>
      <c r="U835" t="s">
        <v>1029</v>
      </c>
      <c r="V835" t="s">
        <v>508</v>
      </c>
      <c r="W835" t="s">
        <v>342</v>
      </c>
      <c r="X835" t="s">
        <v>921</v>
      </c>
      <c r="Y835" t="s">
        <v>922</v>
      </c>
      <c r="Z835" t="s">
        <v>923</v>
      </c>
      <c r="AA835">
        <v>96020035</v>
      </c>
      <c r="AB835">
        <v>635662.1</v>
      </c>
      <c r="AC835">
        <v>71108</v>
      </c>
      <c r="AD835" s="5">
        <v>37053.875011574099</v>
      </c>
      <c r="AE835" s="5">
        <v>37057.875011574099</v>
      </c>
    </row>
    <row r="836" spans="1:31" x14ac:dyDescent="0.2">
      <c r="A836" s="70">
        <f t="shared" si="76"/>
        <v>37048</v>
      </c>
      <c r="B836" s="70" t="str">
        <f t="shared" si="77"/>
        <v>US East Power</v>
      </c>
      <c r="C836" s="71">
        <f t="shared" si="78"/>
        <v>24800</v>
      </c>
      <c r="D836" s="71">
        <f t="shared" si="72"/>
        <v>124</v>
      </c>
      <c r="E836" s="3">
        <v>1351362</v>
      </c>
      <c r="F836" s="5">
        <v>37048.592314814799</v>
      </c>
      <c r="G836" t="s">
        <v>999</v>
      </c>
      <c r="H836" t="s">
        <v>997</v>
      </c>
      <c r="I836" t="s">
        <v>912</v>
      </c>
      <c r="K836" t="s">
        <v>913</v>
      </c>
      <c r="L836" t="s">
        <v>953</v>
      </c>
      <c r="M836">
        <v>52461</v>
      </c>
      <c r="N836" t="s">
        <v>610</v>
      </c>
      <c r="P836" s="7">
        <v>50</v>
      </c>
      <c r="R836" t="s">
        <v>916</v>
      </c>
      <c r="S836" t="s">
        <v>917</v>
      </c>
      <c r="T836" s="11">
        <v>65</v>
      </c>
      <c r="U836" t="s">
        <v>850</v>
      </c>
      <c r="V836" t="s">
        <v>1002</v>
      </c>
      <c r="W836" t="s">
        <v>1003</v>
      </c>
      <c r="X836" t="s">
        <v>921</v>
      </c>
      <c r="Y836" t="s">
        <v>922</v>
      </c>
      <c r="Z836" t="s">
        <v>923</v>
      </c>
      <c r="AA836">
        <v>96004396</v>
      </c>
      <c r="AB836">
        <v>635705.1</v>
      </c>
      <c r="AC836">
        <v>64245</v>
      </c>
      <c r="AD836" s="5">
        <v>37104.875</v>
      </c>
      <c r="AE836" s="5">
        <v>37134.875</v>
      </c>
    </row>
    <row r="837" spans="1:31" x14ac:dyDescent="0.2">
      <c r="A837" s="70">
        <f t="shared" si="76"/>
        <v>37048</v>
      </c>
      <c r="B837" s="70" t="str">
        <f t="shared" si="77"/>
        <v>US West Power</v>
      </c>
      <c r="C837" s="71">
        <f t="shared" si="78"/>
        <v>9200</v>
      </c>
      <c r="D837" s="71">
        <f t="shared" si="72"/>
        <v>69</v>
      </c>
      <c r="E837" s="3">
        <v>1351519</v>
      </c>
      <c r="F837" s="5">
        <v>37048.617928240703</v>
      </c>
      <c r="G837" t="s">
        <v>436</v>
      </c>
      <c r="H837" t="s">
        <v>501</v>
      </c>
      <c r="I837" t="s">
        <v>912</v>
      </c>
      <c r="K837" t="s">
        <v>913</v>
      </c>
      <c r="L837" t="s">
        <v>914</v>
      </c>
      <c r="M837">
        <v>29396</v>
      </c>
      <c r="N837" t="s">
        <v>437</v>
      </c>
      <c r="P837" s="7">
        <v>25</v>
      </c>
      <c r="R837" t="s">
        <v>916</v>
      </c>
      <c r="S837" t="s">
        <v>917</v>
      </c>
      <c r="T837" s="11">
        <v>30</v>
      </c>
      <c r="U837" t="s">
        <v>438</v>
      </c>
      <c r="V837" t="s">
        <v>867</v>
      </c>
      <c r="W837" t="s">
        <v>920</v>
      </c>
      <c r="X837" t="s">
        <v>921</v>
      </c>
      <c r="Y837" t="s">
        <v>922</v>
      </c>
      <c r="Z837" t="s">
        <v>923</v>
      </c>
      <c r="AA837">
        <v>95001154</v>
      </c>
      <c r="AB837">
        <v>635819.1</v>
      </c>
      <c r="AC837">
        <v>76158</v>
      </c>
      <c r="AD837" s="5">
        <v>37050.875011574099</v>
      </c>
      <c r="AE837" s="5">
        <v>37072.875011574099</v>
      </c>
    </row>
    <row r="838" spans="1:31" x14ac:dyDescent="0.2">
      <c r="A838" s="70">
        <f t="shared" si="76"/>
        <v>37048</v>
      </c>
      <c r="B838" s="70" t="str">
        <f t="shared" si="77"/>
        <v>US East Power</v>
      </c>
      <c r="C838" s="71">
        <f t="shared" si="78"/>
        <v>24000</v>
      </c>
      <c r="D838" s="71">
        <f t="shared" si="72"/>
        <v>120</v>
      </c>
      <c r="E838" s="3">
        <v>1351588</v>
      </c>
      <c r="F838" s="5">
        <v>37048.629039351901</v>
      </c>
      <c r="G838" t="s">
        <v>990</v>
      </c>
      <c r="H838" t="s">
        <v>911</v>
      </c>
      <c r="I838" t="s">
        <v>912</v>
      </c>
      <c r="K838" t="s">
        <v>913</v>
      </c>
      <c r="L838" t="s">
        <v>953</v>
      </c>
      <c r="M838">
        <v>3942</v>
      </c>
      <c r="N838" t="s">
        <v>116</v>
      </c>
      <c r="O838" s="7">
        <v>50</v>
      </c>
      <c r="R838" t="s">
        <v>916</v>
      </c>
      <c r="S838" t="s">
        <v>917</v>
      </c>
      <c r="T838" s="11">
        <v>39.25</v>
      </c>
      <c r="U838" t="s">
        <v>636</v>
      </c>
      <c r="V838" t="s">
        <v>993</v>
      </c>
      <c r="W838" t="s">
        <v>994</v>
      </c>
      <c r="X838" t="s">
        <v>921</v>
      </c>
      <c r="Y838" t="s">
        <v>922</v>
      </c>
      <c r="Z838" t="s">
        <v>923</v>
      </c>
      <c r="AB838">
        <v>635863.1</v>
      </c>
      <c r="AC838">
        <v>3246</v>
      </c>
      <c r="AD838" s="5">
        <v>37135.591666666704</v>
      </c>
      <c r="AE838" s="5">
        <v>37164.591666666704</v>
      </c>
    </row>
    <row r="839" spans="1:31" x14ac:dyDescent="0.2">
      <c r="A839" s="70">
        <f t="shared" si="76"/>
        <v>37048</v>
      </c>
      <c r="B839" s="70" t="str">
        <f t="shared" si="77"/>
        <v>US East Power</v>
      </c>
      <c r="C839" s="71">
        <f t="shared" si="78"/>
        <v>4000</v>
      </c>
      <c r="D839" s="71">
        <f t="shared" si="72"/>
        <v>20</v>
      </c>
      <c r="E839" s="3">
        <v>1351690</v>
      </c>
      <c r="F839" s="5">
        <v>37048.653611111098</v>
      </c>
      <c r="G839" t="s">
        <v>990</v>
      </c>
      <c r="H839" t="s">
        <v>911</v>
      </c>
      <c r="I839" t="s">
        <v>912</v>
      </c>
      <c r="K839" t="s">
        <v>913</v>
      </c>
      <c r="L839" t="s">
        <v>953</v>
      </c>
      <c r="M839">
        <v>29089</v>
      </c>
      <c r="N839" t="s">
        <v>865</v>
      </c>
      <c r="O839" s="7">
        <v>50</v>
      </c>
      <c r="R839" t="s">
        <v>916</v>
      </c>
      <c r="S839" t="s">
        <v>917</v>
      </c>
      <c r="T839" s="11">
        <v>43.75</v>
      </c>
      <c r="U839" t="s">
        <v>636</v>
      </c>
      <c r="V839" t="s">
        <v>973</v>
      </c>
      <c r="W839" t="s">
        <v>974</v>
      </c>
      <c r="X839" t="s">
        <v>921</v>
      </c>
      <c r="Y839" t="s">
        <v>922</v>
      </c>
      <c r="Z839" t="s">
        <v>923</v>
      </c>
      <c r="AB839">
        <v>635948.1</v>
      </c>
      <c r="AC839">
        <v>3246</v>
      </c>
      <c r="AD839" s="5">
        <v>37053.875011574099</v>
      </c>
      <c r="AE839" s="5">
        <v>37057.875011574099</v>
      </c>
    </row>
    <row r="840" spans="1:31" x14ac:dyDescent="0.2">
      <c r="A840" s="70">
        <f t="shared" ref="A840:A862" si="79">DATEVALUE(TEXT(F840, "mm/dd/yy"))</f>
        <v>37049</v>
      </c>
      <c r="B840" s="70" t="str">
        <f t="shared" ref="B840:B862" si="80">IF(K840="Power",IF(Z840="Enron Canada Corp.",LEFT(L840,9),LEFT(L840,13)),K840)</f>
        <v>US East Power</v>
      </c>
      <c r="C840" s="71">
        <f t="shared" ref="C840:C862" si="81">IF(K840="Power",((AE840-AD840+1)*16*SUM(O840:P840)),((AE840-AD840+1)*SUM(O840:P840)))</f>
        <v>4000</v>
      </c>
      <c r="D840" s="71">
        <f t="shared" si="72"/>
        <v>20</v>
      </c>
      <c r="E840" s="3">
        <v>1352303</v>
      </c>
      <c r="F840" s="5">
        <v>37049.276192129597</v>
      </c>
      <c r="G840" t="s">
        <v>621</v>
      </c>
      <c r="H840" t="s">
        <v>997</v>
      </c>
      <c r="I840" t="s">
        <v>912</v>
      </c>
      <c r="K840" t="s">
        <v>913</v>
      </c>
      <c r="L840" t="s">
        <v>953</v>
      </c>
      <c r="M840">
        <v>29076</v>
      </c>
      <c r="N840" t="s">
        <v>590</v>
      </c>
      <c r="P840" s="7">
        <v>50</v>
      </c>
      <c r="R840" t="s">
        <v>916</v>
      </c>
      <c r="S840" t="s">
        <v>917</v>
      </c>
      <c r="T840" s="11">
        <v>53</v>
      </c>
      <c r="U840" t="s">
        <v>850</v>
      </c>
      <c r="V840" t="s">
        <v>513</v>
      </c>
      <c r="W840" t="s">
        <v>352</v>
      </c>
      <c r="X840" t="s">
        <v>921</v>
      </c>
      <c r="Y840" t="s">
        <v>922</v>
      </c>
      <c r="Z840" t="s">
        <v>923</v>
      </c>
      <c r="AB840">
        <v>636132.1</v>
      </c>
      <c r="AC840">
        <v>1424</v>
      </c>
      <c r="AD840" s="5">
        <v>37053.875011574099</v>
      </c>
      <c r="AE840" s="5">
        <v>37057.875011574099</v>
      </c>
    </row>
    <row r="841" spans="1:31" x14ac:dyDescent="0.2">
      <c r="A841" s="70">
        <f t="shared" si="79"/>
        <v>37049</v>
      </c>
      <c r="B841" s="70" t="str">
        <f t="shared" si="80"/>
        <v>US East Power</v>
      </c>
      <c r="C841" s="71">
        <f t="shared" si="81"/>
        <v>4000</v>
      </c>
      <c r="D841" s="71">
        <f t="shared" si="72"/>
        <v>20</v>
      </c>
      <c r="E841" s="3">
        <v>1352305</v>
      </c>
      <c r="F841" s="5">
        <v>37049.276481481502</v>
      </c>
      <c r="G841" t="s">
        <v>967</v>
      </c>
      <c r="H841" t="s">
        <v>911</v>
      </c>
      <c r="I841" t="s">
        <v>912</v>
      </c>
      <c r="K841" t="s">
        <v>913</v>
      </c>
      <c r="L841" t="s">
        <v>953</v>
      </c>
      <c r="M841">
        <v>29083</v>
      </c>
      <c r="N841" t="s">
        <v>697</v>
      </c>
      <c r="P841" s="7">
        <v>50</v>
      </c>
      <c r="R841" t="s">
        <v>916</v>
      </c>
      <c r="S841" t="s">
        <v>917</v>
      </c>
      <c r="T841" s="11">
        <v>40.75</v>
      </c>
      <c r="U841" t="s">
        <v>638</v>
      </c>
      <c r="V841" t="s">
        <v>956</v>
      </c>
      <c r="W841" t="s">
        <v>969</v>
      </c>
      <c r="X841" t="s">
        <v>921</v>
      </c>
      <c r="Y841" t="s">
        <v>922</v>
      </c>
      <c r="Z841" t="s">
        <v>923</v>
      </c>
      <c r="AA841">
        <v>96021791</v>
      </c>
      <c r="AB841">
        <v>636133.1</v>
      </c>
      <c r="AC841">
        <v>64168</v>
      </c>
      <c r="AD841" s="5">
        <v>37053.875011574099</v>
      </c>
      <c r="AE841" s="5">
        <v>37057.875011574099</v>
      </c>
    </row>
    <row r="842" spans="1:31" x14ac:dyDescent="0.2">
      <c r="A842" s="70">
        <f t="shared" si="79"/>
        <v>37049</v>
      </c>
      <c r="B842" s="70" t="str">
        <f t="shared" si="80"/>
        <v>US East Power</v>
      </c>
      <c r="C842" s="71">
        <f t="shared" si="81"/>
        <v>73600</v>
      </c>
      <c r="D842" s="71">
        <f t="shared" si="72"/>
        <v>368</v>
      </c>
      <c r="E842" s="3">
        <v>1352338</v>
      </c>
      <c r="F842" s="5">
        <v>37049.279479166697</v>
      </c>
      <c r="G842" t="s">
        <v>990</v>
      </c>
      <c r="H842" t="s">
        <v>911</v>
      </c>
      <c r="I842" t="s">
        <v>912</v>
      </c>
      <c r="K842" t="s">
        <v>913</v>
      </c>
      <c r="L842" t="s">
        <v>953</v>
      </c>
      <c r="M842">
        <v>32890</v>
      </c>
      <c r="N842" t="s">
        <v>48</v>
      </c>
      <c r="O842" s="7">
        <v>50</v>
      </c>
      <c r="R842" t="s">
        <v>916</v>
      </c>
      <c r="S842" t="s">
        <v>917</v>
      </c>
      <c r="T842" s="11">
        <v>36.35</v>
      </c>
      <c r="U842" t="s">
        <v>636</v>
      </c>
      <c r="V842" t="s">
        <v>993</v>
      </c>
      <c r="W842" t="s">
        <v>994</v>
      </c>
      <c r="X842" t="s">
        <v>921</v>
      </c>
      <c r="Y842" t="s">
        <v>922</v>
      </c>
      <c r="Z842" t="s">
        <v>923</v>
      </c>
      <c r="AB842">
        <v>636164.1</v>
      </c>
      <c r="AC842">
        <v>3246</v>
      </c>
      <c r="AD842" s="5">
        <v>37165.591666666704</v>
      </c>
      <c r="AE842" s="5">
        <v>37256.591666666704</v>
      </c>
    </row>
    <row r="843" spans="1:31" x14ac:dyDescent="0.2">
      <c r="A843" s="70">
        <f t="shared" si="79"/>
        <v>37049</v>
      </c>
      <c r="B843" s="70" t="str">
        <f t="shared" si="80"/>
        <v>US East Power</v>
      </c>
      <c r="C843" s="71">
        <f t="shared" si="81"/>
        <v>800</v>
      </c>
      <c r="D843" s="71">
        <f t="shared" si="72"/>
        <v>4</v>
      </c>
      <c r="E843" s="3">
        <v>1352366</v>
      </c>
      <c r="F843" s="5">
        <v>37049.283599536997</v>
      </c>
      <c r="G843" t="s">
        <v>388</v>
      </c>
      <c r="H843" t="s">
        <v>911</v>
      </c>
      <c r="I843" t="s">
        <v>912</v>
      </c>
      <c r="K843" t="s">
        <v>913</v>
      </c>
      <c r="L843" t="s">
        <v>953</v>
      </c>
      <c r="M843">
        <v>29082</v>
      </c>
      <c r="N843" t="s">
        <v>441</v>
      </c>
      <c r="O843" s="7">
        <v>50</v>
      </c>
      <c r="R843" t="s">
        <v>916</v>
      </c>
      <c r="S843" t="s">
        <v>917</v>
      </c>
      <c r="T843" s="11">
        <v>37</v>
      </c>
      <c r="U843" t="s">
        <v>638</v>
      </c>
      <c r="V843" t="s">
        <v>956</v>
      </c>
      <c r="W843" t="s">
        <v>969</v>
      </c>
      <c r="X843" t="s">
        <v>921</v>
      </c>
      <c r="Y843" t="s">
        <v>922</v>
      </c>
      <c r="Z843" t="s">
        <v>923</v>
      </c>
      <c r="AA843">
        <v>96035737</v>
      </c>
      <c r="AB843">
        <v>636192.1</v>
      </c>
      <c r="AC843">
        <v>79689</v>
      </c>
      <c r="AD843" s="5">
        <v>37050.875011574099</v>
      </c>
      <c r="AE843" s="5">
        <v>37050.875011574099</v>
      </c>
    </row>
    <row r="844" spans="1:31" x14ac:dyDescent="0.2">
      <c r="A844" s="70">
        <f t="shared" si="79"/>
        <v>37049</v>
      </c>
      <c r="B844" s="70" t="str">
        <f t="shared" si="80"/>
        <v>US East Power</v>
      </c>
      <c r="C844" s="71">
        <f t="shared" si="81"/>
        <v>800</v>
      </c>
      <c r="D844" s="71">
        <f t="shared" si="72"/>
        <v>4</v>
      </c>
      <c r="E844" s="3">
        <v>1352371</v>
      </c>
      <c r="F844" s="5">
        <v>37049.284456018497</v>
      </c>
      <c r="G844" t="s">
        <v>967</v>
      </c>
      <c r="H844" t="s">
        <v>911</v>
      </c>
      <c r="I844" t="s">
        <v>912</v>
      </c>
      <c r="K844" t="s">
        <v>913</v>
      </c>
      <c r="L844" t="s">
        <v>953</v>
      </c>
      <c r="M844">
        <v>29082</v>
      </c>
      <c r="N844" t="s">
        <v>441</v>
      </c>
      <c r="O844" s="7">
        <v>50</v>
      </c>
      <c r="R844" t="s">
        <v>916</v>
      </c>
      <c r="S844" t="s">
        <v>917</v>
      </c>
      <c r="T844" s="11">
        <v>37</v>
      </c>
      <c r="U844" t="s">
        <v>638</v>
      </c>
      <c r="V844" t="s">
        <v>956</v>
      </c>
      <c r="W844" t="s">
        <v>969</v>
      </c>
      <c r="X844" t="s">
        <v>921</v>
      </c>
      <c r="Y844" t="s">
        <v>922</v>
      </c>
      <c r="Z844" t="s">
        <v>923</v>
      </c>
      <c r="AA844">
        <v>96021791</v>
      </c>
      <c r="AB844">
        <v>636195.1</v>
      </c>
      <c r="AC844">
        <v>64168</v>
      </c>
      <c r="AD844" s="5">
        <v>37050.875011574099</v>
      </c>
      <c r="AE844" s="5">
        <v>37050.875011574099</v>
      </c>
    </row>
    <row r="845" spans="1:31" x14ac:dyDescent="0.2">
      <c r="A845" s="70">
        <f t="shared" si="79"/>
        <v>37049</v>
      </c>
      <c r="B845" s="70" t="str">
        <f t="shared" si="80"/>
        <v>US East Power</v>
      </c>
      <c r="C845" s="71">
        <f t="shared" si="81"/>
        <v>800</v>
      </c>
      <c r="D845" s="71">
        <f t="shared" si="72"/>
        <v>4</v>
      </c>
      <c r="E845" s="3">
        <v>1352413</v>
      </c>
      <c r="F845" s="5">
        <v>37049.288032407399</v>
      </c>
      <c r="G845" t="s">
        <v>211</v>
      </c>
      <c r="H845" t="s">
        <v>997</v>
      </c>
      <c r="I845" t="s">
        <v>912</v>
      </c>
      <c r="K845" t="s">
        <v>913</v>
      </c>
      <c r="L845" t="s">
        <v>953</v>
      </c>
      <c r="M845">
        <v>29094</v>
      </c>
      <c r="N845" t="s">
        <v>212</v>
      </c>
      <c r="O845" s="7">
        <v>50</v>
      </c>
      <c r="R845" t="s">
        <v>916</v>
      </c>
      <c r="S845" t="s">
        <v>917</v>
      </c>
      <c r="T845" s="11">
        <v>31.75</v>
      </c>
      <c r="U845" t="s">
        <v>850</v>
      </c>
      <c r="V845" t="s">
        <v>341</v>
      </c>
      <c r="W845" t="s">
        <v>514</v>
      </c>
      <c r="X845" t="s">
        <v>921</v>
      </c>
      <c r="Y845" t="s">
        <v>922</v>
      </c>
      <c r="Z845" t="s">
        <v>923</v>
      </c>
      <c r="AB845">
        <v>636226.1</v>
      </c>
      <c r="AC845">
        <v>5660</v>
      </c>
      <c r="AD845" s="5">
        <v>37050.875011574099</v>
      </c>
      <c r="AE845" s="5">
        <v>37050.875011574099</v>
      </c>
    </row>
    <row r="846" spans="1:31" x14ac:dyDescent="0.2">
      <c r="A846" s="70">
        <f t="shared" si="79"/>
        <v>37049</v>
      </c>
      <c r="B846" s="70" t="str">
        <f t="shared" si="80"/>
        <v>US East Power</v>
      </c>
      <c r="C846" s="71">
        <f t="shared" si="81"/>
        <v>800</v>
      </c>
      <c r="D846" s="71">
        <f t="shared" si="72"/>
        <v>4</v>
      </c>
      <c r="E846" s="3">
        <v>1352485</v>
      </c>
      <c r="F846" s="5">
        <v>37049.295775462997</v>
      </c>
      <c r="G846" t="s">
        <v>967</v>
      </c>
      <c r="H846" t="s">
        <v>911</v>
      </c>
      <c r="I846" t="s">
        <v>912</v>
      </c>
      <c r="K846" t="s">
        <v>913</v>
      </c>
      <c r="L846" t="s">
        <v>953</v>
      </c>
      <c r="M846">
        <v>29082</v>
      </c>
      <c r="N846" t="s">
        <v>441</v>
      </c>
      <c r="O846" s="7">
        <v>50</v>
      </c>
      <c r="R846" t="s">
        <v>916</v>
      </c>
      <c r="S846" t="s">
        <v>917</v>
      </c>
      <c r="T846" s="11">
        <v>36.5</v>
      </c>
      <c r="U846" t="s">
        <v>638</v>
      </c>
      <c r="V846" t="s">
        <v>956</v>
      </c>
      <c r="W846" t="s">
        <v>969</v>
      </c>
      <c r="X846" t="s">
        <v>921</v>
      </c>
      <c r="Y846" t="s">
        <v>922</v>
      </c>
      <c r="Z846" t="s">
        <v>923</v>
      </c>
      <c r="AA846">
        <v>96021791</v>
      </c>
      <c r="AB846">
        <v>636282.1</v>
      </c>
      <c r="AC846">
        <v>64168</v>
      </c>
      <c r="AD846" s="5">
        <v>37050.875011574099</v>
      </c>
      <c r="AE846" s="5">
        <v>37050.875011574099</v>
      </c>
    </row>
    <row r="847" spans="1:31" x14ac:dyDescent="0.2">
      <c r="A847" s="70">
        <f t="shared" si="79"/>
        <v>37049</v>
      </c>
      <c r="B847" s="70" t="str">
        <f t="shared" si="80"/>
        <v>US East Power</v>
      </c>
      <c r="C847" s="71">
        <f t="shared" si="81"/>
        <v>800</v>
      </c>
      <c r="D847" s="71">
        <f t="shared" si="72"/>
        <v>4</v>
      </c>
      <c r="E847" s="3">
        <v>1352489</v>
      </c>
      <c r="F847" s="5">
        <v>37049.296493055597</v>
      </c>
      <c r="G847" t="s">
        <v>730</v>
      </c>
      <c r="H847" t="s">
        <v>501</v>
      </c>
      <c r="I847" t="s">
        <v>912</v>
      </c>
      <c r="K847" t="s">
        <v>913</v>
      </c>
      <c r="L847" t="s">
        <v>953</v>
      </c>
      <c r="M847">
        <v>52661</v>
      </c>
      <c r="N847" t="s">
        <v>428</v>
      </c>
      <c r="O847" s="7">
        <v>50</v>
      </c>
      <c r="R847" t="s">
        <v>916</v>
      </c>
      <c r="S847" t="s">
        <v>917</v>
      </c>
      <c r="T847" s="11">
        <v>43.5</v>
      </c>
      <c r="U847" t="s">
        <v>213</v>
      </c>
      <c r="V847" t="s">
        <v>863</v>
      </c>
      <c r="W847" t="s">
        <v>664</v>
      </c>
      <c r="X847" t="s">
        <v>921</v>
      </c>
      <c r="Y847" t="s">
        <v>922</v>
      </c>
      <c r="Z847" t="s">
        <v>923</v>
      </c>
      <c r="AB847">
        <v>636285.1</v>
      </c>
      <c r="AC847">
        <v>26428</v>
      </c>
      <c r="AD847" s="5">
        <v>37050.875011574099</v>
      </c>
      <c r="AE847" s="5">
        <v>37050.875011574099</v>
      </c>
    </row>
    <row r="848" spans="1:31" x14ac:dyDescent="0.2">
      <c r="A848" s="70">
        <f t="shared" si="79"/>
        <v>37049</v>
      </c>
      <c r="B848" s="70" t="str">
        <f t="shared" si="80"/>
        <v>US East Power</v>
      </c>
      <c r="C848" s="71">
        <f t="shared" si="81"/>
        <v>800</v>
      </c>
      <c r="D848" s="71">
        <f t="shared" ref="D848:D911" si="82">VLOOKUP(H848,$A$7:$F$13,(HLOOKUP(B848,$B$5:$F$6,2,FALSE)),FALSE)*C848</f>
        <v>4</v>
      </c>
      <c r="E848" s="3">
        <v>1352493</v>
      </c>
      <c r="F848" s="5">
        <v>37049.296956018501</v>
      </c>
      <c r="G848" t="s">
        <v>730</v>
      </c>
      <c r="H848" t="s">
        <v>501</v>
      </c>
      <c r="I848" t="s">
        <v>912</v>
      </c>
      <c r="K848" t="s">
        <v>913</v>
      </c>
      <c r="L848" t="s">
        <v>953</v>
      </c>
      <c r="M848">
        <v>52661</v>
      </c>
      <c r="N848" t="s">
        <v>428</v>
      </c>
      <c r="O848" s="7">
        <v>50</v>
      </c>
      <c r="R848" t="s">
        <v>916</v>
      </c>
      <c r="S848" t="s">
        <v>917</v>
      </c>
      <c r="T848" s="11">
        <v>42</v>
      </c>
      <c r="U848" t="s">
        <v>213</v>
      </c>
      <c r="V848" t="s">
        <v>863</v>
      </c>
      <c r="W848" t="s">
        <v>664</v>
      </c>
      <c r="X848" t="s">
        <v>921</v>
      </c>
      <c r="Y848" t="s">
        <v>922</v>
      </c>
      <c r="Z848" t="s">
        <v>923</v>
      </c>
      <c r="AB848">
        <v>636289.1</v>
      </c>
      <c r="AC848">
        <v>26428</v>
      </c>
      <c r="AD848" s="5">
        <v>37050.875011574099</v>
      </c>
      <c r="AE848" s="5">
        <v>37050.875011574099</v>
      </c>
    </row>
    <row r="849" spans="1:31" x14ac:dyDescent="0.2">
      <c r="A849" s="70">
        <f t="shared" si="79"/>
        <v>37049</v>
      </c>
      <c r="B849" s="70" t="str">
        <f t="shared" si="80"/>
        <v>US East Power</v>
      </c>
      <c r="C849" s="71">
        <f t="shared" si="81"/>
        <v>800</v>
      </c>
      <c r="D849" s="71">
        <f t="shared" si="82"/>
        <v>4</v>
      </c>
      <c r="E849" s="3">
        <v>1352502</v>
      </c>
      <c r="F849" s="5">
        <v>37049.298263888901</v>
      </c>
      <c r="G849" t="s">
        <v>730</v>
      </c>
      <c r="H849" t="s">
        <v>501</v>
      </c>
      <c r="I849" t="s">
        <v>912</v>
      </c>
      <c r="K849" t="s">
        <v>913</v>
      </c>
      <c r="L849" t="s">
        <v>953</v>
      </c>
      <c r="M849">
        <v>52661</v>
      </c>
      <c r="N849" t="s">
        <v>428</v>
      </c>
      <c r="O849" s="7">
        <v>50</v>
      </c>
      <c r="R849" t="s">
        <v>916</v>
      </c>
      <c r="S849" t="s">
        <v>917</v>
      </c>
      <c r="T849" s="11">
        <v>40.5</v>
      </c>
      <c r="U849" t="s">
        <v>213</v>
      </c>
      <c r="V849" t="s">
        <v>863</v>
      </c>
      <c r="W849" t="s">
        <v>664</v>
      </c>
      <c r="X849" t="s">
        <v>921</v>
      </c>
      <c r="Y849" t="s">
        <v>922</v>
      </c>
      <c r="Z849" t="s">
        <v>923</v>
      </c>
      <c r="AB849">
        <v>636296.1</v>
      </c>
      <c r="AC849">
        <v>26428</v>
      </c>
      <c r="AD849" s="5">
        <v>37050.875011574099</v>
      </c>
      <c r="AE849" s="5">
        <v>37050.875011574099</v>
      </c>
    </row>
    <row r="850" spans="1:31" x14ac:dyDescent="0.2">
      <c r="A850" s="70">
        <f t="shared" si="79"/>
        <v>37049</v>
      </c>
      <c r="B850" s="70" t="str">
        <f t="shared" si="80"/>
        <v>US East Power</v>
      </c>
      <c r="C850" s="71">
        <f t="shared" si="81"/>
        <v>800</v>
      </c>
      <c r="D850" s="71">
        <f t="shared" si="82"/>
        <v>4</v>
      </c>
      <c r="E850" s="3">
        <v>1352546</v>
      </c>
      <c r="F850" s="5">
        <v>37049.302673611099</v>
      </c>
      <c r="G850" t="s">
        <v>730</v>
      </c>
      <c r="H850" t="s">
        <v>501</v>
      </c>
      <c r="I850" t="s">
        <v>912</v>
      </c>
      <c r="K850" t="s">
        <v>913</v>
      </c>
      <c r="L850" t="s">
        <v>953</v>
      </c>
      <c r="M850">
        <v>52661</v>
      </c>
      <c r="N850" t="s">
        <v>428</v>
      </c>
      <c r="O850" s="7">
        <v>50</v>
      </c>
      <c r="R850" t="s">
        <v>916</v>
      </c>
      <c r="S850" t="s">
        <v>917</v>
      </c>
      <c r="T850" s="11">
        <v>39.25</v>
      </c>
      <c r="U850" t="s">
        <v>213</v>
      </c>
      <c r="V850" t="s">
        <v>863</v>
      </c>
      <c r="W850" t="s">
        <v>664</v>
      </c>
      <c r="X850" t="s">
        <v>921</v>
      </c>
      <c r="Y850" t="s">
        <v>922</v>
      </c>
      <c r="Z850" t="s">
        <v>923</v>
      </c>
      <c r="AB850">
        <v>636317.1</v>
      </c>
      <c r="AC850">
        <v>26428</v>
      </c>
      <c r="AD850" s="5">
        <v>37050.875011574099</v>
      </c>
      <c r="AE850" s="5">
        <v>37050.875011574099</v>
      </c>
    </row>
    <row r="851" spans="1:31" x14ac:dyDescent="0.2">
      <c r="A851" s="70">
        <f t="shared" si="79"/>
        <v>37049</v>
      </c>
      <c r="B851" s="70" t="str">
        <f t="shared" si="80"/>
        <v>US East Power</v>
      </c>
      <c r="C851" s="71">
        <f t="shared" si="81"/>
        <v>800</v>
      </c>
      <c r="D851" s="71">
        <f t="shared" si="82"/>
        <v>4</v>
      </c>
      <c r="E851" s="3">
        <v>1352551</v>
      </c>
      <c r="F851" s="5">
        <v>37049.303333333301</v>
      </c>
      <c r="G851" t="s">
        <v>730</v>
      </c>
      <c r="H851" t="s">
        <v>501</v>
      </c>
      <c r="I851" t="s">
        <v>912</v>
      </c>
      <c r="K851" t="s">
        <v>913</v>
      </c>
      <c r="L851" t="s">
        <v>953</v>
      </c>
      <c r="M851">
        <v>52661</v>
      </c>
      <c r="N851" t="s">
        <v>428</v>
      </c>
      <c r="O851" s="7">
        <v>50</v>
      </c>
      <c r="R851" t="s">
        <v>916</v>
      </c>
      <c r="S851" t="s">
        <v>917</v>
      </c>
      <c r="T851" s="11">
        <v>38.75</v>
      </c>
      <c r="U851" t="s">
        <v>213</v>
      </c>
      <c r="V851" t="s">
        <v>863</v>
      </c>
      <c r="W851" t="s">
        <v>664</v>
      </c>
      <c r="X851" t="s">
        <v>921</v>
      </c>
      <c r="Y851" t="s">
        <v>922</v>
      </c>
      <c r="Z851" t="s">
        <v>923</v>
      </c>
      <c r="AB851">
        <v>636319.1</v>
      </c>
      <c r="AC851">
        <v>26428</v>
      </c>
      <c r="AD851" s="5">
        <v>37050.875011574099</v>
      </c>
      <c r="AE851" s="5">
        <v>37050.875011574099</v>
      </c>
    </row>
    <row r="852" spans="1:31" x14ac:dyDescent="0.2">
      <c r="A852" s="70">
        <f t="shared" si="79"/>
        <v>37049</v>
      </c>
      <c r="B852" s="70" t="str">
        <f t="shared" si="80"/>
        <v>US East Power</v>
      </c>
      <c r="C852" s="71">
        <f t="shared" si="81"/>
        <v>800</v>
      </c>
      <c r="D852" s="71">
        <f t="shared" si="82"/>
        <v>4</v>
      </c>
      <c r="E852" s="3">
        <v>1352558</v>
      </c>
      <c r="F852" s="5">
        <v>37049.303854166697</v>
      </c>
      <c r="G852" t="s">
        <v>730</v>
      </c>
      <c r="H852" t="s">
        <v>501</v>
      </c>
      <c r="I852" t="s">
        <v>912</v>
      </c>
      <c r="K852" t="s">
        <v>913</v>
      </c>
      <c r="L852" t="s">
        <v>953</v>
      </c>
      <c r="M852">
        <v>52661</v>
      </c>
      <c r="N852" t="s">
        <v>428</v>
      </c>
      <c r="O852" s="7">
        <v>50</v>
      </c>
      <c r="R852" t="s">
        <v>916</v>
      </c>
      <c r="S852" t="s">
        <v>917</v>
      </c>
      <c r="T852" s="11">
        <v>38.25</v>
      </c>
      <c r="U852" t="s">
        <v>213</v>
      </c>
      <c r="V852" t="s">
        <v>863</v>
      </c>
      <c r="W852" t="s">
        <v>664</v>
      </c>
      <c r="X852" t="s">
        <v>921</v>
      </c>
      <c r="Y852" t="s">
        <v>922</v>
      </c>
      <c r="Z852" t="s">
        <v>923</v>
      </c>
      <c r="AB852">
        <v>636321.1</v>
      </c>
      <c r="AC852">
        <v>26428</v>
      </c>
      <c r="AD852" s="5">
        <v>37050.875011574099</v>
      </c>
      <c r="AE852" s="5">
        <v>37050.875011574099</v>
      </c>
    </row>
    <row r="853" spans="1:31" x14ac:dyDescent="0.2">
      <c r="A853" s="70">
        <f t="shared" si="79"/>
        <v>37049</v>
      </c>
      <c r="B853" s="70" t="str">
        <f t="shared" si="80"/>
        <v>US East Power</v>
      </c>
      <c r="C853" s="71">
        <f t="shared" si="81"/>
        <v>800</v>
      </c>
      <c r="D853" s="71">
        <f t="shared" si="82"/>
        <v>4</v>
      </c>
      <c r="E853" s="3">
        <v>1352562</v>
      </c>
      <c r="F853" s="5">
        <v>37049.304398148102</v>
      </c>
      <c r="G853" t="s">
        <v>730</v>
      </c>
      <c r="H853" t="s">
        <v>501</v>
      </c>
      <c r="I853" t="s">
        <v>912</v>
      </c>
      <c r="K853" t="s">
        <v>913</v>
      </c>
      <c r="L853" t="s">
        <v>953</v>
      </c>
      <c r="M853">
        <v>52661</v>
      </c>
      <c r="N853" t="s">
        <v>428</v>
      </c>
      <c r="O853" s="7">
        <v>50</v>
      </c>
      <c r="R853" t="s">
        <v>916</v>
      </c>
      <c r="S853" t="s">
        <v>917</v>
      </c>
      <c r="T853" s="11">
        <v>37.75</v>
      </c>
      <c r="U853" t="s">
        <v>213</v>
      </c>
      <c r="V853" t="s">
        <v>863</v>
      </c>
      <c r="W853" t="s">
        <v>664</v>
      </c>
      <c r="X853" t="s">
        <v>921</v>
      </c>
      <c r="Y853" t="s">
        <v>922</v>
      </c>
      <c r="Z853" t="s">
        <v>923</v>
      </c>
      <c r="AB853">
        <v>636323.1</v>
      </c>
      <c r="AC853">
        <v>26428</v>
      </c>
      <c r="AD853" s="5">
        <v>37050.875011574099</v>
      </c>
      <c r="AE853" s="5">
        <v>37050.875011574099</v>
      </c>
    </row>
    <row r="854" spans="1:31" x14ac:dyDescent="0.2">
      <c r="A854" s="70">
        <f t="shared" si="79"/>
        <v>37049</v>
      </c>
      <c r="B854" s="70" t="str">
        <f t="shared" si="80"/>
        <v>US East Power</v>
      </c>
      <c r="C854" s="71">
        <f t="shared" si="81"/>
        <v>4000</v>
      </c>
      <c r="D854" s="71">
        <f t="shared" si="82"/>
        <v>20</v>
      </c>
      <c r="E854" s="3">
        <v>1352632</v>
      </c>
      <c r="F854" s="5">
        <v>37049.311064814799</v>
      </c>
      <c r="G854" t="s">
        <v>999</v>
      </c>
      <c r="H854" t="s">
        <v>997</v>
      </c>
      <c r="I854" t="s">
        <v>912</v>
      </c>
      <c r="K854" t="s">
        <v>913</v>
      </c>
      <c r="L854" t="s">
        <v>953</v>
      </c>
      <c r="M854">
        <v>51354</v>
      </c>
      <c r="N854" t="s">
        <v>214</v>
      </c>
      <c r="P854" s="7">
        <v>50</v>
      </c>
      <c r="R854" t="s">
        <v>916</v>
      </c>
      <c r="S854" t="s">
        <v>917</v>
      </c>
      <c r="T854" s="11">
        <v>41.25</v>
      </c>
      <c r="U854" t="s">
        <v>1029</v>
      </c>
      <c r="V854" t="s">
        <v>1030</v>
      </c>
      <c r="W854" t="s">
        <v>1006</v>
      </c>
      <c r="X854" t="s">
        <v>921</v>
      </c>
      <c r="Y854" t="s">
        <v>922</v>
      </c>
      <c r="Z854" t="s">
        <v>923</v>
      </c>
      <c r="AA854">
        <v>96004396</v>
      </c>
      <c r="AB854">
        <v>636364.1</v>
      </c>
      <c r="AC854">
        <v>64245</v>
      </c>
      <c r="AD854" s="5">
        <v>37060.875</v>
      </c>
      <c r="AE854" s="5">
        <v>37064.875</v>
      </c>
    </row>
    <row r="855" spans="1:31" x14ac:dyDescent="0.2">
      <c r="A855" s="70">
        <f t="shared" si="79"/>
        <v>37049</v>
      </c>
      <c r="B855" s="70" t="str">
        <f t="shared" si="80"/>
        <v>GER Power Phy</v>
      </c>
      <c r="C855" s="71">
        <f t="shared" si="81"/>
        <v>12400</v>
      </c>
      <c r="D855" s="71">
        <f t="shared" si="82"/>
        <v>0</v>
      </c>
      <c r="E855" s="3">
        <v>1352635</v>
      </c>
      <c r="F855" s="5">
        <v>37049.311354166697</v>
      </c>
      <c r="G855" t="s">
        <v>215</v>
      </c>
      <c r="H855" t="s">
        <v>744</v>
      </c>
      <c r="I855" t="s">
        <v>912</v>
      </c>
      <c r="K855" t="s">
        <v>913</v>
      </c>
      <c r="L855" t="s">
        <v>216</v>
      </c>
      <c r="M855">
        <v>47516</v>
      </c>
      <c r="N855" t="s">
        <v>217</v>
      </c>
      <c r="O855" s="7">
        <v>25</v>
      </c>
      <c r="R855" t="s">
        <v>916</v>
      </c>
      <c r="S855" t="s">
        <v>218</v>
      </c>
      <c r="T855" s="11">
        <v>27.9</v>
      </c>
      <c r="U855" t="s">
        <v>219</v>
      </c>
      <c r="V855" t="s">
        <v>220</v>
      </c>
      <c r="W855" t="s">
        <v>221</v>
      </c>
      <c r="X855" t="s">
        <v>222</v>
      </c>
      <c r="Y855" t="s">
        <v>922</v>
      </c>
      <c r="Z855" t="s">
        <v>223</v>
      </c>
      <c r="AA855">
        <v>96043404</v>
      </c>
      <c r="AB855">
        <v>111898.1</v>
      </c>
      <c r="AC855">
        <v>56045</v>
      </c>
      <c r="AD855" s="5">
        <v>37104</v>
      </c>
      <c r="AE855" s="5">
        <v>37134</v>
      </c>
    </row>
    <row r="856" spans="1:31" x14ac:dyDescent="0.2">
      <c r="A856" s="70">
        <f t="shared" si="79"/>
        <v>37049</v>
      </c>
      <c r="B856" s="70" t="str">
        <f t="shared" si="80"/>
        <v>US East Power</v>
      </c>
      <c r="C856" s="71">
        <f t="shared" si="81"/>
        <v>4000</v>
      </c>
      <c r="D856" s="71">
        <f t="shared" si="82"/>
        <v>20</v>
      </c>
      <c r="E856" s="3">
        <v>1352674</v>
      </c>
      <c r="F856" s="5">
        <v>37049.314282407402</v>
      </c>
      <c r="G856" t="s">
        <v>988</v>
      </c>
      <c r="H856" t="s">
        <v>911</v>
      </c>
      <c r="I856" t="s">
        <v>912</v>
      </c>
      <c r="K856" t="s">
        <v>913</v>
      </c>
      <c r="L856" t="s">
        <v>1049</v>
      </c>
      <c r="M856">
        <v>52714</v>
      </c>
      <c r="N856" t="s">
        <v>224</v>
      </c>
      <c r="P856" s="7">
        <v>50</v>
      </c>
      <c r="R856" t="s">
        <v>916</v>
      </c>
      <c r="S856" t="s">
        <v>917</v>
      </c>
      <c r="T856" s="11">
        <v>48.75</v>
      </c>
      <c r="U856" t="s">
        <v>677</v>
      </c>
      <c r="V856" t="s">
        <v>1052</v>
      </c>
      <c r="W856" t="s">
        <v>969</v>
      </c>
      <c r="X856" t="s">
        <v>921</v>
      </c>
      <c r="Y856" t="s">
        <v>922</v>
      </c>
      <c r="Z856" t="s">
        <v>950</v>
      </c>
      <c r="AA856">
        <v>96030374</v>
      </c>
      <c r="AB856">
        <v>636389.1</v>
      </c>
      <c r="AC856">
        <v>53461</v>
      </c>
      <c r="AD856" s="5">
        <v>37060.875</v>
      </c>
      <c r="AE856" s="5">
        <v>37064.875</v>
      </c>
    </row>
    <row r="857" spans="1:31" x14ac:dyDescent="0.2">
      <c r="A857" s="70">
        <f t="shared" si="79"/>
        <v>37049</v>
      </c>
      <c r="B857" s="70" t="str">
        <f t="shared" si="80"/>
        <v>US East Power</v>
      </c>
      <c r="C857" s="71">
        <f t="shared" si="81"/>
        <v>800</v>
      </c>
      <c r="D857" s="71">
        <f t="shared" si="82"/>
        <v>4</v>
      </c>
      <c r="E857" s="3">
        <v>1352749</v>
      </c>
      <c r="F857" s="5">
        <v>37049.319351851896</v>
      </c>
      <c r="G857" t="s">
        <v>980</v>
      </c>
      <c r="H857" t="s">
        <v>911</v>
      </c>
      <c r="I857" t="s">
        <v>912</v>
      </c>
      <c r="K857" t="s">
        <v>913</v>
      </c>
      <c r="L857" t="s">
        <v>953</v>
      </c>
      <c r="M857">
        <v>29082</v>
      </c>
      <c r="N857" t="s">
        <v>441</v>
      </c>
      <c r="P857" s="7">
        <v>50</v>
      </c>
      <c r="R857" t="s">
        <v>916</v>
      </c>
      <c r="S857" t="s">
        <v>917</v>
      </c>
      <c r="T857" s="11">
        <v>37</v>
      </c>
      <c r="U857" t="s">
        <v>638</v>
      </c>
      <c r="V857" t="s">
        <v>956</v>
      </c>
      <c r="W857" t="s">
        <v>969</v>
      </c>
      <c r="X857" t="s">
        <v>921</v>
      </c>
      <c r="Y857" t="s">
        <v>922</v>
      </c>
      <c r="Z857" t="s">
        <v>923</v>
      </c>
      <c r="AA857">
        <v>96006417</v>
      </c>
      <c r="AB857">
        <v>636412.1</v>
      </c>
      <c r="AC857">
        <v>56264</v>
      </c>
      <c r="AD857" s="5">
        <v>37050.875011574099</v>
      </c>
      <c r="AE857" s="5">
        <v>37050.875011574099</v>
      </c>
    </row>
    <row r="858" spans="1:31" x14ac:dyDescent="0.2">
      <c r="A858" s="70">
        <f t="shared" si="79"/>
        <v>37049</v>
      </c>
      <c r="B858" s="70" t="str">
        <f t="shared" si="80"/>
        <v>Natural Gas</v>
      </c>
      <c r="C858" s="71">
        <f t="shared" si="81"/>
        <v>3690000</v>
      </c>
      <c r="D858" s="71">
        <f t="shared" si="82"/>
        <v>922.5</v>
      </c>
      <c r="E858" s="3">
        <v>1352960</v>
      </c>
      <c r="F858" s="5">
        <v>37049.334421296298</v>
      </c>
      <c r="G858" t="s">
        <v>982</v>
      </c>
      <c r="H858" t="s">
        <v>997</v>
      </c>
      <c r="I858" t="s">
        <v>912</v>
      </c>
      <c r="K858" t="s">
        <v>942</v>
      </c>
      <c r="L858" t="s">
        <v>943</v>
      </c>
      <c r="M858">
        <v>51755</v>
      </c>
      <c r="N858" t="s">
        <v>420</v>
      </c>
      <c r="P858" s="7">
        <v>30000</v>
      </c>
      <c r="R858" t="s">
        <v>945</v>
      </c>
      <c r="S858" t="s">
        <v>917</v>
      </c>
      <c r="T858" s="11">
        <v>0.03</v>
      </c>
      <c r="U858" t="s">
        <v>1023</v>
      </c>
      <c r="V858" t="s">
        <v>1039</v>
      </c>
      <c r="W858" t="s">
        <v>1040</v>
      </c>
      <c r="X858" t="s">
        <v>949</v>
      </c>
      <c r="Y858" t="s">
        <v>922</v>
      </c>
      <c r="Z858" t="s">
        <v>950</v>
      </c>
      <c r="AA858">
        <v>96045266</v>
      </c>
      <c r="AB858" t="s">
        <v>225</v>
      </c>
      <c r="AC858">
        <v>53350</v>
      </c>
      <c r="AD858" s="5">
        <v>37073</v>
      </c>
      <c r="AE858" s="5">
        <v>37195</v>
      </c>
    </row>
    <row r="859" spans="1:31" x14ac:dyDescent="0.2">
      <c r="A859" s="70">
        <f t="shared" si="79"/>
        <v>37049</v>
      </c>
      <c r="B859" s="70" t="str">
        <f t="shared" si="80"/>
        <v>US East Power</v>
      </c>
      <c r="C859" s="71">
        <f t="shared" si="81"/>
        <v>24000</v>
      </c>
      <c r="D859" s="71">
        <f t="shared" si="82"/>
        <v>120</v>
      </c>
      <c r="E859" s="3">
        <v>1353267</v>
      </c>
      <c r="F859" s="5">
        <v>37049.343530092599</v>
      </c>
      <c r="G859" t="s">
        <v>344</v>
      </c>
      <c r="H859" t="s">
        <v>997</v>
      </c>
      <c r="I859" t="s">
        <v>912</v>
      </c>
      <c r="K859" t="s">
        <v>913</v>
      </c>
      <c r="L859" t="s">
        <v>953</v>
      </c>
      <c r="M859">
        <v>45311</v>
      </c>
      <c r="N859" t="s">
        <v>1010</v>
      </c>
      <c r="P859" s="7">
        <v>50</v>
      </c>
      <c r="R859" t="s">
        <v>916</v>
      </c>
      <c r="S859" t="s">
        <v>917</v>
      </c>
      <c r="T859" s="11">
        <v>49.75</v>
      </c>
      <c r="U859" t="s">
        <v>1029</v>
      </c>
      <c r="V859" t="s">
        <v>993</v>
      </c>
      <c r="W859" t="s">
        <v>994</v>
      </c>
      <c r="X859" t="s">
        <v>921</v>
      </c>
      <c r="Y859" t="s">
        <v>922</v>
      </c>
      <c r="Z859" t="s">
        <v>923</v>
      </c>
      <c r="AB859">
        <v>636609.1</v>
      </c>
      <c r="AC859">
        <v>27457</v>
      </c>
      <c r="AD859" s="5">
        <v>37408.591666666704</v>
      </c>
      <c r="AE859" s="5">
        <v>37437.591666666704</v>
      </c>
    </row>
    <row r="860" spans="1:31" x14ac:dyDescent="0.2">
      <c r="A860" s="70">
        <f t="shared" si="79"/>
        <v>37049</v>
      </c>
      <c r="B860" s="70" t="str">
        <f t="shared" si="80"/>
        <v>US East Power</v>
      </c>
      <c r="C860" s="71">
        <f t="shared" si="81"/>
        <v>24000</v>
      </c>
      <c r="D860" s="71">
        <f t="shared" si="82"/>
        <v>120</v>
      </c>
      <c r="E860" s="3">
        <v>1353273</v>
      </c>
      <c r="F860" s="5">
        <v>37049.343587962998</v>
      </c>
      <c r="G860" t="s">
        <v>344</v>
      </c>
      <c r="H860" t="s">
        <v>997</v>
      </c>
      <c r="I860" t="s">
        <v>912</v>
      </c>
      <c r="K860" t="s">
        <v>913</v>
      </c>
      <c r="L860" t="s">
        <v>953</v>
      </c>
      <c r="M860">
        <v>26116</v>
      </c>
      <c r="N860" t="s">
        <v>643</v>
      </c>
      <c r="O860" s="7">
        <v>50</v>
      </c>
      <c r="R860" t="s">
        <v>916</v>
      </c>
      <c r="S860" t="s">
        <v>917</v>
      </c>
      <c r="T860" s="11">
        <v>49.75</v>
      </c>
      <c r="U860" t="s">
        <v>350</v>
      </c>
      <c r="V860" t="s">
        <v>1002</v>
      </c>
      <c r="W860" t="s">
        <v>1003</v>
      </c>
      <c r="X860" t="s">
        <v>921</v>
      </c>
      <c r="Y860" t="s">
        <v>922</v>
      </c>
      <c r="Z860" t="s">
        <v>923</v>
      </c>
      <c r="AB860">
        <v>636613.1</v>
      </c>
      <c r="AC860">
        <v>27457</v>
      </c>
      <c r="AD860" s="5">
        <v>37408.715972222199</v>
      </c>
      <c r="AE860" s="5">
        <v>37437.715972222199</v>
      </c>
    </row>
    <row r="861" spans="1:31" x14ac:dyDescent="0.2">
      <c r="A861" s="70">
        <f t="shared" si="79"/>
        <v>37049</v>
      </c>
      <c r="B861" s="70" t="str">
        <f t="shared" si="80"/>
        <v>US West Power</v>
      </c>
      <c r="C861" s="71">
        <f t="shared" si="81"/>
        <v>800</v>
      </c>
      <c r="D861" s="71">
        <f t="shared" si="82"/>
        <v>6</v>
      </c>
      <c r="E861" s="3">
        <v>1353330</v>
      </c>
      <c r="F861" s="5">
        <v>37049.344664351898</v>
      </c>
      <c r="G861" t="s">
        <v>107</v>
      </c>
      <c r="H861" t="s">
        <v>997</v>
      </c>
      <c r="I861" t="s">
        <v>912</v>
      </c>
      <c r="K861" t="s">
        <v>913</v>
      </c>
      <c r="L861" t="s">
        <v>925</v>
      </c>
      <c r="M861">
        <v>29383</v>
      </c>
      <c r="N861" t="s">
        <v>226</v>
      </c>
      <c r="P861" s="7">
        <v>25</v>
      </c>
      <c r="R861" t="s">
        <v>916</v>
      </c>
      <c r="S861" t="s">
        <v>917</v>
      </c>
      <c r="T861" s="11">
        <v>24</v>
      </c>
      <c r="U861" t="s">
        <v>675</v>
      </c>
      <c r="V861" t="s">
        <v>323</v>
      </c>
      <c r="W861" t="s">
        <v>934</v>
      </c>
      <c r="X861" t="s">
        <v>921</v>
      </c>
      <c r="Y861" t="s">
        <v>922</v>
      </c>
      <c r="Z861" t="s">
        <v>923</v>
      </c>
      <c r="AA861">
        <v>96060365</v>
      </c>
      <c r="AB861">
        <v>636638.1</v>
      </c>
      <c r="AC861">
        <v>12</v>
      </c>
      <c r="AD861" s="5">
        <v>37050.875011574099</v>
      </c>
      <c r="AE861" s="5">
        <v>37051.875011574099</v>
      </c>
    </row>
    <row r="862" spans="1:31" x14ac:dyDescent="0.2">
      <c r="A862" s="70">
        <f t="shared" si="79"/>
        <v>37049</v>
      </c>
      <c r="B862" s="70" t="str">
        <f t="shared" si="80"/>
        <v>US West Power</v>
      </c>
      <c r="C862" s="71">
        <f t="shared" si="81"/>
        <v>320</v>
      </c>
      <c r="D862" s="71">
        <f t="shared" si="82"/>
        <v>2.4</v>
      </c>
      <c r="E862" s="3">
        <v>1353337</v>
      </c>
      <c r="F862" s="5">
        <v>37049.344791666699</v>
      </c>
      <c r="G862" t="s">
        <v>107</v>
      </c>
      <c r="H862" t="s">
        <v>997</v>
      </c>
      <c r="I862" t="s">
        <v>912</v>
      </c>
      <c r="K862" t="s">
        <v>913</v>
      </c>
      <c r="L862" t="s">
        <v>925</v>
      </c>
      <c r="M862">
        <v>48328</v>
      </c>
      <c r="N862" t="s">
        <v>227</v>
      </c>
      <c r="P862" s="7">
        <v>10</v>
      </c>
      <c r="R862" t="s">
        <v>916</v>
      </c>
      <c r="S862" t="s">
        <v>917</v>
      </c>
      <c r="T862" s="11">
        <v>23</v>
      </c>
      <c r="U862" t="s">
        <v>675</v>
      </c>
      <c r="V862" t="s">
        <v>849</v>
      </c>
      <c r="W862" t="s">
        <v>934</v>
      </c>
      <c r="X862" t="s">
        <v>921</v>
      </c>
      <c r="Y862" t="s">
        <v>922</v>
      </c>
      <c r="Z862" t="s">
        <v>923</v>
      </c>
      <c r="AA862">
        <v>96060365</v>
      </c>
      <c r="AB862">
        <v>636640.1</v>
      </c>
      <c r="AC862">
        <v>12</v>
      </c>
      <c r="AD862" s="5">
        <v>37050.875011574099</v>
      </c>
      <c r="AE862" s="5">
        <v>37051.875011574099</v>
      </c>
    </row>
    <row r="863" spans="1:31" x14ac:dyDescent="0.2">
      <c r="A863" s="70">
        <f t="shared" ref="A863:A911" si="83">DATEVALUE(TEXT(F863, "mm/dd/yy"))</f>
        <v>37049</v>
      </c>
      <c r="B863" s="70" t="str">
        <f t="shared" ref="B863:B911" si="84">IF(K863="Power",IF(Z863="Enron Canada Corp.",LEFT(L863,9),LEFT(L863,13)),K863)</f>
        <v>US West Power</v>
      </c>
      <c r="C863" s="71">
        <f t="shared" ref="C863:C911" si="85">IF(K863="Power",((AE863-AD863+1)*16*SUM(O863:P863)),((AE863-AD863+1)*SUM(O863:P863)))</f>
        <v>800</v>
      </c>
      <c r="D863" s="71">
        <f t="shared" si="82"/>
        <v>6</v>
      </c>
      <c r="E863" s="3">
        <v>1353345</v>
      </c>
      <c r="F863" s="5">
        <v>37049.3449652778</v>
      </c>
      <c r="G863" t="s">
        <v>107</v>
      </c>
      <c r="H863" t="s">
        <v>997</v>
      </c>
      <c r="I863" t="s">
        <v>912</v>
      </c>
      <c r="K863" t="s">
        <v>913</v>
      </c>
      <c r="L863" t="s">
        <v>925</v>
      </c>
      <c r="M863">
        <v>29383</v>
      </c>
      <c r="N863" t="s">
        <v>226</v>
      </c>
      <c r="P863" s="7">
        <v>25</v>
      </c>
      <c r="R863" t="s">
        <v>916</v>
      </c>
      <c r="S863" t="s">
        <v>917</v>
      </c>
      <c r="T863" s="11">
        <v>25</v>
      </c>
      <c r="U863" t="s">
        <v>675</v>
      </c>
      <c r="V863" t="s">
        <v>323</v>
      </c>
      <c r="W863" t="s">
        <v>934</v>
      </c>
      <c r="X863" t="s">
        <v>921</v>
      </c>
      <c r="Y863" t="s">
        <v>922</v>
      </c>
      <c r="Z863" t="s">
        <v>923</v>
      </c>
      <c r="AA863">
        <v>96060365</v>
      </c>
      <c r="AB863">
        <v>636644.1</v>
      </c>
      <c r="AC863">
        <v>12</v>
      </c>
      <c r="AD863" s="5">
        <v>37050.875011574099</v>
      </c>
      <c r="AE863" s="5">
        <v>37051.875011574099</v>
      </c>
    </row>
    <row r="864" spans="1:31" x14ac:dyDescent="0.2">
      <c r="A864" s="70">
        <f t="shared" si="83"/>
        <v>37049</v>
      </c>
      <c r="B864" s="70" t="str">
        <f t="shared" si="84"/>
        <v>US East Power</v>
      </c>
      <c r="C864" s="71">
        <f t="shared" si="85"/>
        <v>73600</v>
      </c>
      <c r="D864" s="71">
        <f t="shared" si="82"/>
        <v>368</v>
      </c>
      <c r="E864" s="3">
        <v>1353393</v>
      </c>
      <c r="F864" s="5">
        <v>37049.346145833297</v>
      </c>
      <c r="G864" t="s">
        <v>970</v>
      </c>
      <c r="H864" t="s">
        <v>501</v>
      </c>
      <c r="I864" t="s">
        <v>912</v>
      </c>
      <c r="K864" t="s">
        <v>913</v>
      </c>
      <c r="L864" t="s">
        <v>324</v>
      </c>
      <c r="M864">
        <v>34797</v>
      </c>
      <c r="N864" t="s">
        <v>358</v>
      </c>
      <c r="P864" s="7">
        <v>50</v>
      </c>
      <c r="R864" t="s">
        <v>916</v>
      </c>
      <c r="S864" t="s">
        <v>917</v>
      </c>
      <c r="T864" s="11">
        <v>34</v>
      </c>
      <c r="U864" t="s">
        <v>560</v>
      </c>
      <c r="V864" t="s">
        <v>359</v>
      </c>
      <c r="W864" t="s">
        <v>360</v>
      </c>
      <c r="X864" t="s">
        <v>921</v>
      </c>
      <c r="Y864" t="s">
        <v>922</v>
      </c>
      <c r="Z864" t="s">
        <v>923</v>
      </c>
      <c r="AA864">
        <v>96009016</v>
      </c>
      <c r="AB864">
        <v>636661.1</v>
      </c>
      <c r="AC864">
        <v>18</v>
      </c>
      <c r="AD864" s="5">
        <v>37165</v>
      </c>
      <c r="AE864" s="5">
        <v>37256</v>
      </c>
    </row>
    <row r="865" spans="1:31" x14ac:dyDescent="0.2">
      <c r="A865" s="70">
        <f t="shared" si="83"/>
        <v>37049</v>
      </c>
      <c r="B865" s="70" t="str">
        <f t="shared" si="84"/>
        <v>US East Power</v>
      </c>
      <c r="C865" s="71">
        <f t="shared" si="85"/>
        <v>48800</v>
      </c>
      <c r="D865" s="71">
        <f t="shared" si="82"/>
        <v>244</v>
      </c>
      <c r="E865" s="3">
        <v>1353413</v>
      </c>
      <c r="F865" s="5">
        <v>37049.346921296303</v>
      </c>
      <c r="G865" t="s">
        <v>19</v>
      </c>
      <c r="H865" t="s">
        <v>997</v>
      </c>
      <c r="I865" t="s">
        <v>912</v>
      </c>
      <c r="K865" t="s">
        <v>913</v>
      </c>
      <c r="L865" t="s">
        <v>953</v>
      </c>
      <c r="M865">
        <v>48660</v>
      </c>
      <c r="N865" t="s">
        <v>698</v>
      </c>
      <c r="P865" s="7">
        <v>50</v>
      </c>
      <c r="R865" t="s">
        <v>916</v>
      </c>
      <c r="S865" t="s">
        <v>917</v>
      </c>
      <c r="T865" s="11">
        <v>44.7</v>
      </c>
      <c r="U865" t="s">
        <v>1044</v>
      </c>
      <c r="V865" t="s">
        <v>53</v>
      </c>
      <c r="W865" t="s">
        <v>957</v>
      </c>
      <c r="X865" t="s">
        <v>921</v>
      </c>
      <c r="Y865" t="s">
        <v>922</v>
      </c>
      <c r="Z865" t="s">
        <v>923</v>
      </c>
      <c r="AA865">
        <v>96057479</v>
      </c>
      <c r="AB865">
        <v>636669.1</v>
      </c>
      <c r="AC865">
        <v>55134</v>
      </c>
      <c r="AD865" s="5">
        <v>37316.715972222199</v>
      </c>
      <c r="AE865" s="5">
        <v>37376.715972222199</v>
      </c>
    </row>
    <row r="866" spans="1:31" x14ac:dyDescent="0.2">
      <c r="A866" s="70">
        <f t="shared" si="83"/>
        <v>37049</v>
      </c>
      <c r="B866" s="70" t="str">
        <f t="shared" si="84"/>
        <v>US East Power</v>
      </c>
      <c r="C866" s="71">
        <f t="shared" si="85"/>
        <v>24800</v>
      </c>
      <c r="D866" s="71">
        <f t="shared" si="82"/>
        <v>124</v>
      </c>
      <c r="E866" s="3">
        <v>1353415</v>
      </c>
      <c r="F866" s="5">
        <v>37049.346967592603</v>
      </c>
      <c r="G866" t="s">
        <v>19</v>
      </c>
      <c r="H866" t="s">
        <v>997</v>
      </c>
      <c r="I866" t="s">
        <v>912</v>
      </c>
      <c r="K866" t="s">
        <v>913</v>
      </c>
      <c r="L866" t="s">
        <v>953</v>
      </c>
      <c r="M866">
        <v>48662</v>
      </c>
      <c r="N866" t="s">
        <v>701</v>
      </c>
      <c r="P866" s="7">
        <v>50</v>
      </c>
      <c r="R866" t="s">
        <v>916</v>
      </c>
      <c r="S866" t="s">
        <v>917</v>
      </c>
      <c r="T866" s="11">
        <v>44.85</v>
      </c>
      <c r="U866" t="s">
        <v>1044</v>
      </c>
      <c r="V866" t="s">
        <v>53</v>
      </c>
      <c r="W866" t="s">
        <v>957</v>
      </c>
      <c r="X866" t="s">
        <v>921</v>
      </c>
      <c r="Y866" t="s">
        <v>922</v>
      </c>
      <c r="Z866" t="s">
        <v>923</v>
      </c>
      <c r="AA866">
        <v>96057479</v>
      </c>
      <c r="AB866">
        <v>636670.1</v>
      </c>
      <c r="AC866">
        <v>55134</v>
      </c>
      <c r="AD866" s="5">
        <v>37377.715972222199</v>
      </c>
      <c r="AE866" s="5">
        <v>37407.715972222199</v>
      </c>
    </row>
    <row r="867" spans="1:31" x14ac:dyDescent="0.2">
      <c r="A867" s="70">
        <f t="shared" si="83"/>
        <v>37049</v>
      </c>
      <c r="B867" s="70" t="str">
        <f t="shared" si="84"/>
        <v>US West Power</v>
      </c>
      <c r="C867" s="71">
        <f t="shared" si="85"/>
        <v>320</v>
      </c>
      <c r="D867" s="71">
        <f t="shared" si="82"/>
        <v>2.4</v>
      </c>
      <c r="E867" s="3">
        <v>1353544</v>
      </c>
      <c r="F867" s="5">
        <v>37049.350370370397</v>
      </c>
      <c r="G867" t="s">
        <v>107</v>
      </c>
      <c r="H867" t="s">
        <v>997</v>
      </c>
      <c r="I867" t="s">
        <v>912</v>
      </c>
      <c r="K867" t="s">
        <v>913</v>
      </c>
      <c r="L867" t="s">
        <v>925</v>
      </c>
      <c r="M867">
        <v>48328</v>
      </c>
      <c r="N867" t="s">
        <v>227</v>
      </c>
      <c r="P867" s="7">
        <v>10</v>
      </c>
      <c r="R867" t="s">
        <v>916</v>
      </c>
      <c r="S867" t="s">
        <v>917</v>
      </c>
      <c r="T867" s="11">
        <v>26</v>
      </c>
      <c r="U867" t="s">
        <v>675</v>
      </c>
      <c r="V867" t="s">
        <v>849</v>
      </c>
      <c r="W867" t="s">
        <v>934</v>
      </c>
      <c r="X867" t="s">
        <v>921</v>
      </c>
      <c r="Y867" t="s">
        <v>922</v>
      </c>
      <c r="Z867" t="s">
        <v>923</v>
      </c>
      <c r="AA867">
        <v>96060365</v>
      </c>
      <c r="AB867">
        <v>636715.1</v>
      </c>
      <c r="AC867">
        <v>12</v>
      </c>
      <c r="AD867" s="5">
        <v>37050.875011574099</v>
      </c>
      <c r="AE867" s="5">
        <v>37051.875011574099</v>
      </c>
    </row>
    <row r="868" spans="1:31" x14ac:dyDescent="0.2">
      <c r="A868" s="70">
        <f t="shared" si="83"/>
        <v>37049</v>
      </c>
      <c r="B868" s="70" t="str">
        <f t="shared" si="84"/>
        <v>US East Power</v>
      </c>
      <c r="C868" s="71">
        <f t="shared" si="85"/>
        <v>24800</v>
      </c>
      <c r="D868" s="71">
        <f t="shared" si="82"/>
        <v>124</v>
      </c>
      <c r="E868" s="3">
        <v>1353582</v>
      </c>
      <c r="F868" s="5">
        <v>37049.351886574099</v>
      </c>
      <c r="G868" t="s">
        <v>19</v>
      </c>
      <c r="H868" t="s">
        <v>501</v>
      </c>
      <c r="I868" t="s">
        <v>912</v>
      </c>
      <c r="K868" t="s">
        <v>913</v>
      </c>
      <c r="L868" t="s">
        <v>953</v>
      </c>
      <c r="M868">
        <v>36463</v>
      </c>
      <c r="N868" t="s">
        <v>606</v>
      </c>
      <c r="P868" s="7">
        <v>50</v>
      </c>
      <c r="R868" t="s">
        <v>916</v>
      </c>
      <c r="S868" t="s">
        <v>917</v>
      </c>
      <c r="T868" s="11">
        <v>71.75</v>
      </c>
      <c r="U868" t="s">
        <v>512</v>
      </c>
      <c r="V868" t="s">
        <v>1002</v>
      </c>
      <c r="W868" t="s">
        <v>1003</v>
      </c>
      <c r="X868" t="s">
        <v>921</v>
      </c>
      <c r="Y868" t="s">
        <v>922</v>
      </c>
      <c r="Z868" t="s">
        <v>923</v>
      </c>
      <c r="AA868">
        <v>96057479</v>
      </c>
      <c r="AB868">
        <v>636725.1</v>
      </c>
      <c r="AC868">
        <v>55134</v>
      </c>
      <c r="AD868" s="5">
        <v>37104.875011574099</v>
      </c>
      <c r="AE868" s="5">
        <v>37134.875011574099</v>
      </c>
    </row>
    <row r="869" spans="1:31" x14ac:dyDescent="0.2">
      <c r="A869" s="70">
        <f t="shared" si="83"/>
        <v>37049</v>
      </c>
      <c r="B869" s="70" t="str">
        <f t="shared" si="84"/>
        <v>US West Power</v>
      </c>
      <c r="C869" s="71">
        <f t="shared" si="85"/>
        <v>12000</v>
      </c>
      <c r="D869" s="71">
        <f t="shared" si="82"/>
        <v>90</v>
      </c>
      <c r="E869" s="3">
        <v>1353603</v>
      </c>
      <c r="F869" s="5">
        <v>37049.3522337963</v>
      </c>
      <c r="G869" t="s">
        <v>982</v>
      </c>
      <c r="H869" t="s">
        <v>911</v>
      </c>
      <c r="I869" t="s">
        <v>912</v>
      </c>
      <c r="K869" t="s">
        <v>913</v>
      </c>
      <c r="L869" t="s">
        <v>914</v>
      </c>
      <c r="M869">
        <v>40659</v>
      </c>
      <c r="N869" t="s">
        <v>228</v>
      </c>
      <c r="P869" s="7">
        <v>25</v>
      </c>
      <c r="R869" t="s">
        <v>916</v>
      </c>
      <c r="S869" t="s">
        <v>917</v>
      </c>
      <c r="T869" s="11">
        <v>130</v>
      </c>
      <c r="U869" t="s">
        <v>641</v>
      </c>
      <c r="V869" t="s">
        <v>930</v>
      </c>
      <c r="W869" t="s">
        <v>931</v>
      </c>
      <c r="X869" t="s">
        <v>921</v>
      </c>
      <c r="Y869" t="s">
        <v>922</v>
      </c>
      <c r="Z869" t="s">
        <v>923</v>
      </c>
      <c r="AA869">
        <v>96057469</v>
      </c>
      <c r="AB869">
        <v>636732.1</v>
      </c>
      <c r="AC869">
        <v>53350</v>
      </c>
      <c r="AD869" s="5">
        <v>37135.875011574099</v>
      </c>
      <c r="AE869" s="5">
        <v>37164.875011574099</v>
      </c>
    </row>
    <row r="870" spans="1:31" x14ac:dyDescent="0.2">
      <c r="A870" s="70">
        <f t="shared" si="83"/>
        <v>37049</v>
      </c>
      <c r="B870" s="70" t="str">
        <f t="shared" si="84"/>
        <v>US West Power</v>
      </c>
      <c r="C870" s="71">
        <f t="shared" si="85"/>
        <v>800</v>
      </c>
      <c r="D870" s="71">
        <f t="shared" si="82"/>
        <v>6</v>
      </c>
      <c r="E870" s="3">
        <v>1353742</v>
      </c>
      <c r="F870" s="5">
        <v>37049.355081018497</v>
      </c>
      <c r="G870" t="s">
        <v>107</v>
      </c>
      <c r="H870" t="s">
        <v>997</v>
      </c>
      <c r="I870" t="s">
        <v>912</v>
      </c>
      <c r="K870" t="s">
        <v>913</v>
      </c>
      <c r="L870" t="s">
        <v>925</v>
      </c>
      <c r="M870">
        <v>29383</v>
      </c>
      <c r="N870" t="s">
        <v>226</v>
      </c>
      <c r="P870" s="7">
        <v>25</v>
      </c>
      <c r="R870" t="s">
        <v>916</v>
      </c>
      <c r="S870" t="s">
        <v>917</v>
      </c>
      <c r="T870" s="11">
        <v>30</v>
      </c>
      <c r="U870" t="s">
        <v>675</v>
      </c>
      <c r="V870" t="s">
        <v>323</v>
      </c>
      <c r="W870" t="s">
        <v>934</v>
      </c>
      <c r="X870" t="s">
        <v>921</v>
      </c>
      <c r="Y870" t="s">
        <v>922</v>
      </c>
      <c r="Z870" t="s">
        <v>923</v>
      </c>
      <c r="AA870">
        <v>96060365</v>
      </c>
      <c r="AB870">
        <v>636764.1</v>
      </c>
      <c r="AC870">
        <v>12</v>
      </c>
      <c r="AD870" s="5">
        <v>37050.875011574099</v>
      </c>
      <c r="AE870" s="5">
        <v>37051.875011574099</v>
      </c>
    </row>
    <row r="871" spans="1:31" x14ac:dyDescent="0.2">
      <c r="A871" s="70">
        <f t="shared" si="83"/>
        <v>37049</v>
      </c>
      <c r="B871" s="70" t="str">
        <f t="shared" si="84"/>
        <v>US West Power</v>
      </c>
      <c r="C871" s="71">
        <f t="shared" si="85"/>
        <v>320</v>
      </c>
      <c r="D871" s="71">
        <f t="shared" si="82"/>
        <v>2.4</v>
      </c>
      <c r="E871" s="3">
        <v>1353746</v>
      </c>
      <c r="F871" s="5">
        <v>37049.355115740698</v>
      </c>
      <c r="G871" t="s">
        <v>107</v>
      </c>
      <c r="H871" t="s">
        <v>997</v>
      </c>
      <c r="I871" t="s">
        <v>912</v>
      </c>
      <c r="K871" t="s">
        <v>913</v>
      </c>
      <c r="L871" t="s">
        <v>925</v>
      </c>
      <c r="M871">
        <v>48328</v>
      </c>
      <c r="N871" t="s">
        <v>227</v>
      </c>
      <c r="P871" s="7">
        <v>10</v>
      </c>
      <c r="R871" t="s">
        <v>916</v>
      </c>
      <c r="S871" t="s">
        <v>917</v>
      </c>
      <c r="T871" s="11">
        <v>28</v>
      </c>
      <c r="U871" t="s">
        <v>675</v>
      </c>
      <c r="V871" t="s">
        <v>849</v>
      </c>
      <c r="W871" t="s">
        <v>934</v>
      </c>
      <c r="X871" t="s">
        <v>921</v>
      </c>
      <c r="Y871" t="s">
        <v>922</v>
      </c>
      <c r="Z871" t="s">
        <v>923</v>
      </c>
      <c r="AA871">
        <v>96060365</v>
      </c>
      <c r="AB871">
        <v>636766.1</v>
      </c>
      <c r="AC871">
        <v>12</v>
      </c>
      <c r="AD871" s="5">
        <v>37050.875011574099</v>
      </c>
      <c r="AE871" s="5">
        <v>37051.875011574099</v>
      </c>
    </row>
    <row r="872" spans="1:31" x14ac:dyDescent="0.2">
      <c r="A872" s="70">
        <f t="shared" si="83"/>
        <v>37049</v>
      </c>
      <c r="B872" s="70" t="str">
        <f t="shared" si="84"/>
        <v>US West Power</v>
      </c>
      <c r="C872" s="71">
        <f t="shared" si="85"/>
        <v>320</v>
      </c>
      <c r="D872" s="71">
        <f t="shared" si="82"/>
        <v>2.4</v>
      </c>
      <c r="E872" s="3">
        <v>1353922</v>
      </c>
      <c r="F872" s="5">
        <v>37049.358032407399</v>
      </c>
      <c r="G872" t="s">
        <v>107</v>
      </c>
      <c r="H872" t="s">
        <v>997</v>
      </c>
      <c r="I872" t="s">
        <v>912</v>
      </c>
      <c r="K872" t="s">
        <v>913</v>
      </c>
      <c r="L872" t="s">
        <v>925</v>
      </c>
      <c r="M872">
        <v>48328</v>
      </c>
      <c r="N872" t="s">
        <v>227</v>
      </c>
      <c r="P872" s="7">
        <v>10</v>
      </c>
      <c r="R872" t="s">
        <v>916</v>
      </c>
      <c r="S872" t="s">
        <v>917</v>
      </c>
      <c r="T872" s="11">
        <v>30</v>
      </c>
      <c r="U872" t="s">
        <v>675</v>
      </c>
      <c r="V872" t="s">
        <v>849</v>
      </c>
      <c r="W872" t="s">
        <v>934</v>
      </c>
      <c r="X872" t="s">
        <v>921</v>
      </c>
      <c r="Y872" t="s">
        <v>922</v>
      </c>
      <c r="Z872" t="s">
        <v>923</v>
      </c>
      <c r="AA872">
        <v>96060365</v>
      </c>
      <c r="AB872">
        <v>636803.1</v>
      </c>
      <c r="AC872">
        <v>12</v>
      </c>
      <c r="AD872" s="5">
        <v>37050.875011574099</v>
      </c>
      <c r="AE872" s="5">
        <v>37051.875011574099</v>
      </c>
    </row>
    <row r="873" spans="1:31" x14ac:dyDescent="0.2">
      <c r="A873" s="70">
        <f t="shared" si="83"/>
        <v>37049</v>
      </c>
      <c r="B873" s="70" t="str">
        <f t="shared" si="84"/>
        <v>US East Power</v>
      </c>
      <c r="C873" s="71">
        <f t="shared" si="85"/>
        <v>4000</v>
      </c>
      <c r="D873" s="71">
        <f t="shared" si="82"/>
        <v>20</v>
      </c>
      <c r="E873" s="3">
        <v>1353946</v>
      </c>
      <c r="F873" s="5">
        <v>37049.358668981498</v>
      </c>
      <c r="G873" t="s">
        <v>967</v>
      </c>
      <c r="H873" t="s">
        <v>997</v>
      </c>
      <c r="I873" t="s">
        <v>912</v>
      </c>
      <c r="K873" t="s">
        <v>913</v>
      </c>
      <c r="L873" t="s">
        <v>1049</v>
      </c>
      <c r="M873">
        <v>32201</v>
      </c>
      <c r="N873" t="s">
        <v>229</v>
      </c>
      <c r="P873" s="7">
        <v>50</v>
      </c>
      <c r="R873" t="s">
        <v>916</v>
      </c>
      <c r="S873" t="s">
        <v>917</v>
      </c>
      <c r="T873" s="11">
        <v>48</v>
      </c>
      <c r="U873" t="s">
        <v>1044</v>
      </c>
      <c r="V873" t="s">
        <v>1052</v>
      </c>
      <c r="W873" t="s">
        <v>969</v>
      </c>
      <c r="X873" t="s">
        <v>921</v>
      </c>
      <c r="Y873" t="s">
        <v>922</v>
      </c>
      <c r="Z873" t="s">
        <v>950</v>
      </c>
      <c r="AB873">
        <v>636810.1</v>
      </c>
      <c r="AC873">
        <v>64168</v>
      </c>
      <c r="AD873" s="5">
        <v>37053.875011574099</v>
      </c>
      <c r="AE873" s="5">
        <v>37057.875011574099</v>
      </c>
    </row>
    <row r="874" spans="1:31" x14ac:dyDescent="0.2">
      <c r="A874" s="70">
        <f t="shared" si="83"/>
        <v>37049</v>
      </c>
      <c r="B874" s="70" t="str">
        <f t="shared" si="84"/>
        <v>US East Power</v>
      </c>
      <c r="C874" s="71">
        <f t="shared" si="85"/>
        <v>24000</v>
      </c>
      <c r="D874" s="71">
        <f t="shared" si="82"/>
        <v>120</v>
      </c>
      <c r="E874" s="3">
        <v>1354055</v>
      </c>
      <c r="F874" s="5">
        <v>37049.3605439815</v>
      </c>
      <c r="G874" t="s">
        <v>924</v>
      </c>
      <c r="H874" t="s">
        <v>501</v>
      </c>
      <c r="I874" t="s">
        <v>912</v>
      </c>
      <c r="K874" t="s">
        <v>913</v>
      </c>
      <c r="L874" t="s">
        <v>953</v>
      </c>
      <c r="M874">
        <v>48500</v>
      </c>
      <c r="N874" t="s">
        <v>230</v>
      </c>
      <c r="P874" s="7">
        <v>50</v>
      </c>
      <c r="R874" t="s">
        <v>916</v>
      </c>
      <c r="S874" t="s">
        <v>917</v>
      </c>
      <c r="T874" s="11">
        <v>51</v>
      </c>
      <c r="U874" t="s">
        <v>512</v>
      </c>
      <c r="V874" t="s">
        <v>341</v>
      </c>
      <c r="W874" t="s">
        <v>816</v>
      </c>
      <c r="X874" t="s">
        <v>921</v>
      </c>
      <c r="Y874" t="s">
        <v>922</v>
      </c>
      <c r="Z874" t="s">
        <v>923</v>
      </c>
      <c r="AA874">
        <v>96020035</v>
      </c>
      <c r="AB874">
        <v>636840.1</v>
      </c>
      <c r="AC874">
        <v>71108</v>
      </c>
      <c r="AD874" s="5">
        <v>37408.600694444402</v>
      </c>
      <c r="AE874" s="5">
        <v>37437.600694444402</v>
      </c>
    </row>
    <row r="875" spans="1:31" x14ac:dyDescent="0.2">
      <c r="A875" s="70">
        <f t="shared" si="83"/>
        <v>37049</v>
      </c>
      <c r="B875" s="70" t="str">
        <f t="shared" si="84"/>
        <v>US East Power</v>
      </c>
      <c r="C875" s="71">
        <f t="shared" si="85"/>
        <v>24000</v>
      </c>
      <c r="D875" s="71">
        <f t="shared" si="82"/>
        <v>120</v>
      </c>
      <c r="E875" s="3">
        <v>1354067</v>
      </c>
      <c r="F875" s="5">
        <v>37049.360763888901</v>
      </c>
      <c r="G875" t="s">
        <v>107</v>
      </c>
      <c r="H875" t="s">
        <v>501</v>
      </c>
      <c r="I875" t="s">
        <v>912</v>
      </c>
      <c r="K875" t="s">
        <v>913</v>
      </c>
      <c r="L875" t="s">
        <v>324</v>
      </c>
      <c r="M875">
        <v>34970</v>
      </c>
      <c r="N875" t="s">
        <v>231</v>
      </c>
      <c r="O875" s="7">
        <v>50</v>
      </c>
      <c r="R875" t="s">
        <v>916</v>
      </c>
      <c r="S875" t="s">
        <v>917</v>
      </c>
      <c r="T875" s="11">
        <v>40.75</v>
      </c>
      <c r="U875" t="s">
        <v>232</v>
      </c>
      <c r="V875" t="s">
        <v>359</v>
      </c>
      <c r="W875" t="s">
        <v>360</v>
      </c>
      <c r="X875" t="s">
        <v>921</v>
      </c>
      <c r="Y875" t="s">
        <v>922</v>
      </c>
      <c r="Z875" t="s">
        <v>923</v>
      </c>
      <c r="AA875">
        <v>96060365</v>
      </c>
      <c r="AB875">
        <v>636842.1</v>
      </c>
      <c r="AC875">
        <v>12</v>
      </c>
      <c r="AD875" s="5">
        <v>37408</v>
      </c>
      <c r="AE875" s="5">
        <v>37437</v>
      </c>
    </row>
    <row r="876" spans="1:31" x14ac:dyDescent="0.2">
      <c r="A876" s="70">
        <f t="shared" si="83"/>
        <v>37049</v>
      </c>
      <c r="B876" s="70" t="str">
        <f t="shared" si="84"/>
        <v>US East Power</v>
      </c>
      <c r="C876" s="71">
        <f t="shared" si="85"/>
        <v>73600</v>
      </c>
      <c r="D876" s="71">
        <f t="shared" si="82"/>
        <v>368</v>
      </c>
      <c r="E876" s="3">
        <v>1354092</v>
      </c>
      <c r="F876" s="5">
        <v>37049.361018518503</v>
      </c>
      <c r="G876" t="s">
        <v>980</v>
      </c>
      <c r="H876" t="s">
        <v>501</v>
      </c>
      <c r="I876" t="s">
        <v>912</v>
      </c>
      <c r="K876" t="s">
        <v>913</v>
      </c>
      <c r="L876" t="s">
        <v>953</v>
      </c>
      <c r="M876">
        <v>26115</v>
      </c>
      <c r="N876" t="s">
        <v>419</v>
      </c>
      <c r="O876" s="7">
        <v>50</v>
      </c>
      <c r="R876" t="s">
        <v>916</v>
      </c>
      <c r="S876" t="s">
        <v>917</v>
      </c>
      <c r="T876" s="11">
        <v>34.200000000000003</v>
      </c>
      <c r="U876" t="s">
        <v>233</v>
      </c>
      <c r="V876" t="s">
        <v>1002</v>
      </c>
      <c r="W876" t="s">
        <v>1003</v>
      </c>
      <c r="X876" t="s">
        <v>921</v>
      </c>
      <c r="Y876" t="s">
        <v>922</v>
      </c>
      <c r="Z876" t="s">
        <v>923</v>
      </c>
      <c r="AA876">
        <v>96006417</v>
      </c>
      <c r="AB876">
        <v>636846.1</v>
      </c>
      <c r="AC876">
        <v>56264</v>
      </c>
      <c r="AD876" s="5">
        <v>37165.715972222199</v>
      </c>
      <c r="AE876" s="5">
        <v>37256.715972222199</v>
      </c>
    </row>
    <row r="877" spans="1:31" x14ac:dyDescent="0.2">
      <c r="A877" s="70">
        <f t="shared" si="83"/>
        <v>37049</v>
      </c>
      <c r="B877" s="70" t="str">
        <f t="shared" si="84"/>
        <v>US West Power</v>
      </c>
      <c r="C877" s="71">
        <f t="shared" si="85"/>
        <v>36000</v>
      </c>
      <c r="D877" s="71">
        <f t="shared" si="82"/>
        <v>270</v>
      </c>
      <c r="E877" s="3">
        <v>1354234</v>
      </c>
      <c r="F877" s="5">
        <v>37049.363946759302</v>
      </c>
      <c r="G877" t="s">
        <v>19</v>
      </c>
      <c r="H877" t="s">
        <v>911</v>
      </c>
      <c r="I877" t="s">
        <v>912</v>
      </c>
      <c r="K877" t="s">
        <v>913</v>
      </c>
      <c r="L877" t="s">
        <v>914</v>
      </c>
      <c r="M877">
        <v>38269</v>
      </c>
      <c r="N877" t="s">
        <v>332</v>
      </c>
      <c r="P877" s="7">
        <v>25</v>
      </c>
      <c r="R877" t="s">
        <v>916</v>
      </c>
      <c r="S877" t="s">
        <v>917</v>
      </c>
      <c r="T877" s="11">
        <v>105.5</v>
      </c>
      <c r="U877" t="s">
        <v>641</v>
      </c>
      <c r="V877" t="s">
        <v>930</v>
      </c>
      <c r="W877" t="s">
        <v>931</v>
      </c>
      <c r="X877" t="s">
        <v>921</v>
      </c>
      <c r="Y877" t="s">
        <v>922</v>
      </c>
      <c r="Z877" t="s">
        <v>923</v>
      </c>
      <c r="AA877">
        <v>96057479</v>
      </c>
      <c r="AB877">
        <v>636865.1</v>
      </c>
      <c r="AC877">
        <v>55134</v>
      </c>
      <c r="AD877" s="5">
        <v>37257.701388888898</v>
      </c>
      <c r="AE877" s="5">
        <v>37346.701388888898</v>
      </c>
    </row>
    <row r="878" spans="1:31" x14ac:dyDescent="0.2">
      <c r="A878" s="70">
        <f t="shared" si="83"/>
        <v>37049</v>
      </c>
      <c r="B878" s="70" t="str">
        <f t="shared" si="84"/>
        <v>US East Power</v>
      </c>
      <c r="C878" s="71">
        <f t="shared" si="85"/>
        <v>4000</v>
      </c>
      <c r="D878" s="71">
        <f t="shared" si="82"/>
        <v>20</v>
      </c>
      <c r="E878" s="3">
        <v>1354649</v>
      </c>
      <c r="F878" s="5">
        <v>37049.372326388897</v>
      </c>
      <c r="G878" t="s">
        <v>93</v>
      </c>
      <c r="H878" t="s">
        <v>501</v>
      </c>
      <c r="I878" t="s">
        <v>912</v>
      </c>
      <c r="K878" t="s">
        <v>913</v>
      </c>
      <c r="L878" t="s">
        <v>953</v>
      </c>
      <c r="M878">
        <v>29076</v>
      </c>
      <c r="N878" t="s">
        <v>590</v>
      </c>
      <c r="P878" s="7">
        <v>50</v>
      </c>
      <c r="R878" t="s">
        <v>916</v>
      </c>
      <c r="S878" t="s">
        <v>917</v>
      </c>
      <c r="T878" s="11">
        <v>52.5</v>
      </c>
      <c r="U878" t="s">
        <v>232</v>
      </c>
      <c r="V878" t="s">
        <v>513</v>
      </c>
      <c r="W878" t="s">
        <v>352</v>
      </c>
      <c r="X878" t="s">
        <v>921</v>
      </c>
      <c r="Y878" t="s">
        <v>922</v>
      </c>
      <c r="Z878" t="s">
        <v>923</v>
      </c>
      <c r="AA878">
        <v>96018400</v>
      </c>
      <c r="AB878">
        <v>636915.1</v>
      </c>
      <c r="AC878">
        <v>53295</v>
      </c>
      <c r="AD878" s="5">
        <v>37053.875011574099</v>
      </c>
      <c r="AE878" s="5">
        <v>37057.875011574099</v>
      </c>
    </row>
    <row r="879" spans="1:31" x14ac:dyDescent="0.2">
      <c r="A879" s="70">
        <f t="shared" si="83"/>
        <v>37049</v>
      </c>
      <c r="B879" s="70" t="str">
        <f t="shared" si="84"/>
        <v>Natural Gas</v>
      </c>
      <c r="C879" s="71">
        <f t="shared" si="85"/>
        <v>310000</v>
      </c>
      <c r="D879" s="71">
        <f t="shared" si="82"/>
        <v>77.5</v>
      </c>
      <c r="E879" s="3">
        <v>1354734</v>
      </c>
      <c r="F879" s="5">
        <v>37049.373993055597</v>
      </c>
      <c r="G879" t="s">
        <v>96</v>
      </c>
      <c r="H879" t="s">
        <v>997</v>
      </c>
      <c r="I879" t="s">
        <v>912</v>
      </c>
      <c r="K879" t="s">
        <v>942</v>
      </c>
      <c r="L879" t="s">
        <v>943</v>
      </c>
      <c r="M879">
        <v>38619</v>
      </c>
      <c r="N879" t="s">
        <v>234</v>
      </c>
      <c r="P879" s="7">
        <v>10000</v>
      </c>
      <c r="R879" t="s">
        <v>945</v>
      </c>
      <c r="S879" t="s">
        <v>917</v>
      </c>
      <c r="T879" s="11">
        <v>-0.115</v>
      </c>
      <c r="U879" t="s">
        <v>1023</v>
      </c>
      <c r="V879" t="s">
        <v>1024</v>
      </c>
      <c r="W879" t="s">
        <v>1025</v>
      </c>
      <c r="X879" t="s">
        <v>949</v>
      </c>
      <c r="Y879" t="s">
        <v>922</v>
      </c>
      <c r="Z879" t="s">
        <v>950</v>
      </c>
      <c r="AA879">
        <v>96030230</v>
      </c>
      <c r="AB879" t="s">
        <v>235</v>
      </c>
      <c r="AC879">
        <v>66652</v>
      </c>
      <c r="AD879" s="5">
        <v>37073.875011574099</v>
      </c>
      <c r="AE879" s="5">
        <v>37103.875011574099</v>
      </c>
    </row>
    <row r="880" spans="1:31" x14ac:dyDescent="0.2">
      <c r="A880" s="70">
        <f t="shared" si="83"/>
        <v>37049</v>
      </c>
      <c r="B880" s="70" t="str">
        <f t="shared" si="84"/>
        <v>US East Power</v>
      </c>
      <c r="C880" s="71">
        <f t="shared" si="85"/>
        <v>4000</v>
      </c>
      <c r="D880" s="71">
        <f t="shared" si="82"/>
        <v>20</v>
      </c>
      <c r="E880" s="3">
        <v>1354995</v>
      </c>
      <c r="F880" s="5">
        <v>37049.378888888903</v>
      </c>
      <c r="G880" t="s">
        <v>344</v>
      </c>
      <c r="H880" t="s">
        <v>997</v>
      </c>
      <c r="I880" t="s">
        <v>912</v>
      </c>
      <c r="K880" t="s">
        <v>913</v>
      </c>
      <c r="L880" t="s">
        <v>953</v>
      </c>
      <c r="M880">
        <v>51354</v>
      </c>
      <c r="N880" t="s">
        <v>214</v>
      </c>
      <c r="P880" s="7">
        <v>50</v>
      </c>
      <c r="R880" t="s">
        <v>916</v>
      </c>
      <c r="S880" t="s">
        <v>917</v>
      </c>
      <c r="T880" s="11">
        <v>42</v>
      </c>
      <c r="U880" t="s">
        <v>1029</v>
      </c>
      <c r="V880" t="s">
        <v>1030</v>
      </c>
      <c r="W880" t="s">
        <v>1006</v>
      </c>
      <c r="X880" t="s">
        <v>921</v>
      </c>
      <c r="Y880" t="s">
        <v>922</v>
      </c>
      <c r="Z880" t="s">
        <v>923</v>
      </c>
      <c r="AB880">
        <v>636933.1</v>
      </c>
      <c r="AC880">
        <v>27457</v>
      </c>
      <c r="AD880" s="5">
        <v>37060.875</v>
      </c>
      <c r="AE880" s="5">
        <v>37064.875</v>
      </c>
    </row>
    <row r="881" spans="1:31" x14ac:dyDescent="0.2">
      <c r="A881" s="70">
        <f t="shared" si="83"/>
        <v>37049</v>
      </c>
      <c r="B881" s="70" t="str">
        <f t="shared" si="84"/>
        <v>US East Power</v>
      </c>
      <c r="C881" s="71">
        <f t="shared" si="85"/>
        <v>4000</v>
      </c>
      <c r="D881" s="71">
        <f t="shared" si="82"/>
        <v>20</v>
      </c>
      <c r="E881" s="3">
        <v>1355004</v>
      </c>
      <c r="F881" s="5">
        <v>37049.379143518498</v>
      </c>
      <c r="G881" t="s">
        <v>344</v>
      </c>
      <c r="H881" t="s">
        <v>997</v>
      </c>
      <c r="I881" t="s">
        <v>912</v>
      </c>
      <c r="K881" t="s">
        <v>913</v>
      </c>
      <c r="L881" t="s">
        <v>953</v>
      </c>
      <c r="M881">
        <v>51360</v>
      </c>
      <c r="N881" t="s">
        <v>236</v>
      </c>
      <c r="O881" s="7">
        <v>50</v>
      </c>
      <c r="R881" t="s">
        <v>916</v>
      </c>
      <c r="S881" t="s">
        <v>917</v>
      </c>
      <c r="T881" s="11">
        <v>41.5</v>
      </c>
      <c r="U881" t="s">
        <v>1029</v>
      </c>
      <c r="V881" t="s">
        <v>973</v>
      </c>
      <c r="W881" t="s">
        <v>974</v>
      </c>
      <c r="X881" t="s">
        <v>921</v>
      </c>
      <c r="Y881" t="s">
        <v>922</v>
      </c>
      <c r="Z881" t="s">
        <v>923</v>
      </c>
      <c r="AB881">
        <v>636935.1</v>
      </c>
      <c r="AC881">
        <v>27457</v>
      </c>
      <c r="AD881" s="5">
        <v>37060.875</v>
      </c>
      <c r="AE881" s="5">
        <v>37064.875</v>
      </c>
    </row>
    <row r="882" spans="1:31" x14ac:dyDescent="0.2">
      <c r="A882" s="70">
        <f t="shared" si="83"/>
        <v>37049</v>
      </c>
      <c r="B882" s="70" t="str">
        <f t="shared" si="84"/>
        <v>US East Power</v>
      </c>
      <c r="C882" s="71">
        <f t="shared" si="85"/>
        <v>4000</v>
      </c>
      <c r="D882" s="71">
        <f t="shared" si="82"/>
        <v>20</v>
      </c>
      <c r="E882" s="3">
        <v>1355143</v>
      </c>
      <c r="F882" s="5">
        <v>37049.381493055596</v>
      </c>
      <c r="G882" t="s">
        <v>990</v>
      </c>
      <c r="H882" t="s">
        <v>911</v>
      </c>
      <c r="I882" t="s">
        <v>912</v>
      </c>
      <c r="K882" t="s">
        <v>913</v>
      </c>
      <c r="L882" t="s">
        <v>953</v>
      </c>
      <c r="M882">
        <v>29089</v>
      </c>
      <c r="N882" t="s">
        <v>865</v>
      </c>
      <c r="O882" s="7">
        <v>50</v>
      </c>
      <c r="R882" t="s">
        <v>916</v>
      </c>
      <c r="S882" t="s">
        <v>917</v>
      </c>
      <c r="T882" s="11">
        <v>44.25</v>
      </c>
      <c r="U882" t="s">
        <v>636</v>
      </c>
      <c r="V882" t="s">
        <v>973</v>
      </c>
      <c r="W882" t="s">
        <v>974</v>
      </c>
      <c r="X882" t="s">
        <v>921</v>
      </c>
      <c r="Y882" t="s">
        <v>922</v>
      </c>
      <c r="Z882" t="s">
        <v>923</v>
      </c>
      <c r="AB882">
        <v>636947.1</v>
      </c>
      <c r="AC882">
        <v>3246</v>
      </c>
      <c r="AD882" s="5">
        <v>37053.875011574099</v>
      </c>
      <c r="AE882" s="5">
        <v>37057.875011574099</v>
      </c>
    </row>
    <row r="883" spans="1:31" ht="13.5" thickBot="1" x14ac:dyDescent="0.25">
      <c r="A883" s="70">
        <f t="shared" si="83"/>
        <v>37049</v>
      </c>
      <c r="B883" s="70" t="str">
        <f t="shared" si="84"/>
        <v>Natural Gas</v>
      </c>
      <c r="C883" s="71">
        <f t="shared" si="85"/>
        <v>300000</v>
      </c>
      <c r="D883" s="71">
        <f t="shared" si="82"/>
        <v>89.999999999999986</v>
      </c>
      <c r="E883" s="3">
        <v>1355243</v>
      </c>
      <c r="F883" s="5">
        <v>37049.383750000001</v>
      </c>
      <c r="G883" t="s">
        <v>74</v>
      </c>
      <c r="H883" s="64" t="s">
        <v>171</v>
      </c>
      <c r="I883" t="s">
        <v>912</v>
      </c>
      <c r="K883" t="s">
        <v>942</v>
      </c>
      <c r="L883" t="s">
        <v>959</v>
      </c>
      <c r="M883">
        <v>49613</v>
      </c>
      <c r="N883" t="s">
        <v>237</v>
      </c>
      <c r="P883" s="7">
        <v>10000</v>
      </c>
      <c r="R883" t="s">
        <v>945</v>
      </c>
      <c r="S883" t="s">
        <v>917</v>
      </c>
      <c r="T883" s="11">
        <v>3.8975</v>
      </c>
      <c r="U883" t="s">
        <v>155</v>
      </c>
      <c r="V883" t="s">
        <v>1017</v>
      </c>
      <c r="W883" t="s">
        <v>1018</v>
      </c>
      <c r="X883" t="s">
        <v>949</v>
      </c>
      <c r="Y883" t="s">
        <v>922</v>
      </c>
      <c r="Z883" t="s">
        <v>950</v>
      </c>
      <c r="AB883" t="s">
        <v>238</v>
      </c>
      <c r="AC883">
        <v>69121</v>
      </c>
      <c r="AD883" s="5">
        <v>37135.875</v>
      </c>
      <c r="AE883" s="5">
        <v>37164.875</v>
      </c>
    </row>
    <row r="884" spans="1:31" x14ac:dyDescent="0.2">
      <c r="A884" s="70">
        <f t="shared" si="83"/>
        <v>37049</v>
      </c>
      <c r="B884" s="70" t="str">
        <f t="shared" si="84"/>
        <v>Natural Gas</v>
      </c>
      <c r="C884" s="71">
        <f t="shared" si="85"/>
        <v>310000</v>
      </c>
      <c r="D884" s="71">
        <f t="shared" si="82"/>
        <v>77.5</v>
      </c>
      <c r="E884" s="3">
        <v>1355343</v>
      </c>
      <c r="F884" s="5">
        <v>37049.385925925897</v>
      </c>
      <c r="G884" t="s">
        <v>96</v>
      </c>
      <c r="H884" t="s">
        <v>997</v>
      </c>
      <c r="I884" t="s">
        <v>912</v>
      </c>
      <c r="K884" t="s">
        <v>942</v>
      </c>
      <c r="L884" t="s">
        <v>943</v>
      </c>
      <c r="M884">
        <v>38619</v>
      </c>
      <c r="N884" t="s">
        <v>234</v>
      </c>
      <c r="P884" s="7">
        <v>10000</v>
      </c>
      <c r="R884" t="s">
        <v>945</v>
      </c>
      <c r="S884" t="s">
        <v>917</v>
      </c>
      <c r="T884" s="11">
        <v>-0.115</v>
      </c>
      <c r="U884" t="s">
        <v>1023</v>
      </c>
      <c r="V884" t="s">
        <v>1024</v>
      </c>
      <c r="W884" t="s">
        <v>1025</v>
      </c>
      <c r="X884" t="s">
        <v>949</v>
      </c>
      <c r="Y884" t="s">
        <v>922</v>
      </c>
      <c r="Z884" t="s">
        <v>950</v>
      </c>
      <c r="AA884">
        <v>96030230</v>
      </c>
      <c r="AB884" t="s">
        <v>239</v>
      </c>
      <c r="AC884">
        <v>66652</v>
      </c>
      <c r="AD884" s="5">
        <v>37073.875011574099</v>
      </c>
      <c r="AE884" s="5">
        <v>37103.875011574099</v>
      </c>
    </row>
    <row r="885" spans="1:31" x14ac:dyDescent="0.2">
      <c r="A885" s="70">
        <f t="shared" si="83"/>
        <v>37049</v>
      </c>
      <c r="B885" s="70" t="str">
        <f t="shared" si="84"/>
        <v>US East Power</v>
      </c>
      <c r="C885" s="71">
        <f t="shared" si="85"/>
        <v>4000</v>
      </c>
      <c r="D885" s="71">
        <f t="shared" si="82"/>
        <v>20</v>
      </c>
      <c r="E885" s="3">
        <v>1356022</v>
      </c>
      <c r="F885" s="5">
        <v>37049.398923611101</v>
      </c>
      <c r="G885" t="s">
        <v>344</v>
      </c>
      <c r="H885" t="s">
        <v>997</v>
      </c>
      <c r="I885" t="s">
        <v>912</v>
      </c>
      <c r="K885" t="s">
        <v>913</v>
      </c>
      <c r="L885" t="s">
        <v>953</v>
      </c>
      <c r="M885">
        <v>51360</v>
      </c>
      <c r="N885" t="s">
        <v>236</v>
      </c>
      <c r="O885" s="7">
        <v>50</v>
      </c>
      <c r="R885" t="s">
        <v>916</v>
      </c>
      <c r="S885" t="s">
        <v>917</v>
      </c>
      <c r="T885" s="11">
        <v>41.75</v>
      </c>
      <c r="U885" t="s">
        <v>1029</v>
      </c>
      <c r="V885" t="s">
        <v>973</v>
      </c>
      <c r="W885" t="s">
        <v>974</v>
      </c>
      <c r="X885" t="s">
        <v>921</v>
      </c>
      <c r="Y885" t="s">
        <v>922</v>
      </c>
      <c r="Z885" t="s">
        <v>923</v>
      </c>
      <c r="AB885">
        <v>637015.1</v>
      </c>
      <c r="AC885">
        <v>27457</v>
      </c>
      <c r="AD885" s="5">
        <v>37060.875</v>
      </c>
      <c r="AE885" s="5">
        <v>37064.875</v>
      </c>
    </row>
    <row r="886" spans="1:31" x14ac:dyDescent="0.2">
      <c r="A886" s="70">
        <f t="shared" si="83"/>
        <v>37049</v>
      </c>
      <c r="B886" s="70" t="str">
        <f t="shared" si="84"/>
        <v>US West Power</v>
      </c>
      <c r="C886" s="71">
        <f t="shared" si="85"/>
        <v>12400</v>
      </c>
      <c r="D886" s="71">
        <f t="shared" si="82"/>
        <v>93</v>
      </c>
      <c r="E886" s="3">
        <v>1356064</v>
      </c>
      <c r="F886" s="5">
        <v>37049.400127314802</v>
      </c>
      <c r="G886" t="s">
        <v>999</v>
      </c>
      <c r="H886" t="s">
        <v>997</v>
      </c>
      <c r="I886" t="s">
        <v>912</v>
      </c>
      <c r="K886" t="s">
        <v>913</v>
      </c>
      <c r="L886" t="s">
        <v>925</v>
      </c>
      <c r="M886">
        <v>36705</v>
      </c>
      <c r="N886" t="s">
        <v>240</v>
      </c>
      <c r="O886" s="7">
        <v>25</v>
      </c>
      <c r="R886" t="s">
        <v>916</v>
      </c>
      <c r="S886" t="s">
        <v>917</v>
      </c>
      <c r="T886" s="11">
        <v>173</v>
      </c>
      <c r="U886" t="s">
        <v>675</v>
      </c>
      <c r="V886" t="s">
        <v>927</v>
      </c>
      <c r="W886" t="s">
        <v>934</v>
      </c>
      <c r="X886" t="s">
        <v>921</v>
      </c>
      <c r="Y886" t="s">
        <v>922</v>
      </c>
      <c r="Z886" t="s">
        <v>923</v>
      </c>
      <c r="AA886">
        <v>96004396</v>
      </c>
      <c r="AB886">
        <v>637025.1</v>
      </c>
      <c r="AC886">
        <v>64245</v>
      </c>
      <c r="AD886" s="5">
        <v>37104.875011574099</v>
      </c>
      <c r="AE886" s="5">
        <v>37134.875011574099</v>
      </c>
    </row>
    <row r="887" spans="1:31" x14ac:dyDescent="0.2">
      <c r="A887" s="70">
        <f t="shared" si="83"/>
        <v>37049</v>
      </c>
      <c r="B887" s="70" t="str">
        <f t="shared" si="84"/>
        <v>US West Power</v>
      </c>
      <c r="C887" s="71">
        <f t="shared" si="85"/>
        <v>12400</v>
      </c>
      <c r="D887" s="71">
        <f t="shared" si="82"/>
        <v>93</v>
      </c>
      <c r="E887" s="3">
        <v>1356075</v>
      </c>
      <c r="F887" s="5">
        <v>37049.4005555556</v>
      </c>
      <c r="G887" t="s">
        <v>999</v>
      </c>
      <c r="H887" t="s">
        <v>997</v>
      </c>
      <c r="I887" t="s">
        <v>912</v>
      </c>
      <c r="K887" t="s">
        <v>913</v>
      </c>
      <c r="L887" t="s">
        <v>925</v>
      </c>
      <c r="M887">
        <v>36700</v>
      </c>
      <c r="N887" t="s">
        <v>241</v>
      </c>
      <c r="O887" s="7">
        <v>25</v>
      </c>
      <c r="R887" t="s">
        <v>916</v>
      </c>
      <c r="S887" t="s">
        <v>917</v>
      </c>
      <c r="T887" s="11">
        <v>175</v>
      </c>
      <c r="U887" t="s">
        <v>675</v>
      </c>
      <c r="V887" t="s">
        <v>927</v>
      </c>
      <c r="W887" t="s">
        <v>928</v>
      </c>
      <c r="X887" t="s">
        <v>921</v>
      </c>
      <c r="Y887" t="s">
        <v>922</v>
      </c>
      <c r="Z887" t="s">
        <v>923</v>
      </c>
      <c r="AA887">
        <v>96004396</v>
      </c>
      <c r="AB887">
        <v>637029.1</v>
      </c>
      <c r="AC887">
        <v>64245</v>
      </c>
      <c r="AD887" s="5">
        <v>37104.875011574099</v>
      </c>
      <c r="AE887" s="5">
        <v>37134.875011574099</v>
      </c>
    </row>
    <row r="888" spans="1:31" x14ac:dyDescent="0.2">
      <c r="A888" s="70">
        <f t="shared" si="83"/>
        <v>37049</v>
      </c>
      <c r="B888" s="70" t="str">
        <f t="shared" si="84"/>
        <v>US East Power</v>
      </c>
      <c r="C888" s="71">
        <f t="shared" si="85"/>
        <v>4000</v>
      </c>
      <c r="D888" s="71">
        <f t="shared" si="82"/>
        <v>20</v>
      </c>
      <c r="E888" s="3">
        <v>1356223</v>
      </c>
      <c r="F888" s="5">
        <v>37049.405740740702</v>
      </c>
      <c r="G888" t="s">
        <v>19</v>
      </c>
      <c r="H888" t="s">
        <v>997</v>
      </c>
      <c r="I888" t="s">
        <v>912</v>
      </c>
      <c r="K888" t="s">
        <v>913</v>
      </c>
      <c r="L888" t="s">
        <v>953</v>
      </c>
      <c r="M888">
        <v>50780</v>
      </c>
      <c r="N888" t="s">
        <v>433</v>
      </c>
      <c r="O888" s="7">
        <v>50</v>
      </c>
      <c r="R888" t="s">
        <v>916</v>
      </c>
      <c r="S888" t="s">
        <v>917</v>
      </c>
      <c r="T888" s="11">
        <v>63.25</v>
      </c>
      <c r="U888" t="s">
        <v>860</v>
      </c>
      <c r="V888" t="s">
        <v>1002</v>
      </c>
      <c r="W888" t="s">
        <v>1006</v>
      </c>
      <c r="X888" t="s">
        <v>921</v>
      </c>
      <c r="Y888" t="s">
        <v>922</v>
      </c>
      <c r="Z888" t="s">
        <v>923</v>
      </c>
      <c r="AA888">
        <v>96057479</v>
      </c>
      <c r="AB888">
        <v>637053.1</v>
      </c>
      <c r="AC888">
        <v>55134</v>
      </c>
      <c r="AD888" s="5">
        <v>37074.875</v>
      </c>
      <c r="AE888" s="5">
        <v>37078.875</v>
      </c>
    </row>
    <row r="889" spans="1:31" x14ac:dyDescent="0.2">
      <c r="A889" s="70">
        <f t="shared" si="83"/>
        <v>37049</v>
      </c>
      <c r="B889" s="70" t="str">
        <f t="shared" si="84"/>
        <v>US East Power</v>
      </c>
      <c r="C889" s="71">
        <f t="shared" si="85"/>
        <v>4000</v>
      </c>
      <c r="D889" s="71">
        <f t="shared" si="82"/>
        <v>20</v>
      </c>
      <c r="E889" s="3">
        <v>1356363</v>
      </c>
      <c r="F889" s="5">
        <v>37049.412499999999</v>
      </c>
      <c r="G889" t="s">
        <v>970</v>
      </c>
      <c r="H889" t="s">
        <v>997</v>
      </c>
      <c r="I889" t="s">
        <v>912</v>
      </c>
      <c r="K889" t="s">
        <v>913</v>
      </c>
      <c r="L889" t="s">
        <v>953</v>
      </c>
      <c r="M889">
        <v>29083</v>
      </c>
      <c r="N889" t="s">
        <v>697</v>
      </c>
      <c r="O889" s="7">
        <v>50</v>
      </c>
      <c r="R889" t="s">
        <v>916</v>
      </c>
      <c r="S889" t="s">
        <v>917</v>
      </c>
      <c r="T889" s="11">
        <v>42</v>
      </c>
      <c r="U889" t="s">
        <v>1044</v>
      </c>
      <c r="V889" t="s">
        <v>956</v>
      </c>
      <c r="W889" t="s">
        <v>969</v>
      </c>
      <c r="X889" t="s">
        <v>921</v>
      </c>
      <c r="Y889" t="s">
        <v>922</v>
      </c>
      <c r="Z889" t="s">
        <v>923</v>
      </c>
      <c r="AA889">
        <v>96009016</v>
      </c>
      <c r="AB889">
        <v>637075.1</v>
      </c>
      <c r="AC889">
        <v>18</v>
      </c>
      <c r="AD889" s="5">
        <v>37053.875011574099</v>
      </c>
      <c r="AE889" s="5">
        <v>37057.875011574099</v>
      </c>
    </row>
    <row r="890" spans="1:31" x14ac:dyDescent="0.2">
      <c r="A890" s="70">
        <f t="shared" si="83"/>
        <v>37049</v>
      </c>
      <c r="B890" s="70" t="str">
        <f t="shared" si="84"/>
        <v>US East Power</v>
      </c>
      <c r="C890" s="71">
        <f t="shared" si="85"/>
        <v>73600</v>
      </c>
      <c r="D890" s="71">
        <f t="shared" si="82"/>
        <v>368</v>
      </c>
      <c r="E890" s="3">
        <v>1356456</v>
      </c>
      <c r="F890" s="5">
        <v>37049.417037036997</v>
      </c>
      <c r="G890" t="s">
        <v>991</v>
      </c>
      <c r="H890" t="s">
        <v>501</v>
      </c>
      <c r="I890" t="s">
        <v>912</v>
      </c>
      <c r="K890" t="s">
        <v>913</v>
      </c>
      <c r="L890" t="s">
        <v>953</v>
      </c>
      <c r="M890">
        <v>32890</v>
      </c>
      <c r="N890" t="s">
        <v>48</v>
      </c>
      <c r="O890" s="7">
        <v>50</v>
      </c>
      <c r="R890" t="s">
        <v>916</v>
      </c>
      <c r="S890" t="s">
        <v>917</v>
      </c>
      <c r="T890" s="11">
        <v>36.200000000000003</v>
      </c>
      <c r="U890" t="s">
        <v>242</v>
      </c>
      <c r="V890" t="s">
        <v>993</v>
      </c>
      <c r="W890" t="s">
        <v>994</v>
      </c>
      <c r="X890" t="s">
        <v>921</v>
      </c>
      <c r="Y890" t="s">
        <v>922</v>
      </c>
      <c r="Z890" t="s">
        <v>923</v>
      </c>
      <c r="AA890">
        <v>96053024</v>
      </c>
      <c r="AB890">
        <v>637097.1</v>
      </c>
      <c r="AC890">
        <v>65268</v>
      </c>
      <c r="AD890" s="5">
        <v>37165.591666666704</v>
      </c>
      <c r="AE890" s="5">
        <v>37256.591666666704</v>
      </c>
    </row>
    <row r="891" spans="1:31" x14ac:dyDescent="0.2">
      <c r="A891" s="70">
        <f t="shared" si="83"/>
        <v>37049</v>
      </c>
      <c r="B891" s="70" t="str">
        <f t="shared" si="84"/>
        <v>Natural Gas</v>
      </c>
      <c r="C891" s="71">
        <f t="shared" si="85"/>
        <v>230000</v>
      </c>
      <c r="D891" s="71">
        <f t="shared" si="82"/>
        <v>57.5</v>
      </c>
      <c r="E891" s="3">
        <v>1356481</v>
      </c>
      <c r="F891" s="5">
        <v>37049.418692129599</v>
      </c>
      <c r="G891" t="s">
        <v>975</v>
      </c>
      <c r="H891" t="s">
        <v>461</v>
      </c>
      <c r="I891" t="s">
        <v>912</v>
      </c>
      <c r="K891" t="s">
        <v>942</v>
      </c>
      <c r="L891" t="s">
        <v>1032</v>
      </c>
      <c r="M891">
        <v>39052</v>
      </c>
      <c r="N891" t="s">
        <v>746</v>
      </c>
      <c r="O891" s="7">
        <v>2500</v>
      </c>
      <c r="R891" t="s">
        <v>945</v>
      </c>
      <c r="S891" t="s">
        <v>917</v>
      </c>
      <c r="T891" s="11">
        <v>-0.46</v>
      </c>
      <c r="U891" t="s">
        <v>243</v>
      </c>
      <c r="V891" t="s">
        <v>1034</v>
      </c>
      <c r="W891" t="s">
        <v>748</v>
      </c>
      <c r="X891" t="s">
        <v>949</v>
      </c>
      <c r="Y891" t="s">
        <v>922</v>
      </c>
      <c r="Z891" t="s">
        <v>1036</v>
      </c>
      <c r="AA891">
        <v>96018986</v>
      </c>
      <c r="AB891" t="s">
        <v>244</v>
      </c>
      <c r="AC891">
        <v>49747</v>
      </c>
      <c r="AD891" s="5">
        <v>37073</v>
      </c>
      <c r="AE891" s="5">
        <v>37164</v>
      </c>
    </row>
    <row r="892" spans="1:31" x14ac:dyDescent="0.2">
      <c r="A892" s="70">
        <f t="shared" si="83"/>
        <v>37049</v>
      </c>
      <c r="B892" s="70" t="str">
        <f t="shared" si="84"/>
        <v>US West Power</v>
      </c>
      <c r="C892" s="71">
        <f t="shared" si="85"/>
        <v>12400</v>
      </c>
      <c r="D892" s="71">
        <f t="shared" si="82"/>
        <v>93</v>
      </c>
      <c r="E892" s="3">
        <v>1356663</v>
      </c>
      <c r="F892" s="5">
        <v>37049.429259259297</v>
      </c>
      <c r="G892" t="s">
        <v>980</v>
      </c>
      <c r="H892" t="s">
        <v>997</v>
      </c>
      <c r="I892" t="s">
        <v>912</v>
      </c>
      <c r="K892" t="s">
        <v>913</v>
      </c>
      <c r="L892" t="s">
        <v>925</v>
      </c>
      <c r="M892">
        <v>38567</v>
      </c>
      <c r="N892" t="s">
        <v>245</v>
      </c>
      <c r="O892" s="7">
        <v>25</v>
      </c>
      <c r="R892" t="s">
        <v>916</v>
      </c>
      <c r="S892" t="s">
        <v>917</v>
      </c>
      <c r="T892" s="11">
        <v>85</v>
      </c>
      <c r="U892" t="s">
        <v>675</v>
      </c>
      <c r="V892" t="s">
        <v>111</v>
      </c>
      <c r="W892" t="s">
        <v>934</v>
      </c>
      <c r="X892" t="s">
        <v>921</v>
      </c>
      <c r="Y892" t="s">
        <v>922</v>
      </c>
      <c r="Z892" t="s">
        <v>923</v>
      </c>
      <c r="AA892">
        <v>96006417</v>
      </c>
      <c r="AB892">
        <v>637129.1</v>
      </c>
      <c r="AC892">
        <v>56264</v>
      </c>
      <c r="AD892" s="5">
        <v>37073.875011574099</v>
      </c>
      <c r="AE892" s="5">
        <v>37103.875011574099</v>
      </c>
    </row>
    <row r="893" spans="1:31" x14ac:dyDescent="0.2">
      <c r="A893" s="70">
        <f t="shared" si="83"/>
        <v>37049</v>
      </c>
      <c r="B893" s="70" t="str">
        <f t="shared" si="84"/>
        <v>Natural Gas</v>
      </c>
      <c r="C893" s="71">
        <f t="shared" si="85"/>
        <v>755000</v>
      </c>
      <c r="D893" s="71">
        <f t="shared" si="82"/>
        <v>188.75</v>
      </c>
      <c r="E893" s="3">
        <v>1356839</v>
      </c>
      <c r="F893" s="5">
        <v>37049.446423611102</v>
      </c>
      <c r="G893" t="s">
        <v>980</v>
      </c>
      <c r="H893" t="s">
        <v>997</v>
      </c>
      <c r="I893" t="s">
        <v>912</v>
      </c>
      <c r="K893" t="s">
        <v>942</v>
      </c>
      <c r="L893" t="s">
        <v>943</v>
      </c>
      <c r="M893">
        <v>35675</v>
      </c>
      <c r="N893" t="s">
        <v>347</v>
      </c>
      <c r="P893" s="7">
        <v>5000</v>
      </c>
      <c r="R893" t="s">
        <v>945</v>
      </c>
      <c r="S893" t="s">
        <v>917</v>
      </c>
      <c r="T893" s="11">
        <v>3.5000000000000003E-2</v>
      </c>
      <c r="U893" t="s">
        <v>1023</v>
      </c>
      <c r="V893" t="s">
        <v>1024</v>
      </c>
      <c r="W893" t="s">
        <v>1025</v>
      </c>
      <c r="X893" t="s">
        <v>949</v>
      </c>
      <c r="Y893" t="s">
        <v>922</v>
      </c>
      <c r="Z893" t="s">
        <v>950</v>
      </c>
      <c r="AA893">
        <v>95000281</v>
      </c>
      <c r="AB893" t="s">
        <v>246</v>
      </c>
      <c r="AC893">
        <v>56264</v>
      </c>
      <c r="AD893" s="5">
        <v>37196</v>
      </c>
      <c r="AE893" s="5">
        <v>37346</v>
      </c>
    </row>
    <row r="894" spans="1:31" x14ac:dyDescent="0.2">
      <c r="A894" s="70">
        <f t="shared" si="83"/>
        <v>37049</v>
      </c>
      <c r="B894" s="70" t="str">
        <f t="shared" si="84"/>
        <v>US West Power</v>
      </c>
      <c r="C894" s="71">
        <f t="shared" si="85"/>
        <v>12400</v>
      </c>
      <c r="D894" s="71">
        <f t="shared" si="82"/>
        <v>93</v>
      </c>
      <c r="E894" s="3">
        <v>1356849</v>
      </c>
      <c r="F894" s="5">
        <v>37049.447581018503</v>
      </c>
      <c r="G894" t="s">
        <v>980</v>
      </c>
      <c r="H894" t="s">
        <v>997</v>
      </c>
      <c r="I894" t="s">
        <v>912</v>
      </c>
      <c r="K894" t="s">
        <v>913</v>
      </c>
      <c r="L894" t="s">
        <v>925</v>
      </c>
      <c r="M894">
        <v>38567</v>
      </c>
      <c r="N894" t="s">
        <v>245</v>
      </c>
      <c r="P894" s="7">
        <v>25</v>
      </c>
      <c r="R894" t="s">
        <v>916</v>
      </c>
      <c r="S894" t="s">
        <v>917</v>
      </c>
      <c r="T894" s="11">
        <v>93</v>
      </c>
      <c r="U894" t="s">
        <v>675</v>
      </c>
      <c r="V894" t="s">
        <v>111</v>
      </c>
      <c r="W894" t="s">
        <v>934</v>
      </c>
      <c r="X894" t="s">
        <v>921</v>
      </c>
      <c r="Y894" t="s">
        <v>922</v>
      </c>
      <c r="Z894" t="s">
        <v>923</v>
      </c>
      <c r="AA894">
        <v>96006417</v>
      </c>
      <c r="AB894">
        <v>637169.1</v>
      </c>
      <c r="AC894">
        <v>56264</v>
      </c>
      <c r="AD894" s="5">
        <v>37073.875011574099</v>
      </c>
      <c r="AE894" s="5">
        <v>37103.875011574099</v>
      </c>
    </row>
    <row r="895" spans="1:31" x14ac:dyDescent="0.2">
      <c r="A895" s="70">
        <f t="shared" si="83"/>
        <v>37049</v>
      </c>
      <c r="B895" s="70" t="str">
        <f t="shared" si="84"/>
        <v>US West Power</v>
      </c>
      <c r="C895" s="71">
        <f t="shared" si="85"/>
        <v>12400</v>
      </c>
      <c r="D895" s="71">
        <f t="shared" si="82"/>
        <v>93</v>
      </c>
      <c r="E895" s="3">
        <v>1356998</v>
      </c>
      <c r="F895" s="5">
        <v>37049.461967592499</v>
      </c>
      <c r="G895" t="s">
        <v>980</v>
      </c>
      <c r="H895" t="s">
        <v>997</v>
      </c>
      <c r="I895" t="s">
        <v>912</v>
      </c>
      <c r="K895" t="s">
        <v>913</v>
      </c>
      <c r="L895" t="s">
        <v>925</v>
      </c>
      <c r="M895">
        <v>38567</v>
      </c>
      <c r="N895" t="s">
        <v>245</v>
      </c>
      <c r="P895" s="7">
        <v>25</v>
      </c>
      <c r="R895" t="s">
        <v>916</v>
      </c>
      <c r="S895" t="s">
        <v>917</v>
      </c>
      <c r="T895" s="11">
        <v>100</v>
      </c>
      <c r="U895" t="s">
        <v>675</v>
      </c>
      <c r="V895" t="s">
        <v>111</v>
      </c>
      <c r="W895" t="s">
        <v>934</v>
      </c>
      <c r="X895" t="s">
        <v>921</v>
      </c>
      <c r="Y895" t="s">
        <v>922</v>
      </c>
      <c r="Z895" t="s">
        <v>923</v>
      </c>
      <c r="AA895">
        <v>96006417</v>
      </c>
      <c r="AB895">
        <v>637196.1</v>
      </c>
      <c r="AC895">
        <v>56264</v>
      </c>
      <c r="AD895" s="5">
        <v>37073.875011574099</v>
      </c>
      <c r="AE895" s="5">
        <v>37103.875011574099</v>
      </c>
    </row>
    <row r="896" spans="1:31" x14ac:dyDescent="0.2">
      <c r="A896" s="70">
        <f t="shared" si="83"/>
        <v>37049</v>
      </c>
      <c r="B896" s="70" t="str">
        <f t="shared" si="84"/>
        <v>US East Power</v>
      </c>
      <c r="C896" s="71">
        <f t="shared" si="85"/>
        <v>24000</v>
      </c>
      <c r="D896" s="71">
        <f t="shared" si="82"/>
        <v>120</v>
      </c>
      <c r="E896" s="3">
        <v>1357109</v>
      </c>
      <c r="F896" s="5">
        <v>37049.477696759299</v>
      </c>
      <c r="G896" t="s">
        <v>19</v>
      </c>
      <c r="H896" t="s">
        <v>997</v>
      </c>
      <c r="I896" t="s">
        <v>912</v>
      </c>
      <c r="K896" t="s">
        <v>913</v>
      </c>
      <c r="L896" t="s">
        <v>953</v>
      </c>
      <c r="M896">
        <v>26313</v>
      </c>
      <c r="N896" t="s">
        <v>872</v>
      </c>
      <c r="P896" s="7">
        <v>50</v>
      </c>
      <c r="R896" t="s">
        <v>916</v>
      </c>
      <c r="S896" t="s">
        <v>917</v>
      </c>
      <c r="T896" s="11">
        <v>43</v>
      </c>
      <c r="U896" t="s">
        <v>860</v>
      </c>
      <c r="V896" t="s">
        <v>513</v>
      </c>
      <c r="W896" t="s">
        <v>674</v>
      </c>
      <c r="X896" t="s">
        <v>921</v>
      </c>
      <c r="Y896" t="s">
        <v>922</v>
      </c>
      <c r="Z896" t="s">
        <v>923</v>
      </c>
      <c r="AA896">
        <v>96057479</v>
      </c>
      <c r="AB896">
        <v>637250.1</v>
      </c>
      <c r="AC896">
        <v>55134</v>
      </c>
      <c r="AD896" s="5">
        <v>37135.594444444403</v>
      </c>
      <c r="AE896" s="5">
        <v>37164.594444444403</v>
      </c>
    </row>
    <row r="897" spans="1:31" x14ac:dyDescent="0.2">
      <c r="A897" s="70">
        <f t="shared" si="83"/>
        <v>37049</v>
      </c>
      <c r="B897" s="70" t="str">
        <f t="shared" si="84"/>
        <v>US East Power</v>
      </c>
      <c r="C897" s="71">
        <f t="shared" si="85"/>
        <v>49600</v>
      </c>
      <c r="D897" s="71">
        <f t="shared" si="82"/>
        <v>248</v>
      </c>
      <c r="E897" s="3">
        <v>1357354</v>
      </c>
      <c r="F897" s="5">
        <v>37049.500833333303</v>
      </c>
      <c r="G897" t="s">
        <v>873</v>
      </c>
      <c r="H897" t="s">
        <v>911</v>
      </c>
      <c r="I897" t="s">
        <v>912</v>
      </c>
      <c r="K897" t="s">
        <v>913</v>
      </c>
      <c r="L897" t="s">
        <v>1049</v>
      </c>
      <c r="M897">
        <v>30185</v>
      </c>
      <c r="N897" t="s">
        <v>247</v>
      </c>
      <c r="P897" s="7">
        <v>50</v>
      </c>
      <c r="R897" t="s">
        <v>916</v>
      </c>
      <c r="S897" t="s">
        <v>917</v>
      </c>
      <c r="T897" s="11">
        <v>58.75</v>
      </c>
      <c r="U897" t="s">
        <v>677</v>
      </c>
      <c r="V897" t="s">
        <v>53</v>
      </c>
      <c r="W897" t="s">
        <v>957</v>
      </c>
      <c r="X897" t="s">
        <v>921</v>
      </c>
      <c r="Y897" t="s">
        <v>922</v>
      </c>
      <c r="Z897" t="s">
        <v>950</v>
      </c>
      <c r="AA897">
        <v>96028131</v>
      </c>
      <c r="AB897">
        <v>637326.1</v>
      </c>
      <c r="AC897">
        <v>53341</v>
      </c>
      <c r="AD897" s="5">
        <v>37073</v>
      </c>
      <c r="AE897" s="5">
        <v>37134</v>
      </c>
    </row>
    <row r="898" spans="1:31" x14ac:dyDescent="0.2">
      <c r="A898" s="70">
        <f t="shared" si="83"/>
        <v>37049</v>
      </c>
      <c r="B898" s="70" t="str">
        <f t="shared" si="84"/>
        <v>US East Power</v>
      </c>
      <c r="C898" s="71">
        <f t="shared" si="85"/>
        <v>4000</v>
      </c>
      <c r="D898" s="71">
        <f t="shared" si="82"/>
        <v>20</v>
      </c>
      <c r="E898" s="3">
        <v>1357792</v>
      </c>
      <c r="F898" s="5">
        <v>37049.546249999999</v>
      </c>
      <c r="G898" t="s">
        <v>19</v>
      </c>
      <c r="H898" t="s">
        <v>911</v>
      </c>
      <c r="I898" t="s">
        <v>912</v>
      </c>
      <c r="K898" t="s">
        <v>913</v>
      </c>
      <c r="L898" t="s">
        <v>953</v>
      </c>
      <c r="M898">
        <v>29083</v>
      </c>
      <c r="N898" t="s">
        <v>697</v>
      </c>
      <c r="P898" s="7">
        <v>50</v>
      </c>
      <c r="R898" t="s">
        <v>916</v>
      </c>
      <c r="S898" t="s">
        <v>917</v>
      </c>
      <c r="T898" s="11">
        <v>42.25</v>
      </c>
      <c r="U898" t="s">
        <v>638</v>
      </c>
      <c r="V898" t="s">
        <v>956</v>
      </c>
      <c r="W898" t="s">
        <v>969</v>
      </c>
      <c r="X898" t="s">
        <v>921</v>
      </c>
      <c r="Y898" t="s">
        <v>922</v>
      </c>
      <c r="Z898" t="s">
        <v>923</v>
      </c>
      <c r="AA898">
        <v>96057479</v>
      </c>
      <c r="AB898">
        <v>637561.1</v>
      </c>
      <c r="AC898">
        <v>55134</v>
      </c>
      <c r="AD898" s="5">
        <v>37053.875011574099</v>
      </c>
      <c r="AE898" s="5">
        <v>37057.875011574099</v>
      </c>
    </row>
    <row r="899" spans="1:31" x14ac:dyDescent="0.2">
      <c r="A899" s="70">
        <f t="shared" si="83"/>
        <v>37049</v>
      </c>
      <c r="B899" s="70" t="str">
        <f t="shared" si="84"/>
        <v>US West Power</v>
      </c>
      <c r="C899" s="71">
        <f t="shared" si="85"/>
        <v>36400</v>
      </c>
      <c r="D899" s="71">
        <f t="shared" si="82"/>
        <v>273</v>
      </c>
      <c r="E899" s="3">
        <v>1357825</v>
      </c>
      <c r="F899" s="5">
        <v>37049.548750000002</v>
      </c>
      <c r="G899" t="s">
        <v>982</v>
      </c>
      <c r="H899" t="s">
        <v>911</v>
      </c>
      <c r="I899" t="s">
        <v>912</v>
      </c>
      <c r="K899" t="s">
        <v>913</v>
      </c>
      <c r="L899" t="s">
        <v>925</v>
      </c>
      <c r="M899">
        <v>45336</v>
      </c>
      <c r="N899" t="s">
        <v>312</v>
      </c>
      <c r="P899" s="7">
        <v>25</v>
      </c>
      <c r="R899" t="s">
        <v>916</v>
      </c>
      <c r="S899" t="s">
        <v>917</v>
      </c>
      <c r="T899" s="11">
        <v>52.5</v>
      </c>
      <c r="U899" t="s">
        <v>641</v>
      </c>
      <c r="V899" t="s">
        <v>927</v>
      </c>
      <c r="W899" t="s">
        <v>928</v>
      </c>
      <c r="X899" t="s">
        <v>921</v>
      </c>
      <c r="Y899" t="s">
        <v>922</v>
      </c>
      <c r="Z899" t="s">
        <v>923</v>
      </c>
      <c r="AA899">
        <v>96057469</v>
      </c>
      <c r="AB899">
        <v>637584.1</v>
      </c>
      <c r="AC899">
        <v>53350</v>
      </c>
      <c r="AD899" s="5">
        <v>37347</v>
      </c>
      <c r="AE899" s="5">
        <v>37437</v>
      </c>
    </row>
    <row r="900" spans="1:31" x14ac:dyDescent="0.2">
      <c r="A900" s="70">
        <f t="shared" si="83"/>
        <v>37049</v>
      </c>
      <c r="B900" s="70" t="str">
        <f t="shared" si="84"/>
        <v>US East Power</v>
      </c>
      <c r="C900" s="71">
        <f t="shared" si="85"/>
        <v>4000</v>
      </c>
      <c r="D900" s="71">
        <f t="shared" si="82"/>
        <v>20</v>
      </c>
      <c r="E900" s="3">
        <v>1357892</v>
      </c>
      <c r="F900" s="5">
        <v>37049.554502314801</v>
      </c>
      <c r="G900" t="s">
        <v>730</v>
      </c>
      <c r="H900" t="s">
        <v>501</v>
      </c>
      <c r="I900" t="s">
        <v>912</v>
      </c>
      <c r="K900" t="s">
        <v>913</v>
      </c>
      <c r="L900" t="s">
        <v>953</v>
      </c>
      <c r="M900">
        <v>51761</v>
      </c>
      <c r="N900" t="s">
        <v>580</v>
      </c>
      <c r="O900" s="7">
        <v>50</v>
      </c>
      <c r="R900" t="s">
        <v>916</v>
      </c>
      <c r="S900" t="s">
        <v>917</v>
      </c>
      <c r="T900" s="11">
        <v>53.5</v>
      </c>
      <c r="U900" t="s">
        <v>213</v>
      </c>
      <c r="V900" t="s">
        <v>863</v>
      </c>
      <c r="W900" t="s">
        <v>664</v>
      </c>
      <c r="X900" t="s">
        <v>921</v>
      </c>
      <c r="Y900" t="s">
        <v>922</v>
      </c>
      <c r="Z900" t="s">
        <v>923</v>
      </c>
      <c r="AB900">
        <v>637610.1</v>
      </c>
      <c r="AC900">
        <v>26428</v>
      </c>
      <c r="AD900" s="5">
        <v>37053.875</v>
      </c>
      <c r="AE900" s="5">
        <v>37057.875</v>
      </c>
    </row>
    <row r="901" spans="1:31" x14ac:dyDescent="0.2">
      <c r="A901" s="70">
        <f t="shared" si="83"/>
        <v>37049</v>
      </c>
      <c r="B901" s="70" t="str">
        <f t="shared" si="84"/>
        <v>US East Power</v>
      </c>
      <c r="C901" s="71">
        <f t="shared" si="85"/>
        <v>24000</v>
      </c>
      <c r="D901" s="71">
        <f t="shared" si="82"/>
        <v>120</v>
      </c>
      <c r="E901" s="3">
        <v>1357918</v>
      </c>
      <c r="F901" s="5">
        <v>37049.555729166699</v>
      </c>
      <c r="G901" t="s">
        <v>93</v>
      </c>
      <c r="H901" t="s">
        <v>501</v>
      </c>
      <c r="I901" t="s">
        <v>912</v>
      </c>
      <c r="K901" t="s">
        <v>913</v>
      </c>
      <c r="L901" t="s">
        <v>953</v>
      </c>
      <c r="M901">
        <v>26313</v>
      </c>
      <c r="N901" t="s">
        <v>872</v>
      </c>
      <c r="O901" s="7">
        <v>50</v>
      </c>
      <c r="R901" t="s">
        <v>916</v>
      </c>
      <c r="S901" t="s">
        <v>917</v>
      </c>
      <c r="T901" s="11">
        <v>43</v>
      </c>
      <c r="U901" t="s">
        <v>232</v>
      </c>
      <c r="V901" t="s">
        <v>513</v>
      </c>
      <c r="W901" t="s">
        <v>674</v>
      </c>
      <c r="X901" t="s">
        <v>921</v>
      </c>
      <c r="Y901" t="s">
        <v>922</v>
      </c>
      <c r="Z901" t="s">
        <v>923</v>
      </c>
      <c r="AA901">
        <v>96018400</v>
      </c>
      <c r="AB901">
        <v>637619.1</v>
      </c>
      <c r="AC901">
        <v>53295</v>
      </c>
      <c r="AD901" s="5">
        <v>37135.594444444403</v>
      </c>
      <c r="AE901" s="5">
        <v>37164.594444444403</v>
      </c>
    </row>
    <row r="902" spans="1:31" x14ac:dyDescent="0.2">
      <c r="A902" s="70">
        <f t="shared" si="83"/>
        <v>37049</v>
      </c>
      <c r="B902" s="70" t="str">
        <f t="shared" si="84"/>
        <v>US East Power</v>
      </c>
      <c r="C902" s="71">
        <f t="shared" si="85"/>
        <v>4000</v>
      </c>
      <c r="D902" s="71">
        <f t="shared" si="82"/>
        <v>20</v>
      </c>
      <c r="E902" s="3">
        <v>1357923</v>
      </c>
      <c r="F902" s="5">
        <v>37049.555972222202</v>
      </c>
      <c r="G902" t="s">
        <v>730</v>
      </c>
      <c r="H902" t="s">
        <v>501</v>
      </c>
      <c r="I902" t="s">
        <v>912</v>
      </c>
      <c r="K902" t="s">
        <v>913</v>
      </c>
      <c r="L902" t="s">
        <v>953</v>
      </c>
      <c r="M902">
        <v>51761</v>
      </c>
      <c r="N902" t="s">
        <v>580</v>
      </c>
      <c r="P902" s="7">
        <v>50</v>
      </c>
      <c r="R902" t="s">
        <v>916</v>
      </c>
      <c r="S902" t="s">
        <v>917</v>
      </c>
      <c r="T902" s="11">
        <v>52.5</v>
      </c>
      <c r="U902" t="s">
        <v>213</v>
      </c>
      <c r="V902" t="s">
        <v>863</v>
      </c>
      <c r="W902" t="s">
        <v>664</v>
      </c>
      <c r="X902" t="s">
        <v>921</v>
      </c>
      <c r="Y902" t="s">
        <v>922</v>
      </c>
      <c r="Z902" t="s">
        <v>923</v>
      </c>
      <c r="AB902">
        <v>637620.1</v>
      </c>
      <c r="AC902">
        <v>26428</v>
      </c>
      <c r="AD902" s="5">
        <v>37053.875</v>
      </c>
      <c r="AE902" s="5">
        <v>37057.875</v>
      </c>
    </row>
    <row r="903" spans="1:31" x14ac:dyDescent="0.2">
      <c r="A903" s="70">
        <f t="shared" si="83"/>
        <v>37049</v>
      </c>
      <c r="B903" s="70" t="str">
        <f t="shared" si="84"/>
        <v>US East Power</v>
      </c>
      <c r="C903" s="71">
        <f t="shared" si="85"/>
        <v>4000</v>
      </c>
      <c r="D903" s="71">
        <f t="shared" si="82"/>
        <v>20</v>
      </c>
      <c r="E903" s="3">
        <v>1358030</v>
      </c>
      <c r="F903" s="5">
        <v>37049.566851851901</v>
      </c>
      <c r="G903" t="s">
        <v>14</v>
      </c>
      <c r="H903" t="s">
        <v>997</v>
      </c>
      <c r="I903" t="s">
        <v>912</v>
      </c>
      <c r="K903" t="s">
        <v>913</v>
      </c>
      <c r="L903" t="s">
        <v>953</v>
      </c>
      <c r="M903">
        <v>25667</v>
      </c>
      <c r="N903" t="s">
        <v>706</v>
      </c>
      <c r="P903" s="7">
        <v>50</v>
      </c>
      <c r="R903" t="s">
        <v>916</v>
      </c>
      <c r="S903" t="s">
        <v>917</v>
      </c>
      <c r="T903" s="11">
        <v>45.5</v>
      </c>
      <c r="U903" t="s">
        <v>490</v>
      </c>
      <c r="V903" t="s">
        <v>341</v>
      </c>
      <c r="W903" t="s">
        <v>514</v>
      </c>
      <c r="X903" t="s">
        <v>921</v>
      </c>
      <c r="Y903" t="s">
        <v>922</v>
      </c>
      <c r="Z903" t="s">
        <v>923</v>
      </c>
      <c r="AA903">
        <v>96037738</v>
      </c>
      <c r="AB903">
        <v>637649.1</v>
      </c>
      <c r="AC903">
        <v>72209</v>
      </c>
      <c r="AD903" s="5">
        <v>37053.875011574099</v>
      </c>
      <c r="AE903" s="5">
        <v>37057.875011574099</v>
      </c>
    </row>
    <row r="904" spans="1:31" x14ac:dyDescent="0.2">
      <c r="A904" s="70">
        <f t="shared" si="83"/>
        <v>37049</v>
      </c>
      <c r="B904" s="70" t="str">
        <f t="shared" si="84"/>
        <v>US East Power</v>
      </c>
      <c r="C904" s="71">
        <f t="shared" si="85"/>
        <v>4000</v>
      </c>
      <c r="D904" s="71">
        <f t="shared" si="82"/>
        <v>20</v>
      </c>
      <c r="E904" s="3">
        <v>1358031</v>
      </c>
      <c r="F904" s="5">
        <v>37049.566898148201</v>
      </c>
      <c r="G904" t="s">
        <v>730</v>
      </c>
      <c r="H904" t="s">
        <v>501</v>
      </c>
      <c r="I904" t="s">
        <v>912</v>
      </c>
      <c r="K904" t="s">
        <v>913</v>
      </c>
      <c r="L904" t="s">
        <v>953</v>
      </c>
      <c r="M904">
        <v>51761</v>
      </c>
      <c r="N904" t="s">
        <v>580</v>
      </c>
      <c r="O904" s="7">
        <v>50</v>
      </c>
      <c r="R904" t="s">
        <v>916</v>
      </c>
      <c r="S904" t="s">
        <v>917</v>
      </c>
      <c r="T904" s="11">
        <v>52.5</v>
      </c>
      <c r="U904" t="s">
        <v>213</v>
      </c>
      <c r="V904" t="s">
        <v>863</v>
      </c>
      <c r="W904" t="s">
        <v>664</v>
      </c>
      <c r="X904" t="s">
        <v>921</v>
      </c>
      <c r="Y904" t="s">
        <v>922</v>
      </c>
      <c r="Z904" t="s">
        <v>923</v>
      </c>
      <c r="AB904">
        <v>637650.1</v>
      </c>
      <c r="AC904">
        <v>26428</v>
      </c>
      <c r="AD904" s="5">
        <v>37053.875</v>
      </c>
      <c r="AE904" s="5">
        <v>37057.875</v>
      </c>
    </row>
    <row r="905" spans="1:31" x14ac:dyDescent="0.2">
      <c r="A905" s="70">
        <f t="shared" si="83"/>
        <v>37049</v>
      </c>
      <c r="B905" s="70" t="str">
        <f t="shared" si="84"/>
        <v>US East Power</v>
      </c>
      <c r="C905" s="71">
        <f t="shared" si="85"/>
        <v>4000</v>
      </c>
      <c r="D905" s="71">
        <f t="shared" si="82"/>
        <v>20</v>
      </c>
      <c r="E905" s="3">
        <v>1358032</v>
      </c>
      <c r="F905" s="5">
        <v>37049.567071759302</v>
      </c>
      <c r="G905" t="s">
        <v>730</v>
      </c>
      <c r="H905" t="s">
        <v>501</v>
      </c>
      <c r="I905" t="s">
        <v>912</v>
      </c>
      <c r="K905" t="s">
        <v>913</v>
      </c>
      <c r="L905" t="s">
        <v>953</v>
      </c>
      <c r="M905">
        <v>51761</v>
      </c>
      <c r="N905" t="s">
        <v>580</v>
      </c>
      <c r="O905" s="7">
        <v>50</v>
      </c>
      <c r="R905" t="s">
        <v>916</v>
      </c>
      <c r="S905" t="s">
        <v>917</v>
      </c>
      <c r="T905" s="11">
        <v>52</v>
      </c>
      <c r="U905" t="s">
        <v>213</v>
      </c>
      <c r="V905" t="s">
        <v>863</v>
      </c>
      <c r="W905" t="s">
        <v>664</v>
      </c>
      <c r="X905" t="s">
        <v>921</v>
      </c>
      <c r="Y905" t="s">
        <v>922</v>
      </c>
      <c r="Z905" t="s">
        <v>923</v>
      </c>
      <c r="AB905">
        <v>637651.1</v>
      </c>
      <c r="AC905">
        <v>26428</v>
      </c>
      <c r="AD905" s="5">
        <v>37053.875</v>
      </c>
      <c r="AE905" s="5">
        <v>37057.875</v>
      </c>
    </row>
    <row r="906" spans="1:31" x14ac:dyDescent="0.2">
      <c r="A906" s="70">
        <f t="shared" si="83"/>
        <v>37049</v>
      </c>
      <c r="B906" s="70" t="str">
        <f t="shared" si="84"/>
        <v>US East Power</v>
      </c>
      <c r="C906" s="71">
        <f t="shared" si="85"/>
        <v>4000</v>
      </c>
      <c r="D906" s="71">
        <f t="shared" si="82"/>
        <v>20</v>
      </c>
      <c r="E906" s="3">
        <v>1358107</v>
      </c>
      <c r="F906" s="5">
        <v>37049.574861111098</v>
      </c>
      <c r="G906" t="s">
        <v>990</v>
      </c>
      <c r="H906" t="s">
        <v>501</v>
      </c>
      <c r="I906" t="s">
        <v>912</v>
      </c>
      <c r="K906" t="s">
        <v>913</v>
      </c>
      <c r="L906" t="s">
        <v>953</v>
      </c>
      <c r="M906">
        <v>25667</v>
      </c>
      <c r="N906" t="s">
        <v>706</v>
      </c>
      <c r="P906" s="7">
        <v>50</v>
      </c>
      <c r="R906" t="s">
        <v>916</v>
      </c>
      <c r="S906" t="s">
        <v>917</v>
      </c>
      <c r="T906" s="11">
        <v>45</v>
      </c>
      <c r="U906" t="s">
        <v>678</v>
      </c>
      <c r="V906" t="s">
        <v>341</v>
      </c>
      <c r="W906" t="s">
        <v>514</v>
      </c>
      <c r="X906" t="s">
        <v>921</v>
      </c>
      <c r="Y906" t="s">
        <v>922</v>
      </c>
      <c r="Z906" t="s">
        <v>923</v>
      </c>
      <c r="AB906">
        <v>637682.1</v>
      </c>
      <c r="AC906">
        <v>3246</v>
      </c>
      <c r="AD906" s="5">
        <v>37053.875011574099</v>
      </c>
      <c r="AE906" s="5">
        <v>37057.875011574099</v>
      </c>
    </row>
    <row r="907" spans="1:31" x14ac:dyDescent="0.2">
      <c r="A907" s="70">
        <f t="shared" si="83"/>
        <v>37049</v>
      </c>
      <c r="B907" s="70" t="str">
        <f t="shared" si="84"/>
        <v>US East Power</v>
      </c>
      <c r="C907" s="71">
        <f t="shared" si="85"/>
        <v>4000</v>
      </c>
      <c r="D907" s="71">
        <f t="shared" si="82"/>
        <v>20</v>
      </c>
      <c r="E907" s="3">
        <v>1358166</v>
      </c>
      <c r="F907" s="5">
        <v>37049.582118055601</v>
      </c>
      <c r="G907" t="s">
        <v>1045</v>
      </c>
      <c r="H907" t="s">
        <v>911</v>
      </c>
      <c r="I907" t="s">
        <v>912</v>
      </c>
      <c r="K907" t="s">
        <v>913</v>
      </c>
      <c r="L907" t="s">
        <v>953</v>
      </c>
      <c r="M907">
        <v>29083</v>
      </c>
      <c r="N907" t="s">
        <v>697</v>
      </c>
      <c r="P907" s="7">
        <v>50</v>
      </c>
      <c r="R907" t="s">
        <v>916</v>
      </c>
      <c r="S907" t="s">
        <v>917</v>
      </c>
      <c r="T907" s="11">
        <v>42.5</v>
      </c>
      <c r="U907" t="s">
        <v>638</v>
      </c>
      <c r="V907" t="s">
        <v>956</v>
      </c>
      <c r="W907" t="s">
        <v>969</v>
      </c>
      <c r="X907" t="s">
        <v>921</v>
      </c>
      <c r="Y907" t="s">
        <v>922</v>
      </c>
      <c r="Z907" t="s">
        <v>923</v>
      </c>
      <c r="AB907">
        <v>637715.1</v>
      </c>
      <c r="AC907">
        <v>5607</v>
      </c>
      <c r="AD907" s="5">
        <v>37053.875011574099</v>
      </c>
      <c r="AE907" s="5">
        <v>37057.875011574099</v>
      </c>
    </row>
    <row r="908" spans="1:31" x14ac:dyDescent="0.2">
      <c r="A908" s="70">
        <f t="shared" si="83"/>
        <v>37049</v>
      </c>
      <c r="B908" s="70" t="str">
        <f t="shared" si="84"/>
        <v>US East Power</v>
      </c>
      <c r="C908" s="71">
        <f t="shared" si="85"/>
        <v>24000</v>
      </c>
      <c r="D908" s="71">
        <f t="shared" si="82"/>
        <v>120</v>
      </c>
      <c r="E908" s="3">
        <v>1358267</v>
      </c>
      <c r="F908" s="5">
        <v>37049.591030092597</v>
      </c>
      <c r="G908" t="s">
        <v>93</v>
      </c>
      <c r="H908" t="s">
        <v>501</v>
      </c>
      <c r="I908" t="s">
        <v>912</v>
      </c>
      <c r="K908" t="s">
        <v>913</v>
      </c>
      <c r="L908" t="s">
        <v>953</v>
      </c>
      <c r="M908">
        <v>26313</v>
      </c>
      <c r="N908" t="s">
        <v>872</v>
      </c>
      <c r="P908" s="7">
        <v>50</v>
      </c>
      <c r="R908" t="s">
        <v>916</v>
      </c>
      <c r="S908" t="s">
        <v>917</v>
      </c>
      <c r="T908" s="11">
        <v>43</v>
      </c>
      <c r="U908" t="s">
        <v>232</v>
      </c>
      <c r="V908" t="s">
        <v>513</v>
      </c>
      <c r="W908" t="s">
        <v>674</v>
      </c>
      <c r="X908" t="s">
        <v>921</v>
      </c>
      <c r="Y908" t="s">
        <v>922</v>
      </c>
      <c r="Z908" t="s">
        <v>923</v>
      </c>
      <c r="AA908">
        <v>96018400</v>
      </c>
      <c r="AB908">
        <v>637758.1</v>
      </c>
      <c r="AC908">
        <v>53295</v>
      </c>
      <c r="AD908" s="5">
        <v>37135.594444444403</v>
      </c>
      <c r="AE908" s="5">
        <v>37164.594444444403</v>
      </c>
    </row>
    <row r="909" spans="1:31" x14ac:dyDescent="0.2">
      <c r="A909" s="70">
        <f t="shared" si="83"/>
        <v>37049</v>
      </c>
      <c r="B909" s="70" t="str">
        <f t="shared" si="84"/>
        <v>US East Power</v>
      </c>
      <c r="C909" s="71">
        <f t="shared" si="85"/>
        <v>47200</v>
      </c>
      <c r="D909" s="71">
        <f t="shared" si="82"/>
        <v>236</v>
      </c>
      <c r="E909" s="3">
        <v>1358284</v>
      </c>
      <c r="F909" s="5">
        <v>37049.5950578704</v>
      </c>
      <c r="G909" t="s">
        <v>999</v>
      </c>
      <c r="H909" t="s">
        <v>501</v>
      </c>
      <c r="I909" t="s">
        <v>912</v>
      </c>
      <c r="K909" t="s">
        <v>913</v>
      </c>
      <c r="L909" t="s">
        <v>953</v>
      </c>
      <c r="M909">
        <v>33296</v>
      </c>
      <c r="N909" t="s">
        <v>804</v>
      </c>
      <c r="P909" s="7">
        <v>50</v>
      </c>
      <c r="R909" t="s">
        <v>916</v>
      </c>
      <c r="S909" t="s">
        <v>917</v>
      </c>
      <c r="T909" s="11">
        <v>39.25</v>
      </c>
      <c r="U909" t="s">
        <v>512</v>
      </c>
      <c r="V909" t="s">
        <v>513</v>
      </c>
      <c r="W909" t="s">
        <v>352</v>
      </c>
      <c r="X909" t="s">
        <v>921</v>
      </c>
      <c r="Y909" t="s">
        <v>922</v>
      </c>
      <c r="Z909" t="s">
        <v>923</v>
      </c>
      <c r="AA909">
        <v>96004396</v>
      </c>
      <c r="AB909">
        <v>637777.1</v>
      </c>
      <c r="AC909">
        <v>64245</v>
      </c>
      <c r="AD909" s="5">
        <v>37257.594444444403</v>
      </c>
      <c r="AE909" s="5">
        <v>37315.594444444403</v>
      </c>
    </row>
    <row r="910" spans="1:31" x14ac:dyDescent="0.2">
      <c r="A910" s="70">
        <f t="shared" si="83"/>
        <v>37049</v>
      </c>
      <c r="B910" s="70" t="str">
        <f t="shared" si="84"/>
        <v>US East Power</v>
      </c>
      <c r="C910" s="71">
        <f t="shared" si="85"/>
        <v>24000</v>
      </c>
      <c r="D910" s="71">
        <f t="shared" si="82"/>
        <v>120</v>
      </c>
      <c r="E910" s="3">
        <v>1358458</v>
      </c>
      <c r="F910" s="5">
        <v>37049.636273148099</v>
      </c>
      <c r="G910" t="s">
        <v>970</v>
      </c>
      <c r="H910" t="s">
        <v>501</v>
      </c>
      <c r="I910" t="s">
        <v>912</v>
      </c>
      <c r="K910" t="s">
        <v>913</v>
      </c>
      <c r="L910" t="s">
        <v>953</v>
      </c>
      <c r="M910">
        <v>3751</v>
      </c>
      <c r="N910" t="s">
        <v>109</v>
      </c>
      <c r="O910" s="7">
        <v>50</v>
      </c>
      <c r="R910" t="s">
        <v>916</v>
      </c>
      <c r="S910" t="s">
        <v>917</v>
      </c>
      <c r="T910" s="11">
        <v>36.700000000000003</v>
      </c>
      <c r="U910" t="s">
        <v>512</v>
      </c>
      <c r="V910" t="s">
        <v>1002</v>
      </c>
      <c r="W910" t="s">
        <v>1006</v>
      </c>
      <c r="X910" t="s">
        <v>921</v>
      </c>
      <c r="Y910" t="s">
        <v>922</v>
      </c>
      <c r="Z910" t="s">
        <v>923</v>
      </c>
      <c r="AA910">
        <v>96009016</v>
      </c>
      <c r="AB910">
        <v>637891.1</v>
      </c>
      <c r="AC910">
        <v>18</v>
      </c>
      <c r="AD910" s="5">
        <v>37135.715972222199</v>
      </c>
      <c r="AE910" s="5">
        <v>37164.715972222199</v>
      </c>
    </row>
    <row r="911" spans="1:31" x14ac:dyDescent="0.2">
      <c r="A911" s="70">
        <f t="shared" si="83"/>
        <v>37049</v>
      </c>
      <c r="B911" s="70" t="str">
        <f t="shared" si="84"/>
        <v>US East Power</v>
      </c>
      <c r="C911" s="71">
        <f t="shared" si="85"/>
        <v>24800</v>
      </c>
      <c r="D911" s="71">
        <f t="shared" si="82"/>
        <v>124</v>
      </c>
      <c r="E911" s="3">
        <v>1358727</v>
      </c>
      <c r="F911" s="5">
        <v>37049.647245370397</v>
      </c>
      <c r="G911" t="s">
        <v>19</v>
      </c>
      <c r="H911" t="s">
        <v>997</v>
      </c>
      <c r="I911" t="s">
        <v>912</v>
      </c>
      <c r="K911" t="s">
        <v>913</v>
      </c>
      <c r="L911" t="s">
        <v>953</v>
      </c>
      <c r="M911">
        <v>40819</v>
      </c>
      <c r="N911" t="s">
        <v>578</v>
      </c>
      <c r="P911" s="7">
        <v>50</v>
      </c>
      <c r="R911" t="s">
        <v>916</v>
      </c>
      <c r="S911" t="s">
        <v>917</v>
      </c>
      <c r="T911" s="11">
        <v>75.5</v>
      </c>
      <c r="U911" t="s">
        <v>850</v>
      </c>
      <c r="V911" t="s">
        <v>1002</v>
      </c>
      <c r="W911" t="s">
        <v>1003</v>
      </c>
      <c r="X911" t="s">
        <v>921</v>
      </c>
      <c r="Y911" t="s">
        <v>922</v>
      </c>
      <c r="Z911" t="s">
        <v>923</v>
      </c>
      <c r="AA911">
        <v>96057479</v>
      </c>
      <c r="AB911">
        <v>637943.1</v>
      </c>
      <c r="AC911">
        <v>55134</v>
      </c>
      <c r="AD911" s="5">
        <v>37073.875011574099</v>
      </c>
      <c r="AE911" s="5">
        <v>37103.875011574099</v>
      </c>
    </row>
  </sheetData>
  <autoFilter ref="A14:AI9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29" bestFit="1" customWidth="1"/>
    <col min="3" max="3" width="40.42578125" bestFit="1" customWidth="1"/>
    <col min="4" max="4" width="36.28515625" bestFit="1" customWidth="1"/>
    <col min="17" max="17" width="17.28515625" style="32" bestFit="1" customWidth="1"/>
  </cols>
  <sheetData>
    <row r="1" spans="1:19" x14ac:dyDescent="0.2">
      <c r="B1" s="29" t="s">
        <v>24</v>
      </c>
    </row>
    <row r="2" spans="1:19" x14ac:dyDescent="0.2">
      <c r="C2" t="s">
        <v>26</v>
      </c>
    </row>
    <row r="4" spans="1:19" x14ac:dyDescent="0.2">
      <c r="B4" s="29">
        <v>1</v>
      </c>
      <c r="C4">
        <v>1</v>
      </c>
    </row>
    <row r="5" spans="1:19" x14ac:dyDescent="0.2">
      <c r="A5" s="104" t="s">
        <v>46</v>
      </c>
      <c r="B5" s="105" t="s">
        <v>880</v>
      </c>
      <c r="C5" s="14" t="s">
        <v>881</v>
      </c>
      <c r="D5" s="14" t="s">
        <v>882</v>
      </c>
      <c r="E5" s="14" t="s">
        <v>883</v>
      </c>
      <c r="F5" s="14" t="s">
        <v>884</v>
      </c>
      <c r="G5" s="14" t="s">
        <v>885</v>
      </c>
      <c r="H5" s="14" t="s">
        <v>886</v>
      </c>
      <c r="I5" s="14" t="s">
        <v>887</v>
      </c>
      <c r="J5" s="14" t="s">
        <v>888</v>
      </c>
      <c r="K5" s="14" t="s">
        <v>27</v>
      </c>
      <c r="L5" s="14" t="s">
        <v>28</v>
      </c>
      <c r="M5" s="14" t="s">
        <v>892</v>
      </c>
      <c r="N5" s="14" t="s">
        <v>893</v>
      </c>
      <c r="O5" s="14" t="s">
        <v>894</v>
      </c>
      <c r="P5" s="14" t="s">
        <v>29</v>
      </c>
      <c r="Q5" s="106" t="s">
        <v>30</v>
      </c>
      <c r="R5" s="14" t="s">
        <v>904</v>
      </c>
      <c r="S5" s="14" t="s">
        <v>905</v>
      </c>
    </row>
    <row r="6" spans="1:19" x14ac:dyDescent="0.2">
      <c r="A6" s="70">
        <f t="shared" ref="A6:A67" si="0">DATEVALUE(TEXT(B6, "mm/dd/yy"))</f>
        <v>36978</v>
      </c>
      <c r="B6" s="29">
        <v>36978.626064814816</v>
      </c>
      <c r="D6" t="s">
        <v>911</v>
      </c>
      <c r="E6" t="s">
        <v>912</v>
      </c>
      <c r="G6" t="s">
        <v>913</v>
      </c>
      <c r="H6" t="s">
        <v>914</v>
      </c>
      <c r="I6">
        <v>31671</v>
      </c>
      <c r="J6" t="s">
        <v>915</v>
      </c>
      <c r="L6">
        <v>25</v>
      </c>
      <c r="M6" t="s">
        <v>916</v>
      </c>
      <c r="N6" t="s">
        <v>917</v>
      </c>
      <c r="O6">
        <v>286</v>
      </c>
      <c r="P6" t="s">
        <v>36</v>
      </c>
      <c r="Q6" s="32">
        <v>9108.25</v>
      </c>
      <c r="R6">
        <v>37012.564583333296</v>
      </c>
      <c r="S6">
        <v>37042.564583333296</v>
      </c>
    </row>
    <row r="7" spans="1:19" x14ac:dyDescent="0.2">
      <c r="A7" s="70">
        <f t="shared" si="0"/>
        <v>36978</v>
      </c>
      <c r="B7" s="29">
        <v>36978.628182870401</v>
      </c>
      <c r="D7" t="s">
        <v>911</v>
      </c>
      <c r="E7" t="s">
        <v>912</v>
      </c>
      <c r="G7" t="s">
        <v>913</v>
      </c>
      <c r="H7" t="s">
        <v>914</v>
      </c>
      <c r="I7">
        <v>31671</v>
      </c>
      <c r="J7" t="s">
        <v>915</v>
      </c>
      <c r="L7">
        <v>25</v>
      </c>
      <c r="M7" t="s">
        <v>916</v>
      </c>
      <c r="N7" t="s">
        <v>917</v>
      </c>
      <c r="O7">
        <v>286</v>
      </c>
      <c r="P7" t="s">
        <v>36</v>
      </c>
      <c r="Q7" s="32">
        <v>9108.25</v>
      </c>
      <c r="R7">
        <v>37012.564583333296</v>
      </c>
      <c r="S7">
        <v>37042.564583333296</v>
      </c>
    </row>
    <row r="8" spans="1:19" x14ac:dyDescent="0.2">
      <c r="A8" s="70">
        <f t="shared" si="0"/>
        <v>36978</v>
      </c>
      <c r="B8" s="29">
        <v>36978.629930555602</v>
      </c>
      <c r="D8" t="s">
        <v>911</v>
      </c>
      <c r="E8" t="s">
        <v>912</v>
      </c>
      <c r="G8" t="s">
        <v>913</v>
      </c>
      <c r="H8" t="s">
        <v>914</v>
      </c>
      <c r="I8">
        <v>31671</v>
      </c>
      <c r="J8" t="s">
        <v>915</v>
      </c>
      <c r="L8">
        <v>25</v>
      </c>
      <c r="M8" t="s">
        <v>916</v>
      </c>
      <c r="N8" t="s">
        <v>917</v>
      </c>
      <c r="O8">
        <v>286</v>
      </c>
      <c r="P8" t="s">
        <v>36</v>
      </c>
      <c r="Q8" s="32">
        <v>9108.25</v>
      </c>
      <c r="R8">
        <v>37012.564583333296</v>
      </c>
      <c r="S8">
        <v>37042.564583333296</v>
      </c>
    </row>
    <row r="9" spans="1:19" x14ac:dyDescent="0.2">
      <c r="A9" s="70">
        <f t="shared" si="0"/>
        <v>36985</v>
      </c>
      <c r="B9" s="29">
        <v>36985.469490740703</v>
      </c>
      <c r="D9" t="s">
        <v>911</v>
      </c>
      <c r="E9" t="s">
        <v>912</v>
      </c>
      <c r="G9" t="s">
        <v>913</v>
      </c>
      <c r="H9" t="s">
        <v>914</v>
      </c>
      <c r="I9">
        <v>31671</v>
      </c>
      <c r="J9" t="s">
        <v>915</v>
      </c>
      <c r="K9">
        <v>25</v>
      </c>
      <c r="M9" t="s">
        <v>916</v>
      </c>
      <c r="N9" t="s">
        <v>917</v>
      </c>
      <c r="O9">
        <v>303.5</v>
      </c>
      <c r="P9" t="s">
        <v>35</v>
      </c>
      <c r="Q9" s="32">
        <v>9108.25</v>
      </c>
      <c r="R9">
        <v>37012.564583333296</v>
      </c>
      <c r="S9">
        <v>37042.564583333296</v>
      </c>
    </row>
    <row r="10" spans="1:19" x14ac:dyDescent="0.2">
      <c r="A10" s="70">
        <f t="shared" si="0"/>
        <v>36991</v>
      </c>
      <c r="B10" s="29">
        <v>36991.3574421296</v>
      </c>
      <c r="D10" t="s">
        <v>911</v>
      </c>
      <c r="E10" t="s">
        <v>912</v>
      </c>
      <c r="G10" t="s">
        <v>913</v>
      </c>
      <c r="H10" t="s">
        <v>914</v>
      </c>
      <c r="I10">
        <v>33759</v>
      </c>
      <c r="J10" t="s">
        <v>929</v>
      </c>
      <c r="L10">
        <v>25</v>
      </c>
      <c r="M10" t="s">
        <v>916</v>
      </c>
      <c r="N10" t="s">
        <v>917</v>
      </c>
      <c r="O10">
        <v>335</v>
      </c>
      <c r="P10" t="s">
        <v>33</v>
      </c>
      <c r="Q10" s="32">
        <v>9108.25</v>
      </c>
      <c r="R10">
        <v>37012.564583333296</v>
      </c>
      <c r="S10">
        <v>37042.564583333296</v>
      </c>
    </row>
    <row r="11" spans="1:19" x14ac:dyDescent="0.2">
      <c r="A11" s="70">
        <f t="shared" si="0"/>
        <v>36991</v>
      </c>
      <c r="B11" s="29">
        <v>36991.568009259303</v>
      </c>
      <c r="D11" t="s">
        <v>911</v>
      </c>
      <c r="E11" t="s">
        <v>912</v>
      </c>
      <c r="G11" t="s">
        <v>913</v>
      </c>
      <c r="H11" t="s">
        <v>953</v>
      </c>
      <c r="I11">
        <v>7474</v>
      </c>
      <c r="J11" t="s">
        <v>37</v>
      </c>
      <c r="K11">
        <v>50</v>
      </c>
      <c r="M11" t="s">
        <v>916</v>
      </c>
      <c r="N11" t="s">
        <v>917</v>
      </c>
      <c r="O11">
        <v>100.5</v>
      </c>
      <c r="P11" t="s">
        <v>38</v>
      </c>
      <c r="Q11" s="32">
        <v>25296.5</v>
      </c>
      <c r="R11">
        <v>37073.715972222199</v>
      </c>
      <c r="S11">
        <v>37134.715972222199</v>
      </c>
    </row>
    <row r="12" spans="1:19" x14ac:dyDescent="0.2">
      <c r="A12" s="70">
        <f t="shared" si="0"/>
        <v>36998</v>
      </c>
      <c r="B12" s="29">
        <v>36998.323634259301</v>
      </c>
      <c r="D12" t="s">
        <v>911</v>
      </c>
      <c r="E12" t="s">
        <v>912</v>
      </c>
      <c r="G12" t="s">
        <v>913</v>
      </c>
      <c r="H12" t="s">
        <v>953</v>
      </c>
      <c r="I12">
        <v>7473</v>
      </c>
      <c r="J12" t="s">
        <v>39</v>
      </c>
      <c r="K12">
        <v>50</v>
      </c>
      <c r="M12" t="s">
        <v>916</v>
      </c>
      <c r="N12" t="s">
        <v>917</v>
      </c>
      <c r="O12">
        <v>76.75</v>
      </c>
      <c r="P12" t="s">
        <v>35</v>
      </c>
      <c r="Q12" s="32">
        <v>12240</v>
      </c>
      <c r="R12">
        <v>37043.715972222199</v>
      </c>
      <c r="S12">
        <v>37072.715972222199</v>
      </c>
    </row>
    <row r="13" spans="1:19" x14ac:dyDescent="0.2">
      <c r="A13" s="70">
        <f>DATEVALUE(TEXT(B13, "mm/dd/yy"))</f>
        <v>36998</v>
      </c>
      <c r="B13" s="29">
        <v>36998.442002314798</v>
      </c>
      <c r="D13" t="s">
        <v>997</v>
      </c>
      <c r="E13" t="s">
        <v>912</v>
      </c>
      <c r="G13" t="s">
        <v>913</v>
      </c>
      <c r="H13" t="s">
        <v>914</v>
      </c>
      <c r="I13">
        <v>33759</v>
      </c>
      <c r="J13" t="s">
        <v>929</v>
      </c>
      <c r="K13">
        <v>25</v>
      </c>
      <c r="M13" t="s">
        <v>916</v>
      </c>
      <c r="N13" t="s">
        <v>917</v>
      </c>
      <c r="O13">
        <v>311</v>
      </c>
      <c r="P13" t="s">
        <v>31</v>
      </c>
      <c r="Q13" s="32">
        <v>9108.25</v>
      </c>
      <c r="R13">
        <v>37012.564583333296</v>
      </c>
      <c r="S13">
        <v>37042.564583333296</v>
      </c>
    </row>
    <row r="14" spans="1:19" x14ac:dyDescent="0.2">
      <c r="A14" s="70">
        <f t="shared" si="0"/>
        <v>36998</v>
      </c>
      <c r="B14" s="29">
        <v>36998.467789351896</v>
      </c>
      <c r="D14" t="s">
        <v>997</v>
      </c>
      <c r="E14" t="s">
        <v>912</v>
      </c>
      <c r="G14" t="s">
        <v>942</v>
      </c>
      <c r="H14" t="s">
        <v>943</v>
      </c>
      <c r="I14">
        <v>36159</v>
      </c>
      <c r="J14" t="s">
        <v>32</v>
      </c>
      <c r="L14">
        <v>5000</v>
      </c>
      <c r="M14" t="s">
        <v>945</v>
      </c>
      <c r="N14" t="s">
        <v>917</v>
      </c>
      <c r="O14">
        <v>-0.62</v>
      </c>
      <c r="P14" t="s">
        <v>33</v>
      </c>
      <c r="Q14" s="32">
        <v>150000</v>
      </c>
      <c r="R14">
        <v>37012.875</v>
      </c>
      <c r="S14">
        <v>37042.875</v>
      </c>
    </row>
    <row r="15" spans="1:19" x14ac:dyDescent="0.2">
      <c r="A15" s="70">
        <f t="shared" si="0"/>
        <v>36998</v>
      </c>
      <c r="B15" s="29">
        <v>36998.616365740701</v>
      </c>
      <c r="D15" t="s">
        <v>171</v>
      </c>
      <c r="E15" t="s">
        <v>912</v>
      </c>
      <c r="G15" t="s">
        <v>942</v>
      </c>
      <c r="H15" t="s">
        <v>959</v>
      </c>
      <c r="I15">
        <v>43378</v>
      </c>
      <c r="J15" t="s">
        <v>42</v>
      </c>
      <c r="L15">
        <v>2500</v>
      </c>
      <c r="M15" t="s">
        <v>945</v>
      </c>
      <c r="N15" t="s">
        <v>917</v>
      </c>
      <c r="O15">
        <v>5.35</v>
      </c>
      <c r="P15" t="s">
        <v>31</v>
      </c>
      <c r="Q15" s="32">
        <v>75000</v>
      </c>
      <c r="R15">
        <v>37043.875</v>
      </c>
      <c r="S15">
        <v>37072.875</v>
      </c>
    </row>
    <row r="16" spans="1:19" x14ac:dyDescent="0.2">
      <c r="A16" s="70">
        <f t="shared" si="0"/>
        <v>36999</v>
      </c>
      <c r="B16" s="29">
        <v>36999.368738425903</v>
      </c>
      <c r="D16" t="s">
        <v>997</v>
      </c>
      <c r="E16" t="s">
        <v>912</v>
      </c>
      <c r="G16" t="s">
        <v>942</v>
      </c>
      <c r="H16" t="s">
        <v>943</v>
      </c>
      <c r="I16">
        <v>36207</v>
      </c>
      <c r="J16" t="s">
        <v>34</v>
      </c>
      <c r="L16">
        <v>10000</v>
      </c>
      <c r="M16" t="s">
        <v>945</v>
      </c>
      <c r="N16" t="s">
        <v>917</v>
      </c>
      <c r="O16">
        <v>0.24249999999999999</v>
      </c>
      <c r="P16" t="s">
        <v>35</v>
      </c>
      <c r="Q16" s="32">
        <v>300000</v>
      </c>
      <c r="R16">
        <v>37012.875</v>
      </c>
      <c r="S16">
        <v>37042.875</v>
      </c>
    </row>
    <row r="17" spans="1:19" x14ac:dyDescent="0.2">
      <c r="A17" s="70">
        <f t="shared" si="0"/>
        <v>36999</v>
      </c>
      <c r="B17" s="29">
        <v>36999.466307870403</v>
      </c>
      <c r="D17" t="s">
        <v>911</v>
      </c>
      <c r="E17" t="s">
        <v>912</v>
      </c>
      <c r="G17" t="s">
        <v>913</v>
      </c>
      <c r="H17" t="s">
        <v>925</v>
      </c>
      <c r="I17">
        <v>38567</v>
      </c>
      <c r="J17" t="s">
        <v>40</v>
      </c>
      <c r="K17">
        <v>25</v>
      </c>
      <c r="M17" t="s">
        <v>916</v>
      </c>
      <c r="N17" t="s">
        <v>917</v>
      </c>
      <c r="O17">
        <v>225</v>
      </c>
      <c r="P17" t="s">
        <v>41</v>
      </c>
      <c r="Q17" s="32">
        <v>7714.75</v>
      </c>
      <c r="R17">
        <v>37012.875</v>
      </c>
      <c r="S17">
        <v>37042.875</v>
      </c>
    </row>
    <row r="18" spans="1:19" x14ac:dyDescent="0.2">
      <c r="A18" s="70">
        <f t="shared" si="0"/>
        <v>36999</v>
      </c>
      <c r="B18" s="29">
        <v>36999.466655092598</v>
      </c>
      <c r="D18" t="s">
        <v>911</v>
      </c>
      <c r="E18" t="s">
        <v>912</v>
      </c>
      <c r="G18" t="s">
        <v>913</v>
      </c>
      <c r="H18" t="s">
        <v>925</v>
      </c>
      <c r="I18">
        <v>38567</v>
      </c>
      <c r="J18" t="s">
        <v>40</v>
      </c>
      <c r="K18">
        <v>25</v>
      </c>
      <c r="M18" t="s">
        <v>916</v>
      </c>
      <c r="N18" t="s">
        <v>917</v>
      </c>
      <c r="O18">
        <v>225</v>
      </c>
      <c r="P18" t="s">
        <v>41</v>
      </c>
      <c r="Q18" s="32">
        <v>7714.75</v>
      </c>
      <c r="R18">
        <v>37012.875</v>
      </c>
      <c r="S18">
        <v>37042.875</v>
      </c>
    </row>
    <row r="19" spans="1:19" x14ac:dyDescent="0.2">
      <c r="A19" s="70">
        <f t="shared" si="0"/>
        <v>37000</v>
      </c>
      <c r="B19" s="29">
        <v>37000.357523148101</v>
      </c>
      <c r="D19" t="s">
        <v>911</v>
      </c>
      <c r="E19" t="s">
        <v>912</v>
      </c>
      <c r="G19" t="s">
        <v>913</v>
      </c>
      <c r="H19" t="s">
        <v>925</v>
      </c>
      <c r="I19">
        <v>36705</v>
      </c>
      <c r="J19" t="s">
        <v>933</v>
      </c>
      <c r="K19">
        <v>25</v>
      </c>
      <c r="M19" t="s">
        <v>916</v>
      </c>
      <c r="N19" t="s">
        <v>917</v>
      </c>
      <c r="O19">
        <v>321</v>
      </c>
      <c r="P19" t="s">
        <v>35</v>
      </c>
      <c r="Q19" s="32">
        <v>8814.5</v>
      </c>
      <c r="R19">
        <v>37043.875</v>
      </c>
      <c r="S19">
        <v>37072.875</v>
      </c>
    </row>
    <row r="20" spans="1:19" x14ac:dyDescent="0.2">
      <c r="A20" s="70">
        <f t="shared" si="0"/>
        <v>37001</v>
      </c>
      <c r="B20" s="33">
        <v>37001.426388888889</v>
      </c>
      <c r="C20" t="s">
        <v>958</v>
      </c>
      <c r="D20" t="s">
        <v>911</v>
      </c>
      <c r="E20" t="s">
        <v>912</v>
      </c>
      <c r="G20" t="s">
        <v>913</v>
      </c>
      <c r="H20" t="s">
        <v>953</v>
      </c>
      <c r="I20">
        <v>7473</v>
      </c>
      <c r="J20" t="s">
        <v>39</v>
      </c>
      <c r="K20">
        <v>50</v>
      </c>
      <c r="M20" t="s">
        <v>916</v>
      </c>
      <c r="N20" t="s">
        <v>917</v>
      </c>
      <c r="O20">
        <v>73.75</v>
      </c>
      <c r="P20" t="s">
        <v>41</v>
      </c>
      <c r="Q20" s="32">
        <v>12240</v>
      </c>
      <c r="R20" s="30">
        <v>37043</v>
      </c>
      <c r="S20" s="30">
        <v>37072</v>
      </c>
    </row>
    <row r="21" spans="1:19" x14ac:dyDescent="0.2">
      <c r="A21" s="70">
        <f t="shared" si="0"/>
        <v>37004</v>
      </c>
      <c r="B21" s="33">
        <v>37004.29583333333</v>
      </c>
      <c r="C21" t="s">
        <v>78</v>
      </c>
      <c r="D21" t="s">
        <v>911</v>
      </c>
      <c r="E21" t="s">
        <v>912</v>
      </c>
      <c r="G21" t="s">
        <v>913</v>
      </c>
      <c r="H21" t="s">
        <v>953</v>
      </c>
      <c r="I21">
        <v>29082</v>
      </c>
      <c r="J21" t="s">
        <v>77</v>
      </c>
      <c r="L21">
        <v>50</v>
      </c>
      <c r="M21" t="s">
        <v>916</v>
      </c>
      <c r="N21" t="s">
        <v>917</v>
      </c>
      <c r="O21">
        <v>50.75</v>
      </c>
      <c r="P21" t="s">
        <v>36</v>
      </c>
      <c r="Q21" s="32">
        <v>408</v>
      </c>
      <c r="R21" s="30">
        <v>37005</v>
      </c>
      <c r="S21" s="30">
        <v>37005</v>
      </c>
    </row>
    <row r="22" spans="1:19" x14ac:dyDescent="0.2">
      <c r="A22" s="70">
        <f t="shared" si="0"/>
        <v>37004</v>
      </c>
      <c r="B22" s="33">
        <v>37004.55972222222</v>
      </c>
      <c r="C22" t="s">
        <v>76</v>
      </c>
      <c r="D22" t="s">
        <v>997</v>
      </c>
      <c r="E22" t="s">
        <v>912</v>
      </c>
      <c r="G22" t="s">
        <v>942</v>
      </c>
      <c r="H22" t="s">
        <v>943</v>
      </c>
      <c r="I22">
        <v>37083</v>
      </c>
      <c r="J22" t="s">
        <v>79</v>
      </c>
      <c r="L22" s="31">
        <v>20000</v>
      </c>
      <c r="M22" t="s">
        <v>945</v>
      </c>
      <c r="N22" t="s">
        <v>917</v>
      </c>
      <c r="O22">
        <v>-2.5000000000000001E-3</v>
      </c>
      <c r="P22" t="s">
        <v>36</v>
      </c>
      <c r="Q22" s="32">
        <v>600000</v>
      </c>
      <c r="R22" s="30">
        <v>37012</v>
      </c>
      <c r="S22" s="30">
        <v>37042</v>
      </c>
    </row>
    <row r="23" spans="1:19" x14ac:dyDescent="0.2">
      <c r="A23" s="70">
        <f t="shared" si="0"/>
        <v>37005</v>
      </c>
      <c r="B23" s="29">
        <v>37005.348611111112</v>
      </c>
      <c r="C23" t="s">
        <v>96</v>
      </c>
      <c r="D23" t="s">
        <v>997</v>
      </c>
      <c r="E23" t="s">
        <v>912</v>
      </c>
      <c r="G23" t="s">
        <v>942</v>
      </c>
      <c r="H23" t="s">
        <v>943</v>
      </c>
      <c r="I23">
        <v>37095</v>
      </c>
      <c r="J23" t="s">
        <v>97</v>
      </c>
      <c r="L23" s="31">
        <v>10000</v>
      </c>
      <c r="M23" t="s">
        <v>945</v>
      </c>
      <c r="N23" t="s">
        <v>917</v>
      </c>
      <c r="O23">
        <v>-7.4999999999999997E-2</v>
      </c>
      <c r="P23" t="s">
        <v>35</v>
      </c>
      <c r="Q23" s="32">
        <v>300000</v>
      </c>
      <c r="R23" s="30">
        <v>37012</v>
      </c>
      <c r="S23" s="30">
        <v>37042</v>
      </c>
    </row>
    <row r="24" spans="1:19" x14ac:dyDescent="0.2">
      <c r="A24" s="70">
        <f t="shared" si="0"/>
        <v>37005</v>
      </c>
      <c r="B24" s="29">
        <v>37005.348611111112</v>
      </c>
      <c r="C24" t="s">
        <v>96</v>
      </c>
      <c r="D24" t="s">
        <v>997</v>
      </c>
      <c r="E24" t="s">
        <v>912</v>
      </c>
      <c r="G24" t="s">
        <v>942</v>
      </c>
      <c r="H24" t="s">
        <v>943</v>
      </c>
      <c r="I24">
        <v>37095</v>
      </c>
      <c r="J24" t="s">
        <v>97</v>
      </c>
      <c r="L24" s="31">
        <v>10000</v>
      </c>
      <c r="M24" t="s">
        <v>945</v>
      </c>
      <c r="N24" t="s">
        <v>917</v>
      </c>
      <c r="O24">
        <v>-7.4999999999999997E-2</v>
      </c>
      <c r="P24" t="s">
        <v>35</v>
      </c>
      <c r="Q24" s="32">
        <v>300000</v>
      </c>
      <c r="R24" s="30">
        <v>37012</v>
      </c>
      <c r="S24" s="30">
        <v>37042</v>
      </c>
    </row>
    <row r="25" spans="1:19" x14ac:dyDescent="0.2">
      <c r="A25" s="70">
        <f t="shared" si="0"/>
        <v>37005</v>
      </c>
      <c r="B25" s="29">
        <v>37005.349305555559</v>
      </c>
      <c r="C25" t="s">
        <v>96</v>
      </c>
      <c r="D25" t="s">
        <v>997</v>
      </c>
      <c r="E25" t="s">
        <v>912</v>
      </c>
      <c r="G25" t="s">
        <v>942</v>
      </c>
      <c r="H25" t="s">
        <v>943</v>
      </c>
      <c r="I25">
        <v>37095</v>
      </c>
      <c r="J25" t="s">
        <v>97</v>
      </c>
      <c r="L25" s="31">
        <v>10000</v>
      </c>
      <c r="M25" t="s">
        <v>945</v>
      </c>
      <c r="N25" t="s">
        <v>917</v>
      </c>
      <c r="O25">
        <v>-7.4999999999999997E-2</v>
      </c>
      <c r="P25" t="s">
        <v>35</v>
      </c>
      <c r="Q25" s="32">
        <v>300000</v>
      </c>
      <c r="R25" s="30">
        <v>37012</v>
      </c>
      <c r="S25" s="30">
        <v>37042</v>
      </c>
    </row>
    <row r="26" spans="1:19" x14ac:dyDescent="0.2">
      <c r="A26" s="70">
        <f t="shared" si="0"/>
        <v>37005</v>
      </c>
      <c r="B26" s="29">
        <v>37005.446527777778</v>
      </c>
      <c r="C26" t="s">
        <v>16</v>
      </c>
      <c r="D26" t="s">
        <v>997</v>
      </c>
      <c r="E26" t="s">
        <v>912</v>
      </c>
      <c r="G26" t="s">
        <v>913</v>
      </c>
      <c r="H26" t="s">
        <v>1049</v>
      </c>
      <c r="I26">
        <v>32201</v>
      </c>
      <c r="J26" t="s">
        <v>98</v>
      </c>
      <c r="K26">
        <v>50</v>
      </c>
      <c r="M26" t="s">
        <v>916</v>
      </c>
      <c r="N26" t="s">
        <v>917</v>
      </c>
      <c r="O26">
        <v>60.75</v>
      </c>
      <c r="P26" t="s">
        <v>31</v>
      </c>
      <c r="Q26" s="32">
        <v>4080</v>
      </c>
      <c r="R26" s="30">
        <v>37011</v>
      </c>
      <c r="S26" s="30">
        <v>37015</v>
      </c>
    </row>
    <row r="27" spans="1:19" x14ac:dyDescent="0.2">
      <c r="A27" s="70">
        <f t="shared" si="0"/>
        <v>37005</v>
      </c>
      <c r="B27" s="29">
        <v>37005.450694444444</v>
      </c>
      <c r="C27" t="s">
        <v>99</v>
      </c>
      <c r="D27" t="s">
        <v>997</v>
      </c>
      <c r="E27" t="s">
        <v>912</v>
      </c>
      <c r="G27" t="s">
        <v>913</v>
      </c>
      <c r="H27" t="s">
        <v>953</v>
      </c>
      <c r="I27">
        <v>33009</v>
      </c>
      <c r="J27" t="s">
        <v>64</v>
      </c>
      <c r="L27">
        <v>50</v>
      </c>
      <c r="M27" t="s">
        <v>916</v>
      </c>
      <c r="N27" t="s">
        <v>917</v>
      </c>
      <c r="O27">
        <v>56.75</v>
      </c>
      <c r="P27" t="s">
        <v>33</v>
      </c>
      <c r="Q27" s="32">
        <v>37537</v>
      </c>
      <c r="R27" s="30">
        <v>37165</v>
      </c>
      <c r="S27" s="30">
        <v>37256</v>
      </c>
    </row>
    <row r="28" spans="1:19" x14ac:dyDescent="0.2">
      <c r="A28" s="70">
        <f t="shared" si="0"/>
        <v>37005</v>
      </c>
      <c r="B28" s="29">
        <v>37005.459722222222</v>
      </c>
      <c r="C28" t="s">
        <v>86</v>
      </c>
      <c r="D28" t="s">
        <v>171</v>
      </c>
      <c r="E28" t="s">
        <v>912</v>
      </c>
      <c r="G28" t="s">
        <v>942</v>
      </c>
      <c r="H28" t="s">
        <v>100</v>
      </c>
      <c r="I28">
        <v>44705</v>
      </c>
      <c r="J28" t="s">
        <v>101</v>
      </c>
      <c r="L28">
        <v>100</v>
      </c>
      <c r="M28" t="s">
        <v>88</v>
      </c>
      <c r="N28" t="s">
        <v>917</v>
      </c>
      <c r="O28">
        <v>4.8000000000000001E-2</v>
      </c>
      <c r="P28" t="s">
        <v>31</v>
      </c>
      <c r="Q28" s="32">
        <v>100</v>
      </c>
      <c r="R28" s="30">
        <v>37012</v>
      </c>
      <c r="S28" s="30">
        <v>37072</v>
      </c>
    </row>
    <row r="29" spans="1:19" x14ac:dyDescent="0.2">
      <c r="A29" s="70">
        <f t="shared" si="0"/>
        <v>37005</v>
      </c>
      <c r="B29" s="29">
        <v>37005.464583333334</v>
      </c>
      <c r="C29" t="s">
        <v>86</v>
      </c>
      <c r="D29" t="s">
        <v>171</v>
      </c>
      <c r="E29" t="s">
        <v>912</v>
      </c>
      <c r="G29" t="s">
        <v>942</v>
      </c>
      <c r="H29" t="s">
        <v>100</v>
      </c>
      <c r="I29">
        <v>44705</v>
      </c>
      <c r="J29" t="s">
        <v>101</v>
      </c>
      <c r="L29">
        <v>100</v>
      </c>
      <c r="M29" t="s">
        <v>88</v>
      </c>
      <c r="N29" t="s">
        <v>917</v>
      </c>
      <c r="O29">
        <v>4.8000000000000001E-2</v>
      </c>
      <c r="P29" t="s">
        <v>31</v>
      </c>
      <c r="Q29" s="32">
        <v>100</v>
      </c>
      <c r="R29" s="30">
        <v>37012</v>
      </c>
      <c r="S29" s="30">
        <v>37072</v>
      </c>
    </row>
    <row r="30" spans="1:19" x14ac:dyDescent="0.2">
      <c r="A30" s="70">
        <f t="shared" si="0"/>
        <v>37005</v>
      </c>
      <c r="B30" s="29">
        <v>37005.482638888891</v>
      </c>
      <c r="C30" t="s">
        <v>86</v>
      </c>
      <c r="D30" t="s">
        <v>171</v>
      </c>
      <c r="E30" t="s">
        <v>912</v>
      </c>
      <c r="G30" t="s">
        <v>942</v>
      </c>
      <c r="H30" t="s">
        <v>100</v>
      </c>
      <c r="I30">
        <v>44705</v>
      </c>
      <c r="J30" t="s">
        <v>101</v>
      </c>
      <c r="L30">
        <v>250</v>
      </c>
      <c r="M30" t="s">
        <v>88</v>
      </c>
      <c r="N30" t="s">
        <v>917</v>
      </c>
      <c r="O30">
        <v>4.8000000000000001E-2</v>
      </c>
      <c r="P30" t="s">
        <v>31</v>
      </c>
      <c r="Q30" s="32">
        <v>250</v>
      </c>
      <c r="R30" s="30">
        <v>37012</v>
      </c>
      <c r="S30" s="30">
        <v>37072</v>
      </c>
    </row>
    <row r="31" spans="1:19" x14ac:dyDescent="0.2">
      <c r="A31" s="70">
        <f t="shared" si="0"/>
        <v>37005</v>
      </c>
      <c r="B31" s="29">
        <v>37005.504861111112</v>
      </c>
      <c r="C31" t="s">
        <v>86</v>
      </c>
      <c r="D31" t="s">
        <v>171</v>
      </c>
      <c r="E31" t="s">
        <v>912</v>
      </c>
      <c r="G31" t="s">
        <v>942</v>
      </c>
      <c r="H31" t="s">
        <v>100</v>
      </c>
      <c r="I31">
        <v>44705</v>
      </c>
      <c r="J31" t="s">
        <v>101</v>
      </c>
      <c r="L31">
        <v>250</v>
      </c>
      <c r="M31" t="s">
        <v>88</v>
      </c>
      <c r="N31" t="s">
        <v>917</v>
      </c>
      <c r="O31">
        <v>4.8000000000000001E-2</v>
      </c>
      <c r="P31" t="s">
        <v>31</v>
      </c>
      <c r="Q31" s="32">
        <v>250</v>
      </c>
      <c r="R31" s="30">
        <v>37012</v>
      </c>
      <c r="S31" s="30">
        <v>37072</v>
      </c>
    </row>
    <row r="32" spans="1:19" x14ac:dyDescent="0.2">
      <c r="A32" s="70">
        <f t="shared" si="0"/>
        <v>37005</v>
      </c>
      <c r="B32" s="29">
        <v>37005.518750000003</v>
      </c>
      <c r="C32" t="s">
        <v>86</v>
      </c>
      <c r="D32" t="s">
        <v>171</v>
      </c>
      <c r="E32" t="s">
        <v>912</v>
      </c>
      <c r="G32" t="s">
        <v>942</v>
      </c>
      <c r="H32" t="s">
        <v>100</v>
      </c>
      <c r="I32">
        <v>44705</v>
      </c>
      <c r="J32" t="s">
        <v>101</v>
      </c>
      <c r="L32">
        <v>250</v>
      </c>
      <c r="M32" t="s">
        <v>88</v>
      </c>
      <c r="N32" t="s">
        <v>917</v>
      </c>
      <c r="O32">
        <v>4.8000000000000001E-2</v>
      </c>
      <c r="P32" t="s">
        <v>31</v>
      </c>
      <c r="Q32" s="32">
        <v>250</v>
      </c>
      <c r="R32" s="30">
        <v>37012</v>
      </c>
      <c r="S32" s="30">
        <v>37072</v>
      </c>
    </row>
    <row r="33" spans="1:19" x14ac:dyDescent="0.2">
      <c r="A33" s="70">
        <f t="shared" si="0"/>
        <v>37006</v>
      </c>
      <c r="B33" s="29">
        <v>37006.310416666667</v>
      </c>
      <c r="C33" t="s">
        <v>19</v>
      </c>
      <c r="D33" t="s">
        <v>911</v>
      </c>
      <c r="E33" t="s">
        <v>912</v>
      </c>
      <c r="G33" t="s">
        <v>913</v>
      </c>
      <c r="H33" t="s">
        <v>1049</v>
      </c>
      <c r="I33">
        <v>32214</v>
      </c>
      <c r="J33" t="s">
        <v>102</v>
      </c>
      <c r="L33">
        <v>50</v>
      </c>
      <c r="M33" t="s">
        <v>916</v>
      </c>
      <c r="N33" t="s">
        <v>917</v>
      </c>
      <c r="O33">
        <v>61</v>
      </c>
      <c r="P33" t="s">
        <v>35</v>
      </c>
      <c r="Q33" s="32">
        <v>12648.5</v>
      </c>
      <c r="R33" s="30">
        <v>37012</v>
      </c>
      <c r="S33" s="30">
        <v>37042</v>
      </c>
    </row>
    <row r="34" spans="1:19" x14ac:dyDescent="0.2">
      <c r="A34" s="70">
        <f t="shared" si="0"/>
        <v>37006</v>
      </c>
      <c r="B34" s="29">
        <v>37006.323611111111</v>
      </c>
      <c r="C34" t="s">
        <v>19</v>
      </c>
      <c r="D34" t="s">
        <v>911</v>
      </c>
      <c r="E34" t="s">
        <v>912</v>
      </c>
      <c r="G34" t="s">
        <v>913</v>
      </c>
      <c r="H34" t="s">
        <v>1049</v>
      </c>
      <c r="I34">
        <v>32198</v>
      </c>
      <c r="J34" t="s">
        <v>103</v>
      </c>
      <c r="L34">
        <v>50</v>
      </c>
      <c r="M34" t="s">
        <v>916</v>
      </c>
      <c r="N34" t="s">
        <v>917</v>
      </c>
      <c r="O34">
        <v>50.5</v>
      </c>
      <c r="P34" t="s">
        <v>35</v>
      </c>
      <c r="Q34" s="32">
        <v>408</v>
      </c>
      <c r="R34" s="30">
        <v>37007</v>
      </c>
      <c r="S34" s="30">
        <v>37007</v>
      </c>
    </row>
    <row r="35" spans="1:19" x14ac:dyDescent="0.2">
      <c r="A35" s="70">
        <f t="shared" si="0"/>
        <v>37006</v>
      </c>
      <c r="B35" s="29">
        <v>37006.401388888888</v>
      </c>
      <c r="C35" t="s">
        <v>1021</v>
      </c>
      <c r="D35" t="s">
        <v>997</v>
      </c>
      <c r="E35" t="s">
        <v>912</v>
      </c>
      <c r="G35" t="s">
        <v>942</v>
      </c>
      <c r="H35" t="s">
        <v>943</v>
      </c>
      <c r="I35">
        <v>38619</v>
      </c>
      <c r="J35" t="s">
        <v>84</v>
      </c>
      <c r="K35" s="31">
        <v>10000</v>
      </c>
      <c r="M35" t="s">
        <v>945</v>
      </c>
      <c r="N35" t="s">
        <v>917</v>
      </c>
      <c r="O35">
        <v>-2.5000000000000001E-2</v>
      </c>
      <c r="P35" t="s">
        <v>108</v>
      </c>
      <c r="Q35" s="32">
        <v>300000</v>
      </c>
      <c r="R35" s="30">
        <v>37012</v>
      </c>
      <c r="S35" s="30">
        <v>37042</v>
      </c>
    </row>
    <row r="36" spans="1:19" x14ac:dyDescent="0.2">
      <c r="A36" s="70">
        <f t="shared" si="0"/>
        <v>37006</v>
      </c>
      <c r="B36" s="29">
        <v>37006.413194444445</v>
      </c>
      <c r="C36" t="s">
        <v>958</v>
      </c>
      <c r="D36" t="s">
        <v>997</v>
      </c>
      <c r="E36" t="s">
        <v>912</v>
      </c>
      <c r="G36" t="s">
        <v>913</v>
      </c>
      <c r="H36" t="s">
        <v>953</v>
      </c>
      <c r="I36">
        <v>3751</v>
      </c>
      <c r="J36" t="s">
        <v>109</v>
      </c>
      <c r="L36">
        <v>50</v>
      </c>
      <c r="M36" t="s">
        <v>916</v>
      </c>
      <c r="N36" t="s">
        <v>917</v>
      </c>
      <c r="O36">
        <v>44.75</v>
      </c>
      <c r="P36" t="s">
        <v>33</v>
      </c>
      <c r="Q36" s="32">
        <v>12240</v>
      </c>
      <c r="R36" s="30">
        <v>37135</v>
      </c>
      <c r="S36" s="30">
        <v>37164</v>
      </c>
    </row>
    <row r="37" spans="1:19" x14ac:dyDescent="0.2">
      <c r="A37" s="70">
        <f t="shared" si="0"/>
        <v>37006</v>
      </c>
      <c r="B37" s="29">
        <v>37006.413888888892</v>
      </c>
      <c r="C37" t="s">
        <v>958</v>
      </c>
      <c r="D37" t="s">
        <v>997</v>
      </c>
      <c r="E37" t="s">
        <v>912</v>
      </c>
      <c r="G37" t="s">
        <v>913</v>
      </c>
      <c r="H37" t="s">
        <v>953</v>
      </c>
      <c r="I37">
        <v>3751</v>
      </c>
      <c r="J37" t="s">
        <v>109</v>
      </c>
      <c r="L37">
        <v>50</v>
      </c>
      <c r="M37" t="s">
        <v>916</v>
      </c>
      <c r="N37" t="s">
        <v>917</v>
      </c>
      <c r="O37">
        <v>44.75</v>
      </c>
      <c r="P37" t="s">
        <v>33</v>
      </c>
      <c r="Q37" s="32">
        <v>12240</v>
      </c>
      <c r="R37" s="30">
        <v>37135</v>
      </c>
      <c r="S37" s="30">
        <v>37164</v>
      </c>
    </row>
    <row r="38" spans="1:19" x14ac:dyDescent="0.2">
      <c r="A38" s="70">
        <f t="shared" si="0"/>
        <v>37006</v>
      </c>
      <c r="B38" s="29">
        <v>37006.572916666664</v>
      </c>
      <c r="C38" t="s">
        <v>1027</v>
      </c>
      <c r="D38" t="s">
        <v>997</v>
      </c>
      <c r="E38" t="s">
        <v>912</v>
      </c>
      <c r="G38" t="s">
        <v>913</v>
      </c>
      <c r="H38" t="s">
        <v>953</v>
      </c>
      <c r="I38">
        <v>29070</v>
      </c>
      <c r="J38" t="s">
        <v>105</v>
      </c>
      <c r="L38">
        <v>50</v>
      </c>
      <c r="M38" t="s">
        <v>916</v>
      </c>
      <c r="N38" t="s">
        <v>917</v>
      </c>
      <c r="O38">
        <v>62</v>
      </c>
      <c r="P38" t="s">
        <v>31</v>
      </c>
      <c r="Q38" s="32">
        <v>4080</v>
      </c>
      <c r="R38" s="30">
        <v>37011</v>
      </c>
      <c r="S38" s="30">
        <v>37015</v>
      </c>
    </row>
    <row r="39" spans="1:19" x14ac:dyDescent="0.2">
      <c r="A39" s="70">
        <f t="shared" si="0"/>
        <v>37007</v>
      </c>
      <c r="B39" s="29">
        <v>37007.367361111108</v>
      </c>
      <c r="C39" t="s">
        <v>164</v>
      </c>
      <c r="D39" t="s">
        <v>171</v>
      </c>
      <c r="E39" t="s">
        <v>912</v>
      </c>
      <c r="G39" t="s">
        <v>942</v>
      </c>
      <c r="H39" t="s">
        <v>959</v>
      </c>
      <c r="I39">
        <v>41970</v>
      </c>
      <c r="J39" t="s">
        <v>165</v>
      </c>
      <c r="K39" s="31">
        <v>5000</v>
      </c>
      <c r="M39" t="s">
        <v>945</v>
      </c>
      <c r="N39" t="s">
        <v>917</v>
      </c>
      <c r="O39">
        <v>4.99</v>
      </c>
      <c r="P39" t="s">
        <v>36</v>
      </c>
      <c r="Q39" s="32">
        <v>155000</v>
      </c>
      <c r="R39" s="30">
        <v>37012</v>
      </c>
      <c r="S39" s="30">
        <v>37042</v>
      </c>
    </row>
    <row r="40" spans="1:19" x14ac:dyDescent="0.2">
      <c r="A40" s="70">
        <f t="shared" si="0"/>
        <v>37007</v>
      </c>
      <c r="B40" s="29">
        <v>37007.371527777781</v>
      </c>
      <c r="C40" t="s">
        <v>166</v>
      </c>
      <c r="D40" t="s">
        <v>171</v>
      </c>
      <c r="E40" t="s">
        <v>912</v>
      </c>
      <c r="G40" t="s">
        <v>942</v>
      </c>
      <c r="H40" t="s">
        <v>959</v>
      </c>
      <c r="I40">
        <v>41970</v>
      </c>
      <c r="J40" t="s">
        <v>165</v>
      </c>
      <c r="K40" s="31">
        <v>2500</v>
      </c>
      <c r="M40" t="s">
        <v>945</v>
      </c>
      <c r="N40" t="s">
        <v>917</v>
      </c>
      <c r="O40">
        <v>4.9450000000000003</v>
      </c>
      <c r="P40" t="s">
        <v>35</v>
      </c>
      <c r="Q40" s="32">
        <v>77500</v>
      </c>
      <c r="R40" s="30">
        <v>37012</v>
      </c>
      <c r="S40" s="30">
        <v>37042</v>
      </c>
    </row>
    <row r="41" spans="1:19" x14ac:dyDescent="0.2">
      <c r="A41" s="70">
        <f t="shared" si="0"/>
        <v>37007</v>
      </c>
      <c r="B41" s="29">
        <v>37007.375</v>
      </c>
      <c r="C41" t="s">
        <v>932</v>
      </c>
      <c r="D41" t="s">
        <v>911</v>
      </c>
      <c r="E41" t="s">
        <v>912</v>
      </c>
      <c r="G41" t="s">
        <v>942</v>
      </c>
      <c r="H41" t="s">
        <v>1032</v>
      </c>
      <c r="I41">
        <v>32953</v>
      </c>
      <c r="J41" t="s">
        <v>140</v>
      </c>
      <c r="L41" s="31">
        <v>5000</v>
      </c>
      <c r="M41" t="s">
        <v>945</v>
      </c>
      <c r="N41" t="s">
        <v>917</v>
      </c>
      <c r="O41">
        <v>-0.2</v>
      </c>
      <c r="P41" t="s">
        <v>33</v>
      </c>
      <c r="Q41" s="32">
        <v>755000</v>
      </c>
      <c r="R41" s="30">
        <v>37196</v>
      </c>
      <c r="S41" s="30">
        <v>37346</v>
      </c>
    </row>
    <row r="42" spans="1:19" x14ac:dyDescent="0.2">
      <c r="A42" s="70">
        <f t="shared" si="0"/>
        <v>37007</v>
      </c>
      <c r="B42" s="29">
        <v>37007.415277777778</v>
      </c>
      <c r="C42" t="s">
        <v>932</v>
      </c>
      <c r="D42" t="s">
        <v>997</v>
      </c>
      <c r="E42" t="s">
        <v>912</v>
      </c>
      <c r="G42" t="s">
        <v>913</v>
      </c>
      <c r="H42" t="s">
        <v>925</v>
      </c>
      <c r="I42">
        <v>38573</v>
      </c>
      <c r="J42" t="s">
        <v>167</v>
      </c>
      <c r="L42">
        <v>25</v>
      </c>
      <c r="M42" t="s">
        <v>916</v>
      </c>
      <c r="N42" t="s">
        <v>917</v>
      </c>
      <c r="O42">
        <v>170</v>
      </c>
      <c r="P42" t="s">
        <v>31</v>
      </c>
      <c r="Q42" s="32">
        <v>7714.75</v>
      </c>
      <c r="R42" s="30">
        <v>37043</v>
      </c>
      <c r="S42" s="30">
        <v>37072</v>
      </c>
    </row>
    <row r="43" spans="1:19" x14ac:dyDescent="0.2">
      <c r="A43" s="70">
        <f t="shared" si="0"/>
        <v>37007</v>
      </c>
      <c r="B43" s="29">
        <v>37007.571527777778</v>
      </c>
      <c r="C43" t="s">
        <v>975</v>
      </c>
      <c r="D43" t="s">
        <v>171</v>
      </c>
      <c r="E43" t="s">
        <v>912</v>
      </c>
      <c r="G43" t="s">
        <v>942</v>
      </c>
      <c r="H43" t="s">
        <v>959</v>
      </c>
      <c r="I43">
        <v>41970</v>
      </c>
      <c r="J43" t="s">
        <v>165</v>
      </c>
      <c r="K43" s="31">
        <v>20000</v>
      </c>
      <c r="M43" t="s">
        <v>945</v>
      </c>
      <c r="N43" t="s">
        <v>917</v>
      </c>
      <c r="O43">
        <v>4.88</v>
      </c>
      <c r="P43" t="s">
        <v>31</v>
      </c>
      <c r="Q43" s="32">
        <v>620000</v>
      </c>
      <c r="R43" s="30">
        <v>37012</v>
      </c>
      <c r="S43" s="30">
        <v>37042</v>
      </c>
    </row>
    <row r="44" spans="1:19" x14ac:dyDescent="0.2">
      <c r="A44" s="70">
        <f t="shared" si="0"/>
        <v>37007</v>
      </c>
      <c r="B44" s="29">
        <v>37007.582638888889</v>
      </c>
      <c r="C44" t="s">
        <v>168</v>
      </c>
      <c r="D44" t="s">
        <v>171</v>
      </c>
      <c r="E44" t="s">
        <v>912</v>
      </c>
      <c r="G44" t="s">
        <v>942</v>
      </c>
      <c r="H44" t="s">
        <v>959</v>
      </c>
      <c r="I44">
        <v>41970</v>
      </c>
      <c r="J44" t="s">
        <v>165</v>
      </c>
      <c r="K44" s="31">
        <v>20000</v>
      </c>
      <c r="M44" t="s">
        <v>945</v>
      </c>
      <c r="N44" t="s">
        <v>917</v>
      </c>
      <c r="O44">
        <v>4.88</v>
      </c>
      <c r="P44" t="s">
        <v>31</v>
      </c>
      <c r="Q44" s="32">
        <v>620000</v>
      </c>
      <c r="R44" s="30">
        <v>37012</v>
      </c>
      <c r="S44" s="30">
        <v>37042</v>
      </c>
    </row>
    <row r="45" spans="1:19" x14ac:dyDescent="0.2">
      <c r="A45" s="70">
        <f t="shared" si="0"/>
        <v>37007</v>
      </c>
      <c r="B45" s="29">
        <v>37007.586111111108</v>
      </c>
      <c r="C45" t="s">
        <v>168</v>
      </c>
      <c r="D45" t="s">
        <v>171</v>
      </c>
      <c r="E45" t="s">
        <v>912</v>
      </c>
      <c r="G45" t="s">
        <v>942</v>
      </c>
      <c r="H45" t="s">
        <v>959</v>
      </c>
      <c r="I45">
        <v>41970</v>
      </c>
      <c r="J45" t="s">
        <v>165</v>
      </c>
      <c r="K45" s="31">
        <v>20000</v>
      </c>
      <c r="M45" t="s">
        <v>945</v>
      </c>
      <c r="N45" t="s">
        <v>917</v>
      </c>
      <c r="O45">
        <v>4.8849999999999998</v>
      </c>
      <c r="P45" t="s">
        <v>31</v>
      </c>
      <c r="Q45" s="32">
        <v>620000</v>
      </c>
      <c r="R45" s="30">
        <v>37012</v>
      </c>
      <c r="S45" s="30">
        <v>37042</v>
      </c>
    </row>
    <row r="46" spans="1:19" x14ac:dyDescent="0.2">
      <c r="A46" s="70">
        <f t="shared" si="0"/>
        <v>37007</v>
      </c>
      <c r="B46" s="29">
        <v>37007.587500000001</v>
      </c>
      <c r="C46" t="s">
        <v>168</v>
      </c>
      <c r="D46" t="s">
        <v>171</v>
      </c>
      <c r="E46" t="s">
        <v>912</v>
      </c>
      <c r="G46" t="s">
        <v>942</v>
      </c>
      <c r="H46" t="s">
        <v>959</v>
      </c>
      <c r="I46">
        <v>41970</v>
      </c>
      <c r="J46" t="s">
        <v>165</v>
      </c>
      <c r="K46" s="31">
        <v>20000</v>
      </c>
      <c r="M46" t="s">
        <v>945</v>
      </c>
      <c r="N46" t="s">
        <v>917</v>
      </c>
      <c r="O46">
        <v>4.8875000000000002</v>
      </c>
      <c r="P46" t="s">
        <v>31</v>
      </c>
      <c r="Q46" s="32">
        <v>620000</v>
      </c>
      <c r="R46" s="30">
        <v>37012</v>
      </c>
      <c r="S46" s="30">
        <v>37042</v>
      </c>
    </row>
    <row r="47" spans="1:19" x14ac:dyDescent="0.2">
      <c r="A47" s="70">
        <f t="shared" si="0"/>
        <v>37007</v>
      </c>
      <c r="B47" s="29">
        <v>37007.620138888888</v>
      </c>
      <c r="C47" t="s">
        <v>169</v>
      </c>
      <c r="D47" t="s">
        <v>997</v>
      </c>
      <c r="E47" t="s">
        <v>912</v>
      </c>
      <c r="G47" t="s">
        <v>942</v>
      </c>
      <c r="H47" t="s">
        <v>959</v>
      </c>
      <c r="I47">
        <v>49335</v>
      </c>
      <c r="J47" t="s">
        <v>170</v>
      </c>
      <c r="K47" s="31">
        <v>10000</v>
      </c>
      <c r="M47" t="s">
        <v>945</v>
      </c>
      <c r="N47" t="s">
        <v>917</v>
      </c>
      <c r="O47">
        <v>4.8849999999999998</v>
      </c>
      <c r="P47" t="s">
        <v>35</v>
      </c>
      <c r="Q47" s="32">
        <v>310000</v>
      </c>
      <c r="R47" s="30">
        <v>37012</v>
      </c>
      <c r="S47" s="30">
        <v>37042</v>
      </c>
    </row>
    <row r="48" spans="1:19" x14ac:dyDescent="0.2">
      <c r="A48" s="70">
        <f t="shared" si="0"/>
        <v>37007</v>
      </c>
      <c r="B48" s="29">
        <v>37007.661111111112</v>
      </c>
      <c r="C48" t="s">
        <v>169</v>
      </c>
      <c r="D48" t="s">
        <v>911</v>
      </c>
      <c r="E48" t="s">
        <v>912</v>
      </c>
      <c r="G48" t="s">
        <v>942</v>
      </c>
      <c r="H48" t="s">
        <v>959</v>
      </c>
      <c r="I48">
        <v>49335</v>
      </c>
      <c r="J48" t="s">
        <v>170</v>
      </c>
      <c r="K48" s="31">
        <v>10000</v>
      </c>
      <c r="M48" t="s">
        <v>945</v>
      </c>
      <c r="N48" t="s">
        <v>917</v>
      </c>
      <c r="O48">
        <v>4.8825000000000003</v>
      </c>
      <c r="P48" t="s">
        <v>35</v>
      </c>
      <c r="Q48" s="32">
        <v>310000</v>
      </c>
      <c r="R48" s="30">
        <v>37012</v>
      </c>
      <c r="S48" s="30">
        <v>37042</v>
      </c>
    </row>
    <row r="49" spans="1:19" x14ac:dyDescent="0.2">
      <c r="A49" s="70">
        <f t="shared" si="0"/>
        <v>37008</v>
      </c>
      <c r="B49" s="29">
        <v>37008.308333333334</v>
      </c>
      <c r="C49" t="s">
        <v>990</v>
      </c>
      <c r="D49" t="s">
        <v>911</v>
      </c>
      <c r="E49" t="s">
        <v>912</v>
      </c>
      <c r="G49" t="s">
        <v>913</v>
      </c>
      <c r="H49" t="s">
        <v>953</v>
      </c>
      <c r="I49">
        <v>49119</v>
      </c>
      <c r="J49" t="s">
        <v>92</v>
      </c>
      <c r="L49">
        <v>50</v>
      </c>
      <c r="M49" t="s">
        <v>916</v>
      </c>
      <c r="N49" t="s">
        <v>917</v>
      </c>
      <c r="O49">
        <v>60.5</v>
      </c>
      <c r="P49" t="s">
        <v>31</v>
      </c>
      <c r="Q49" s="32">
        <v>571</v>
      </c>
      <c r="R49" s="30">
        <v>37011</v>
      </c>
      <c r="S49" s="30">
        <v>37011</v>
      </c>
    </row>
    <row r="50" spans="1:19" x14ac:dyDescent="0.2">
      <c r="A50" s="70">
        <f t="shared" si="0"/>
        <v>37008</v>
      </c>
      <c r="B50" s="29">
        <v>37008.356249999997</v>
      </c>
      <c r="C50" t="s">
        <v>99</v>
      </c>
      <c r="D50" t="s">
        <v>911</v>
      </c>
      <c r="E50" t="s">
        <v>912</v>
      </c>
      <c r="G50" t="s">
        <v>913</v>
      </c>
      <c r="H50" t="s">
        <v>953</v>
      </c>
      <c r="I50">
        <v>7473</v>
      </c>
      <c r="J50" t="s">
        <v>39</v>
      </c>
      <c r="K50">
        <v>50</v>
      </c>
      <c r="M50" t="s">
        <v>916</v>
      </c>
      <c r="N50" t="s">
        <v>917</v>
      </c>
      <c r="O50">
        <v>77.5</v>
      </c>
      <c r="P50" t="s">
        <v>35</v>
      </c>
      <c r="Q50" s="32">
        <v>12240</v>
      </c>
      <c r="R50" s="30">
        <v>37043</v>
      </c>
      <c r="S50" s="30">
        <v>37072</v>
      </c>
    </row>
    <row r="51" spans="1:19" x14ac:dyDescent="0.2">
      <c r="A51" s="70">
        <f t="shared" si="0"/>
        <v>37008</v>
      </c>
      <c r="B51" s="29">
        <v>37008.414583333331</v>
      </c>
      <c r="C51" t="s">
        <v>196</v>
      </c>
      <c r="D51" t="s">
        <v>911</v>
      </c>
      <c r="E51" t="s">
        <v>912</v>
      </c>
      <c r="G51" t="s">
        <v>913</v>
      </c>
      <c r="H51" t="s">
        <v>953</v>
      </c>
      <c r="I51">
        <v>33009</v>
      </c>
      <c r="J51" t="s">
        <v>64</v>
      </c>
      <c r="L51">
        <v>50</v>
      </c>
      <c r="M51" t="s">
        <v>916</v>
      </c>
      <c r="N51" t="s">
        <v>917</v>
      </c>
      <c r="O51">
        <v>57</v>
      </c>
      <c r="P51" t="s">
        <v>38</v>
      </c>
      <c r="Q51" s="32">
        <v>37537</v>
      </c>
      <c r="R51" s="30">
        <v>37165</v>
      </c>
      <c r="S51" s="30">
        <v>37256</v>
      </c>
    </row>
    <row r="52" spans="1:19" x14ac:dyDescent="0.2">
      <c r="A52" s="70">
        <f t="shared" si="0"/>
        <v>37008</v>
      </c>
      <c r="B52" s="29">
        <v>37008.488888888889</v>
      </c>
      <c r="C52" t="s">
        <v>924</v>
      </c>
      <c r="D52" t="s">
        <v>997</v>
      </c>
      <c r="E52" t="s">
        <v>912</v>
      </c>
      <c r="G52" t="s">
        <v>913</v>
      </c>
      <c r="H52" t="s">
        <v>1049</v>
      </c>
      <c r="I52">
        <v>49345</v>
      </c>
      <c r="J52" t="s">
        <v>193</v>
      </c>
      <c r="L52">
        <v>50</v>
      </c>
      <c r="M52" t="s">
        <v>916</v>
      </c>
      <c r="N52" t="s">
        <v>917</v>
      </c>
      <c r="O52">
        <v>57</v>
      </c>
      <c r="P52" t="s">
        <v>33</v>
      </c>
      <c r="Q52" s="32">
        <v>2284.91</v>
      </c>
      <c r="R52" s="30">
        <v>37012</v>
      </c>
      <c r="S52" s="30">
        <v>37015</v>
      </c>
    </row>
    <row r="53" spans="1:19" x14ac:dyDescent="0.2">
      <c r="A53" s="70">
        <f t="shared" si="0"/>
        <v>37008</v>
      </c>
      <c r="B53" s="29">
        <v>37008.489583333336</v>
      </c>
      <c r="C53" t="s">
        <v>924</v>
      </c>
      <c r="D53" t="s">
        <v>997</v>
      </c>
      <c r="E53" t="s">
        <v>912</v>
      </c>
      <c r="G53" t="s">
        <v>913</v>
      </c>
      <c r="H53" t="s">
        <v>1049</v>
      </c>
      <c r="I53">
        <v>49345</v>
      </c>
      <c r="J53" t="s">
        <v>193</v>
      </c>
      <c r="L53">
        <v>50</v>
      </c>
      <c r="M53" t="s">
        <v>916</v>
      </c>
      <c r="N53" t="s">
        <v>917</v>
      </c>
      <c r="O53">
        <v>57</v>
      </c>
      <c r="P53" t="s">
        <v>33</v>
      </c>
      <c r="Q53" s="32">
        <v>2284.91</v>
      </c>
      <c r="R53" s="30">
        <v>37012</v>
      </c>
      <c r="S53" s="30">
        <v>37015</v>
      </c>
    </row>
    <row r="54" spans="1:19" x14ac:dyDescent="0.2">
      <c r="A54" s="70">
        <f t="shared" si="0"/>
        <v>37011</v>
      </c>
      <c r="B54" s="29">
        <v>37011.324305555558</v>
      </c>
      <c r="C54" t="s">
        <v>163</v>
      </c>
      <c r="D54" t="s">
        <v>911</v>
      </c>
      <c r="E54" t="s">
        <v>912</v>
      </c>
      <c r="G54" t="s">
        <v>913</v>
      </c>
      <c r="H54" t="s">
        <v>1049</v>
      </c>
      <c r="I54">
        <v>30600</v>
      </c>
      <c r="J54" t="s">
        <v>265</v>
      </c>
      <c r="L54">
        <v>50</v>
      </c>
      <c r="M54" t="s">
        <v>916</v>
      </c>
      <c r="N54" t="s">
        <v>917</v>
      </c>
      <c r="O54">
        <v>50</v>
      </c>
      <c r="P54" t="s">
        <v>33</v>
      </c>
      <c r="Q54" s="32">
        <v>4080</v>
      </c>
      <c r="R54" s="30">
        <v>37018</v>
      </c>
      <c r="S54" s="30">
        <v>37022</v>
      </c>
    </row>
    <row r="55" spans="1:19" x14ac:dyDescent="0.2">
      <c r="A55" s="70">
        <f t="shared" si="0"/>
        <v>37011</v>
      </c>
      <c r="B55" s="29">
        <v>37011.361805555556</v>
      </c>
      <c r="C55" t="s">
        <v>999</v>
      </c>
      <c r="D55" t="s">
        <v>911</v>
      </c>
      <c r="E55" t="s">
        <v>912</v>
      </c>
      <c r="G55" t="s">
        <v>942</v>
      </c>
      <c r="H55" t="s">
        <v>959</v>
      </c>
      <c r="I55">
        <v>36219</v>
      </c>
      <c r="J55" t="s">
        <v>178</v>
      </c>
      <c r="L55" s="31">
        <v>10000</v>
      </c>
      <c r="M55" t="s">
        <v>945</v>
      </c>
      <c r="N55" t="s">
        <v>917</v>
      </c>
      <c r="O55">
        <v>4.42</v>
      </c>
      <c r="P55" t="s">
        <v>266</v>
      </c>
      <c r="Q55" s="32">
        <v>300000</v>
      </c>
      <c r="R55" s="30">
        <v>37012</v>
      </c>
      <c r="S55" s="30">
        <v>37042</v>
      </c>
    </row>
    <row r="56" spans="1:19" x14ac:dyDescent="0.2">
      <c r="A56" s="70">
        <f t="shared" si="0"/>
        <v>37011</v>
      </c>
      <c r="B56" s="29">
        <v>37011.38958333333</v>
      </c>
      <c r="C56" t="s">
        <v>96</v>
      </c>
      <c r="D56" t="s">
        <v>997</v>
      </c>
      <c r="E56" t="s">
        <v>912</v>
      </c>
      <c r="G56" t="s">
        <v>913</v>
      </c>
      <c r="H56" t="s">
        <v>953</v>
      </c>
      <c r="I56">
        <v>33301</v>
      </c>
      <c r="J56" t="s">
        <v>52</v>
      </c>
      <c r="K56">
        <v>50</v>
      </c>
      <c r="M56" t="s">
        <v>916</v>
      </c>
      <c r="N56" t="s">
        <v>917</v>
      </c>
      <c r="O56">
        <v>57.5</v>
      </c>
      <c r="P56" t="s">
        <v>41</v>
      </c>
      <c r="Q56" s="32">
        <v>12240</v>
      </c>
      <c r="R56" s="30">
        <v>37135</v>
      </c>
      <c r="S56" s="30">
        <v>37164</v>
      </c>
    </row>
    <row r="57" spans="1:19" x14ac:dyDescent="0.2">
      <c r="A57" s="70">
        <f t="shared" si="0"/>
        <v>37011</v>
      </c>
      <c r="B57" s="29">
        <v>37011.465277777781</v>
      </c>
      <c r="C57" t="s">
        <v>1045</v>
      </c>
      <c r="D57" t="s">
        <v>911</v>
      </c>
      <c r="E57" t="s">
        <v>912</v>
      </c>
      <c r="G57" t="s">
        <v>913</v>
      </c>
      <c r="H57" t="s">
        <v>953</v>
      </c>
      <c r="I57">
        <v>29085</v>
      </c>
      <c r="J57" t="s">
        <v>206</v>
      </c>
      <c r="K57">
        <v>50</v>
      </c>
      <c r="M57" t="s">
        <v>916</v>
      </c>
      <c r="N57" t="s">
        <v>917</v>
      </c>
      <c r="O57">
        <v>65</v>
      </c>
      <c r="P57" t="s">
        <v>31</v>
      </c>
      <c r="Q57" s="32">
        <v>3060</v>
      </c>
      <c r="R57" s="30">
        <v>37013</v>
      </c>
      <c r="S57" s="30">
        <v>37015</v>
      </c>
    </row>
    <row r="58" spans="1:19" x14ac:dyDescent="0.2">
      <c r="A58" s="70">
        <f t="shared" si="0"/>
        <v>37011</v>
      </c>
      <c r="B58" s="29">
        <v>37011.507638888892</v>
      </c>
      <c r="C58" t="s">
        <v>1056</v>
      </c>
      <c r="D58" t="s">
        <v>911</v>
      </c>
      <c r="E58" t="s">
        <v>912</v>
      </c>
      <c r="G58" t="s">
        <v>913</v>
      </c>
      <c r="H58" t="s">
        <v>914</v>
      </c>
      <c r="I58">
        <v>10632</v>
      </c>
      <c r="J58" t="s">
        <v>207</v>
      </c>
      <c r="K58">
        <v>25</v>
      </c>
      <c r="M58" t="s">
        <v>916</v>
      </c>
      <c r="N58" t="s">
        <v>917</v>
      </c>
      <c r="O58">
        <v>290</v>
      </c>
      <c r="P58" t="s">
        <v>36</v>
      </c>
      <c r="Q58" s="32">
        <v>8568.43</v>
      </c>
      <c r="R58" s="30">
        <v>37013</v>
      </c>
      <c r="S58" s="30">
        <v>37042</v>
      </c>
    </row>
    <row r="59" spans="1:19" x14ac:dyDescent="0.2">
      <c r="A59" s="70">
        <f t="shared" si="0"/>
        <v>37012</v>
      </c>
      <c r="B59" s="29">
        <v>37012.323611111111</v>
      </c>
      <c r="C59" t="s">
        <v>19</v>
      </c>
      <c r="D59" t="s">
        <v>911</v>
      </c>
      <c r="E59" t="s">
        <v>912</v>
      </c>
      <c r="G59" t="s">
        <v>913</v>
      </c>
      <c r="H59" t="s">
        <v>1049</v>
      </c>
      <c r="I59">
        <v>32197</v>
      </c>
      <c r="J59" t="s">
        <v>280</v>
      </c>
      <c r="K59">
        <v>50</v>
      </c>
      <c r="M59" t="s">
        <v>916</v>
      </c>
      <c r="N59" t="s">
        <v>917</v>
      </c>
      <c r="O59">
        <v>76</v>
      </c>
      <c r="P59" t="s">
        <v>35</v>
      </c>
      <c r="Q59" s="32">
        <v>3060.06</v>
      </c>
      <c r="R59" s="30">
        <v>37013</v>
      </c>
      <c r="S59" s="30">
        <v>37015</v>
      </c>
    </row>
    <row r="60" spans="1:19" x14ac:dyDescent="0.2">
      <c r="A60" s="70">
        <f t="shared" si="0"/>
        <v>37012</v>
      </c>
      <c r="B60" s="29">
        <v>37012.575694444444</v>
      </c>
      <c r="C60" t="s">
        <v>924</v>
      </c>
      <c r="D60" t="s">
        <v>997</v>
      </c>
      <c r="E60" t="s">
        <v>912</v>
      </c>
      <c r="G60" t="s">
        <v>913</v>
      </c>
      <c r="H60" t="s">
        <v>1049</v>
      </c>
      <c r="I60">
        <v>32201</v>
      </c>
      <c r="J60" t="s">
        <v>281</v>
      </c>
      <c r="L60">
        <v>50</v>
      </c>
      <c r="M60" t="s">
        <v>916</v>
      </c>
      <c r="N60" t="s">
        <v>917</v>
      </c>
      <c r="O60">
        <v>61</v>
      </c>
      <c r="P60" t="s">
        <v>33</v>
      </c>
      <c r="Q60" s="32">
        <v>4080</v>
      </c>
      <c r="R60" s="30">
        <v>37018</v>
      </c>
      <c r="S60" s="30">
        <v>37022</v>
      </c>
    </row>
    <row r="61" spans="1:19" x14ac:dyDescent="0.2">
      <c r="A61" s="70">
        <f t="shared" si="0"/>
        <v>37013</v>
      </c>
      <c r="B61" s="29">
        <v>37013.417361111111</v>
      </c>
      <c r="C61" t="s">
        <v>16</v>
      </c>
      <c r="D61" t="s">
        <v>911</v>
      </c>
      <c r="E61" t="s">
        <v>912</v>
      </c>
      <c r="G61" t="s">
        <v>942</v>
      </c>
      <c r="H61" t="s">
        <v>288</v>
      </c>
      <c r="I61">
        <v>49377</v>
      </c>
      <c r="J61" t="s">
        <v>298</v>
      </c>
      <c r="L61" s="31">
        <v>10000</v>
      </c>
      <c r="M61" t="s">
        <v>945</v>
      </c>
      <c r="N61" t="s">
        <v>917</v>
      </c>
      <c r="O61">
        <v>0.20499999999999999</v>
      </c>
      <c r="P61" t="s">
        <v>31</v>
      </c>
      <c r="Q61" s="32">
        <v>1530000</v>
      </c>
      <c r="R61" s="30">
        <v>37043</v>
      </c>
      <c r="S61" s="30">
        <v>37195</v>
      </c>
    </row>
    <row r="62" spans="1:19" x14ac:dyDescent="0.2">
      <c r="A62" s="70">
        <f t="shared" si="0"/>
        <v>37013</v>
      </c>
      <c r="B62" s="29">
        <v>37013.601388888892</v>
      </c>
      <c r="C62" t="s">
        <v>924</v>
      </c>
      <c r="D62" t="s">
        <v>997</v>
      </c>
      <c r="E62" t="s">
        <v>912</v>
      </c>
      <c r="G62" t="s">
        <v>913</v>
      </c>
      <c r="H62" t="s">
        <v>953</v>
      </c>
      <c r="I62">
        <v>33288</v>
      </c>
      <c r="J62" t="s">
        <v>299</v>
      </c>
      <c r="L62">
        <v>50</v>
      </c>
      <c r="M62" t="s">
        <v>916</v>
      </c>
      <c r="N62" t="s">
        <v>917</v>
      </c>
      <c r="O62">
        <v>44</v>
      </c>
      <c r="P62" t="s">
        <v>31</v>
      </c>
      <c r="Q62" s="32">
        <v>24072.48</v>
      </c>
      <c r="R62" s="30">
        <v>37257</v>
      </c>
      <c r="S62" s="30">
        <v>37315</v>
      </c>
    </row>
    <row r="63" spans="1:19" x14ac:dyDescent="0.2">
      <c r="A63" s="70">
        <f t="shared" si="0"/>
        <v>37014</v>
      </c>
      <c r="B63" s="50">
        <v>37014.353530092594</v>
      </c>
      <c r="C63" t="s">
        <v>107</v>
      </c>
      <c r="D63" t="s">
        <v>997</v>
      </c>
      <c r="E63" t="s">
        <v>912</v>
      </c>
      <c r="G63" t="s">
        <v>913</v>
      </c>
      <c r="H63" t="s">
        <v>925</v>
      </c>
      <c r="I63" s="3">
        <v>29487</v>
      </c>
      <c r="J63" t="s">
        <v>300</v>
      </c>
      <c r="K63" s="51">
        <v>25</v>
      </c>
      <c r="L63" s="51"/>
      <c r="M63" t="s">
        <v>916</v>
      </c>
      <c r="N63" t="s">
        <v>917</v>
      </c>
      <c r="O63" s="51">
        <v>158</v>
      </c>
      <c r="P63" t="s">
        <v>31</v>
      </c>
      <c r="Q63" s="52">
        <v>881.5</v>
      </c>
      <c r="R63" s="53">
        <v>37015.875</v>
      </c>
      <c r="S63" s="53">
        <v>37016.875</v>
      </c>
    </row>
    <row r="64" spans="1:19" x14ac:dyDescent="0.2">
      <c r="A64" s="70">
        <f t="shared" si="0"/>
        <v>37014</v>
      </c>
      <c r="B64" s="50">
        <v>37014.359224537038</v>
      </c>
      <c r="C64" t="s">
        <v>107</v>
      </c>
      <c r="D64" t="s">
        <v>997</v>
      </c>
      <c r="E64" t="s">
        <v>912</v>
      </c>
      <c r="G64" t="s">
        <v>913</v>
      </c>
      <c r="H64" t="s">
        <v>925</v>
      </c>
      <c r="I64" s="3">
        <v>29487</v>
      </c>
      <c r="J64" t="s">
        <v>300</v>
      </c>
      <c r="K64" s="51">
        <v>25</v>
      </c>
      <c r="L64" s="51"/>
      <c r="M64" t="s">
        <v>916</v>
      </c>
      <c r="N64" t="s">
        <v>917</v>
      </c>
      <c r="O64" s="51">
        <v>158</v>
      </c>
      <c r="P64" t="s">
        <v>31</v>
      </c>
      <c r="Q64" s="52">
        <v>881.5</v>
      </c>
      <c r="R64" s="53">
        <v>37015.875</v>
      </c>
      <c r="S64" s="53">
        <v>37016.875</v>
      </c>
    </row>
    <row r="65" spans="1:19" x14ac:dyDescent="0.2">
      <c r="A65" s="70">
        <f t="shared" si="0"/>
        <v>37014</v>
      </c>
      <c r="B65" s="50">
        <v>37014.402118055557</v>
      </c>
      <c r="C65" t="s">
        <v>301</v>
      </c>
      <c r="D65" t="s">
        <v>911</v>
      </c>
      <c r="E65" t="s">
        <v>912</v>
      </c>
      <c r="G65" t="s">
        <v>913</v>
      </c>
      <c r="H65" t="s">
        <v>186</v>
      </c>
      <c r="I65" s="3">
        <v>38337</v>
      </c>
      <c r="J65" t="s">
        <v>302</v>
      </c>
      <c r="K65" s="51">
        <v>15</v>
      </c>
      <c r="L65" s="51"/>
      <c r="M65" t="s">
        <v>188</v>
      </c>
      <c r="N65" t="s">
        <v>189</v>
      </c>
      <c r="O65" s="51">
        <v>139.25</v>
      </c>
      <c r="P65" t="s">
        <v>41</v>
      </c>
      <c r="Q65" s="52">
        <v>7200.3</v>
      </c>
      <c r="R65" s="53">
        <v>37016.875</v>
      </c>
      <c r="S65" s="53">
        <v>37042.875</v>
      </c>
    </row>
    <row r="66" spans="1:19" x14ac:dyDescent="0.2">
      <c r="A66" s="70">
        <f t="shared" si="0"/>
        <v>37014</v>
      </c>
      <c r="B66" s="50">
        <v>37014.40289351852</v>
      </c>
      <c r="C66" t="s">
        <v>301</v>
      </c>
      <c r="D66" t="s">
        <v>911</v>
      </c>
      <c r="E66" t="s">
        <v>912</v>
      </c>
      <c r="G66" t="s">
        <v>913</v>
      </c>
      <c r="H66" t="s">
        <v>186</v>
      </c>
      <c r="I66" s="3">
        <v>38337</v>
      </c>
      <c r="J66" t="s">
        <v>302</v>
      </c>
      <c r="K66" s="51">
        <v>15</v>
      </c>
      <c r="L66" s="51"/>
      <c r="M66" t="s">
        <v>188</v>
      </c>
      <c r="N66" t="s">
        <v>189</v>
      </c>
      <c r="O66" s="51">
        <v>139.25</v>
      </c>
      <c r="P66" t="s">
        <v>41</v>
      </c>
      <c r="Q66" s="52">
        <v>7200.3</v>
      </c>
      <c r="R66" s="53">
        <v>37016.875</v>
      </c>
      <c r="S66" s="53">
        <v>37042.875</v>
      </c>
    </row>
    <row r="67" spans="1:19" x14ac:dyDescent="0.2">
      <c r="A67" s="70">
        <f t="shared" si="0"/>
        <v>37014</v>
      </c>
      <c r="B67" s="50">
        <v>37014.518414351849</v>
      </c>
      <c r="C67" t="s">
        <v>19</v>
      </c>
      <c r="D67" t="s">
        <v>911</v>
      </c>
      <c r="E67" t="s">
        <v>912</v>
      </c>
      <c r="G67" t="s">
        <v>913</v>
      </c>
      <c r="H67" t="s">
        <v>953</v>
      </c>
      <c r="I67" s="3">
        <v>32554</v>
      </c>
      <c r="J67" t="s">
        <v>992</v>
      </c>
      <c r="K67" s="51"/>
      <c r="L67" s="51">
        <v>50</v>
      </c>
      <c r="M67" t="s">
        <v>916</v>
      </c>
      <c r="N67" t="s">
        <v>917</v>
      </c>
      <c r="O67" s="51">
        <v>65.25</v>
      </c>
      <c r="P67" t="s">
        <v>31</v>
      </c>
      <c r="Q67" s="52">
        <v>12240</v>
      </c>
      <c r="R67" s="53">
        <v>37043.591666666667</v>
      </c>
      <c r="S67" s="53">
        <v>37072.591666666667</v>
      </c>
    </row>
    <row r="68" spans="1:19" x14ac:dyDescent="0.2">
      <c r="A68" s="70">
        <f t="shared" ref="A68:A131" si="1">DATEVALUE(TEXT(B68, "mm/dd/yy"))</f>
        <v>37015</v>
      </c>
      <c r="B68" s="29">
        <v>37015.427777777775</v>
      </c>
      <c r="C68" t="s">
        <v>149</v>
      </c>
      <c r="D68" t="s">
        <v>911</v>
      </c>
      <c r="E68" t="s">
        <v>912</v>
      </c>
      <c r="G68" t="s">
        <v>913</v>
      </c>
      <c r="H68" t="s">
        <v>953</v>
      </c>
      <c r="I68">
        <v>32554</v>
      </c>
      <c r="J68" t="s">
        <v>992</v>
      </c>
      <c r="K68">
        <v>50</v>
      </c>
      <c r="M68" t="s">
        <v>916</v>
      </c>
      <c r="N68" t="s">
        <v>917</v>
      </c>
      <c r="O68">
        <v>66.75</v>
      </c>
      <c r="P68" t="s">
        <v>31</v>
      </c>
      <c r="Q68" s="32">
        <v>12240</v>
      </c>
      <c r="R68" s="30">
        <v>37043</v>
      </c>
      <c r="S68" s="30">
        <v>37072</v>
      </c>
    </row>
    <row r="69" spans="1:19" x14ac:dyDescent="0.2">
      <c r="A69" s="70">
        <f t="shared" si="1"/>
        <v>37018</v>
      </c>
      <c r="B69" s="29">
        <v>37018.318749999999</v>
      </c>
      <c r="C69" t="s">
        <v>980</v>
      </c>
      <c r="D69" t="s">
        <v>911</v>
      </c>
      <c r="E69" t="s">
        <v>912</v>
      </c>
      <c r="G69" t="s">
        <v>913</v>
      </c>
      <c r="H69" t="s">
        <v>1049</v>
      </c>
      <c r="I69">
        <v>32215</v>
      </c>
      <c r="J69" t="s">
        <v>337</v>
      </c>
      <c r="K69">
        <v>50</v>
      </c>
      <c r="M69" t="s">
        <v>916</v>
      </c>
      <c r="N69" t="s">
        <v>917</v>
      </c>
      <c r="O69">
        <v>69</v>
      </c>
      <c r="P69" t="s">
        <v>31</v>
      </c>
      <c r="Q69" s="32">
        <v>12240</v>
      </c>
      <c r="R69" s="30">
        <v>37043</v>
      </c>
      <c r="S69" s="30">
        <v>37072</v>
      </c>
    </row>
    <row r="70" spans="1:19" x14ac:dyDescent="0.2">
      <c r="A70" s="70">
        <f t="shared" si="1"/>
        <v>37018</v>
      </c>
      <c r="B70" s="29">
        <v>37018.472916666666</v>
      </c>
      <c r="C70" t="s">
        <v>301</v>
      </c>
      <c r="D70" t="s">
        <v>911</v>
      </c>
      <c r="E70" t="s">
        <v>912</v>
      </c>
      <c r="G70" t="s">
        <v>913</v>
      </c>
      <c r="H70" t="s">
        <v>186</v>
      </c>
      <c r="I70">
        <v>47112</v>
      </c>
      <c r="J70" t="s">
        <v>338</v>
      </c>
      <c r="L70">
        <v>25</v>
      </c>
      <c r="M70" t="s">
        <v>188</v>
      </c>
      <c r="N70" t="s">
        <v>189</v>
      </c>
      <c r="O70">
        <v>99.5</v>
      </c>
      <c r="P70" t="s">
        <v>33</v>
      </c>
      <c r="Q70" s="32">
        <v>1800</v>
      </c>
      <c r="R70" s="30">
        <v>37043</v>
      </c>
      <c r="S70" s="30">
        <v>37072</v>
      </c>
    </row>
    <row r="71" spans="1:19" x14ac:dyDescent="0.2">
      <c r="A71" s="70">
        <f t="shared" si="1"/>
        <v>37019</v>
      </c>
      <c r="B71" s="29">
        <v>37019.539803240703</v>
      </c>
      <c r="C71" t="s">
        <v>361</v>
      </c>
      <c r="D71" t="s">
        <v>911</v>
      </c>
      <c r="E71" t="s">
        <v>912</v>
      </c>
      <c r="G71" t="s">
        <v>913</v>
      </c>
      <c r="H71" t="s">
        <v>914</v>
      </c>
      <c r="I71">
        <v>33072</v>
      </c>
      <c r="J71" t="s">
        <v>285</v>
      </c>
      <c r="L71">
        <v>25</v>
      </c>
      <c r="M71" t="s">
        <v>916</v>
      </c>
      <c r="N71" t="s">
        <v>917</v>
      </c>
      <c r="O71">
        <v>260</v>
      </c>
      <c r="P71" t="s">
        <v>31</v>
      </c>
      <c r="Q71" s="32">
        <v>22520.5</v>
      </c>
      <c r="R71">
        <v>37165.564583333296</v>
      </c>
      <c r="S71">
        <v>37256.564583333296</v>
      </c>
    </row>
    <row r="72" spans="1:19" x14ac:dyDescent="0.2">
      <c r="A72" s="70">
        <f t="shared" si="1"/>
        <v>37020</v>
      </c>
      <c r="B72" s="29">
        <v>37020.337500000001</v>
      </c>
      <c r="C72" t="s">
        <v>166</v>
      </c>
      <c r="D72" t="s">
        <v>171</v>
      </c>
      <c r="E72" t="s">
        <v>912</v>
      </c>
      <c r="G72" t="s">
        <v>942</v>
      </c>
      <c r="H72" t="s">
        <v>959</v>
      </c>
      <c r="I72">
        <v>43378</v>
      </c>
      <c r="J72" t="s">
        <v>42</v>
      </c>
      <c r="L72" s="31">
        <v>5000</v>
      </c>
      <c r="M72" t="s">
        <v>945</v>
      </c>
      <c r="N72" t="s">
        <v>917</v>
      </c>
      <c r="O72">
        <v>4.2525000000000004</v>
      </c>
      <c r="P72" t="s">
        <v>35</v>
      </c>
      <c r="Q72" s="32">
        <v>150000</v>
      </c>
      <c r="R72" s="30">
        <v>37043</v>
      </c>
      <c r="S72" s="30">
        <v>37072</v>
      </c>
    </row>
    <row r="73" spans="1:19" x14ac:dyDescent="0.2">
      <c r="A73" s="70">
        <f t="shared" si="1"/>
        <v>37021</v>
      </c>
      <c r="B73" s="29">
        <v>37021.400694444441</v>
      </c>
      <c r="C73" t="s">
        <v>382</v>
      </c>
      <c r="D73" t="s">
        <v>171</v>
      </c>
      <c r="E73" t="s">
        <v>912</v>
      </c>
      <c r="G73" t="s">
        <v>942</v>
      </c>
      <c r="H73" t="s">
        <v>959</v>
      </c>
      <c r="I73">
        <v>43378</v>
      </c>
      <c r="J73" t="s">
        <v>42</v>
      </c>
      <c r="K73" s="31">
        <v>2500</v>
      </c>
      <c r="M73" t="s">
        <v>945</v>
      </c>
      <c r="N73" t="s">
        <v>917</v>
      </c>
      <c r="O73">
        <v>4.1900000000000004</v>
      </c>
      <c r="P73" t="s">
        <v>41</v>
      </c>
      <c r="Q73" s="32">
        <v>75000</v>
      </c>
      <c r="R73" s="30">
        <v>37043</v>
      </c>
      <c r="S73" s="30">
        <v>37072</v>
      </c>
    </row>
    <row r="74" spans="1:19" x14ac:dyDescent="0.2">
      <c r="A74" s="70">
        <f t="shared" si="1"/>
        <v>37021</v>
      </c>
      <c r="B74" s="29">
        <v>37021.415277777778</v>
      </c>
      <c r="C74" t="s">
        <v>76</v>
      </c>
      <c r="D74" t="s">
        <v>171</v>
      </c>
      <c r="E74" t="s">
        <v>912</v>
      </c>
      <c r="G74" t="s">
        <v>942</v>
      </c>
      <c r="H74" t="s">
        <v>959</v>
      </c>
      <c r="I74">
        <v>43378</v>
      </c>
      <c r="J74" t="s">
        <v>42</v>
      </c>
      <c r="K74" s="31">
        <v>2500</v>
      </c>
      <c r="M74" t="s">
        <v>945</v>
      </c>
      <c r="N74" t="s">
        <v>917</v>
      </c>
      <c r="O74">
        <v>4.26</v>
      </c>
      <c r="P74" t="s">
        <v>383</v>
      </c>
      <c r="Q74" s="32">
        <v>75000</v>
      </c>
      <c r="R74" s="30">
        <v>37043</v>
      </c>
      <c r="S74" s="30">
        <v>37072</v>
      </c>
    </row>
    <row r="75" spans="1:19" x14ac:dyDescent="0.2">
      <c r="A75" s="70">
        <f t="shared" si="1"/>
        <v>37021</v>
      </c>
      <c r="B75" s="29">
        <v>37021.453472222223</v>
      </c>
      <c r="C75" t="s">
        <v>93</v>
      </c>
      <c r="D75" t="s">
        <v>997</v>
      </c>
      <c r="E75" t="s">
        <v>912</v>
      </c>
      <c r="G75" t="s">
        <v>942</v>
      </c>
      <c r="H75" t="s">
        <v>378</v>
      </c>
      <c r="I75">
        <v>45239</v>
      </c>
      <c r="J75" t="s">
        <v>379</v>
      </c>
      <c r="K75" s="31">
        <v>10000</v>
      </c>
      <c r="M75" t="s">
        <v>945</v>
      </c>
      <c r="N75" t="s">
        <v>917</v>
      </c>
      <c r="O75">
        <v>-7.4999999999999997E-3</v>
      </c>
      <c r="P75" t="s">
        <v>383</v>
      </c>
      <c r="Q75" s="32">
        <v>1510000</v>
      </c>
      <c r="R75" s="30">
        <v>37196</v>
      </c>
      <c r="S75" s="30">
        <v>37346</v>
      </c>
    </row>
    <row r="76" spans="1:19" x14ac:dyDescent="0.2">
      <c r="A76" s="70">
        <f t="shared" si="1"/>
        <v>37021</v>
      </c>
      <c r="B76" s="29">
        <v>37021.504861111112</v>
      </c>
      <c r="C76" t="s">
        <v>996</v>
      </c>
      <c r="D76" t="s">
        <v>171</v>
      </c>
      <c r="E76" t="s">
        <v>912</v>
      </c>
      <c r="G76" t="s">
        <v>942</v>
      </c>
      <c r="H76" t="s">
        <v>959</v>
      </c>
      <c r="I76">
        <v>43378</v>
      </c>
      <c r="J76" t="s">
        <v>42</v>
      </c>
      <c r="K76" s="31">
        <v>2500</v>
      </c>
      <c r="M76" t="s">
        <v>945</v>
      </c>
      <c r="N76" t="s">
        <v>917</v>
      </c>
      <c r="O76">
        <v>4.2575000000000003</v>
      </c>
      <c r="P76" t="s">
        <v>383</v>
      </c>
      <c r="Q76" s="32">
        <v>75000</v>
      </c>
      <c r="R76" s="30">
        <v>37043</v>
      </c>
      <c r="S76" s="30">
        <v>37072</v>
      </c>
    </row>
    <row r="77" spans="1:19" x14ac:dyDescent="0.2">
      <c r="A77" s="70">
        <f t="shared" si="1"/>
        <v>37022</v>
      </c>
      <c r="B77" s="29">
        <v>37022.354166666664</v>
      </c>
      <c r="C77" t="s">
        <v>107</v>
      </c>
      <c r="D77" t="s">
        <v>997</v>
      </c>
      <c r="E77" t="s">
        <v>912</v>
      </c>
      <c r="G77" t="s">
        <v>913</v>
      </c>
      <c r="H77" t="s">
        <v>925</v>
      </c>
      <c r="I77">
        <v>29487</v>
      </c>
      <c r="J77" t="s">
        <v>393</v>
      </c>
      <c r="K77">
        <v>25</v>
      </c>
      <c r="M77" t="s">
        <v>916</v>
      </c>
      <c r="N77" t="s">
        <v>917</v>
      </c>
      <c r="O77">
        <v>400</v>
      </c>
      <c r="P77" t="s">
        <v>31</v>
      </c>
      <c r="Q77" s="32">
        <v>881.5</v>
      </c>
      <c r="R77" s="30">
        <v>37025</v>
      </c>
      <c r="S77" s="30">
        <v>37025</v>
      </c>
    </row>
    <row r="78" spans="1:19" x14ac:dyDescent="0.2">
      <c r="A78" s="70">
        <f t="shared" si="1"/>
        <v>37022</v>
      </c>
      <c r="B78" s="29">
        <v>37022.441666666666</v>
      </c>
      <c r="C78" t="s">
        <v>970</v>
      </c>
      <c r="D78" t="s">
        <v>997</v>
      </c>
      <c r="E78" t="s">
        <v>912</v>
      </c>
      <c r="G78" t="s">
        <v>913</v>
      </c>
      <c r="H78" t="s">
        <v>953</v>
      </c>
      <c r="I78">
        <v>33303</v>
      </c>
      <c r="J78" t="s">
        <v>335</v>
      </c>
      <c r="K78">
        <v>25</v>
      </c>
      <c r="M78" t="s">
        <v>916</v>
      </c>
      <c r="N78" t="s">
        <v>917</v>
      </c>
      <c r="O78">
        <v>74.5</v>
      </c>
      <c r="P78" t="s">
        <v>383</v>
      </c>
      <c r="Q78" s="32">
        <v>17708</v>
      </c>
      <c r="R78" s="30">
        <v>37438</v>
      </c>
      <c r="S78" s="30">
        <v>37499</v>
      </c>
    </row>
    <row r="79" spans="1:19" x14ac:dyDescent="0.2">
      <c r="A79" s="70">
        <f t="shared" si="1"/>
        <v>37022</v>
      </c>
      <c r="B79" s="29">
        <v>37022.513888888891</v>
      </c>
      <c r="C79" t="s">
        <v>932</v>
      </c>
      <c r="D79" t="s">
        <v>997</v>
      </c>
      <c r="E79" t="s">
        <v>912</v>
      </c>
      <c r="G79" t="s">
        <v>913</v>
      </c>
      <c r="H79" t="s">
        <v>953</v>
      </c>
      <c r="I79">
        <v>29065</v>
      </c>
      <c r="J79" t="s">
        <v>397</v>
      </c>
      <c r="L79">
        <v>50</v>
      </c>
      <c r="M79" t="s">
        <v>916</v>
      </c>
      <c r="N79" t="s">
        <v>917</v>
      </c>
      <c r="O79">
        <v>41.75</v>
      </c>
      <c r="P79" t="s">
        <v>383</v>
      </c>
      <c r="Q79" s="32">
        <v>12240</v>
      </c>
      <c r="R79" s="30">
        <v>37026</v>
      </c>
      <c r="S79" s="30">
        <v>37042</v>
      </c>
    </row>
    <row r="80" spans="1:19" x14ac:dyDescent="0.2">
      <c r="A80" s="70">
        <f t="shared" si="1"/>
        <v>37026</v>
      </c>
      <c r="B80" s="29">
        <v>37026.355555555558</v>
      </c>
      <c r="C80" t="s">
        <v>107</v>
      </c>
      <c r="D80" t="s">
        <v>997</v>
      </c>
      <c r="E80" t="s">
        <v>912</v>
      </c>
      <c r="G80" t="s">
        <v>913</v>
      </c>
      <c r="H80" t="s">
        <v>925</v>
      </c>
      <c r="I80">
        <v>29383</v>
      </c>
      <c r="J80" t="s">
        <v>449</v>
      </c>
      <c r="K80">
        <v>25</v>
      </c>
      <c r="M80" t="s">
        <v>916</v>
      </c>
      <c r="N80" t="s">
        <v>917</v>
      </c>
      <c r="O80">
        <v>95</v>
      </c>
      <c r="P80" t="s">
        <v>31</v>
      </c>
      <c r="Q80" s="32">
        <v>771.5</v>
      </c>
      <c r="R80" s="30">
        <v>37027</v>
      </c>
      <c r="S80" s="30">
        <v>37027</v>
      </c>
    </row>
    <row r="81" spans="1:19" x14ac:dyDescent="0.2">
      <c r="A81" s="70">
        <f t="shared" si="1"/>
        <v>37026</v>
      </c>
      <c r="B81" s="29">
        <v>37026.368750000001</v>
      </c>
      <c r="C81" t="s">
        <v>169</v>
      </c>
      <c r="D81" t="s">
        <v>461</v>
      </c>
      <c r="E81" t="s">
        <v>912</v>
      </c>
      <c r="G81" t="s">
        <v>942</v>
      </c>
      <c r="H81" t="s">
        <v>943</v>
      </c>
      <c r="I81">
        <v>36167</v>
      </c>
      <c r="J81" t="s">
        <v>450</v>
      </c>
      <c r="K81" s="31">
        <v>10000</v>
      </c>
      <c r="M81" t="s">
        <v>945</v>
      </c>
      <c r="N81" t="s">
        <v>917</v>
      </c>
      <c r="O81">
        <v>1.7500000000000002E-2</v>
      </c>
      <c r="P81" t="s">
        <v>35</v>
      </c>
      <c r="Q81" s="32">
        <v>300000</v>
      </c>
      <c r="R81" s="30">
        <v>37043</v>
      </c>
      <c r="S81" s="30">
        <v>37072</v>
      </c>
    </row>
    <row r="82" spans="1:19" x14ac:dyDescent="0.2">
      <c r="A82" s="70">
        <f t="shared" si="1"/>
        <v>37026</v>
      </c>
      <c r="B82" s="29">
        <v>37026.368750000001</v>
      </c>
      <c r="C82" t="s">
        <v>169</v>
      </c>
      <c r="D82" t="s">
        <v>461</v>
      </c>
      <c r="E82" t="s">
        <v>912</v>
      </c>
      <c r="G82" t="s">
        <v>942</v>
      </c>
      <c r="H82" t="s">
        <v>943</v>
      </c>
      <c r="I82">
        <v>36167</v>
      </c>
      <c r="J82" t="s">
        <v>450</v>
      </c>
      <c r="K82" s="31">
        <v>10000</v>
      </c>
      <c r="M82" t="s">
        <v>945</v>
      </c>
      <c r="N82" t="s">
        <v>917</v>
      </c>
      <c r="O82">
        <v>1.7500000000000002E-2</v>
      </c>
      <c r="P82" t="s">
        <v>35</v>
      </c>
      <c r="Q82" s="32">
        <v>300000</v>
      </c>
      <c r="R82" s="30">
        <v>37043</v>
      </c>
      <c r="S82" s="30">
        <v>37072</v>
      </c>
    </row>
    <row r="83" spans="1:19" x14ac:dyDescent="0.2">
      <c r="A83" s="70">
        <f t="shared" si="1"/>
        <v>37026</v>
      </c>
      <c r="B83" s="29">
        <v>37026.369444444441</v>
      </c>
      <c r="C83" t="s">
        <v>169</v>
      </c>
      <c r="D83" t="s">
        <v>461</v>
      </c>
      <c r="E83" t="s">
        <v>912</v>
      </c>
      <c r="G83" t="s">
        <v>942</v>
      </c>
      <c r="H83" t="s">
        <v>943</v>
      </c>
      <c r="I83">
        <v>36167</v>
      </c>
      <c r="J83" t="s">
        <v>450</v>
      </c>
      <c r="K83" s="31">
        <v>10000</v>
      </c>
      <c r="M83" t="s">
        <v>945</v>
      </c>
      <c r="N83" t="s">
        <v>917</v>
      </c>
      <c r="O83">
        <v>1.7500000000000002E-2</v>
      </c>
      <c r="P83" t="s">
        <v>35</v>
      </c>
      <c r="Q83" s="32">
        <v>300000</v>
      </c>
      <c r="R83" s="30">
        <v>37043</v>
      </c>
      <c r="S83" s="30">
        <v>37072</v>
      </c>
    </row>
    <row r="84" spans="1:19" x14ac:dyDescent="0.2">
      <c r="A84" s="70">
        <f t="shared" si="1"/>
        <v>37026</v>
      </c>
      <c r="B84" s="29">
        <v>37026.59652777778</v>
      </c>
      <c r="C84" t="s">
        <v>999</v>
      </c>
      <c r="D84" t="s">
        <v>997</v>
      </c>
      <c r="E84" t="s">
        <v>912</v>
      </c>
      <c r="G84" t="s">
        <v>942</v>
      </c>
      <c r="H84" t="s">
        <v>943</v>
      </c>
      <c r="I84">
        <v>35677</v>
      </c>
      <c r="J84" t="s">
        <v>462</v>
      </c>
      <c r="L84" s="31">
        <v>15000</v>
      </c>
      <c r="M84" t="s">
        <v>945</v>
      </c>
      <c r="N84" t="s">
        <v>917</v>
      </c>
      <c r="O84">
        <v>-0.11749999999999999</v>
      </c>
      <c r="P84" t="s">
        <v>383</v>
      </c>
      <c r="Q84" s="32">
        <v>2265000</v>
      </c>
      <c r="R84" s="30">
        <v>37196</v>
      </c>
      <c r="S84" s="30">
        <v>37346</v>
      </c>
    </row>
    <row r="85" spans="1:19" x14ac:dyDescent="0.2">
      <c r="A85" s="70">
        <f t="shared" si="1"/>
        <v>37027</v>
      </c>
      <c r="B85" s="29">
        <v>37027.36041666667</v>
      </c>
      <c r="C85" t="s">
        <v>496</v>
      </c>
      <c r="D85" t="s">
        <v>997</v>
      </c>
      <c r="E85" t="s">
        <v>912</v>
      </c>
      <c r="G85" t="s">
        <v>913</v>
      </c>
      <c r="H85" t="s">
        <v>1049</v>
      </c>
      <c r="I85">
        <v>32198</v>
      </c>
      <c r="J85" t="s">
        <v>497</v>
      </c>
      <c r="K85">
        <v>50</v>
      </c>
      <c r="M85" t="s">
        <v>916</v>
      </c>
      <c r="N85" t="s">
        <v>917</v>
      </c>
      <c r="O85">
        <v>51.25</v>
      </c>
      <c r="P85" t="s">
        <v>41</v>
      </c>
      <c r="Q85" s="32">
        <v>408</v>
      </c>
      <c r="R85" s="30">
        <v>37028</v>
      </c>
      <c r="S85" s="30">
        <v>37028</v>
      </c>
    </row>
    <row r="86" spans="1:19" x14ac:dyDescent="0.2">
      <c r="A86" s="70">
        <f t="shared" si="1"/>
        <v>37027</v>
      </c>
      <c r="B86" s="29">
        <v>37027.37222222222</v>
      </c>
      <c r="C86" t="s">
        <v>166</v>
      </c>
      <c r="D86" t="s">
        <v>997</v>
      </c>
      <c r="E86" t="s">
        <v>912</v>
      </c>
      <c r="G86" t="s">
        <v>942</v>
      </c>
      <c r="H86" t="s">
        <v>943</v>
      </c>
      <c r="I86">
        <v>48734</v>
      </c>
      <c r="J86" t="s">
        <v>373</v>
      </c>
      <c r="K86" s="31">
        <v>5000</v>
      </c>
      <c r="M86" t="s">
        <v>945</v>
      </c>
      <c r="N86" t="s">
        <v>917</v>
      </c>
      <c r="O86">
        <v>0.17</v>
      </c>
      <c r="P86" t="s">
        <v>35</v>
      </c>
      <c r="Q86" s="32">
        <v>765000</v>
      </c>
      <c r="R86" s="30">
        <v>37043</v>
      </c>
      <c r="S86" s="30">
        <v>37195</v>
      </c>
    </row>
    <row r="87" spans="1:19" x14ac:dyDescent="0.2">
      <c r="A87" s="70">
        <f t="shared" si="1"/>
        <v>37027</v>
      </c>
      <c r="B87" s="29">
        <v>37027.396527777775</v>
      </c>
      <c r="C87" t="s">
        <v>16</v>
      </c>
      <c r="D87" t="s">
        <v>997</v>
      </c>
      <c r="E87" t="s">
        <v>912</v>
      </c>
      <c r="G87" t="s">
        <v>942</v>
      </c>
      <c r="H87" t="s">
        <v>943</v>
      </c>
      <c r="I87">
        <v>48734</v>
      </c>
      <c r="J87" t="s">
        <v>373</v>
      </c>
      <c r="K87" s="31">
        <v>5000</v>
      </c>
      <c r="M87" t="s">
        <v>945</v>
      </c>
      <c r="N87" t="s">
        <v>917</v>
      </c>
      <c r="O87">
        <v>0.16500000000000001</v>
      </c>
      <c r="P87" t="s">
        <v>383</v>
      </c>
      <c r="Q87" s="32">
        <v>765000</v>
      </c>
      <c r="R87" s="30">
        <v>37043</v>
      </c>
      <c r="S87" s="30">
        <v>37195</v>
      </c>
    </row>
    <row r="88" spans="1:19" x14ac:dyDescent="0.2">
      <c r="A88" s="70">
        <f t="shared" si="1"/>
        <v>37027</v>
      </c>
      <c r="B88" s="29">
        <v>37027.411111111112</v>
      </c>
      <c r="C88" t="s">
        <v>21</v>
      </c>
      <c r="D88" t="s">
        <v>997</v>
      </c>
      <c r="E88" t="s">
        <v>912</v>
      </c>
      <c r="G88" t="s">
        <v>942</v>
      </c>
      <c r="H88" t="s">
        <v>943</v>
      </c>
      <c r="I88">
        <v>48734</v>
      </c>
      <c r="J88" t="s">
        <v>373</v>
      </c>
      <c r="K88" s="31">
        <v>5000</v>
      </c>
      <c r="M88" t="s">
        <v>945</v>
      </c>
      <c r="N88" t="s">
        <v>917</v>
      </c>
      <c r="O88">
        <v>0.17</v>
      </c>
      <c r="P88" t="s">
        <v>383</v>
      </c>
      <c r="Q88" s="32">
        <v>765000</v>
      </c>
      <c r="R88" s="30">
        <v>37043</v>
      </c>
      <c r="S88" s="30">
        <v>37195</v>
      </c>
    </row>
    <row r="89" spans="1:19" x14ac:dyDescent="0.2">
      <c r="A89" s="70">
        <f t="shared" si="1"/>
        <v>37027</v>
      </c>
      <c r="B89" s="29">
        <v>37027.454861111109</v>
      </c>
      <c r="C89" t="s">
        <v>498</v>
      </c>
      <c r="D89" t="s">
        <v>911</v>
      </c>
      <c r="E89" t="s">
        <v>912</v>
      </c>
      <c r="G89" t="s">
        <v>913</v>
      </c>
      <c r="H89" t="s">
        <v>914</v>
      </c>
      <c r="I89">
        <v>49075</v>
      </c>
      <c r="J89" t="s">
        <v>279</v>
      </c>
      <c r="K89">
        <v>25</v>
      </c>
      <c r="M89" t="s">
        <v>916</v>
      </c>
      <c r="N89" t="s">
        <v>917</v>
      </c>
      <c r="O89">
        <v>315</v>
      </c>
      <c r="P89" t="s">
        <v>35</v>
      </c>
      <c r="Q89" s="32">
        <v>10284.5</v>
      </c>
      <c r="R89" s="30">
        <v>37043</v>
      </c>
      <c r="S89" s="30">
        <v>37072</v>
      </c>
    </row>
    <row r="90" spans="1:19" x14ac:dyDescent="0.2">
      <c r="A90" s="70">
        <f t="shared" si="1"/>
        <v>37027</v>
      </c>
      <c r="B90" s="29">
        <v>37027.468055555553</v>
      </c>
      <c r="C90" t="s">
        <v>96</v>
      </c>
      <c r="D90" t="s">
        <v>997</v>
      </c>
      <c r="E90" t="s">
        <v>912</v>
      </c>
      <c r="G90" t="s">
        <v>942</v>
      </c>
      <c r="H90" t="s">
        <v>943</v>
      </c>
      <c r="I90">
        <v>29762</v>
      </c>
      <c r="J90" t="s">
        <v>499</v>
      </c>
      <c r="K90" s="31">
        <v>10000</v>
      </c>
      <c r="M90" t="s">
        <v>945</v>
      </c>
      <c r="N90" t="s">
        <v>917</v>
      </c>
      <c r="O90">
        <v>0.18</v>
      </c>
      <c r="P90" t="s">
        <v>383</v>
      </c>
      <c r="Q90" s="32">
        <v>1510000</v>
      </c>
      <c r="R90" s="30">
        <v>37196</v>
      </c>
      <c r="S90" s="30">
        <v>37346</v>
      </c>
    </row>
    <row r="91" spans="1:19" x14ac:dyDescent="0.2">
      <c r="A91" s="70">
        <f t="shared" si="1"/>
        <v>37027</v>
      </c>
      <c r="B91" s="29">
        <v>37027.469444444447</v>
      </c>
      <c r="C91" t="s">
        <v>16</v>
      </c>
      <c r="D91" t="s">
        <v>997</v>
      </c>
      <c r="E91" t="s">
        <v>912</v>
      </c>
      <c r="G91" t="s">
        <v>942</v>
      </c>
      <c r="H91" t="s">
        <v>943</v>
      </c>
      <c r="I91">
        <v>29762</v>
      </c>
      <c r="J91" t="s">
        <v>499</v>
      </c>
      <c r="L91" s="31">
        <v>10000</v>
      </c>
      <c r="M91" t="s">
        <v>945</v>
      </c>
      <c r="N91" t="s">
        <v>917</v>
      </c>
      <c r="O91">
        <v>0.185</v>
      </c>
      <c r="P91" t="s">
        <v>383</v>
      </c>
      <c r="Q91" s="32">
        <v>1510000</v>
      </c>
      <c r="R91" s="30">
        <v>37196</v>
      </c>
      <c r="S91" s="30">
        <v>37346</v>
      </c>
    </row>
    <row r="92" spans="1:19" x14ac:dyDescent="0.2">
      <c r="A92" s="70">
        <f t="shared" si="1"/>
        <v>37027</v>
      </c>
      <c r="B92" s="29">
        <v>37027.552777777775</v>
      </c>
      <c r="C92" t="s">
        <v>96</v>
      </c>
      <c r="D92" t="s">
        <v>997</v>
      </c>
      <c r="E92" t="s">
        <v>912</v>
      </c>
      <c r="G92" t="s">
        <v>942</v>
      </c>
      <c r="H92" t="s">
        <v>943</v>
      </c>
      <c r="I92">
        <v>48734</v>
      </c>
      <c r="J92" t="s">
        <v>373</v>
      </c>
      <c r="K92" s="31">
        <v>5000</v>
      </c>
      <c r="M92" t="s">
        <v>945</v>
      </c>
      <c r="N92" t="s">
        <v>917</v>
      </c>
      <c r="O92">
        <v>0.16750000000000001</v>
      </c>
      <c r="P92" t="s">
        <v>383</v>
      </c>
      <c r="Q92" s="32">
        <v>765000</v>
      </c>
      <c r="R92" s="30">
        <v>37043</v>
      </c>
      <c r="S92" s="30">
        <v>37195</v>
      </c>
    </row>
    <row r="93" spans="1:19" x14ac:dyDescent="0.2">
      <c r="A93" s="70">
        <f t="shared" si="1"/>
        <v>37027</v>
      </c>
      <c r="B93" s="29">
        <v>37027.556250000001</v>
      </c>
      <c r="C93" t="s">
        <v>96</v>
      </c>
      <c r="D93" t="s">
        <v>997</v>
      </c>
      <c r="E93" t="s">
        <v>912</v>
      </c>
      <c r="G93" t="s">
        <v>942</v>
      </c>
      <c r="H93" t="s">
        <v>943</v>
      </c>
      <c r="I93">
        <v>48734</v>
      </c>
      <c r="J93" t="s">
        <v>373</v>
      </c>
      <c r="K93" s="31">
        <v>5000</v>
      </c>
      <c r="M93" t="s">
        <v>945</v>
      </c>
      <c r="N93" t="s">
        <v>917</v>
      </c>
      <c r="O93">
        <v>0.17</v>
      </c>
      <c r="P93" t="s">
        <v>383</v>
      </c>
      <c r="Q93" s="32">
        <v>765000</v>
      </c>
      <c r="R93" s="30">
        <v>37043</v>
      </c>
      <c r="S93" s="30">
        <v>37195</v>
      </c>
    </row>
    <row r="94" spans="1:19" x14ac:dyDescent="0.2">
      <c r="A94" s="70">
        <f t="shared" si="1"/>
        <v>37028</v>
      </c>
      <c r="B94" s="29">
        <v>37028.34375</v>
      </c>
      <c r="C94" t="s">
        <v>107</v>
      </c>
      <c r="D94" t="s">
        <v>997</v>
      </c>
      <c r="E94" t="s">
        <v>912</v>
      </c>
      <c r="G94" t="s">
        <v>913</v>
      </c>
      <c r="H94" t="s">
        <v>925</v>
      </c>
      <c r="I94">
        <v>29383</v>
      </c>
      <c r="J94" t="s">
        <v>505</v>
      </c>
      <c r="K94">
        <v>25</v>
      </c>
      <c r="M94" t="s">
        <v>916</v>
      </c>
      <c r="N94" t="s">
        <v>917</v>
      </c>
      <c r="O94">
        <v>71</v>
      </c>
      <c r="P94" t="s">
        <v>31</v>
      </c>
      <c r="Q94" s="32">
        <v>771.5</v>
      </c>
      <c r="R94" s="30">
        <v>37029</v>
      </c>
      <c r="S94" s="30">
        <v>37030</v>
      </c>
    </row>
    <row r="95" spans="1:19" x14ac:dyDescent="0.2">
      <c r="A95" s="70">
        <f t="shared" si="1"/>
        <v>37028</v>
      </c>
      <c r="B95" s="29">
        <v>37028.521527777775</v>
      </c>
      <c r="C95" t="s">
        <v>104</v>
      </c>
      <c r="D95" t="s">
        <v>997</v>
      </c>
      <c r="E95" t="s">
        <v>912</v>
      </c>
      <c r="G95" t="s">
        <v>942</v>
      </c>
      <c r="H95" t="s">
        <v>943</v>
      </c>
      <c r="I95">
        <v>35676</v>
      </c>
      <c r="J95" t="s">
        <v>523</v>
      </c>
      <c r="K95" s="31">
        <v>5000</v>
      </c>
      <c r="M95" t="s">
        <v>945</v>
      </c>
      <c r="N95" t="s">
        <v>917</v>
      </c>
      <c r="O95">
        <v>-0.1075</v>
      </c>
      <c r="P95" t="s">
        <v>383</v>
      </c>
      <c r="Q95" s="32">
        <v>755000</v>
      </c>
      <c r="R95" s="30">
        <v>37196</v>
      </c>
      <c r="S95" s="30">
        <v>37346</v>
      </c>
    </row>
    <row r="96" spans="1:19" x14ac:dyDescent="0.2">
      <c r="A96" s="70">
        <f t="shared" si="1"/>
        <v>37028</v>
      </c>
      <c r="B96" s="29">
        <v>37028.527083333334</v>
      </c>
      <c r="C96" t="s">
        <v>96</v>
      </c>
      <c r="D96" t="s">
        <v>997</v>
      </c>
      <c r="E96" t="s">
        <v>912</v>
      </c>
      <c r="G96" t="s">
        <v>942</v>
      </c>
      <c r="H96" t="s">
        <v>943</v>
      </c>
      <c r="I96">
        <v>48726</v>
      </c>
      <c r="J96" t="s">
        <v>524</v>
      </c>
      <c r="L96" s="31">
        <v>10000</v>
      </c>
      <c r="M96" t="s">
        <v>945</v>
      </c>
      <c r="N96" t="s">
        <v>917</v>
      </c>
      <c r="O96">
        <v>0.09</v>
      </c>
      <c r="P96" t="s">
        <v>383</v>
      </c>
      <c r="Q96" s="32">
        <v>1530000</v>
      </c>
      <c r="R96" s="30">
        <v>37043</v>
      </c>
      <c r="S96" s="30">
        <v>37195</v>
      </c>
    </row>
    <row r="97" spans="1:19" x14ac:dyDescent="0.2">
      <c r="A97" s="70">
        <f t="shared" si="1"/>
        <v>37028</v>
      </c>
      <c r="B97" s="29">
        <v>37028.527777777781</v>
      </c>
      <c r="C97" t="s">
        <v>104</v>
      </c>
      <c r="D97" t="s">
        <v>997</v>
      </c>
      <c r="E97" t="s">
        <v>912</v>
      </c>
      <c r="G97" t="s">
        <v>942</v>
      </c>
      <c r="H97" t="s">
        <v>943</v>
      </c>
      <c r="I97">
        <v>35676</v>
      </c>
      <c r="J97" t="s">
        <v>523</v>
      </c>
      <c r="K97" s="31">
        <v>5000</v>
      </c>
      <c r="M97" t="s">
        <v>945</v>
      </c>
      <c r="N97" t="s">
        <v>917</v>
      </c>
      <c r="O97">
        <v>-0.1075</v>
      </c>
      <c r="P97" t="s">
        <v>383</v>
      </c>
      <c r="Q97" s="32">
        <v>755000</v>
      </c>
      <c r="R97" s="30">
        <v>37196</v>
      </c>
      <c r="S97" s="30">
        <v>37346</v>
      </c>
    </row>
    <row r="98" spans="1:19" x14ac:dyDescent="0.2">
      <c r="A98" s="70">
        <f t="shared" si="1"/>
        <v>37029</v>
      </c>
      <c r="B98" s="29">
        <v>37029.362500000003</v>
      </c>
      <c r="C98" t="s">
        <v>988</v>
      </c>
      <c r="D98" t="s">
        <v>911</v>
      </c>
      <c r="E98" t="s">
        <v>912</v>
      </c>
      <c r="G98" t="s">
        <v>913</v>
      </c>
      <c r="H98" t="s">
        <v>953</v>
      </c>
      <c r="I98">
        <v>32554</v>
      </c>
      <c r="J98" t="s">
        <v>992</v>
      </c>
      <c r="L98">
        <v>50</v>
      </c>
      <c r="M98" t="s">
        <v>916</v>
      </c>
      <c r="N98" t="s">
        <v>917</v>
      </c>
      <c r="O98">
        <v>59.25</v>
      </c>
      <c r="P98" t="s">
        <v>31</v>
      </c>
      <c r="Q98" s="32">
        <v>12240</v>
      </c>
      <c r="R98" s="30">
        <v>37043</v>
      </c>
      <c r="S98" s="30">
        <v>37072</v>
      </c>
    </row>
    <row r="99" spans="1:19" x14ac:dyDescent="0.2">
      <c r="A99" s="70">
        <f t="shared" si="1"/>
        <v>37029</v>
      </c>
      <c r="B99" s="29">
        <v>37029.363194444442</v>
      </c>
      <c r="C99" t="s">
        <v>988</v>
      </c>
      <c r="D99" t="s">
        <v>911</v>
      </c>
      <c r="E99" t="s">
        <v>912</v>
      </c>
      <c r="G99" t="s">
        <v>913</v>
      </c>
      <c r="H99" t="s">
        <v>953</v>
      </c>
      <c r="I99">
        <v>32554</v>
      </c>
      <c r="J99" t="s">
        <v>992</v>
      </c>
      <c r="L99">
        <v>50</v>
      </c>
      <c r="M99" t="s">
        <v>916</v>
      </c>
      <c r="N99" t="s">
        <v>917</v>
      </c>
      <c r="O99">
        <v>59</v>
      </c>
      <c r="P99" t="s">
        <v>31</v>
      </c>
      <c r="Q99" s="32">
        <v>12240</v>
      </c>
      <c r="R99" s="30">
        <v>37043</v>
      </c>
      <c r="S99" s="30">
        <v>37072</v>
      </c>
    </row>
    <row r="100" spans="1:19" x14ac:dyDescent="0.2">
      <c r="A100" s="70">
        <f t="shared" si="1"/>
        <v>37029</v>
      </c>
      <c r="B100" s="29">
        <v>37029.413888888892</v>
      </c>
      <c r="C100" t="s">
        <v>529</v>
      </c>
      <c r="D100" t="s">
        <v>501</v>
      </c>
      <c r="E100" t="s">
        <v>912</v>
      </c>
      <c r="G100" t="s">
        <v>913</v>
      </c>
      <c r="H100" t="s">
        <v>953</v>
      </c>
      <c r="I100">
        <v>45225</v>
      </c>
      <c r="J100" t="s">
        <v>530</v>
      </c>
      <c r="L100">
        <v>50</v>
      </c>
      <c r="M100" t="s">
        <v>916</v>
      </c>
      <c r="N100" t="s">
        <v>917</v>
      </c>
      <c r="O100">
        <v>22</v>
      </c>
      <c r="P100" t="s">
        <v>531</v>
      </c>
      <c r="Q100" s="32">
        <v>13464</v>
      </c>
      <c r="R100" s="30">
        <v>37043</v>
      </c>
      <c r="S100" s="30">
        <v>37072</v>
      </c>
    </row>
    <row r="101" spans="1:19" x14ac:dyDescent="0.2">
      <c r="A101" s="70">
        <f t="shared" si="1"/>
        <v>37029</v>
      </c>
      <c r="B101" s="29">
        <v>37029.482638888891</v>
      </c>
      <c r="C101" t="s">
        <v>991</v>
      </c>
      <c r="D101" t="s">
        <v>997</v>
      </c>
      <c r="E101" t="s">
        <v>912</v>
      </c>
      <c r="G101" t="s">
        <v>913</v>
      </c>
      <c r="H101" t="s">
        <v>953</v>
      </c>
      <c r="I101">
        <v>29066</v>
      </c>
      <c r="J101" t="s">
        <v>532</v>
      </c>
      <c r="L101">
        <v>50</v>
      </c>
      <c r="M101" t="s">
        <v>916</v>
      </c>
      <c r="N101" t="s">
        <v>917</v>
      </c>
      <c r="O101">
        <v>29.5</v>
      </c>
      <c r="P101" t="s">
        <v>31</v>
      </c>
      <c r="Q101" s="32">
        <v>3060</v>
      </c>
      <c r="R101" s="30">
        <v>37033</v>
      </c>
      <c r="S101" s="30">
        <v>37036</v>
      </c>
    </row>
    <row r="102" spans="1:19" x14ac:dyDescent="0.2">
      <c r="A102" s="70">
        <f t="shared" si="1"/>
        <v>37029</v>
      </c>
      <c r="B102" s="29">
        <v>37029.615972222222</v>
      </c>
      <c r="C102" t="s">
        <v>999</v>
      </c>
      <c r="D102" t="s">
        <v>171</v>
      </c>
      <c r="E102" t="s">
        <v>912</v>
      </c>
      <c r="G102" t="s">
        <v>942</v>
      </c>
      <c r="H102" t="s">
        <v>959</v>
      </c>
      <c r="I102">
        <v>43378</v>
      </c>
      <c r="J102" t="s">
        <v>42</v>
      </c>
      <c r="L102" s="31">
        <v>5000</v>
      </c>
      <c r="M102" t="s">
        <v>945</v>
      </c>
      <c r="N102" t="s">
        <v>917</v>
      </c>
      <c r="O102">
        <v>4.29</v>
      </c>
      <c r="P102" t="s">
        <v>383</v>
      </c>
      <c r="Q102" s="32">
        <v>150000</v>
      </c>
      <c r="R102" s="30">
        <v>37043</v>
      </c>
      <c r="S102" s="30">
        <v>37072</v>
      </c>
    </row>
    <row r="103" spans="1:19" x14ac:dyDescent="0.2">
      <c r="A103" s="70">
        <f t="shared" si="1"/>
        <v>37032</v>
      </c>
      <c r="B103" s="29">
        <v>37032.4375</v>
      </c>
      <c r="C103" t="s">
        <v>21</v>
      </c>
      <c r="D103" t="s">
        <v>461</v>
      </c>
      <c r="E103" t="s">
        <v>912</v>
      </c>
      <c r="G103" t="s">
        <v>942</v>
      </c>
      <c r="H103" t="s">
        <v>959</v>
      </c>
      <c r="I103">
        <v>36228</v>
      </c>
      <c r="J103" t="s">
        <v>543</v>
      </c>
      <c r="L103" s="31">
        <v>20000</v>
      </c>
      <c r="M103" t="s">
        <v>945</v>
      </c>
      <c r="N103" t="s">
        <v>917</v>
      </c>
      <c r="O103">
        <v>-2.5000000000000001E-3</v>
      </c>
      <c r="P103" t="s">
        <v>31</v>
      </c>
      <c r="Q103" s="32">
        <v>600000</v>
      </c>
      <c r="R103" s="30">
        <v>37043</v>
      </c>
      <c r="S103" s="30">
        <v>37072</v>
      </c>
    </row>
    <row r="104" spans="1:19" x14ac:dyDescent="0.2">
      <c r="A104" s="70">
        <f t="shared" si="1"/>
        <v>37032</v>
      </c>
      <c r="B104" s="29">
        <v>37032.624305555553</v>
      </c>
      <c r="C104" t="s">
        <v>344</v>
      </c>
      <c r="D104" t="s">
        <v>997</v>
      </c>
      <c r="E104" t="s">
        <v>912</v>
      </c>
      <c r="G104" t="s">
        <v>913</v>
      </c>
      <c r="H104" t="s">
        <v>953</v>
      </c>
      <c r="I104">
        <v>32554</v>
      </c>
      <c r="J104" t="s">
        <v>992</v>
      </c>
      <c r="L104">
        <v>50</v>
      </c>
      <c r="M104" t="s">
        <v>916</v>
      </c>
      <c r="N104" t="s">
        <v>917</v>
      </c>
      <c r="O104">
        <v>55</v>
      </c>
      <c r="P104" t="s">
        <v>31</v>
      </c>
      <c r="Q104" s="32">
        <v>12240</v>
      </c>
      <c r="R104" s="30">
        <v>37043</v>
      </c>
      <c r="S104" s="30">
        <v>37072</v>
      </c>
    </row>
    <row r="105" spans="1:19" x14ac:dyDescent="0.2">
      <c r="A105" s="70">
        <f t="shared" si="1"/>
        <v>37033</v>
      </c>
      <c r="B105" s="29">
        <v>37033.316666666666</v>
      </c>
      <c r="C105" t="s">
        <v>991</v>
      </c>
      <c r="D105" t="s">
        <v>911</v>
      </c>
      <c r="E105" t="s">
        <v>912</v>
      </c>
      <c r="G105" t="s">
        <v>913</v>
      </c>
      <c r="H105" t="s">
        <v>953</v>
      </c>
      <c r="I105">
        <v>3942</v>
      </c>
      <c r="J105" t="s">
        <v>116</v>
      </c>
      <c r="L105">
        <v>50</v>
      </c>
      <c r="M105" t="s">
        <v>916</v>
      </c>
      <c r="N105" t="s">
        <v>917</v>
      </c>
      <c r="O105">
        <v>41.25</v>
      </c>
      <c r="P105" t="s">
        <v>31</v>
      </c>
      <c r="Q105" s="32">
        <v>12240</v>
      </c>
      <c r="R105" s="30">
        <v>37135</v>
      </c>
      <c r="S105" s="30">
        <v>37164</v>
      </c>
    </row>
    <row r="106" spans="1:19" x14ac:dyDescent="0.2">
      <c r="A106" s="70">
        <f t="shared" si="1"/>
        <v>37033</v>
      </c>
      <c r="B106" s="29">
        <v>37033.323611111111</v>
      </c>
      <c r="C106" t="s">
        <v>980</v>
      </c>
      <c r="D106" t="s">
        <v>911</v>
      </c>
      <c r="E106" t="s">
        <v>912</v>
      </c>
      <c r="G106" t="s">
        <v>913</v>
      </c>
      <c r="H106" t="s">
        <v>953</v>
      </c>
      <c r="I106">
        <v>29082</v>
      </c>
      <c r="J106" t="s">
        <v>557</v>
      </c>
      <c r="K106">
        <v>50</v>
      </c>
      <c r="M106" t="s">
        <v>916</v>
      </c>
      <c r="N106" t="s">
        <v>917</v>
      </c>
      <c r="O106">
        <v>49.5</v>
      </c>
      <c r="P106" t="s">
        <v>31</v>
      </c>
      <c r="Q106" s="32">
        <v>408</v>
      </c>
      <c r="R106" s="30">
        <v>37034</v>
      </c>
      <c r="S106" s="30">
        <v>37034</v>
      </c>
    </row>
    <row r="107" spans="1:19" x14ac:dyDescent="0.2">
      <c r="A107" s="70">
        <f t="shared" si="1"/>
        <v>37033</v>
      </c>
      <c r="B107" s="29">
        <v>37033.368055555555</v>
      </c>
      <c r="C107" t="s">
        <v>19</v>
      </c>
      <c r="D107" t="s">
        <v>911</v>
      </c>
      <c r="E107" t="s">
        <v>912</v>
      </c>
      <c r="G107" t="s">
        <v>913</v>
      </c>
      <c r="H107" t="s">
        <v>953</v>
      </c>
      <c r="I107">
        <v>32554</v>
      </c>
      <c r="J107" t="s">
        <v>992</v>
      </c>
      <c r="L107">
        <v>50</v>
      </c>
      <c r="M107" t="s">
        <v>916</v>
      </c>
      <c r="N107" t="s">
        <v>917</v>
      </c>
      <c r="O107">
        <v>54.25</v>
      </c>
      <c r="P107" t="s">
        <v>31</v>
      </c>
      <c r="Q107" s="32">
        <v>12240</v>
      </c>
      <c r="R107" s="30">
        <v>37043</v>
      </c>
      <c r="S107" s="30">
        <v>37072</v>
      </c>
    </row>
    <row r="108" spans="1:19" x14ac:dyDescent="0.2">
      <c r="A108" s="70">
        <f t="shared" si="1"/>
        <v>37033</v>
      </c>
      <c r="B108" s="29">
        <v>37033.37777777778</v>
      </c>
      <c r="C108" t="s">
        <v>166</v>
      </c>
      <c r="D108" t="s">
        <v>171</v>
      </c>
      <c r="E108" t="s">
        <v>912</v>
      </c>
      <c r="G108" t="s">
        <v>942</v>
      </c>
      <c r="H108" t="s">
        <v>959</v>
      </c>
      <c r="I108">
        <v>48724</v>
      </c>
      <c r="J108" t="s">
        <v>634</v>
      </c>
      <c r="L108">
        <v>500</v>
      </c>
      <c r="M108" t="s">
        <v>945</v>
      </c>
      <c r="N108" t="s">
        <v>917</v>
      </c>
      <c r="O108">
        <v>4.335</v>
      </c>
      <c r="P108" t="s">
        <v>38</v>
      </c>
      <c r="Q108" s="32">
        <v>182500</v>
      </c>
      <c r="R108" s="30">
        <v>37257</v>
      </c>
      <c r="S108" s="30">
        <v>37621</v>
      </c>
    </row>
    <row r="109" spans="1:19" x14ac:dyDescent="0.2">
      <c r="A109" s="70">
        <f t="shared" si="1"/>
        <v>37033</v>
      </c>
      <c r="B109" s="29">
        <v>37033.378472222219</v>
      </c>
      <c r="C109" t="s">
        <v>166</v>
      </c>
      <c r="D109" t="s">
        <v>171</v>
      </c>
      <c r="E109" t="s">
        <v>912</v>
      </c>
      <c r="G109" t="s">
        <v>942</v>
      </c>
      <c r="H109" t="s">
        <v>959</v>
      </c>
      <c r="I109">
        <v>43378</v>
      </c>
      <c r="J109" t="s">
        <v>42</v>
      </c>
      <c r="L109" s="31">
        <v>2500</v>
      </c>
      <c r="M109" t="s">
        <v>945</v>
      </c>
      <c r="N109" t="s">
        <v>917</v>
      </c>
      <c r="O109">
        <v>4.08</v>
      </c>
      <c r="P109" t="s">
        <v>35</v>
      </c>
      <c r="Q109" s="32">
        <v>75000</v>
      </c>
      <c r="R109" s="30">
        <v>37043</v>
      </c>
      <c r="S109" s="30">
        <v>37072</v>
      </c>
    </row>
    <row r="110" spans="1:19" x14ac:dyDescent="0.2">
      <c r="A110" s="70">
        <f t="shared" si="1"/>
        <v>37033</v>
      </c>
      <c r="B110" s="29">
        <v>37033.456250000003</v>
      </c>
      <c r="C110" t="s">
        <v>996</v>
      </c>
      <c r="D110" t="s">
        <v>911</v>
      </c>
      <c r="E110" t="s">
        <v>912</v>
      </c>
      <c r="G110" t="s">
        <v>913</v>
      </c>
      <c r="H110" t="s">
        <v>925</v>
      </c>
      <c r="I110">
        <v>50450</v>
      </c>
      <c r="J110" t="s">
        <v>630</v>
      </c>
      <c r="L110">
        <v>25</v>
      </c>
      <c r="M110" t="s">
        <v>916</v>
      </c>
      <c r="N110" t="s">
        <v>917</v>
      </c>
      <c r="O110">
        <v>48</v>
      </c>
      <c r="P110" t="s">
        <v>38</v>
      </c>
      <c r="Q110" s="32">
        <v>31539.25</v>
      </c>
      <c r="R110" s="30">
        <v>37530</v>
      </c>
      <c r="S110" s="30">
        <v>37621</v>
      </c>
    </row>
    <row r="111" spans="1:19" x14ac:dyDescent="0.2">
      <c r="A111" s="70">
        <f t="shared" si="1"/>
        <v>37033</v>
      </c>
      <c r="B111" s="29">
        <v>37033.552083333336</v>
      </c>
      <c r="C111" t="s">
        <v>382</v>
      </c>
      <c r="D111" t="s">
        <v>171</v>
      </c>
      <c r="E111" t="s">
        <v>912</v>
      </c>
      <c r="G111" t="s">
        <v>942</v>
      </c>
      <c r="H111" t="s">
        <v>959</v>
      </c>
      <c r="I111">
        <v>43378</v>
      </c>
      <c r="J111" t="s">
        <v>42</v>
      </c>
      <c r="K111" s="31">
        <v>2500</v>
      </c>
      <c r="M111" t="s">
        <v>945</v>
      </c>
      <c r="N111" t="s">
        <v>917</v>
      </c>
      <c r="O111">
        <v>4.0875000000000004</v>
      </c>
      <c r="P111" t="s">
        <v>41</v>
      </c>
      <c r="Q111" s="32">
        <v>75000</v>
      </c>
      <c r="R111" s="30">
        <v>37043</v>
      </c>
      <c r="S111" s="30">
        <v>37072</v>
      </c>
    </row>
    <row r="112" spans="1:19" x14ac:dyDescent="0.2">
      <c r="A112" s="70">
        <f t="shared" si="1"/>
        <v>37033</v>
      </c>
      <c r="B112" s="29">
        <v>37033.618055555555</v>
      </c>
      <c r="C112" t="s">
        <v>19</v>
      </c>
      <c r="D112" t="s">
        <v>911</v>
      </c>
      <c r="E112" t="s">
        <v>912</v>
      </c>
      <c r="G112" t="s">
        <v>913</v>
      </c>
      <c r="H112" t="s">
        <v>953</v>
      </c>
      <c r="I112">
        <v>32554</v>
      </c>
      <c r="J112" t="s">
        <v>992</v>
      </c>
      <c r="L112">
        <v>50</v>
      </c>
      <c r="M112" t="s">
        <v>916</v>
      </c>
      <c r="N112" t="s">
        <v>917</v>
      </c>
      <c r="O112">
        <v>57.75</v>
      </c>
      <c r="P112" t="s">
        <v>31</v>
      </c>
      <c r="Q112" s="32">
        <v>12240</v>
      </c>
      <c r="R112" s="30">
        <v>37043</v>
      </c>
      <c r="S112" s="30">
        <v>37072</v>
      </c>
    </row>
    <row r="113" spans="1:19" x14ac:dyDescent="0.2">
      <c r="A113" s="70">
        <f t="shared" si="1"/>
        <v>37034</v>
      </c>
      <c r="B113" s="29">
        <v>37034.288194444445</v>
      </c>
      <c r="C113" t="s">
        <v>991</v>
      </c>
      <c r="D113" t="s">
        <v>501</v>
      </c>
      <c r="E113" t="s">
        <v>912</v>
      </c>
      <c r="G113" t="s">
        <v>913</v>
      </c>
      <c r="H113" t="s">
        <v>953</v>
      </c>
      <c r="I113">
        <v>3749</v>
      </c>
      <c r="J113" t="s">
        <v>1005</v>
      </c>
      <c r="K113">
        <v>50</v>
      </c>
      <c r="M113" t="s">
        <v>916</v>
      </c>
      <c r="N113" t="s">
        <v>917</v>
      </c>
      <c r="O113">
        <v>57.75</v>
      </c>
      <c r="P113" t="s">
        <v>31</v>
      </c>
      <c r="Q113" s="32">
        <v>12240</v>
      </c>
      <c r="R113" s="30">
        <v>37043</v>
      </c>
      <c r="S113" s="30">
        <v>37072</v>
      </c>
    </row>
    <row r="114" spans="1:19" x14ac:dyDescent="0.2">
      <c r="A114" s="70">
        <f t="shared" si="1"/>
        <v>37034</v>
      </c>
      <c r="B114" s="29">
        <v>37034.545138888891</v>
      </c>
      <c r="C114" t="s">
        <v>19</v>
      </c>
      <c r="D114" t="s">
        <v>911</v>
      </c>
      <c r="E114" t="s">
        <v>912</v>
      </c>
      <c r="G114" t="s">
        <v>913</v>
      </c>
      <c r="H114" t="s">
        <v>914</v>
      </c>
      <c r="I114">
        <v>40695</v>
      </c>
      <c r="J114" t="s">
        <v>563</v>
      </c>
      <c r="K114">
        <v>25</v>
      </c>
      <c r="M114" t="s">
        <v>916</v>
      </c>
      <c r="N114" t="s">
        <v>917</v>
      </c>
      <c r="O114">
        <v>110</v>
      </c>
      <c r="P114" t="s">
        <v>31</v>
      </c>
      <c r="Q114" s="32">
        <v>7714.75</v>
      </c>
      <c r="R114" s="30">
        <v>37135</v>
      </c>
      <c r="S114" s="30">
        <v>37164</v>
      </c>
    </row>
    <row r="115" spans="1:19" x14ac:dyDescent="0.2">
      <c r="A115" s="70">
        <f t="shared" si="1"/>
        <v>37035</v>
      </c>
      <c r="B115" s="29">
        <v>37035.364583333336</v>
      </c>
      <c r="C115" t="s">
        <v>730</v>
      </c>
      <c r="D115" t="s">
        <v>501</v>
      </c>
      <c r="E115" t="s">
        <v>912</v>
      </c>
      <c r="G115" t="s">
        <v>913</v>
      </c>
      <c r="H115" t="s">
        <v>953</v>
      </c>
      <c r="I115">
        <v>51078</v>
      </c>
      <c r="J115" t="s">
        <v>731</v>
      </c>
      <c r="K115">
        <v>50</v>
      </c>
      <c r="M115" t="s">
        <v>916</v>
      </c>
      <c r="N115" t="s">
        <v>917</v>
      </c>
      <c r="O115">
        <v>60.25</v>
      </c>
      <c r="P115" t="s">
        <v>38</v>
      </c>
      <c r="Q115" s="32">
        <v>17137</v>
      </c>
      <c r="R115" s="30">
        <v>37408</v>
      </c>
      <c r="S115" s="30">
        <v>37437</v>
      </c>
    </row>
    <row r="116" spans="1:19" x14ac:dyDescent="0.2">
      <c r="A116" s="70">
        <f t="shared" si="1"/>
        <v>37035</v>
      </c>
      <c r="B116" s="29">
        <v>37035.365277777775</v>
      </c>
      <c r="C116" t="s">
        <v>730</v>
      </c>
      <c r="D116" t="s">
        <v>501</v>
      </c>
      <c r="E116" t="s">
        <v>912</v>
      </c>
      <c r="G116" t="s">
        <v>913</v>
      </c>
      <c r="H116" t="s">
        <v>953</v>
      </c>
      <c r="I116">
        <v>51078</v>
      </c>
      <c r="J116" t="s">
        <v>731</v>
      </c>
      <c r="K116">
        <v>50</v>
      </c>
      <c r="M116" t="s">
        <v>916</v>
      </c>
      <c r="N116" t="s">
        <v>917</v>
      </c>
      <c r="O116">
        <v>60.25</v>
      </c>
      <c r="P116" t="s">
        <v>38</v>
      </c>
      <c r="Q116" s="32">
        <v>17137</v>
      </c>
      <c r="R116" s="30">
        <v>37408</v>
      </c>
      <c r="S116" s="30">
        <v>37437</v>
      </c>
    </row>
    <row r="117" spans="1:19" x14ac:dyDescent="0.2">
      <c r="A117" s="70">
        <f t="shared" si="1"/>
        <v>37035</v>
      </c>
      <c r="B117" s="29">
        <v>37035.53125</v>
      </c>
      <c r="C117" t="s">
        <v>99</v>
      </c>
      <c r="D117" t="s">
        <v>911</v>
      </c>
      <c r="E117" t="s">
        <v>912</v>
      </c>
      <c r="G117" t="s">
        <v>913</v>
      </c>
      <c r="H117" t="s">
        <v>953</v>
      </c>
      <c r="I117">
        <v>32554</v>
      </c>
      <c r="J117" t="s">
        <v>992</v>
      </c>
      <c r="L117">
        <v>50</v>
      </c>
      <c r="M117" t="s">
        <v>916</v>
      </c>
      <c r="N117" t="s">
        <v>917</v>
      </c>
      <c r="O117">
        <v>61.25</v>
      </c>
      <c r="P117" t="s">
        <v>35</v>
      </c>
      <c r="Q117" s="32">
        <v>12240</v>
      </c>
      <c r="R117" s="30">
        <v>37043</v>
      </c>
      <c r="S117" s="30">
        <v>37072</v>
      </c>
    </row>
    <row r="118" spans="1:19" x14ac:dyDescent="0.2">
      <c r="A118" s="70">
        <f t="shared" si="1"/>
        <v>37035</v>
      </c>
      <c r="B118" s="29">
        <v>37035.555555555555</v>
      </c>
      <c r="C118" t="s">
        <v>732</v>
      </c>
      <c r="D118" t="s">
        <v>501</v>
      </c>
      <c r="E118" t="s">
        <v>912</v>
      </c>
      <c r="G118" t="s">
        <v>913</v>
      </c>
      <c r="H118" t="s">
        <v>324</v>
      </c>
      <c r="I118">
        <v>34802</v>
      </c>
      <c r="J118" t="s">
        <v>686</v>
      </c>
      <c r="L118">
        <v>50</v>
      </c>
      <c r="M118" t="s">
        <v>916</v>
      </c>
      <c r="N118" t="s">
        <v>917</v>
      </c>
      <c r="O118">
        <v>54.6</v>
      </c>
      <c r="P118" t="s">
        <v>33</v>
      </c>
      <c r="Q118" s="32">
        <v>510</v>
      </c>
      <c r="R118" s="30">
        <v>37043</v>
      </c>
      <c r="S118" s="30">
        <v>37072</v>
      </c>
    </row>
    <row r="119" spans="1:19" x14ac:dyDescent="0.2">
      <c r="A119" s="70">
        <f t="shared" si="1"/>
        <v>37035</v>
      </c>
      <c r="B119" s="29">
        <v>37035.556250000001</v>
      </c>
      <c r="C119" t="s">
        <v>732</v>
      </c>
      <c r="D119" t="s">
        <v>501</v>
      </c>
      <c r="E119" t="s">
        <v>912</v>
      </c>
      <c r="G119" t="s">
        <v>913</v>
      </c>
      <c r="H119" t="s">
        <v>324</v>
      </c>
      <c r="I119">
        <v>34802</v>
      </c>
      <c r="J119" t="s">
        <v>686</v>
      </c>
      <c r="L119">
        <v>50</v>
      </c>
      <c r="M119" t="s">
        <v>916</v>
      </c>
      <c r="N119" t="s">
        <v>917</v>
      </c>
      <c r="O119">
        <v>54.6</v>
      </c>
      <c r="P119" t="s">
        <v>33</v>
      </c>
      <c r="Q119" s="32">
        <v>510</v>
      </c>
      <c r="R119" s="30">
        <v>37043</v>
      </c>
      <c r="S119" s="30">
        <v>37072</v>
      </c>
    </row>
    <row r="120" spans="1:19" x14ac:dyDescent="0.2">
      <c r="A120" s="70">
        <f t="shared" si="1"/>
        <v>37035</v>
      </c>
      <c r="B120" s="29">
        <v>37035.556250000001</v>
      </c>
      <c r="C120" t="s">
        <v>732</v>
      </c>
      <c r="D120" t="s">
        <v>501</v>
      </c>
      <c r="E120" t="s">
        <v>912</v>
      </c>
      <c r="G120" t="s">
        <v>913</v>
      </c>
      <c r="H120" t="s">
        <v>324</v>
      </c>
      <c r="I120">
        <v>34802</v>
      </c>
      <c r="J120" t="s">
        <v>686</v>
      </c>
      <c r="L120">
        <v>50</v>
      </c>
      <c r="M120" t="s">
        <v>916</v>
      </c>
      <c r="N120" t="s">
        <v>917</v>
      </c>
      <c r="O120">
        <v>54.6</v>
      </c>
      <c r="P120" t="s">
        <v>33</v>
      </c>
      <c r="Q120" s="32">
        <v>510</v>
      </c>
      <c r="R120" s="30">
        <v>37043</v>
      </c>
      <c r="S120" s="30">
        <v>37072</v>
      </c>
    </row>
    <row r="121" spans="1:19" x14ac:dyDescent="0.2">
      <c r="A121" s="70">
        <f t="shared" si="1"/>
        <v>37035</v>
      </c>
      <c r="B121" s="29">
        <v>37035.556944444441</v>
      </c>
      <c r="C121" t="s">
        <v>732</v>
      </c>
      <c r="D121" t="s">
        <v>501</v>
      </c>
      <c r="E121" t="s">
        <v>912</v>
      </c>
      <c r="G121" t="s">
        <v>913</v>
      </c>
      <c r="H121" t="s">
        <v>953</v>
      </c>
      <c r="I121">
        <v>34035</v>
      </c>
      <c r="J121" t="s">
        <v>733</v>
      </c>
      <c r="L121">
        <v>50</v>
      </c>
      <c r="M121" t="s">
        <v>916</v>
      </c>
      <c r="N121" t="s">
        <v>917</v>
      </c>
      <c r="O121">
        <v>29.75</v>
      </c>
      <c r="P121" t="s">
        <v>33</v>
      </c>
      <c r="Q121" s="32">
        <v>38970.720000000001</v>
      </c>
      <c r="R121" s="30">
        <v>37073</v>
      </c>
      <c r="S121" s="30">
        <v>37134</v>
      </c>
    </row>
    <row r="122" spans="1:19" x14ac:dyDescent="0.2">
      <c r="A122" s="70">
        <f t="shared" si="1"/>
        <v>37035</v>
      </c>
      <c r="B122" s="29">
        <v>37035.597916666666</v>
      </c>
      <c r="C122" t="s">
        <v>646</v>
      </c>
      <c r="D122" t="s">
        <v>461</v>
      </c>
      <c r="E122" t="s">
        <v>912</v>
      </c>
      <c r="G122" t="s">
        <v>942</v>
      </c>
      <c r="H122" t="s">
        <v>943</v>
      </c>
      <c r="I122">
        <v>36135</v>
      </c>
      <c r="J122" t="s">
        <v>518</v>
      </c>
      <c r="L122" s="31">
        <v>5000</v>
      </c>
      <c r="M122" t="s">
        <v>945</v>
      </c>
      <c r="N122" t="s">
        <v>917</v>
      </c>
      <c r="O122">
        <v>-1.26</v>
      </c>
      <c r="P122" t="s">
        <v>31</v>
      </c>
      <c r="Q122" s="32">
        <v>150000</v>
      </c>
      <c r="R122" s="30">
        <v>37043</v>
      </c>
      <c r="S122" s="30">
        <v>37072</v>
      </c>
    </row>
    <row r="123" spans="1:19" x14ac:dyDescent="0.2">
      <c r="A123" s="70">
        <f t="shared" si="1"/>
        <v>37035</v>
      </c>
      <c r="B123" s="29">
        <v>37035.600694444445</v>
      </c>
      <c r="C123" t="s">
        <v>21</v>
      </c>
      <c r="D123" t="s">
        <v>997</v>
      </c>
      <c r="E123" t="s">
        <v>912</v>
      </c>
      <c r="G123" t="s">
        <v>913</v>
      </c>
      <c r="H123" t="s">
        <v>953</v>
      </c>
      <c r="I123">
        <v>26302</v>
      </c>
      <c r="J123" t="s">
        <v>663</v>
      </c>
      <c r="L123">
        <v>50</v>
      </c>
      <c r="M123" t="s">
        <v>916</v>
      </c>
      <c r="N123" t="s">
        <v>917</v>
      </c>
      <c r="O123">
        <v>64.25</v>
      </c>
      <c r="P123" t="s">
        <v>33</v>
      </c>
      <c r="Q123" s="32">
        <v>12240</v>
      </c>
      <c r="R123" s="30">
        <v>37043</v>
      </c>
      <c r="S123" s="30">
        <v>37072</v>
      </c>
    </row>
    <row r="124" spans="1:19" x14ac:dyDescent="0.2">
      <c r="A124" s="70">
        <f t="shared" si="1"/>
        <v>37035</v>
      </c>
      <c r="B124" s="29">
        <v>37035.600694444445</v>
      </c>
      <c r="C124" t="s">
        <v>21</v>
      </c>
      <c r="D124" t="s">
        <v>997</v>
      </c>
      <c r="E124" t="s">
        <v>912</v>
      </c>
      <c r="G124" t="s">
        <v>913</v>
      </c>
      <c r="H124" t="s">
        <v>953</v>
      </c>
      <c r="I124">
        <v>51370</v>
      </c>
      <c r="J124" t="s">
        <v>734</v>
      </c>
      <c r="L124">
        <v>50</v>
      </c>
      <c r="M124" t="s">
        <v>916</v>
      </c>
      <c r="N124" t="s">
        <v>917</v>
      </c>
      <c r="O124">
        <v>64.25</v>
      </c>
      <c r="P124" t="s">
        <v>33</v>
      </c>
      <c r="Q124" s="32">
        <v>2856.14</v>
      </c>
      <c r="R124" s="30">
        <v>37046</v>
      </c>
      <c r="S124" s="30">
        <v>37050</v>
      </c>
    </row>
    <row r="125" spans="1:19" x14ac:dyDescent="0.2">
      <c r="A125" s="70">
        <f t="shared" si="1"/>
        <v>37036</v>
      </c>
      <c r="B125" s="29">
        <v>37036.363194444442</v>
      </c>
      <c r="C125" t="s">
        <v>16</v>
      </c>
      <c r="D125" t="s">
        <v>997</v>
      </c>
      <c r="E125" t="s">
        <v>912</v>
      </c>
      <c r="G125" t="s">
        <v>942</v>
      </c>
      <c r="H125" t="s">
        <v>943</v>
      </c>
      <c r="I125">
        <v>29762</v>
      </c>
      <c r="J125" t="s">
        <v>499</v>
      </c>
      <c r="K125" s="31">
        <v>20000</v>
      </c>
      <c r="M125" t="s">
        <v>945</v>
      </c>
      <c r="N125" t="s">
        <v>917</v>
      </c>
      <c r="O125">
        <v>0.16500000000000001</v>
      </c>
      <c r="P125" t="s">
        <v>383</v>
      </c>
      <c r="Q125" s="32">
        <v>3020000</v>
      </c>
      <c r="R125" s="30">
        <v>37196</v>
      </c>
      <c r="S125" s="30">
        <v>37346</v>
      </c>
    </row>
    <row r="126" spans="1:19" x14ac:dyDescent="0.2">
      <c r="A126" s="70">
        <f t="shared" si="1"/>
        <v>37036</v>
      </c>
      <c r="B126" s="29">
        <v>37036.470138888886</v>
      </c>
      <c r="C126" t="s">
        <v>758</v>
      </c>
      <c r="D126" t="s">
        <v>461</v>
      </c>
      <c r="E126" t="s">
        <v>912</v>
      </c>
      <c r="G126" t="s">
        <v>942</v>
      </c>
      <c r="H126" t="s">
        <v>58</v>
      </c>
      <c r="I126">
        <v>40041</v>
      </c>
      <c r="J126" t="s">
        <v>759</v>
      </c>
      <c r="L126" s="31">
        <v>5000</v>
      </c>
      <c r="M126" t="s">
        <v>945</v>
      </c>
      <c r="N126" t="s">
        <v>917</v>
      </c>
      <c r="O126">
        <v>-1.4999999999999999E-2</v>
      </c>
      <c r="P126" t="s">
        <v>35</v>
      </c>
      <c r="Q126" s="32">
        <v>150000</v>
      </c>
      <c r="R126" s="30">
        <v>37043</v>
      </c>
      <c r="S126" s="30">
        <v>37072</v>
      </c>
    </row>
    <row r="127" spans="1:19" x14ac:dyDescent="0.2">
      <c r="A127" s="70">
        <f t="shared" si="1"/>
        <v>37036</v>
      </c>
      <c r="B127" s="29">
        <v>37036.522222222222</v>
      </c>
      <c r="C127" t="s">
        <v>119</v>
      </c>
      <c r="D127" t="s">
        <v>911</v>
      </c>
      <c r="E127" t="s">
        <v>912</v>
      </c>
      <c r="G127" t="s">
        <v>942</v>
      </c>
      <c r="H127" t="s">
        <v>959</v>
      </c>
      <c r="I127">
        <v>36235</v>
      </c>
      <c r="J127" t="s">
        <v>760</v>
      </c>
      <c r="K127" s="31">
        <v>10000</v>
      </c>
      <c r="M127" t="s">
        <v>945</v>
      </c>
      <c r="N127" t="s">
        <v>917</v>
      </c>
      <c r="O127">
        <v>-0.03</v>
      </c>
      <c r="P127" t="s">
        <v>36</v>
      </c>
      <c r="Q127" s="32">
        <v>300000</v>
      </c>
      <c r="R127" s="30">
        <v>37043</v>
      </c>
      <c r="S127" s="30">
        <v>37072</v>
      </c>
    </row>
    <row r="128" spans="1:19" x14ac:dyDescent="0.2">
      <c r="A128" s="70">
        <f t="shared" si="1"/>
        <v>37036</v>
      </c>
      <c r="B128" s="29">
        <v>37036.522916666669</v>
      </c>
      <c r="C128" t="s">
        <v>119</v>
      </c>
      <c r="D128" t="s">
        <v>911</v>
      </c>
      <c r="E128" t="s">
        <v>912</v>
      </c>
      <c r="G128" t="s">
        <v>942</v>
      </c>
      <c r="H128" t="s">
        <v>959</v>
      </c>
      <c r="I128">
        <v>36235</v>
      </c>
      <c r="J128" t="s">
        <v>760</v>
      </c>
      <c r="K128" s="31">
        <v>10000</v>
      </c>
      <c r="M128" t="s">
        <v>945</v>
      </c>
      <c r="N128" t="s">
        <v>917</v>
      </c>
      <c r="O128">
        <v>-0.03</v>
      </c>
      <c r="P128" t="s">
        <v>36</v>
      </c>
      <c r="Q128" s="32">
        <v>300000</v>
      </c>
      <c r="R128" s="30">
        <v>37043</v>
      </c>
      <c r="S128" s="30">
        <v>37072</v>
      </c>
    </row>
    <row r="129" spans="1:19" x14ac:dyDescent="0.2">
      <c r="A129" s="70">
        <f t="shared" si="1"/>
        <v>37040</v>
      </c>
      <c r="B129" s="29">
        <v>37040.458333333336</v>
      </c>
      <c r="C129" t="s">
        <v>7</v>
      </c>
      <c r="D129" t="s">
        <v>997</v>
      </c>
      <c r="E129" t="s">
        <v>912</v>
      </c>
      <c r="G129" t="s">
        <v>942</v>
      </c>
      <c r="H129" t="s">
        <v>943</v>
      </c>
      <c r="I129">
        <v>36100</v>
      </c>
      <c r="J129" t="s">
        <v>474</v>
      </c>
      <c r="K129" s="31">
        <v>5000</v>
      </c>
      <c r="M129" t="s">
        <v>945</v>
      </c>
      <c r="N129" t="s">
        <v>917</v>
      </c>
      <c r="O129">
        <v>8.7499999999999994E-2</v>
      </c>
      <c r="P129" t="s">
        <v>383</v>
      </c>
      <c r="Q129" s="32">
        <v>150000</v>
      </c>
      <c r="R129" s="30">
        <v>37043</v>
      </c>
      <c r="S129" s="30">
        <v>37072</v>
      </c>
    </row>
    <row r="130" spans="1:19" x14ac:dyDescent="0.2">
      <c r="A130" s="70">
        <f t="shared" si="1"/>
        <v>37040</v>
      </c>
      <c r="B130" s="29">
        <v>37040.564583333333</v>
      </c>
      <c r="C130" t="s">
        <v>982</v>
      </c>
      <c r="D130" t="s">
        <v>997</v>
      </c>
      <c r="E130" t="s">
        <v>912</v>
      </c>
      <c r="G130" t="s">
        <v>942</v>
      </c>
      <c r="H130" t="s">
        <v>943</v>
      </c>
      <c r="I130">
        <v>48736</v>
      </c>
      <c r="J130" t="s">
        <v>878</v>
      </c>
      <c r="K130" s="31">
        <v>5000</v>
      </c>
      <c r="M130" t="s">
        <v>945</v>
      </c>
      <c r="N130" t="s">
        <v>917</v>
      </c>
      <c r="O130">
        <v>0.14000000000000001</v>
      </c>
      <c r="P130" t="s">
        <v>383</v>
      </c>
      <c r="Q130" s="32">
        <v>615000</v>
      </c>
      <c r="R130" s="30">
        <v>37073</v>
      </c>
      <c r="S130" s="30">
        <v>37195</v>
      </c>
    </row>
    <row r="131" spans="1:19" x14ac:dyDescent="0.2">
      <c r="A131" s="70">
        <f t="shared" si="1"/>
        <v>37041</v>
      </c>
      <c r="B131" s="29">
        <v>37041.322222222225</v>
      </c>
      <c r="C131" t="s">
        <v>104</v>
      </c>
      <c r="D131" t="s">
        <v>501</v>
      </c>
      <c r="E131" t="s">
        <v>912</v>
      </c>
      <c r="G131" t="s">
        <v>913</v>
      </c>
      <c r="H131" t="s">
        <v>324</v>
      </c>
      <c r="I131">
        <v>34802</v>
      </c>
      <c r="J131" t="s">
        <v>686</v>
      </c>
      <c r="L131">
        <v>50</v>
      </c>
      <c r="M131" t="s">
        <v>916</v>
      </c>
      <c r="N131" t="s">
        <v>917</v>
      </c>
      <c r="O131">
        <v>44.75</v>
      </c>
      <c r="P131" t="s">
        <v>33</v>
      </c>
      <c r="Q131" s="32">
        <v>510</v>
      </c>
      <c r="R131" s="30">
        <v>37043</v>
      </c>
      <c r="S131" s="30">
        <v>37072</v>
      </c>
    </row>
    <row r="132" spans="1:19" x14ac:dyDescent="0.2">
      <c r="A132" s="70">
        <f t="shared" ref="A132:A195" si="2">DATEVALUE(TEXT(B132, "mm/dd/yy"))</f>
        <v>37041</v>
      </c>
      <c r="B132" s="29">
        <v>37041.340277777781</v>
      </c>
      <c r="C132" t="s">
        <v>958</v>
      </c>
      <c r="D132" t="s">
        <v>997</v>
      </c>
      <c r="E132" t="s">
        <v>912</v>
      </c>
      <c r="G132" t="s">
        <v>913</v>
      </c>
      <c r="H132" t="s">
        <v>953</v>
      </c>
      <c r="I132">
        <v>33009</v>
      </c>
      <c r="J132" t="s">
        <v>64</v>
      </c>
      <c r="K132">
        <v>50</v>
      </c>
      <c r="M132" t="s">
        <v>916</v>
      </c>
      <c r="N132" t="s">
        <v>917</v>
      </c>
      <c r="O132">
        <v>51.25</v>
      </c>
      <c r="P132" t="s">
        <v>41</v>
      </c>
      <c r="Q132" s="32">
        <v>37537</v>
      </c>
      <c r="R132" s="30">
        <v>37165</v>
      </c>
      <c r="S132" s="30">
        <v>37256</v>
      </c>
    </row>
    <row r="133" spans="1:19" x14ac:dyDescent="0.2">
      <c r="A133" s="70">
        <f t="shared" si="2"/>
        <v>37041</v>
      </c>
      <c r="B133" s="29">
        <v>37041.40902777778</v>
      </c>
      <c r="C133" t="s">
        <v>982</v>
      </c>
      <c r="D133" t="s">
        <v>997</v>
      </c>
      <c r="E133" t="s">
        <v>912</v>
      </c>
      <c r="G133" t="s">
        <v>942</v>
      </c>
      <c r="H133" t="s">
        <v>943</v>
      </c>
      <c r="I133">
        <v>29762</v>
      </c>
      <c r="J133" t="s">
        <v>499</v>
      </c>
      <c r="K133" s="31">
        <v>10000</v>
      </c>
      <c r="M133" t="s">
        <v>945</v>
      </c>
      <c r="N133" t="s">
        <v>917</v>
      </c>
      <c r="O133">
        <v>0.1575</v>
      </c>
      <c r="P133" t="s">
        <v>383</v>
      </c>
      <c r="Q133" s="32">
        <v>1510000</v>
      </c>
      <c r="R133" s="30">
        <v>37196</v>
      </c>
      <c r="S133" s="30">
        <v>37346</v>
      </c>
    </row>
    <row r="134" spans="1:19" x14ac:dyDescent="0.2">
      <c r="A134" s="70">
        <f t="shared" si="2"/>
        <v>37041</v>
      </c>
      <c r="B134" s="29">
        <v>37041.409722222219</v>
      </c>
      <c r="C134" t="s">
        <v>96</v>
      </c>
      <c r="D134" t="s">
        <v>997</v>
      </c>
      <c r="E134" t="s">
        <v>912</v>
      </c>
      <c r="G134" t="s">
        <v>942</v>
      </c>
      <c r="H134" t="s">
        <v>943</v>
      </c>
      <c r="I134">
        <v>29762</v>
      </c>
      <c r="J134" t="s">
        <v>499</v>
      </c>
      <c r="L134" s="31">
        <v>10000</v>
      </c>
      <c r="M134" t="s">
        <v>945</v>
      </c>
      <c r="N134" t="s">
        <v>917</v>
      </c>
      <c r="O134">
        <v>0.16250000000000001</v>
      </c>
      <c r="P134" t="s">
        <v>383</v>
      </c>
      <c r="Q134" s="32">
        <v>1510000</v>
      </c>
      <c r="R134" s="30">
        <v>37196</v>
      </c>
      <c r="S134" s="30">
        <v>37346</v>
      </c>
    </row>
    <row r="135" spans="1:19" x14ac:dyDescent="0.2">
      <c r="A135" s="70">
        <f t="shared" si="2"/>
        <v>37041</v>
      </c>
      <c r="B135" s="29">
        <v>37041.411805555559</v>
      </c>
      <c r="C135" t="s">
        <v>991</v>
      </c>
      <c r="D135" t="s">
        <v>997</v>
      </c>
      <c r="E135" t="s">
        <v>912</v>
      </c>
      <c r="G135" t="s">
        <v>942</v>
      </c>
      <c r="H135" t="s">
        <v>943</v>
      </c>
      <c r="I135">
        <v>35676</v>
      </c>
      <c r="J135" t="s">
        <v>523</v>
      </c>
      <c r="K135" s="31">
        <v>5000</v>
      </c>
      <c r="M135" t="s">
        <v>945</v>
      </c>
      <c r="N135" t="s">
        <v>917</v>
      </c>
      <c r="O135">
        <v>-0.115</v>
      </c>
      <c r="P135" t="s">
        <v>383</v>
      </c>
      <c r="Q135" s="32">
        <v>755000</v>
      </c>
      <c r="R135" s="30">
        <v>37196</v>
      </c>
      <c r="S135" s="30">
        <v>37346</v>
      </c>
    </row>
    <row r="136" spans="1:19" x14ac:dyDescent="0.2">
      <c r="A136" s="70">
        <f t="shared" si="2"/>
        <v>37041</v>
      </c>
      <c r="B136" s="29">
        <v>37041.412499999999</v>
      </c>
      <c r="C136" t="s">
        <v>982</v>
      </c>
      <c r="D136" t="s">
        <v>997</v>
      </c>
      <c r="E136" t="s">
        <v>912</v>
      </c>
      <c r="G136" t="s">
        <v>942</v>
      </c>
      <c r="H136" t="s">
        <v>943</v>
      </c>
      <c r="I136">
        <v>39374</v>
      </c>
      <c r="J136" t="s">
        <v>330</v>
      </c>
      <c r="K136" s="31">
        <v>10000</v>
      </c>
      <c r="M136" t="s">
        <v>945</v>
      </c>
      <c r="N136" t="s">
        <v>917</v>
      </c>
      <c r="O136">
        <v>6.5000000000000002E-2</v>
      </c>
      <c r="P136" t="s">
        <v>383</v>
      </c>
      <c r="Q136" s="32">
        <v>2140000</v>
      </c>
      <c r="R136" s="30">
        <v>37347</v>
      </c>
      <c r="S136" s="30">
        <v>37560</v>
      </c>
    </row>
    <row r="137" spans="1:19" x14ac:dyDescent="0.2">
      <c r="A137" s="70">
        <f t="shared" si="2"/>
        <v>37041</v>
      </c>
      <c r="B137" s="29">
        <v>37041.417361111111</v>
      </c>
      <c r="C137" t="s">
        <v>958</v>
      </c>
      <c r="D137" t="s">
        <v>997</v>
      </c>
      <c r="E137" t="s">
        <v>912</v>
      </c>
      <c r="G137" t="s">
        <v>942</v>
      </c>
      <c r="H137" t="s">
        <v>943</v>
      </c>
      <c r="I137">
        <v>39374</v>
      </c>
      <c r="J137" t="s">
        <v>330</v>
      </c>
      <c r="K137" s="31">
        <v>5000</v>
      </c>
      <c r="M137" t="s">
        <v>945</v>
      </c>
      <c r="N137" t="s">
        <v>917</v>
      </c>
      <c r="O137">
        <v>6.5000000000000002E-2</v>
      </c>
      <c r="P137" t="s">
        <v>383</v>
      </c>
      <c r="Q137" s="32">
        <v>1070000</v>
      </c>
      <c r="R137" s="30">
        <v>37347</v>
      </c>
      <c r="S137" s="30">
        <v>37560</v>
      </c>
    </row>
    <row r="138" spans="1:19" x14ac:dyDescent="0.2">
      <c r="A138" s="70">
        <f t="shared" si="2"/>
        <v>37041</v>
      </c>
      <c r="B138" s="29">
        <v>37041.451388888891</v>
      </c>
      <c r="C138" t="s">
        <v>16</v>
      </c>
      <c r="D138" t="s">
        <v>997</v>
      </c>
      <c r="E138" t="s">
        <v>912</v>
      </c>
      <c r="G138" t="s">
        <v>942</v>
      </c>
      <c r="H138" t="s">
        <v>943</v>
      </c>
      <c r="I138">
        <v>50473</v>
      </c>
      <c r="J138" t="s">
        <v>468</v>
      </c>
      <c r="K138" s="31">
        <v>10000</v>
      </c>
      <c r="M138" t="s">
        <v>945</v>
      </c>
      <c r="N138" t="s">
        <v>917</v>
      </c>
      <c r="O138">
        <v>-8.5000000000000006E-2</v>
      </c>
      <c r="P138" t="s">
        <v>383</v>
      </c>
      <c r="Q138" s="32">
        <v>1230000</v>
      </c>
      <c r="R138" s="30">
        <v>37073</v>
      </c>
      <c r="S138" s="30">
        <v>37195</v>
      </c>
    </row>
    <row r="139" spans="1:19" x14ac:dyDescent="0.2">
      <c r="A139" s="70">
        <f t="shared" si="2"/>
        <v>37041</v>
      </c>
      <c r="B139" s="29">
        <v>37041.496527777781</v>
      </c>
      <c r="C139" t="s">
        <v>873</v>
      </c>
      <c r="D139" t="s">
        <v>997</v>
      </c>
      <c r="E139" t="s">
        <v>912</v>
      </c>
      <c r="G139" t="s">
        <v>942</v>
      </c>
      <c r="H139" t="s">
        <v>943</v>
      </c>
      <c r="I139">
        <v>39374</v>
      </c>
      <c r="J139" t="s">
        <v>330</v>
      </c>
      <c r="K139" s="31">
        <v>10000</v>
      </c>
      <c r="M139" t="s">
        <v>945</v>
      </c>
      <c r="N139" t="s">
        <v>917</v>
      </c>
      <c r="O139">
        <v>6.25E-2</v>
      </c>
      <c r="P139" t="s">
        <v>383</v>
      </c>
      <c r="Q139" s="32">
        <v>2140000</v>
      </c>
      <c r="R139" s="30">
        <v>37347</v>
      </c>
      <c r="S139" s="30">
        <v>37560</v>
      </c>
    </row>
    <row r="140" spans="1:19" x14ac:dyDescent="0.2">
      <c r="A140" s="70">
        <f t="shared" si="2"/>
        <v>37041</v>
      </c>
      <c r="B140" s="29">
        <v>37041.56527777778</v>
      </c>
      <c r="C140" t="s">
        <v>104</v>
      </c>
      <c r="D140" t="s">
        <v>997</v>
      </c>
      <c r="E140" t="s">
        <v>912</v>
      </c>
      <c r="G140" t="s">
        <v>942</v>
      </c>
      <c r="H140" t="s">
        <v>943</v>
      </c>
      <c r="I140">
        <v>50469</v>
      </c>
      <c r="J140" t="s">
        <v>874</v>
      </c>
      <c r="K140" s="31">
        <v>50000</v>
      </c>
      <c r="M140" t="s">
        <v>945</v>
      </c>
      <c r="N140" t="s">
        <v>917</v>
      </c>
      <c r="O140">
        <v>-0.115</v>
      </c>
      <c r="P140" t="s">
        <v>383</v>
      </c>
      <c r="Q140" s="32">
        <v>6150000</v>
      </c>
      <c r="R140" s="30">
        <v>37073</v>
      </c>
      <c r="S140" s="30">
        <v>37195</v>
      </c>
    </row>
    <row r="141" spans="1:19" x14ac:dyDescent="0.2">
      <c r="A141" s="70">
        <f t="shared" si="2"/>
        <v>37041</v>
      </c>
      <c r="B141" s="29">
        <v>37041.585416666669</v>
      </c>
      <c r="C141" t="s">
        <v>875</v>
      </c>
      <c r="D141" t="s">
        <v>744</v>
      </c>
      <c r="E141" t="s">
        <v>912</v>
      </c>
      <c r="G141" t="s">
        <v>942</v>
      </c>
      <c r="H141" t="s">
        <v>943</v>
      </c>
      <c r="I141">
        <v>29762</v>
      </c>
      <c r="J141" t="s">
        <v>499</v>
      </c>
      <c r="K141" s="31">
        <v>5000</v>
      </c>
      <c r="M141" t="s">
        <v>945</v>
      </c>
      <c r="N141" t="s">
        <v>917</v>
      </c>
      <c r="O141">
        <v>0.16500000000000001</v>
      </c>
      <c r="P141" t="s">
        <v>383</v>
      </c>
      <c r="Q141" s="32">
        <v>755000</v>
      </c>
      <c r="R141" s="30">
        <v>37196</v>
      </c>
      <c r="S141" s="30">
        <v>37346</v>
      </c>
    </row>
    <row r="142" spans="1:19" x14ac:dyDescent="0.2">
      <c r="A142" s="70">
        <f t="shared" si="2"/>
        <v>37041</v>
      </c>
      <c r="B142" s="29">
        <v>37041.595833333333</v>
      </c>
      <c r="C142" t="s">
        <v>1009</v>
      </c>
      <c r="D142" t="s">
        <v>997</v>
      </c>
      <c r="E142" t="s">
        <v>912</v>
      </c>
      <c r="G142" t="s">
        <v>913</v>
      </c>
      <c r="H142" t="s">
        <v>1049</v>
      </c>
      <c r="I142">
        <v>50837</v>
      </c>
      <c r="J142" t="s">
        <v>876</v>
      </c>
      <c r="L142">
        <v>50</v>
      </c>
      <c r="M142" t="s">
        <v>916</v>
      </c>
      <c r="N142" t="s">
        <v>917</v>
      </c>
      <c r="O142">
        <v>33.5</v>
      </c>
      <c r="P142" t="s">
        <v>31</v>
      </c>
      <c r="Q142" s="32">
        <v>571</v>
      </c>
      <c r="R142" s="30">
        <v>37043</v>
      </c>
      <c r="S142" s="30">
        <v>37043</v>
      </c>
    </row>
    <row r="143" spans="1:19" x14ac:dyDescent="0.2">
      <c r="A143" s="70">
        <f t="shared" si="2"/>
        <v>37042</v>
      </c>
      <c r="B143" s="29">
        <v>37042.276388888888</v>
      </c>
      <c r="C143" t="s">
        <v>924</v>
      </c>
      <c r="D143" t="s">
        <v>911</v>
      </c>
      <c r="E143" t="s">
        <v>912</v>
      </c>
      <c r="G143" t="s">
        <v>913</v>
      </c>
      <c r="H143" t="s">
        <v>1049</v>
      </c>
      <c r="I143">
        <v>50839</v>
      </c>
      <c r="J143" t="s">
        <v>844</v>
      </c>
      <c r="L143">
        <v>50</v>
      </c>
      <c r="M143" t="s">
        <v>916</v>
      </c>
      <c r="N143" t="s">
        <v>917</v>
      </c>
      <c r="O143">
        <v>44.25</v>
      </c>
      <c r="P143" t="s">
        <v>33</v>
      </c>
      <c r="Q143" s="32">
        <v>571</v>
      </c>
      <c r="R143" s="30">
        <v>37043</v>
      </c>
      <c r="S143" s="30">
        <v>37043</v>
      </c>
    </row>
    <row r="144" spans="1:19" x14ac:dyDescent="0.2">
      <c r="A144" s="70">
        <f t="shared" si="2"/>
        <v>37042</v>
      </c>
      <c r="B144" s="29">
        <v>37042.324999999997</v>
      </c>
      <c r="C144" t="s">
        <v>1021</v>
      </c>
      <c r="D144" t="s">
        <v>997</v>
      </c>
      <c r="E144" t="s">
        <v>912</v>
      </c>
      <c r="G144" t="s">
        <v>913</v>
      </c>
      <c r="H144" t="s">
        <v>953</v>
      </c>
      <c r="I144">
        <v>29075</v>
      </c>
      <c r="J144" t="s">
        <v>845</v>
      </c>
      <c r="L144">
        <v>50</v>
      </c>
      <c r="M144" t="s">
        <v>916</v>
      </c>
      <c r="N144" t="s">
        <v>917</v>
      </c>
      <c r="O144">
        <v>26.75</v>
      </c>
      <c r="P144" t="s">
        <v>33</v>
      </c>
      <c r="Q144" s="32">
        <v>408</v>
      </c>
      <c r="R144" s="30">
        <v>37043</v>
      </c>
      <c r="S144" s="30">
        <v>37043</v>
      </c>
    </row>
    <row r="145" spans="1:19" x14ac:dyDescent="0.2">
      <c r="A145" s="70">
        <f t="shared" si="2"/>
        <v>37042</v>
      </c>
      <c r="B145" s="29">
        <v>37042.339583333334</v>
      </c>
      <c r="C145" t="s">
        <v>96</v>
      </c>
      <c r="D145" t="s">
        <v>997</v>
      </c>
      <c r="E145" t="s">
        <v>912</v>
      </c>
      <c r="G145" t="s">
        <v>942</v>
      </c>
      <c r="H145" t="s">
        <v>943</v>
      </c>
      <c r="I145">
        <v>29762</v>
      </c>
      <c r="J145" t="s">
        <v>499</v>
      </c>
      <c r="L145" s="31">
        <v>5000</v>
      </c>
      <c r="M145" t="s">
        <v>945</v>
      </c>
      <c r="N145" t="s">
        <v>917</v>
      </c>
      <c r="O145">
        <v>0.17</v>
      </c>
      <c r="P145" t="s">
        <v>383</v>
      </c>
      <c r="Q145" s="32">
        <v>755000</v>
      </c>
      <c r="R145" s="30">
        <v>37196</v>
      </c>
      <c r="S145" s="30">
        <v>37346</v>
      </c>
    </row>
    <row r="146" spans="1:19" x14ac:dyDescent="0.2">
      <c r="A146" s="70">
        <f t="shared" si="2"/>
        <v>37042</v>
      </c>
      <c r="B146" s="29">
        <v>37042.340277777781</v>
      </c>
      <c r="C146" t="s">
        <v>96</v>
      </c>
      <c r="D146" t="s">
        <v>997</v>
      </c>
      <c r="E146" t="s">
        <v>912</v>
      </c>
      <c r="G146" t="s">
        <v>942</v>
      </c>
      <c r="H146" t="s">
        <v>943</v>
      </c>
      <c r="I146">
        <v>29762</v>
      </c>
      <c r="J146" t="s">
        <v>499</v>
      </c>
      <c r="L146" s="31">
        <v>5000</v>
      </c>
      <c r="M146" t="s">
        <v>945</v>
      </c>
      <c r="N146" t="s">
        <v>917</v>
      </c>
      <c r="O146">
        <v>0.17</v>
      </c>
      <c r="P146" t="s">
        <v>383</v>
      </c>
      <c r="Q146" s="32">
        <v>755000</v>
      </c>
      <c r="R146" s="30">
        <v>37196</v>
      </c>
      <c r="S146" s="30">
        <v>37346</v>
      </c>
    </row>
    <row r="147" spans="1:19" x14ac:dyDescent="0.2">
      <c r="A147" s="70">
        <f t="shared" si="2"/>
        <v>37042</v>
      </c>
      <c r="B147" s="29">
        <v>37042.401388888888</v>
      </c>
      <c r="C147" t="s">
        <v>924</v>
      </c>
      <c r="D147" t="s">
        <v>997</v>
      </c>
      <c r="E147" t="s">
        <v>912</v>
      </c>
      <c r="G147" t="s">
        <v>913</v>
      </c>
      <c r="H147" t="s">
        <v>953</v>
      </c>
      <c r="I147">
        <v>33278</v>
      </c>
      <c r="J147" t="s">
        <v>542</v>
      </c>
      <c r="L147">
        <v>50</v>
      </c>
      <c r="M147" t="s">
        <v>916</v>
      </c>
      <c r="N147" t="s">
        <v>917</v>
      </c>
      <c r="O147">
        <v>32.549999999999997</v>
      </c>
      <c r="P147" t="s">
        <v>383</v>
      </c>
      <c r="Q147" s="32">
        <v>37537</v>
      </c>
      <c r="R147" s="30">
        <v>37165</v>
      </c>
      <c r="S147" s="30">
        <v>37256</v>
      </c>
    </row>
    <row r="148" spans="1:19" x14ac:dyDescent="0.2">
      <c r="A148" s="70">
        <f t="shared" si="2"/>
        <v>37042</v>
      </c>
      <c r="B148" s="29">
        <v>37042.431250000001</v>
      </c>
      <c r="C148" t="s">
        <v>846</v>
      </c>
      <c r="D148" t="s">
        <v>997</v>
      </c>
      <c r="E148" t="s">
        <v>912</v>
      </c>
      <c r="G148" t="s">
        <v>942</v>
      </c>
      <c r="H148" t="s">
        <v>1032</v>
      </c>
      <c r="I148">
        <v>32954</v>
      </c>
      <c r="J148" t="s">
        <v>835</v>
      </c>
      <c r="K148" s="31">
        <v>5000</v>
      </c>
      <c r="M148" t="s">
        <v>945</v>
      </c>
      <c r="N148" t="s">
        <v>917</v>
      </c>
      <c r="O148">
        <v>-0.38500000000000001</v>
      </c>
      <c r="P148" t="s">
        <v>38</v>
      </c>
      <c r="Q148" s="32">
        <v>1070000</v>
      </c>
      <c r="R148" s="30">
        <v>37347</v>
      </c>
      <c r="S148" s="30">
        <v>37560</v>
      </c>
    </row>
    <row r="149" spans="1:19" x14ac:dyDescent="0.2">
      <c r="A149" s="70">
        <f t="shared" si="2"/>
        <v>37042</v>
      </c>
      <c r="B149" s="29">
        <v>37042.433333333334</v>
      </c>
      <c r="C149" t="s">
        <v>846</v>
      </c>
      <c r="D149" t="s">
        <v>997</v>
      </c>
      <c r="E149" t="s">
        <v>912</v>
      </c>
      <c r="G149" t="s">
        <v>942</v>
      </c>
      <c r="H149" t="s">
        <v>1032</v>
      </c>
      <c r="I149">
        <v>32954</v>
      </c>
      <c r="J149" t="s">
        <v>835</v>
      </c>
      <c r="K149" s="31">
        <v>5000</v>
      </c>
      <c r="M149" t="s">
        <v>945</v>
      </c>
      <c r="N149" t="s">
        <v>917</v>
      </c>
      <c r="O149">
        <v>-0.38500000000000001</v>
      </c>
      <c r="P149" t="s">
        <v>38</v>
      </c>
      <c r="Q149" s="32">
        <v>1070000</v>
      </c>
      <c r="R149" s="30">
        <v>37347</v>
      </c>
      <c r="S149" s="30">
        <v>37560</v>
      </c>
    </row>
    <row r="150" spans="1:19" x14ac:dyDescent="0.2">
      <c r="A150" s="70">
        <f t="shared" si="2"/>
        <v>37042</v>
      </c>
      <c r="B150" s="29">
        <v>37042.515277777777</v>
      </c>
      <c r="C150" t="s">
        <v>924</v>
      </c>
      <c r="D150" t="s">
        <v>997</v>
      </c>
      <c r="E150" t="s">
        <v>912</v>
      </c>
      <c r="G150" t="s">
        <v>913</v>
      </c>
      <c r="H150" t="s">
        <v>953</v>
      </c>
      <c r="I150">
        <v>33278</v>
      </c>
      <c r="J150" t="s">
        <v>542</v>
      </c>
      <c r="K150">
        <v>50</v>
      </c>
      <c r="M150" t="s">
        <v>916</v>
      </c>
      <c r="N150" t="s">
        <v>917</v>
      </c>
      <c r="O150">
        <v>32.549999999999997</v>
      </c>
      <c r="P150" t="s">
        <v>383</v>
      </c>
      <c r="Q150" s="32">
        <v>37537</v>
      </c>
      <c r="R150" s="30">
        <v>37165</v>
      </c>
      <c r="S150" s="30">
        <v>37256</v>
      </c>
    </row>
    <row r="151" spans="1:19" x14ac:dyDescent="0.2">
      <c r="A151" s="70">
        <f t="shared" si="2"/>
        <v>37043</v>
      </c>
      <c r="B151" s="29">
        <v>37043.421527777777</v>
      </c>
      <c r="C151" t="s">
        <v>96</v>
      </c>
      <c r="D151" t="s">
        <v>997</v>
      </c>
      <c r="E151" t="s">
        <v>912</v>
      </c>
      <c r="G151" t="s">
        <v>942</v>
      </c>
      <c r="H151" t="s">
        <v>943</v>
      </c>
      <c r="I151">
        <v>37321</v>
      </c>
      <c r="J151" t="s">
        <v>787</v>
      </c>
      <c r="K151" s="31">
        <v>10000</v>
      </c>
      <c r="M151" t="s">
        <v>945</v>
      </c>
      <c r="N151" t="s">
        <v>917</v>
      </c>
      <c r="O151">
        <v>-2.5000000000000001E-2</v>
      </c>
      <c r="P151" t="s">
        <v>383</v>
      </c>
      <c r="Q151" s="32">
        <v>1510000</v>
      </c>
      <c r="R151" s="30">
        <v>37196</v>
      </c>
      <c r="S151" s="30">
        <v>37346</v>
      </c>
    </row>
    <row r="152" spans="1:19" x14ac:dyDescent="0.2">
      <c r="A152" s="70">
        <f t="shared" si="2"/>
        <v>37046</v>
      </c>
      <c r="B152" s="29">
        <v>37046.354166666664</v>
      </c>
      <c r="C152" t="s">
        <v>96</v>
      </c>
      <c r="D152" t="s">
        <v>997</v>
      </c>
      <c r="E152" t="s">
        <v>912</v>
      </c>
      <c r="G152" t="s">
        <v>913</v>
      </c>
      <c r="H152" t="s">
        <v>1049</v>
      </c>
      <c r="I152">
        <v>32198</v>
      </c>
      <c r="J152" t="s">
        <v>714</v>
      </c>
      <c r="L152">
        <v>50</v>
      </c>
      <c r="M152" t="s">
        <v>916</v>
      </c>
      <c r="N152" t="s">
        <v>917</v>
      </c>
      <c r="O152">
        <v>41.75</v>
      </c>
      <c r="P152" t="s">
        <v>33</v>
      </c>
      <c r="Q152" s="32">
        <v>408</v>
      </c>
      <c r="R152" s="30">
        <v>37047</v>
      </c>
      <c r="S152" s="30">
        <v>37047</v>
      </c>
    </row>
    <row r="153" spans="1:19" x14ac:dyDescent="0.2">
      <c r="A153" s="70">
        <f t="shared" si="2"/>
        <v>37046</v>
      </c>
      <c r="B153" s="29">
        <v>37046.355555555558</v>
      </c>
      <c r="C153" t="s">
        <v>715</v>
      </c>
      <c r="D153" t="s">
        <v>501</v>
      </c>
      <c r="E153" t="s">
        <v>912</v>
      </c>
      <c r="G153" t="s">
        <v>913</v>
      </c>
      <c r="H153" t="s">
        <v>953</v>
      </c>
      <c r="I153">
        <v>52437</v>
      </c>
      <c r="J153" t="s">
        <v>692</v>
      </c>
      <c r="L153">
        <v>50</v>
      </c>
      <c r="M153" t="s">
        <v>916</v>
      </c>
      <c r="N153" t="s">
        <v>917</v>
      </c>
      <c r="O153">
        <v>46</v>
      </c>
      <c r="P153" t="s">
        <v>36</v>
      </c>
      <c r="Q153" s="32">
        <v>571</v>
      </c>
      <c r="R153" s="30">
        <v>37047</v>
      </c>
      <c r="S153" s="30">
        <v>37047</v>
      </c>
    </row>
    <row r="154" spans="1:19" x14ac:dyDescent="0.2">
      <c r="A154" s="70">
        <f t="shared" si="2"/>
        <v>37046</v>
      </c>
      <c r="B154" s="29">
        <v>37046.361805555556</v>
      </c>
      <c r="C154" t="s">
        <v>496</v>
      </c>
      <c r="D154" t="s">
        <v>997</v>
      </c>
      <c r="E154" t="s">
        <v>912</v>
      </c>
      <c r="G154" t="s">
        <v>913</v>
      </c>
      <c r="H154" t="s">
        <v>1049</v>
      </c>
      <c r="I154">
        <v>30594</v>
      </c>
      <c r="J154" t="s">
        <v>716</v>
      </c>
      <c r="K154">
        <v>50</v>
      </c>
      <c r="M154" t="s">
        <v>916</v>
      </c>
      <c r="N154" t="s">
        <v>917</v>
      </c>
      <c r="O154">
        <v>30</v>
      </c>
      <c r="P154" t="s">
        <v>41</v>
      </c>
      <c r="Q154" s="32">
        <v>408</v>
      </c>
      <c r="R154" s="30">
        <v>37047</v>
      </c>
      <c r="S154" s="30">
        <v>37047</v>
      </c>
    </row>
    <row r="155" spans="1:19" x14ac:dyDescent="0.2">
      <c r="A155" s="70">
        <f t="shared" si="2"/>
        <v>37046</v>
      </c>
      <c r="B155" s="29">
        <v>37046.374305555553</v>
      </c>
      <c r="C155" t="s">
        <v>619</v>
      </c>
      <c r="D155" t="s">
        <v>997</v>
      </c>
      <c r="E155" t="s">
        <v>912</v>
      </c>
      <c r="G155" t="s">
        <v>942</v>
      </c>
      <c r="H155" t="s">
        <v>943</v>
      </c>
      <c r="I155">
        <v>51635</v>
      </c>
      <c r="J155" t="s">
        <v>695</v>
      </c>
      <c r="K155" s="31">
        <v>5000</v>
      </c>
      <c r="M155" t="s">
        <v>945</v>
      </c>
      <c r="N155" t="s">
        <v>917</v>
      </c>
      <c r="O155">
        <v>0.01</v>
      </c>
      <c r="P155" t="s">
        <v>38</v>
      </c>
      <c r="Q155" s="32">
        <v>615000</v>
      </c>
      <c r="R155" s="30">
        <v>37073</v>
      </c>
      <c r="S155" s="30">
        <v>37195</v>
      </c>
    </row>
    <row r="156" spans="1:19" x14ac:dyDescent="0.2">
      <c r="A156" s="70">
        <f t="shared" si="2"/>
        <v>37046</v>
      </c>
      <c r="B156" s="29">
        <v>37046.527083333334</v>
      </c>
      <c r="C156" t="s">
        <v>107</v>
      </c>
      <c r="D156" t="s">
        <v>501</v>
      </c>
      <c r="E156" t="s">
        <v>912</v>
      </c>
      <c r="G156" t="s">
        <v>913</v>
      </c>
      <c r="H156" t="s">
        <v>324</v>
      </c>
      <c r="I156">
        <v>41027</v>
      </c>
      <c r="J156" t="s">
        <v>717</v>
      </c>
      <c r="K156">
        <v>50</v>
      </c>
      <c r="M156" t="s">
        <v>916</v>
      </c>
      <c r="N156" t="s">
        <v>917</v>
      </c>
      <c r="O156">
        <v>62.25</v>
      </c>
      <c r="P156" t="s">
        <v>31</v>
      </c>
      <c r="R156" s="30">
        <v>37073</v>
      </c>
      <c r="S156" s="30">
        <v>37103</v>
      </c>
    </row>
    <row r="157" spans="1:19" x14ac:dyDescent="0.2">
      <c r="A157" s="70">
        <f t="shared" si="2"/>
        <v>37046</v>
      </c>
      <c r="B157" s="29">
        <v>37046.582638888889</v>
      </c>
      <c r="C157" t="s">
        <v>93</v>
      </c>
      <c r="D157" t="s">
        <v>997</v>
      </c>
      <c r="E157" t="s">
        <v>912</v>
      </c>
      <c r="G157" t="s">
        <v>942</v>
      </c>
      <c r="H157" t="s">
        <v>708</v>
      </c>
      <c r="I157">
        <v>48792</v>
      </c>
      <c r="J157" t="s">
        <v>709</v>
      </c>
      <c r="K157" s="31">
        <v>5000</v>
      </c>
      <c r="M157" t="s">
        <v>945</v>
      </c>
      <c r="N157" t="s">
        <v>917</v>
      </c>
      <c r="O157">
        <v>-7.4999999999999997E-3</v>
      </c>
      <c r="P157" t="s">
        <v>383</v>
      </c>
      <c r="Q157" s="32">
        <v>615000</v>
      </c>
      <c r="R157" s="30">
        <v>37073</v>
      </c>
      <c r="S157" s="30">
        <v>37195</v>
      </c>
    </row>
    <row r="158" spans="1:19" x14ac:dyDescent="0.2">
      <c r="A158" s="70">
        <f t="shared" si="2"/>
        <v>37047</v>
      </c>
      <c r="B158" s="29">
        <v>37047.317361111112</v>
      </c>
      <c r="C158" t="s">
        <v>19</v>
      </c>
      <c r="D158" t="s">
        <v>997</v>
      </c>
      <c r="E158" t="s">
        <v>912</v>
      </c>
      <c r="G158" t="s">
        <v>913</v>
      </c>
      <c r="H158" t="s">
        <v>953</v>
      </c>
      <c r="I158">
        <v>29065</v>
      </c>
      <c r="J158" t="s">
        <v>582</v>
      </c>
      <c r="K158">
        <v>50</v>
      </c>
      <c r="M158" t="s">
        <v>916</v>
      </c>
      <c r="N158" t="s">
        <v>917</v>
      </c>
      <c r="O158">
        <v>46</v>
      </c>
      <c r="P158" t="s">
        <v>31</v>
      </c>
      <c r="Q158" s="32">
        <v>12240</v>
      </c>
      <c r="R158" s="30">
        <v>37049</v>
      </c>
      <c r="S158" s="30">
        <v>37072</v>
      </c>
    </row>
    <row r="159" spans="1:19" x14ac:dyDescent="0.2">
      <c r="A159" s="70">
        <f t="shared" si="2"/>
        <v>37047</v>
      </c>
      <c r="B159" s="29">
        <v>37047.432638888888</v>
      </c>
      <c r="C159" t="s">
        <v>999</v>
      </c>
      <c r="D159" t="s">
        <v>997</v>
      </c>
      <c r="E159" t="s">
        <v>912</v>
      </c>
      <c r="G159" t="s">
        <v>913</v>
      </c>
      <c r="H159" t="s">
        <v>953</v>
      </c>
      <c r="I159">
        <v>52461</v>
      </c>
      <c r="J159" t="s">
        <v>610</v>
      </c>
      <c r="K159">
        <v>50</v>
      </c>
      <c r="M159" t="s">
        <v>916</v>
      </c>
      <c r="N159" t="s">
        <v>917</v>
      </c>
      <c r="O159">
        <v>69.75</v>
      </c>
      <c r="P159" t="s">
        <v>383</v>
      </c>
      <c r="Q159" s="32">
        <v>17708.09</v>
      </c>
      <c r="R159" s="30">
        <v>37104</v>
      </c>
      <c r="S159" s="30">
        <v>37134</v>
      </c>
    </row>
    <row r="160" spans="1:19" x14ac:dyDescent="0.2">
      <c r="A160" s="70">
        <f t="shared" si="2"/>
        <v>37047</v>
      </c>
      <c r="B160" s="29">
        <v>37047.444444444445</v>
      </c>
      <c r="C160" t="s">
        <v>96</v>
      </c>
      <c r="D160" t="s">
        <v>997</v>
      </c>
      <c r="E160" t="s">
        <v>912</v>
      </c>
      <c r="G160" t="s">
        <v>942</v>
      </c>
      <c r="H160" t="s">
        <v>943</v>
      </c>
      <c r="I160">
        <v>50469</v>
      </c>
      <c r="J160" t="s">
        <v>874</v>
      </c>
      <c r="K160" s="31">
        <v>10000</v>
      </c>
      <c r="M160" t="s">
        <v>945</v>
      </c>
      <c r="N160" t="s">
        <v>917</v>
      </c>
      <c r="O160">
        <v>-0.11749999999999999</v>
      </c>
      <c r="P160" t="s">
        <v>383</v>
      </c>
      <c r="Q160" s="32">
        <v>1230000</v>
      </c>
      <c r="R160" s="30">
        <v>37073</v>
      </c>
      <c r="S160" s="30">
        <v>37195</v>
      </c>
    </row>
    <row r="161" spans="1:19" x14ac:dyDescent="0.2">
      <c r="A161" s="70">
        <f t="shared" si="2"/>
        <v>37047</v>
      </c>
      <c r="B161" s="29">
        <v>37047.447222222225</v>
      </c>
      <c r="C161" t="s">
        <v>382</v>
      </c>
      <c r="D161" t="s">
        <v>171</v>
      </c>
      <c r="E161" t="s">
        <v>912</v>
      </c>
      <c r="G161" t="s">
        <v>942</v>
      </c>
      <c r="H161" t="s">
        <v>959</v>
      </c>
      <c r="I161">
        <v>35353</v>
      </c>
      <c r="J161" t="s">
        <v>1015</v>
      </c>
      <c r="K161" s="31">
        <v>5000</v>
      </c>
      <c r="M161" t="s">
        <v>945</v>
      </c>
      <c r="N161" t="s">
        <v>917</v>
      </c>
      <c r="O161">
        <v>4.3600000000000003</v>
      </c>
      <c r="P161" t="s">
        <v>41</v>
      </c>
      <c r="Q161" s="32">
        <v>755000</v>
      </c>
      <c r="R161" s="30">
        <v>37196</v>
      </c>
      <c r="S161" s="30">
        <v>37346</v>
      </c>
    </row>
    <row r="162" spans="1:19" x14ac:dyDescent="0.2">
      <c r="A162" s="70">
        <f t="shared" si="2"/>
        <v>37047</v>
      </c>
      <c r="B162" s="29">
        <v>37047.449305555558</v>
      </c>
      <c r="C162" t="s">
        <v>96</v>
      </c>
      <c r="D162" t="s">
        <v>997</v>
      </c>
      <c r="E162" t="s">
        <v>912</v>
      </c>
      <c r="G162" t="s">
        <v>942</v>
      </c>
      <c r="H162" t="s">
        <v>943</v>
      </c>
      <c r="I162">
        <v>50469</v>
      </c>
      <c r="J162" t="s">
        <v>874</v>
      </c>
      <c r="K162" s="31">
        <v>10000</v>
      </c>
      <c r="M162" t="s">
        <v>945</v>
      </c>
      <c r="N162" t="s">
        <v>917</v>
      </c>
      <c r="O162">
        <v>-0.11749999999999999</v>
      </c>
      <c r="P162" t="s">
        <v>383</v>
      </c>
      <c r="Q162" s="32">
        <v>1230000</v>
      </c>
      <c r="R162" s="30">
        <v>37073</v>
      </c>
      <c r="S162" s="30">
        <v>37195</v>
      </c>
    </row>
    <row r="163" spans="1:19" x14ac:dyDescent="0.2">
      <c r="A163" s="70">
        <f t="shared" si="2"/>
        <v>37047</v>
      </c>
      <c r="B163" s="29">
        <v>37047.461805555555</v>
      </c>
      <c r="C163" t="s">
        <v>96</v>
      </c>
      <c r="D163" t="s">
        <v>997</v>
      </c>
      <c r="E163" t="s">
        <v>912</v>
      </c>
      <c r="G163" t="s">
        <v>942</v>
      </c>
      <c r="H163" t="s">
        <v>943</v>
      </c>
      <c r="I163">
        <v>50469</v>
      </c>
      <c r="J163" t="s">
        <v>874</v>
      </c>
      <c r="K163" s="31">
        <v>10000</v>
      </c>
      <c r="M163" t="s">
        <v>945</v>
      </c>
      <c r="N163" t="s">
        <v>917</v>
      </c>
      <c r="O163">
        <v>-0.115</v>
      </c>
      <c r="P163" t="s">
        <v>383</v>
      </c>
      <c r="Q163" s="32">
        <v>1230000</v>
      </c>
      <c r="R163" s="30">
        <v>37073</v>
      </c>
      <c r="S163" s="30">
        <v>37195</v>
      </c>
    </row>
    <row r="164" spans="1:19" x14ac:dyDescent="0.2">
      <c r="A164" s="70">
        <f t="shared" si="2"/>
        <v>37047</v>
      </c>
      <c r="B164" s="29">
        <v>37047.542361111111</v>
      </c>
      <c r="C164" t="s">
        <v>166</v>
      </c>
      <c r="D164" t="s">
        <v>997</v>
      </c>
      <c r="E164" t="s">
        <v>912</v>
      </c>
      <c r="G164" t="s">
        <v>942</v>
      </c>
      <c r="H164" t="s">
        <v>943</v>
      </c>
      <c r="I164">
        <v>47486</v>
      </c>
      <c r="J164" t="s">
        <v>611</v>
      </c>
      <c r="K164" s="31">
        <v>5000</v>
      </c>
      <c r="M164" t="s">
        <v>945</v>
      </c>
      <c r="N164" t="s">
        <v>917</v>
      </c>
      <c r="O164">
        <v>0.83</v>
      </c>
      <c r="P164" t="s">
        <v>35</v>
      </c>
      <c r="Q164" s="32">
        <v>1070000</v>
      </c>
      <c r="R164" s="30">
        <v>37347</v>
      </c>
      <c r="S164" s="30">
        <v>37560</v>
      </c>
    </row>
    <row r="165" spans="1:19" x14ac:dyDescent="0.2">
      <c r="A165" s="70">
        <f t="shared" si="2"/>
        <v>37047</v>
      </c>
      <c r="B165" s="29">
        <v>37047.605555555558</v>
      </c>
      <c r="C165" t="s">
        <v>19</v>
      </c>
      <c r="D165" t="s">
        <v>997</v>
      </c>
      <c r="E165" t="s">
        <v>912</v>
      </c>
      <c r="G165" t="s">
        <v>913</v>
      </c>
      <c r="H165" t="s">
        <v>953</v>
      </c>
      <c r="I165">
        <v>36463</v>
      </c>
      <c r="J165" t="s">
        <v>606</v>
      </c>
      <c r="L165">
        <v>50</v>
      </c>
      <c r="M165" t="s">
        <v>916</v>
      </c>
      <c r="N165" t="s">
        <v>917</v>
      </c>
      <c r="O165">
        <v>71.75</v>
      </c>
      <c r="P165" t="s">
        <v>31</v>
      </c>
      <c r="Q165" s="32">
        <v>17137</v>
      </c>
      <c r="R165" s="30">
        <v>37104</v>
      </c>
      <c r="S165" s="30">
        <v>37134</v>
      </c>
    </row>
    <row r="166" spans="1:19" x14ac:dyDescent="0.2">
      <c r="A166" s="70">
        <f t="shared" si="2"/>
        <v>37047</v>
      </c>
      <c r="B166" s="29">
        <v>37047.607638888891</v>
      </c>
      <c r="C166" t="s">
        <v>344</v>
      </c>
      <c r="D166" t="s">
        <v>997</v>
      </c>
      <c r="E166" t="s">
        <v>912</v>
      </c>
      <c r="G166" t="s">
        <v>913</v>
      </c>
      <c r="H166" t="s">
        <v>953</v>
      </c>
      <c r="I166">
        <v>36462</v>
      </c>
      <c r="J166" t="s">
        <v>604</v>
      </c>
      <c r="K166">
        <v>50</v>
      </c>
      <c r="M166" t="s">
        <v>916</v>
      </c>
      <c r="N166" t="s">
        <v>917</v>
      </c>
      <c r="O166">
        <v>82</v>
      </c>
      <c r="P166" t="s">
        <v>31</v>
      </c>
      <c r="Q166" s="32">
        <v>17136.86</v>
      </c>
      <c r="R166" s="30">
        <v>37073</v>
      </c>
      <c r="S166" s="30">
        <v>37103</v>
      </c>
    </row>
    <row r="167" spans="1:19" x14ac:dyDescent="0.2">
      <c r="A167" s="70">
        <f t="shared" si="2"/>
        <v>37047</v>
      </c>
      <c r="B167" s="29">
        <v>37047.615972222222</v>
      </c>
      <c r="C167" t="s">
        <v>317</v>
      </c>
      <c r="D167" t="s">
        <v>997</v>
      </c>
      <c r="E167" t="s">
        <v>912</v>
      </c>
      <c r="G167" t="s">
        <v>913</v>
      </c>
      <c r="H167" t="s">
        <v>953</v>
      </c>
      <c r="I167">
        <v>36463</v>
      </c>
      <c r="J167" t="s">
        <v>606</v>
      </c>
      <c r="L167">
        <v>50</v>
      </c>
      <c r="M167" t="s">
        <v>916</v>
      </c>
      <c r="N167" t="s">
        <v>917</v>
      </c>
      <c r="O167">
        <v>70.5</v>
      </c>
      <c r="P167" t="s">
        <v>36</v>
      </c>
      <c r="Q167" s="32">
        <v>17137</v>
      </c>
      <c r="R167" s="30">
        <v>37104</v>
      </c>
      <c r="S167" s="30">
        <v>37134</v>
      </c>
    </row>
    <row r="168" spans="1:19" x14ac:dyDescent="0.2">
      <c r="A168" s="70">
        <f t="shared" si="2"/>
        <v>37047</v>
      </c>
      <c r="B168" s="29">
        <v>37047.616666666669</v>
      </c>
      <c r="C168" t="s">
        <v>317</v>
      </c>
      <c r="D168" t="s">
        <v>997</v>
      </c>
      <c r="E168" t="s">
        <v>912</v>
      </c>
      <c r="G168" t="s">
        <v>913</v>
      </c>
      <c r="H168" t="s">
        <v>953</v>
      </c>
      <c r="I168">
        <v>36463</v>
      </c>
      <c r="J168" t="s">
        <v>606</v>
      </c>
      <c r="L168">
        <v>50</v>
      </c>
      <c r="M168" t="s">
        <v>916</v>
      </c>
      <c r="N168" t="s">
        <v>917</v>
      </c>
      <c r="O168">
        <v>70.5</v>
      </c>
      <c r="P168" t="s">
        <v>36</v>
      </c>
      <c r="Q168" s="32">
        <v>17137</v>
      </c>
      <c r="R168" s="30">
        <v>37104</v>
      </c>
      <c r="S168" s="30">
        <v>37134</v>
      </c>
    </row>
    <row r="169" spans="1:19" x14ac:dyDescent="0.2">
      <c r="A169" s="70">
        <f t="shared" si="2"/>
        <v>37047</v>
      </c>
      <c r="B169" s="29">
        <v>37047.616666666669</v>
      </c>
      <c r="C169" t="s">
        <v>317</v>
      </c>
      <c r="D169" t="s">
        <v>997</v>
      </c>
      <c r="E169" t="s">
        <v>912</v>
      </c>
      <c r="G169" t="s">
        <v>913</v>
      </c>
      <c r="H169" t="s">
        <v>953</v>
      </c>
      <c r="I169">
        <v>36463</v>
      </c>
      <c r="J169" t="s">
        <v>606</v>
      </c>
      <c r="L169">
        <v>50</v>
      </c>
      <c r="M169" t="s">
        <v>916</v>
      </c>
      <c r="N169" t="s">
        <v>917</v>
      </c>
      <c r="O169">
        <v>70.5</v>
      </c>
      <c r="P169" t="s">
        <v>36</v>
      </c>
      <c r="Q169" s="32">
        <v>17137</v>
      </c>
      <c r="R169" s="30">
        <v>37104</v>
      </c>
      <c r="S169" s="30">
        <v>37134</v>
      </c>
    </row>
    <row r="170" spans="1:19" x14ac:dyDescent="0.2">
      <c r="A170" s="70">
        <f t="shared" si="2"/>
        <v>37047</v>
      </c>
      <c r="B170" s="29">
        <v>37047.64166666667</v>
      </c>
      <c r="C170" t="s">
        <v>93</v>
      </c>
      <c r="D170" t="s">
        <v>997</v>
      </c>
      <c r="E170" t="s">
        <v>912</v>
      </c>
      <c r="G170" t="s">
        <v>942</v>
      </c>
      <c r="H170" t="s">
        <v>708</v>
      </c>
      <c r="I170">
        <v>45251</v>
      </c>
      <c r="J170" t="s">
        <v>608</v>
      </c>
      <c r="K170" s="31">
        <v>5000</v>
      </c>
      <c r="M170" t="s">
        <v>945</v>
      </c>
      <c r="N170" t="s">
        <v>917</v>
      </c>
      <c r="O170">
        <v>2.5000000000000001E-3</v>
      </c>
      <c r="P170" t="s">
        <v>383</v>
      </c>
      <c r="Q170" s="32">
        <v>755000</v>
      </c>
      <c r="R170" s="30">
        <v>37196</v>
      </c>
      <c r="S170" s="30">
        <v>37346</v>
      </c>
    </row>
    <row r="171" spans="1:19" x14ac:dyDescent="0.2">
      <c r="A171" s="70">
        <f t="shared" si="2"/>
        <v>37048</v>
      </c>
      <c r="B171" s="29">
        <v>37048.359027777777</v>
      </c>
      <c r="C171" t="s">
        <v>958</v>
      </c>
      <c r="D171" t="s">
        <v>997</v>
      </c>
      <c r="E171" t="s">
        <v>912</v>
      </c>
      <c r="G171" t="s">
        <v>913</v>
      </c>
      <c r="H171" t="s">
        <v>953</v>
      </c>
      <c r="I171">
        <v>36463</v>
      </c>
      <c r="J171" t="s">
        <v>606</v>
      </c>
      <c r="K171">
        <v>50</v>
      </c>
      <c r="M171" t="s">
        <v>916</v>
      </c>
      <c r="N171" t="s">
        <v>917</v>
      </c>
      <c r="O171">
        <v>70.5</v>
      </c>
      <c r="P171" t="s">
        <v>41</v>
      </c>
      <c r="Q171" s="32">
        <v>17137</v>
      </c>
      <c r="R171" s="30">
        <v>37104</v>
      </c>
      <c r="S171" s="30">
        <v>37134</v>
      </c>
    </row>
    <row r="172" spans="1:19" x14ac:dyDescent="0.2">
      <c r="A172" s="70">
        <f t="shared" si="2"/>
        <v>37048</v>
      </c>
      <c r="B172" s="29">
        <v>37048.388888888891</v>
      </c>
      <c r="C172" t="s">
        <v>1011</v>
      </c>
      <c r="D172" t="s">
        <v>911</v>
      </c>
      <c r="E172" t="s">
        <v>912</v>
      </c>
      <c r="G172" t="s">
        <v>942</v>
      </c>
      <c r="H172" t="s">
        <v>943</v>
      </c>
      <c r="I172">
        <v>41225</v>
      </c>
      <c r="J172" t="s">
        <v>1012</v>
      </c>
      <c r="L172" s="31">
        <v>5000</v>
      </c>
      <c r="M172" t="s">
        <v>945</v>
      </c>
      <c r="N172" t="s">
        <v>917</v>
      </c>
      <c r="O172">
        <v>-0.84</v>
      </c>
      <c r="P172" t="s">
        <v>266</v>
      </c>
      <c r="Q172" s="32">
        <v>1070000</v>
      </c>
      <c r="R172" s="30">
        <v>37347</v>
      </c>
      <c r="S172" s="30">
        <v>37560</v>
      </c>
    </row>
    <row r="173" spans="1:19" x14ac:dyDescent="0.2">
      <c r="A173" s="70">
        <f t="shared" si="2"/>
        <v>37049</v>
      </c>
      <c r="B173" s="29">
        <v>37049.345833333333</v>
      </c>
      <c r="C173" t="s">
        <v>248</v>
      </c>
      <c r="D173" t="s">
        <v>997</v>
      </c>
      <c r="E173" t="s">
        <v>912</v>
      </c>
      <c r="G173" t="s">
        <v>913</v>
      </c>
      <c r="H173" t="s">
        <v>953</v>
      </c>
      <c r="I173">
        <v>48660</v>
      </c>
      <c r="J173" t="s">
        <v>698</v>
      </c>
      <c r="K173">
        <v>50</v>
      </c>
      <c r="M173" t="s">
        <v>916</v>
      </c>
      <c r="N173" t="s">
        <v>917</v>
      </c>
      <c r="O173">
        <v>44.85</v>
      </c>
      <c r="P173" t="s">
        <v>41</v>
      </c>
      <c r="Q173" s="32">
        <v>34844.94</v>
      </c>
      <c r="R173" s="30">
        <v>37316</v>
      </c>
      <c r="S173" s="30">
        <v>37376</v>
      </c>
    </row>
    <row r="174" spans="1:19" x14ac:dyDescent="0.2">
      <c r="A174" s="70">
        <f t="shared" si="2"/>
        <v>37049</v>
      </c>
      <c r="B174" s="29">
        <v>37049.4</v>
      </c>
      <c r="C174" t="s">
        <v>382</v>
      </c>
      <c r="D174" t="s">
        <v>997</v>
      </c>
      <c r="E174" t="s">
        <v>912</v>
      </c>
      <c r="G174" t="s">
        <v>913</v>
      </c>
      <c r="H174" t="s">
        <v>953</v>
      </c>
      <c r="I174">
        <v>36462</v>
      </c>
      <c r="J174" t="s">
        <v>604</v>
      </c>
      <c r="K174">
        <v>50</v>
      </c>
      <c r="M174" t="s">
        <v>916</v>
      </c>
      <c r="N174" t="s">
        <v>917</v>
      </c>
      <c r="O174">
        <v>79.75</v>
      </c>
      <c r="P174" t="s">
        <v>35</v>
      </c>
      <c r="Q174" s="32">
        <v>17137</v>
      </c>
      <c r="R174" s="30">
        <v>37073</v>
      </c>
      <c r="S174" s="30">
        <v>37103</v>
      </c>
    </row>
    <row r="175" spans="1:19" x14ac:dyDescent="0.2">
      <c r="A175" s="70">
        <f t="shared" si="2"/>
        <v>37049</v>
      </c>
      <c r="B175" s="29">
        <v>37049.543749999997</v>
      </c>
      <c r="C175" t="s">
        <v>344</v>
      </c>
      <c r="D175" t="s">
        <v>997</v>
      </c>
      <c r="E175" t="s">
        <v>912</v>
      </c>
      <c r="G175" t="s">
        <v>913</v>
      </c>
      <c r="H175" t="s">
        <v>953</v>
      </c>
      <c r="I175">
        <v>29089</v>
      </c>
      <c r="J175" t="s">
        <v>865</v>
      </c>
      <c r="K175">
        <v>50</v>
      </c>
      <c r="M175" t="s">
        <v>916</v>
      </c>
      <c r="N175" t="s">
        <v>917</v>
      </c>
      <c r="O175">
        <v>43.5</v>
      </c>
      <c r="P175" t="s">
        <v>31</v>
      </c>
      <c r="Q175" s="32">
        <v>4080</v>
      </c>
      <c r="R175" s="30">
        <v>37053</v>
      </c>
      <c r="S175" s="30">
        <v>37057</v>
      </c>
    </row>
    <row r="176" spans="1:19" x14ac:dyDescent="0.2">
      <c r="A176" s="70">
        <f t="shared" si="2"/>
        <v>37049</v>
      </c>
      <c r="B176" s="29">
        <v>37049.54583333333</v>
      </c>
      <c r="C176" t="s">
        <v>249</v>
      </c>
      <c r="D176" t="s">
        <v>911</v>
      </c>
      <c r="E176" t="s">
        <v>912</v>
      </c>
      <c r="G176" t="s">
        <v>913</v>
      </c>
      <c r="H176" t="s">
        <v>953</v>
      </c>
      <c r="I176">
        <v>29083</v>
      </c>
      <c r="J176" t="s">
        <v>697</v>
      </c>
      <c r="K176">
        <v>50</v>
      </c>
      <c r="M176" t="s">
        <v>916</v>
      </c>
      <c r="N176" t="s">
        <v>917</v>
      </c>
      <c r="O176">
        <v>42.25</v>
      </c>
      <c r="P176" t="s">
        <v>41</v>
      </c>
      <c r="Q176" s="32">
        <v>4080</v>
      </c>
      <c r="R176" s="30">
        <v>37053</v>
      </c>
      <c r="S176" s="30">
        <v>37057</v>
      </c>
    </row>
    <row r="177" spans="1:19" x14ac:dyDescent="0.2">
      <c r="A177" s="70">
        <f t="shared" si="2"/>
        <v>37049</v>
      </c>
      <c r="B177" s="29">
        <v>37049.554166666669</v>
      </c>
      <c r="C177" t="s">
        <v>730</v>
      </c>
      <c r="D177" t="s">
        <v>501</v>
      </c>
      <c r="E177" t="s">
        <v>912</v>
      </c>
      <c r="G177" t="s">
        <v>913</v>
      </c>
      <c r="H177" t="s">
        <v>953</v>
      </c>
      <c r="I177">
        <v>51761</v>
      </c>
      <c r="J177" t="s">
        <v>580</v>
      </c>
      <c r="L177">
        <v>50</v>
      </c>
      <c r="M177" t="s">
        <v>916</v>
      </c>
      <c r="N177" t="s">
        <v>917</v>
      </c>
      <c r="O177">
        <v>53</v>
      </c>
      <c r="P177" t="s">
        <v>31</v>
      </c>
      <c r="Q177" s="32">
        <v>2856</v>
      </c>
      <c r="R177" s="30">
        <v>37053</v>
      </c>
      <c r="S177" s="30">
        <v>37057</v>
      </c>
    </row>
    <row r="178" spans="1:19" x14ac:dyDescent="0.2">
      <c r="A178" s="70" t="e">
        <f t="shared" si="2"/>
        <v>#VALUE!</v>
      </c>
    </row>
    <row r="179" spans="1:19" x14ac:dyDescent="0.2">
      <c r="A179" s="70" t="e">
        <f t="shared" si="2"/>
        <v>#VALUE!</v>
      </c>
    </row>
    <row r="180" spans="1:19" x14ac:dyDescent="0.2">
      <c r="A180" s="70" t="e">
        <f t="shared" si="2"/>
        <v>#VALUE!</v>
      </c>
    </row>
    <row r="181" spans="1:19" x14ac:dyDescent="0.2">
      <c r="A181" s="70" t="e">
        <f t="shared" si="2"/>
        <v>#VALUE!</v>
      </c>
    </row>
    <row r="182" spans="1:19" x14ac:dyDescent="0.2">
      <c r="A182" s="70" t="e">
        <f t="shared" si="2"/>
        <v>#VALUE!</v>
      </c>
    </row>
    <row r="183" spans="1:19" x14ac:dyDescent="0.2">
      <c r="A183" s="70" t="e">
        <f t="shared" si="2"/>
        <v>#VALUE!</v>
      </c>
    </row>
    <row r="184" spans="1:19" x14ac:dyDescent="0.2">
      <c r="A184" s="70" t="e">
        <f t="shared" si="2"/>
        <v>#VALUE!</v>
      </c>
    </row>
    <row r="185" spans="1:19" x14ac:dyDescent="0.2">
      <c r="A185" s="70" t="e">
        <f t="shared" si="2"/>
        <v>#VALUE!</v>
      </c>
    </row>
    <row r="186" spans="1:19" x14ac:dyDescent="0.2">
      <c r="A186" s="70" t="e">
        <f t="shared" si="2"/>
        <v>#VALUE!</v>
      </c>
    </row>
    <row r="187" spans="1:19" x14ac:dyDescent="0.2">
      <c r="A187" s="70" t="e">
        <f t="shared" si="2"/>
        <v>#VALUE!</v>
      </c>
    </row>
    <row r="188" spans="1:19" x14ac:dyDescent="0.2">
      <c r="A188" s="70" t="e">
        <f t="shared" si="2"/>
        <v>#VALUE!</v>
      </c>
    </row>
    <row r="189" spans="1:19" x14ac:dyDescent="0.2">
      <c r="A189" s="70" t="e">
        <f t="shared" si="2"/>
        <v>#VALUE!</v>
      </c>
    </row>
    <row r="190" spans="1:19" x14ac:dyDescent="0.2">
      <c r="A190" s="70" t="e">
        <f t="shared" si="2"/>
        <v>#VALUE!</v>
      </c>
    </row>
    <row r="191" spans="1:19" x14ac:dyDescent="0.2">
      <c r="A191" s="70" t="e">
        <f t="shared" si="2"/>
        <v>#VALUE!</v>
      </c>
    </row>
    <row r="192" spans="1:19" x14ac:dyDescent="0.2">
      <c r="A192" s="70" t="e">
        <f t="shared" si="2"/>
        <v>#VALUE!</v>
      </c>
    </row>
    <row r="193" spans="1:1" x14ac:dyDescent="0.2">
      <c r="A193" s="70" t="e">
        <f t="shared" si="2"/>
        <v>#VALUE!</v>
      </c>
    </row>
    <row r="194" spans="1:1" x14ac:dyDescent="0.2">
      <c r="A194" s="70" t="e">
        <f t="shared" si="2"/>
        <v>#VALUE!</v>
      </c>
    </row>
    <row r="195" spans="1:1" x14ac:dyDescent="0.2">
      <c r="A195" s="70" t="e">
        <f t="shared" si="2"/>
        <v>#VALUE!</v>
      </c>
    </row>
    <row r="196" spans="1:1" x14ac:dyDescent="0.2">
      <c r="A196" s="70" t="e">
        <f t="shared" ref="A196:A259" si="3">DATEVALUE(TEXT(B196, "mm/dd/yy"))</f>
        <v>#VALUE!</v>
      </c>
    </row>
    <row r="197" spans="1:1" x14ac:dyDescent="0.2">
      <c r="A197" s="70" t="e">
        <f t="shared" si="3"/>
        <v>#VALUE!</v>
      </c>
    </row>
    <row r="198" spans="1:1" x14ac:dyDescent="0.2">
      <c r="A198" s="70" t="e">
        <f t="shared" si="3"/>
        <v>#VALUE!</v>
      </c>
    </row>
    <row r="199" spans="1:1" x14ac:dyDescent="0.2">
      <c r="A199" s="70" t="e">
        <f t="shared" si="3"/>
        <v>#VALUE!</v>
      </c>
    </row>
    <row r="200" spans="1:1" x14ac:dyDescent="0.2">
      <c r="A200" s="70" t="e">
        <f t="shared" si="3"/>
        <v>#VALUE!</v>
      </c>
    </row>
    <row r="201" spans="1:1" x14ac:dyDescent="0.2">
      <c r="A201" s="70" t="e">
        <f t="shared" si="3"/>
        <v>#VALUE!</v>
      </c>
    </row>
    <row r="202" spans="1:1" x14ac:dyDescent="0.2">
      <c r="A202" s="70" t="e">
        <f t="shared" si="3"/>
        <v>#VALUE!</v>
      </c>
    </row>
    <row r="203" spans="1:1" x14ac:dyDescent="0.2">
      <c r="A203" s="70" t="e">
        <f t="shared" si="3"/>
        <v>#VALUE!</v>
      </c>
    </row>
    <row r="204" spans="1:1" x14ac:dyDescent="0.2">
      <c r="A204" s="70" t="e">
        <f t="shared" si="3"/>
        <v>#VALUE!</v>
      </c>
    </row>
    <row r="205" spans="1:1" x14ac:dyDescent="0.2">
      <c r="A205" s="70" t="e">
        <f t="shared" si="3"/>
        <v>#VALUE!</v>
      </c>
    </row>
    <row r="206" spans="1:1" x14ac:dyDescent="0.2">
      <c r="A206" s="70" t="e">
        <f t="shared" si="3"/>
        <v>#VALUE!</v>
      </c>
    </row>
    <row r="207" spans="1:1" x14ac:dyDescent="0.2">
      <c r="A207" s="70" t="e">
        <f t="shared" si="3"/>
        <v>#VALUE!</v>
      </c>
    </row>
    <row r="208" spans="1:1" x14ac:dyDescent="0.2">
      <c r="A208" s="70" t="e">
        <f t="shared" si="3"/>
        <v>#VALUE!</v>
      </c>
    </row>
    <row r="209" spans="1:1" x14ac:dyDescent="0.2">
      <c r="A209" s="70" t="e">
        <f t="shared" si="3"/>
        <v>#VALUE!</v>
      </c>
    </row>
    <row r="210" spans="1:1" x14ac:dyDescent="0.2">
      <c r="A210" s="70" t="e">
        <f t="shared" si="3"/>
        <v>#VALUE!</v>
      </c>
    </row>
    <row r="211" spans="1:1" x14ac:dyDescent="0.2">
      <c r="A211" s="70" t="e">
        <f t="shared" si="3"/>
        <v>#VALUE!</v>
      </c>
    </row>
    <row r="212" spans="1:1" x14ac:dyDescent="0.2">
      <c r="A212" s="70" t="e">
        <f t="shared" si="3"/>
        <v>#VALUE!</v>
      </c>
    </row>
    <row r="213" spans="1:1" x14ac:dyDescent="0.2">
      <c r="A213" s="70" t="e">
        <f t="shared" si="3"/>
        <v>#VALUE!</v>
      </c>
    </row>
    <row r="214" spans="1:1" x14ac:dyDescent="0.2">
      <c r="A214" s="70" t="e">
        <f t="shared" si="3"/>
        <v>#VALUE!</v>
      </c>
    </row>
    <row r="215" spans="1:1" x14ac:dyDescent="0.2">
      <c r="A215" s="70" t="e">
        <f t="shared" si="3"/>
        <v>#VALUE!</v>
      </c>
    </row>
    <row r="216" spans="1:1" x14ac:dyDescent="0.2">
      <c r="A216" s="70" t="e">
        <f t="shared" si="3"/>
        <v>#VALUE!</v>
      </c>
    </row>
    <row r="217" spans="1:1" x14ac:dyDescent="0.2">
      <c r="A217" s="70" t="e">
        <f t="shared" si="3"/>
        <v>#VALUE!</v>
      </c>
    </row>
    <row r="218" spans="1:1" x14ac:dyDescent="0.2">
      <c r="A218" s="70" t="e">
        <f t="shared" si="3"/>
        <v>#VALUE!</v>
      </c>
    </row>
    <row r="219" spans="1:1" x14ac:dyDescent="0.2">
      <c r="A219" s="70" t="e">
        <f t="shared" si="3"/>
        <v>#VALUE!</v>
      </c>
    </row>
    <row r="220" spans="1:1" x14ac:dyDescent="0.2">
      <c r="A220" s="70" t="e">
        <f t="shared" si="3"/>
        <v>#VALUE!</v>
      </c>
    </row>
    <row r="221" spans="1:1" x14ac:dyDescent="0.2">
      <c r="A221" s="70" t="e">
        <f t="shared" si="3"/>
        <v>#VALUE!</v>
      </c>
    </row>
    <row r="222" spans="1:1" x14ac:dyDescent="0.2">
      <c r="A222" s="70" t="e">
        <f t="shared" si="3"/>
        <v>#VALUE!</v>
      </c>
    </row>
    <row r="223" spans="1:1" x14ac:dyDescent="0.2">
      <c r="A223" s="70" t="e">
        <f t="shared" si="3"/>
        <v>#VALUE!</v>
      </c>
    </row>
    <row r="224" spans="1:1" x14ac:dyDescent="0.2">
      <c r="A224" s="70" t="e">
        <f t="shared" si="3"/>
        <v>#VALUE!</v>
      </c>
    </row>
    <row r="225" spans="1:1" x14ac:dyDescent="0.2">
      <c r="A225" s="70" t="e">
        <f t="shared" si="3"/>
        <v>#VALUE!</v>
      </c>
    </row>
    <row r="226" spans="1:1" x14ac:dyDescent="0.2">
      <c r="A226" s="70" t="e">
        <f t="shared" si="3"/>
        <v>#VALUE!</v>
      </c>
    </row>
    <row r="227" spans="1:1" x14ac:dyDescent="0.2">
      <c r="A227" s="70" t="e">
        <f t="shared" si="3"/>
        <v>#VALUE!</v>
      </c>
    </row>
    <row r="228" spans="1:1" x14ac:dyDescent="0.2">
      <c r="A228" s="70" t="e">
        <f t="shared" si="3"/>
        <v>#VALUE!</v>
      </c>
    </row>
    <row r="229" spans="1:1" x14ac:dyDescent="0.2">
      <c r="A229" s="70" t="e">
        <f t="shared" si="3"/>
        <v>#VALUE!</v>
      </c>
    </row>
    <row r="230" spans="1:1" x14ac:dyDescent="0.2">
      <c r="A230" s="70" t="e">
        <f t="shared" si="3"/>
        <v>#VALUE!</v>
      </c>
    </row>
    <row r="231" spans="1:1" x14ac:dyDescent="0.2">
      <c r="A231" s="70" t="e">
        <f t="shared" si="3"/>
        <v>#VALUE!</v>
      </c>
    </row>
    <row r="232" spans="1:1" x14ac:dyDescent="0.2">
      <c r="A232" s="70" t="e">
        <f t="shared" si="3"/>
        <v>#VALUE!</v>
      </c>
    </row>
    <row r="233" spans="1:1" x14ac:dyDescent="0.2">
      <c r="A233" s="70" t="e">
        <f t="shared" si="3"/>
        <v>#VALUE!</v>
      </c>
    </row>
    <row r="234" spans="1:1" x14ac:dyDescent="0.2">
      <c r="A234" s="70" t="e">
        <f t="shared" si="3"/>
        <v>#VALUE!</v>
      </c>
    </row>
    <row r="235" spans="1:1" x14ac:dyDescent="0.2">
      <c r="A235" s="70" t="e">
        <f t="shared" si="3"/>
        <v>#VALUE!</v>
      </c>
    </row>
    <row r="236" spans="1:1" x14ac:dyDescent="0.2">
      <c r="A236" s="70" t="e">
        <f t="shared" si="3"/>
        <v>#VALUE!</v>
      </c>
    </row>
    <row r="237" spans="1:1" x14ac:dyDescent="0.2">
      <c r="A237" s="70" t="e">
        <f t="shared" si="3"/>
        <v>#VALUE!</v>
      </c>
    </row>
    <row r="238" spans="1:1" x14ac:dyDescent="0.2">
      <c r="A238" s="70" t="e">
        <f t="shared" si="3"/>
        <v>#VALUE!</v>
      </c>
    </row>
    <row r="239" spans="1:1" x14ac:dyDescent="0.2">
      <c r="A239" s="70" t="e">
        <f t="shared" si="3"/>
        <v>#VALUE!</v>
      </c>
    </row>
    <row r="240" spans="1:1" x14ac:dyDescent="0.2">
      <c r="A240" s="70" t="e">
        <f t="shared" si="3"/>
        <v>#VALUE!</v>
      </c>
    </row>
    <row r="241" spans="1:1" x14ac:dyDescent="0.2">
      <c r="A241" s="70" t="e">
        <f t="shared" si="3"/>
        <v>#VALUE!</v>
      </c>
    </row>
    <row r="242" spans="1:1" x14ac:dyDescent="0.2">
      <c r="A242" s="70" t="e">
        <f t="shared" si="3"/>
        <v>#VALUE!</v>
      </c>
    </row>
    <row r="243" spans="1:1" x14ac:dyDescent="0.2">
      <c r="A243" s="70" t="e">
        <f t="shared" si="3"/>
        <v>#VALUE!</v>
      </c>
    </row>
    <row r="244" spans="1:1" x14ac:dyDescent="0.2">
      <c r="A244" s="70" t="e">
        <f t="shared" si="3"/>
        <v>#VALUE!</v>
      </c>
    </row>
    <row r="245" spans="1:1" x14ac:dyDescent="0.2">
      <c r="A245" s="70" t="e">
        <f t="shared" si="3"/>
        <v>#VALUE!</v>
      </c>
    </row>
    <row r="246" spans="1:1" x14ac:dyDescent="0.2">
      <c r="A246" s="70" t="e">
        <f t="shared" si="3"/>
        <v>#VALUE!</v>
      </c>
    </row>
    <row r="247" spans="1:1" x14ac:dyDescent="0.2">
      <c r="A247" s="70" t="e">
        <f t="shared" si="3"/>
        <v>#VALUE!</v>
      </c>
    </row>
    <row r="248" spans="1:1" x14ac:dyDescent="0.2">
      <c r="A248" s="70" t="e">
        <f t="shared" si="3"/>
        <v>#VALUE!</v>
      </c>
    </row>
    <row r="249" spans="1:1" x14ac:dyDescent="0.2">
      <c r="A249" s="70" t="e">
        <f t="shared" si="3"/>
        <v>#VALUE!</v>
      </c>
    </row>
    <row r="250" spans="1:1" x14ac:dyDescent="0.2">
      <c r="A250" s="70" t="e">
        <f t="shared" si="3"/>
        <v>#VALUE!</v>
      </c>
    </row>
    <row r="251" spans="1:1" x14ac:dyDescent="0.2">
      <c r="A251" s="70" t="e">
        <f t="shared" si="3"/>
        <v>#VALUE!</v>
      </c>
    </row>
    <row r="252" spans="1:1" x14ac:dyDescent="0.2">
      <c r="A252" s="70" t="e">
        <f t="shared" si="3"/>
        <v>#VALUE!</v>
      </c>
    </row>
    <row r="253" spans="1:1" x14ac:dyDescent="0.2">
      <c r="A253" s="70" t="e">
        <f t="shared" si="3"/>
        <v>#VALUE!</v>
      </c>
    </row>
    <row r="254" spans="1:1" x14ac:dyDescent="0.2">
      <c r="A254" s="70" t="e">
        <f t="shared" si="3"/>
        <v>#VALUE!</v>
      </c>
    </row>
    <row r="255" spans="1:1" x14ac:dyDescent="0.2">
      <c r="A255" s="70" t="e">
        <f t="shared" si="3"/>
        <v>#VALUE!</v>
      </c>
    </row>
    <row r="256" spans="1:1" x14ac:dyDescent="0.2">
      <c r="A256" s="70" t="e">
        <f t="shared" si="3"/>
        <v>#VALUE!</v>
      </c>
    </row>
    <row r="257" spans="1:1" x14ac:dyDescent="0.2">
      <c r="A257" s="70" t="e">
        <f t="shared" si="3"/>
        <v>#VALUE!</v>
      </c>
    </row>
    <row r="258" spans="1:1" x14ac:dyDescent="0.2">
      <c r="A258" s="70" t="e">
        <f t="shared" si="3"/>
        <v>#VALUE!</v>
      </c>
    </row>
    <row r="259" spans="1:1" x14ac:dyDescent="0.2">
      <c r="A259" s="70" t="e">
        <f t="shared" si="3"/>
        <v>#VALUE!</v>
      </c>
    </row>
    <row r="260" spans="1:1" x14ac:dyDescent="0.2">
      <c r="A260" s="70" t="e">
        <f t="shared" ref="A260:A323" si="4">DATEVALUE(TEXT(B260, "mm/dd/yy"))</f>
        <v>#VALUE!</v>
      </c>
    </row>
    <row r="261" spans="1:1" x14ac:dyDescent="0.2">
      <c r="A261" s="70" t="e">
        <f t="shared" si="4"/>
        <v>#VALUE!</v>
      </c>
    </row>
    <row r="262" spans="1:1" x14ac:dyDescent="0.2">
      <c r="A262" s="70" t="e">
        <f t="shared" si="4"/>
        <v>#VALUE!</v>
      </c>
    </row>
    <row r="263" spans="1:1" x14ac:dyDescent="0.2">
      <c r="A263" s="70" t="e">
        <f t="shared" si="4"/>
        <v>#VALUE!</v>
      </c>
    </row>
    <row r="264" spans="1:1" x14ac:dyDescent="0.2">
      <c r="A264" s="70" t="e">
        <f t="shared" si="4"/>
        <v>#VALUE!</v>
      </c>
    </row>
    <row r="265" spans="1:1" x14ac:dyDescent="0.2">
      <c r="A265" s="70" t="e">
        <f t="shared" si="4"/>
        <v>#VALUE!</v>
      </c>
    </row>
    <row r="266" spans="1:1" x14ac:dyDescent="0.2">
      <c r="A266" s="70" t="e">
        <f t="shared" si="4"/>
        <v>#VALUE!</v>
      </c>
    </row>
    <row r="267" spans="1:1" x14ac:dyDescent="0.2">
      <c r="A267" s="70" t="e">
        <f t="shared" si="4"/>
        <v>#VALUE!</v>
      </c>
    </row>
    <row r="268" spans="1:1" x14ac:dyDescent="0.2">
      <c r="A268" s="70" t="e">
        <f t="shared" si="4"/>
        <v>#VALUE!</v>
      </c>
    </row>
    <row r="269" spans="1:1" x14ac:dyDescent="0.2">
      <c r="A269" s="70" t="e">
        <f t="shared" si="4"/>
        <v>#VALUE!</v>
      </c>
    </row>
    <row r="270" spans="1:1" x14ac:dyDescent="0.2">
      <c r="A270" s="70" t="e">
        <f t="shared" si="4"/>
        <v>#VALUE!</v>
      </c>
    </row>
    <row r="271" spans="1:1" x14ac:dyDescent="0.2">
      <c r="A271" s="70" t="e">
        <f t="shared" si="4"/>
        <v>#VALUE!</v>
      </c>
    </row>
    <row r="272" spans="1:1" x14ac:dyDescent="0.2">
      <c r="A272" s="70" t="e">
        <f t="shared" si="4"/>
        <v>#VALUE!</v>
      </c>
    </row>
    <row r="273" spans="1:1" x14ac:dyDescent="0.2">
      <c r="A273" s="70" t="e">
        <f t="shared" si="4"/>
        <v>#VALUE!</v>
      </c>
    </row>
    <row r="274" spans="1:1" x14ac:dyDescent="0.2">
      <c r="A274" s="70" t="e">
        <f t="shared" si="4"/>
        <v>#VALUE!</v>
      </c>
    </row>
    <row r="275" spans="1:1" x14ac:dyDescent="0.2">
      <c r="A275" s="70" t="e">
        <f t="shared" si="4"/>
        <v>#VALUE!</v>
      </c>
    </row>
    <row r="276" spans="1:1" x14ac:dyDescent="0.2">
      <c r="A276" s="70" t="e">
        <f t="shared" si="4"/>
        <v>#VALUE!</v>
      </c>
    </row>
    <row r="277" spans="1:1" x14ac:dyDescent="0.2">
      <c r="A277" s="70" t="e">
        <f t="shared" si="4"/>
        <v>#VALUE!</v>
      </c>
    </row>
    <row r="278" spans="1:1" x14ac:dyDescent="0.2">
      <c r="A278" s="70" t="e">
        <f t="shared" si="4"/>
        <v>#VALUE!</v>
      </c>
    </row>
    <row r="279" spans="1:1" x14ac:dyDescent="0.2">
      <c r="A279" s="70" t="e">
        <f t="shared" si="4"/>
        <v>#VALUE!</v>
      </c>
    </row>
    <row r="280" spans="1:1" x14ac:dyDescent="0.2">
      <c r="A280" s="70" t="e">
        <f t="shared" si="4"/>
        <v>#VALUE!</v>
      </c>
    </row>
    <row r="281" spans="1:1" x14ac:dyDescent="0.2">
      <c r="A281" s="70" t="e">
        <f t="shared" si="4"/>
        <v>#VALUE!</v>
      </c>
    </row>
    <row r="282" spans="1:1" x14ac:dyDescent="0.2">
      <c r="A282" s="70" t="e">
        <f t="shared" si="4"/>
        <v>#VALUE!</v>
      </c>
    </row>
    <row r="283" spans="1:1" x14ac:dyDescent="0.2">
      <c r="A283" s="70" t="e">
        <f t="shared" si="4"/>
        <v>#VALUE!</v>
      </c>
    </row>
    <row r="284" spans="1:1" x14ac:dyDescent="0.2">
      <c r="A284" s="70" t="e">
        <f t="shared" si="4"/>
        <v>#VALUE!</v>
      </c>
    </row>
    <row r="285" spans="1:1" x14ac:dyDescent="0.2">
      <c r="A285" s="70" t="e">
        <f t="shared" si="4"/>
        <v>#VALUE!</v>
      </c>
    </row>
    <row r="286" spans="1:1" x14ac:dyDescent="0.2">
      <c r="A286" s="70" t="e">
        <f t="shared" si="4"/>
        <v>#VALUE!</v>
      </c>
    </row>
    <row r="287" spans="1:1" x14ac:dyDescent="0.2">
      <c r="A287" s="70" t="e">
        <f t="shared" si="4"/>
        <v>#VALUE!</v>
      </c>
    </row>
    <row r="288" spans="1:1" x14ac:dyDescent="0.2">
      <c r="A288" s="70" t="e">
        <f t="shared" si="4"/>
        <v>#VALUE!</v>
      </c>
    </row>
    <row r="289" spans="1:1" x14ac:dyDescent="0.2">
      <c r="A289" s="70" t="e">
        <f t="shared" si="4"/>
        <v>#VALUE!</v>
      </c>
    </row>
    <row r="290" spans="1:1" x14ac:dyDescent="0.2">
      <c r="A290" s="70" t="e">
        <f t="shared" si="4"/>
        <v>#VALUE!</v>
      </c>
    </row>
    <row r="291" spans="1:1" x14ac:dyDescent="0.2">
      <c r="A291" s="70" t="e">
        <f t="shared" si="4"/>
        <v>#VALUE!</v>
      </c>
    </row>
    <row r="292" spans="1:1" x14ac:dyDescent="0.2">
      <c r="A292" s="70" t="e">
        <f t="shared" si="4"/>
        <v>#VALUE!</v>
      </c>
    </row>
    <row r="293" spans="1:1" x14ac:dyDescent="0.2">
      <c r="A293" s="70" t="e">
        <f t="shared" si="4"/>
        <v>#VALUE!</v>
      </c>
    </row>
    <row r="294" spans="1:1" x14ac:dyDescent="0.2">
      <c r="A294" s="70" t="e">
        <f t="shared" si="4"/>
        <v>#VALUE!</v>
      </c>
    </row>
    <row r="295" spans="1:1" x14ac:dyDescent="0.2">
      <c r="A295" s="70" t="e">
        <f t="shared" si="4"/>
        <v>#VALUE!</v>
      </c>
    </row>
    <row r="296" spans="1:1" x14ac:dyDescent="0.2">
      <c r="A296" s="70" t="e">
        <f t="shared" si="4"/>
        <v>#VALUE!</v>
      </c>
    </row>
    <row r="297" spans="1:1" x14ac:dyDescent="0.2">
      <c r="A297" s="70" t="e">
        <f t="shared" si="4"/>
        <v>#VALUE!</v>
      </c>
    </row>
    <row r="298" spans="1:1" x14ac:dyDescent="0.2">
      <c r="A298" s="70" t="e">
        <f t="shared" si="4"/>
        <v>#VALUE!</v>
      </c>
    </row>
    <row r="299" spans="1:1" x14ac:dyDescent="0.2">
      <c r="A299" s="70" t="e">
        <f t="shared" si="4"/>
        <v>#VALUE!</v>
      </c>
    </row>
    <row r="300" spans="1:1" x14ac:dyDescent="0.2">
      <c r="A300" s="70" t="e">
        <f t="shared" si="4"/>
        <v>#VALUE!</v>
      </c>
    </row>
    <row r="301" spans="1:1" x14ac:dyDescent="0.2">
      <c r="A301" s="70" t="e">
        <f t="shared" si="4"/>
        <v>#VALUE!</v>
      </c>
    </row>
    <row r="302" spans="1:1" x14ac:dyDescent="0.2">
      <c r="A302" s="70" t="e">
        <f t="shared" si="4"/>
        <v>#VALUE!</v>
      </c>
    </row>
    <row r="303" spans="1:1" x14ac:dyDescent="0.2">
      <c r="A303" s="70" t="e">
        <f t="shared" si="4"/>
        <v>#VALUE!</v>
      </c>
    </row>
    <row r="304" spans="1:1" x14ac:dyDescent="0.2">
      <c r="A304" s="70" t="e">
        <f t="shared" si="4"/>
        <v>#VALUE!</v>
      </c>
    </row>
    <row r="305" spans="1:1" x14ac:dyDescent="0.2">
      <c r="A305" s="70" t="e">
        <f t="shared" si="4"/>
        <v>#VALUE!</v>
      </c>
    </row>
    <row r="306" spans="1:1" x14ac:dyDescent="0.2">
      <c r="A306" s="70" t="e">
        <f t="shared" si="4"/>
        <v>#VALUE!</v>
      </c>
    </row>
    <row r="307" spans="1:1" x14ac:dyDescent="0.2">
      <c r="A307" s="70" t="e">
        <f t="shared" si="4"/>
        <v>#VALUE!</v>
      </c>
    </row>
    <row r="308" spans="1:1" x14ac:dyDescent="0.2">
      <c r="A308" s="70" t="e">
        <f t="shared" si="4"/>
        <v>#VALUE!</v>
      </c>
    </row>
    <row r="309" spans="1:1" x14ac:dyDescent="0.2">
      <c r="A309" s="70" t="e">
        <f t="shared" si="4"/>
        <v>#VALUE!</v>
      </c>
    </row>
    <row r="310" spans="1:1" x14ac:dyDescent="0.2">
      <c r="A310" s="70" t="e">
        <f t="shared" si="4"/>
        <v>#VALUE!</v>
      </c>
    </row>
    <row r="311" spans="1:1" x14ac:dyDescent="0.2">
      <c r="A311" s="70" t="e">
        <f t="shared" si="4"/>
        <v>#VALUE!</v>
      </c>
    </row>
    <row r="312" spans="1:1" x14ac:dyDescent="0.2">
      <c r="A312" s="70" t="e">
        <f t="shared" si="4"/>
        <v>#VALUE!</v>
      </c>
    </row>
    <row r="313" spans="1:1" x14ac:dyDescent="0.2">
      <c r="A313" s="70" t="e">
        <f t="shared" si="4"/>
        <v>#VALUE!</v>
      </c>
    </row>
    <row r="314" spans="1:1" x14ac:dyDescent="0.2">
      <c r="A314" s="70" t="e">
        <f t="shared" si="4"/>
        <v>#VALUE!</v>
      </c>
    </row>
    <row r="315" spans="1:1" x14ac:dyDescent="0.2">
      <c r="A315" s="70" t="e">
        <f t="shared" si="4"/>
        <v>#VALUE!</v>
      </c>
    </row>
    <row r="316" spans="1:1" x14ac:dyDescent="0.2">
      <c r="A316" s="70" t="e">
        <f t="shared" si="4"/>
        <v>#VALUE!</v>
      </c>
    </row>
    <row r="317" spans="1:1" x14ac:dyDescent="0.2">
      <c r="A317" s="70" t="e">
        <f t="shared" si="4"/>
        <v>#VALUE!</v>
      </c>
    </row>
    <row r="318" spans="1:1" x14ac:dyDescent="0.2">
      <c r="A318" s="70" t="e">
        <f t="shared" si="4"/>
        <v>#VALUE!</v>
      </c>
    </row>
    <row r="319" spans="1:1" x14ac:dyDescent="0.2">
      <c r="A319" s="70" t="e">
        <f t="shared" si="4"/>
        <v>#VALUE!</v>
      </c>
    </row>
    <row r="320" spans="1:1" x14ac:dyDescent="0.2">
      <c r="A320" s="70" t="e">
        <f t="shared" si="4"/>
        <v>#VALUE!</v>
      </c>
    </row>
    <row r="321" spans="1:1" x14ac:dyDescent="0.2">
      <c r="A321" s="70" t="e">
        <f t="shared" si="4"/>
        <v>#VALUE!</v>
      </c>
    </row>
    <row r="322" spans="1:1" x14ac:dyDescent="0.2">
      <c r="A322" s="70" t="e">
        <f t="shared" si="4"/>
        <v>#VALUE!</v>
      </c>
    </row>
    <row r="323" spans="1:1" x14ac:dyDescent="0.2">
      <c r="A323" s="70" t="e">
        <f t="shared" si="4"/>
        <v>#VALUE!</v>
      </c>
    </row>
    <row r="324" spans="1:1" x14ac:dyDescent="0.2">
      <c r="A324" s="70" t="e">
        <f t="shared" ref="A324:A387" si="5">DATEVALUE(TEXT(B324, "mm/dd/yy"))</f>
        <v>#VALUE!</v>
      </c>
    </row>
    <row r="325" spans="1:1" x14ac:dyDescent="0.2">
      <c r="A325" s="70" t="e">
        <f t="shared" si="5"/>
        <v>#VALUE!</v>
      </c>
    </row>
    <row r="326" spans="1:1" x14ac:dyDescent="0.2">
      <c r="A326" s="70" t="e">
        <f t="shared" si="5"/>
        <v>#VALUE!</v>
      </c>
    </row>
    <row r="327" spans="1:1" x14ac:dyDescent="0.2">
      <c r="A327" s="70" t="e">
        <f t="shared" si="5"/>
        <v>#VALUE!</v>
      </c>
    </row>
    <row r="328" spans="1:1" x14ac:dyDescent="0.2">
      <c r="A328" s="70" t="e">
        <f t="shared" si="5"/>
        <v>#VALUE!</v>
      </c>
    </row>
    <row r="329" spans="1:1" x14ac:dyDescent="0.2">
      <c r="A329" s="70" t="e">
        <f t="shared" si="5"/>
        <v>#VALUE!</v>
      </c>
    </row>
    <row r="330" spans="1:1" x14ac:dyDescent="0.2">
      <c r="A330" s="70" t="e">
        <f t="shared" si="5"/>
        <v>#VALUE!</v>
      </c>
    </row>
    <row r="331" spans="1:1" x14ac:dyDescent="0.2">
      <c r="A331" s="70" t="e">
        <f t="shared" si="5"/>
        <v>#VALUE!</v>
      </c>
    </row>
    <row r="332" spans="1:1" x14ac:dyDescent="0.2">
      <c r="A332" s="70" t="e">
        <f t="shared" si="5"/>
        <v>#VALUE!</v>
      </c>
    </row>
    <row r="333" spans="1:1" x14ac:dyDescent="0.2">
      <c r="A333" s="70" t="e">
        <f t="shared" si="5"/>
        <v>#VALUE!</v>
      </c>
    </row>
    <row r="334" spans="1:1" x14ac:dyDescent="0.2">
      <c r="A334" s="70" t="e">
        <f t="shared" si="5"/>
        <v>#VALUE!</v>
      </c>
    </row>
    <row r="335" spans="1:1" x14ac:dyDescent="0.2">
      <c r="A335" s="70" t="e">
        <f t="shared" si="5"/>
        <v>#VALUE!</v>
      </c>
    </row>
    <row r="336" spans="1:1" x14ac:dyDescent="0.2">
      <c r="A336" s="70" t="e">
        <f t="shared" si="5"/>
        <v>#VALUE!</v>
      </c>
    </row>
    <row r="337" spans="1:1" x14ac:dyDescent="0.2">
      <c r="A337" s="70" t="e">
        <f t="shared" si="5"/>
        <v>#VALUE!</v>
      </c>
    </row>
    <row r="338" spans="1:1" x14ac:dyDescent="0.2">
      <c r="A338" s="70" t="e">
        <f t="shared" si="5"/>
        <v>#VALUE!</v>
      </c>
    </row>
    <row r="339" spans="1:1" x14ac:dyDescent="0.2">
      <c r="A339" s="70" t="e">
        <f t="shared" si="5"/>
        <v>#VALUE!</v>
      </c>
    </row>
    <row r="340" spans="1:1" x14ac:dyDescent="0.2">
      <c r="A340" s="70" t="e">
        <f t="shared" si="5"/>
        <v>#VALUE!</v>
      </c>
    </row>
    <row r="341" spans="1:1" x14ac:dyDescent="0.2">
      <c r="A341" s="70" t="e">
        <f t="shared" si="5"/>
        <v>#VALUE!</v>
      </c>
    </row>
    <row r="342" spans="1:1" x14ac:dyDescent="0.2">
      <c r="A342" s="70" t="e">
        <f t="shared" si="5"/>
        <v>#VALUE!</v>
      </c>
    </row>
    <row r="343" spans="1:1" x14ac:dyDescent="0.2">
      <c r="A343" s="70" t="e">
        <f t="shared" si="5"/>
        <v>#VALUE!</v>
      </c>
    </row>
    <row r="344" spans="1:1" x14ac:dyDescent="0.2">
      <c r="A344" s="70" t="e">
        <f t="shared" si="5"/>
        <v>#VALUE!</v>
      </c>
    </row>
    <row r="345" spans="1:1" x14ac:dyDescent="0.2">
      <c r="A345" s="70" t="e">
        <f t="shared" si="5"/>
        <v>#VALUE!</v>
      </c>
    </row>
    <row r="346" spans="1:1" x14ac:dyDescent="0.2">
      <c r="A346" s="70" t="e">
        <f t="shared" si="5"/>
        <v>#VALUE!</v>
      </c>
    </row>
    <row r="347" spans="1:1" x14ac:dyDescent="0.2">
      <c r="A347" s="70" t="e">
        <f t="shared" si="5"/>
        <v>#VALUE!</v>
      </c>
    </row>
    <row r="348" spans="1:1" x14ac:dyDescent="0.2">
      <c r="A348" s="70" t="e">
        <f t="shared" si="5"/>
        <v>#VALUE!</v>
      </c>
    </row>
    <row r="349" spans="1:1" x14ac:dyDescent="0.2">
      <c r="A349" s="70" t="e">
        <f t="shared" si="5"/>
        <v>#VALUE!</v>
      </c>
    </row>
    <row r="350" spans="1:1" x14ac:dyDescent="0.2">
      <c r="A350" s="70" t="e">
        <f t="shared" si="5"/>
        <v>#VALUE!</v>
      </c>
    </row>
    <row r="351" spans="1:1" x14ac:dyDescent="0.2">
      <c r="A351" s="70" t="e">
        <f t="shared" si="5"/>
        <v>#VALUE!</v>
      </c>
    </row>
    <row r="352" spans="1:1" x14ac:dyDescent="0.2">
      <c r="A352" s="70" t="e">
        <f t="shared" si="5"/>
        <v>#VALUE!</v>
      </c>
    </row>
    <row r="353" spans="1:1" x14ac:dyDescent="0.2">
      <c r="A353" s="70" t="e">
        <f t="shared" si="5"/>
        <v>#VALUE!</v>
      </c>
    </row>
    <row r="354" spans="1:1" x14ac:dyDescent="0.2">
      <c r="A354" s="70" t="e">
        <f t="shared" si="5"/>
        <v>#VALUE!</v>
      </c>
    </row>
    <row r="355" spans="1:1" x14ac:dyDescent="0.2">
      <c r="A355" s="70" t="e">
        <f t="shared" si="5"/>
        <v>#VALUE!</v>
      </c>
    </row>
    <row r="356" spans="1:1" x14ac:dyDescent="0.2">
      <c r="A356" s="70" t="e">
        <f t="shared" si="5"/>
        <v>#VALUE!</v>
      </c>
    </row>
    <row r="357" spans="1:1" x14ac:dyDescent="0.2">
      <c r="A357" s="70" t="e">
        <f t="shared" si="5"/>
        <v>#VALUE!</v>
      </c>
    </row>
    <row r="358" spans="1:1" x14ac:dyDescent="0.2">
      <c r="A358" s="70" t="e">
        <f t="shared" si="5"/>
        <v>#VALUE!</v>
      </c>
    </row>
    <row r="359" spans="1:1" x14ac:dyDescent="0.2">
      <c r="A359" s="70" t="e">
        <f t="shared" si="5"/>
        <v>#VALUE!</v>
      </c>
    </row>
    <row r="360" spans="1:1" x14ac:dyDescent="0.2">
      <c r="A360" s="70" t="e">
        <f t="shared" si="5"/>
        <v>#VALUE!</v>
      </c>
    </row>
    <row r="361" spans="1:1" x14ac:dyDescent="0.2">
      <c r="A361" s="70" t="e">
        <f t="shared" si="5"/>
        <v>#VALUE!</v>
      </c>
    </row>
    <row r="362" spans="1:1" x14ac:dyDescent="0.2">
      <c r="A362" s="70" t="e">
        <f t="shared" si="5"/>
        <v>#VALUE!</v>
      </c>
    </row>
    <row r="363" spans="1:1" x14ac:dyDescent="0.2">
      <c r="A363" s="70" t="e">
        <f t="shared" si="5"/>
        <v>#VALUE!</v>
      </c>
    </row>
    <row r="364" spans="1:1" x14ac:dyDescent="0.2">
      <c r="A364" s="70" t="e">
        <f t="shared" si="5"/>
        <v>#VALUE!</v>
      </c>
    </row>
    <row r="365" spans="1:1" x14ac:dyDescent="0.2">
      <c r="A365" s="70" t="e">
        <f t="shared" si="5"/>
        <v>#VALUE!</v>
      </c>
    </row>
    <row r="366" spans="1:1" x14ac:dyDescent="0.2">
      <c r="A366" s="70" t="e">
        <f t="shared" si="5"/>
        <v>#VALUE!</v>
      </c>
    </row>
    <row r="367" spans="1:1" x14ac:dyDescent="0.2">
      <c r="A367" s="70" t="e">
        <f t="shared" si="5"/>
        <v>#VALUE!</v>
      </c>
    </row>
    <row r="368" spans="1:1" x14ac:dyDescent="0.2">
      <c r="A368" s="70" t="e">
        <f t="shared" si="5"/>
        <v>#VALUE!</v>
      </c>
    </row>
    <row r="369" spans="1:1" x14ac:dyDescent="0.2">
      <c r="A369" s="70" t="e">
        <f t="shared" si="5"/>
        <v>#VALUE!</v>
      </c>
    </row>
    <row r="370" spans="1:1" x14ac:dyDescent="0.2">
      <c r="A370" s="70" t="e">
        <f t="shared" si="5"/>
        <v>#VALUE!</v>
      </c>
    </row>
    <row r="371" spans="1:1" x14ac:dyDescent="0.2">
      <c r="A371" s="70" t="e">
        <f t="shared" si="5"/>
        <v>#VALUE!</v>
      </c>
    </row>
    <row r="372" spans="1:1" x14ac:dyDescent="0.2">
      <c r="A372" s="70" t="e">
        <f t="shared" si="5"/>
        <v>#VALUE!</v>
      </c>
    </row>
    <row r="373" spans="1:1" x14ac:dyDescent="0.2">
      <c r="A373" s="70" t="e">
        <f t="shared" si="5"/>
        <v>#VALUE!</v>
      </c>
    </row>
    <row r="374" spans="1:1" x14ac:dyDescent="0.2">
      <c r="A374" s="70" t="e">
        <f t="shared" si="5"/>
        <v>#VALUE!</v>
      </c>
    </row>
    <row r="375" spans="1:1" x14ac:dyDescent="0.2">
      <c r="A375" s="70" t="e">
        <f t="shared" si="5"/>
        <v>#VALUE!</v>
      </c>
    </row>
    <row r="376" spans="1:1" x14ac:dyDescent="0.2">
      <c r="A376" s="70" t="e">
        <f t="shared" si="5"/>
        <v>#VALUE!</v>
      </c>
    </row>
    <row r="377" spans="1:1" x14ac:dyDescent="0.2">
      <c r="A377" s="70" t="e">
        <f t="shared" si="5"/>
        <v>#VALUE!</v>
      </c>
    </row>
    <row r="378" spans="1:1" x14ac:dyDescent="0.2">
      <c r="A378" s="70" t="e">
        <f t="shared" si="5"/>
        <v>#VALUE!</v>
      </c>
    </row>
    <row r="379" spans="1:1" x14ac:dyDescent="0.2">
      <c r="A379" s="70" t="e">
        <f t="shared" si="5"/>
        <v>#VALUE!</v>
      </c>
    </row>
    <row r="380" spans="1:1" x14ac:dyDescent="0.2">
      <c r="A380" s="70" t="e">
        <f t="shared" si="5"/>
        <v>#VALUE!</v>
      </c>
    </row>
    <row r="381" spans="1:1" x14ac:dyDescent="0.2">
      <c r="A381" s="70" t="e">
        <f t="shared" si="5"/>
        <v>#VALUE!</v>
      </c>
    </row>
    <row r="382" spans="1:1" x14ac:dyDescent="0.2">
      <c r="A382" s="70" t="e">
        <f t="shared" si="5"/>
        <v>#VALUE!</v>
      </c>
    </row>
    <row r="383" spans="1:1" x14ac:dyDescent="0.2">
      <c r="A383" s="70" t="e">
        <f t="shared" si="5"/>
        <v>#VALUE!</v>
      </c>
    </row>
    <row r="384" spans="1:1" x14ac:dyDescent="0.2">
      <c r="A384" s="70" t="e">
        <f t="shared" si="5"/>
        <v>#VALUE!</v>
      </c>
    </row>
    <row r="385" spans="1:1" x14ac:dyDescent="0.2">
      <c r="A385" s="70" t="e">
        <f t="shared" si="5"/>
        <v>#VALUE!</v>
      </c>
    </row>
    <row r="386" spans="1:1" x14ac:dyDescent="0.2">
      <c r="A386" s="70" t="e">
        <f t="shared" si="5"/>
        <v>#VALUE!</v>
      </c>
    </row>
    <row r="387" spans="1:1" x14ac:dyDescent="0.2">
      <c r="A387" s="70" t="e">
        <f t="shared" si="5"/>
        <v>#VALUE!</v>
      </c>
    </row>
    <row r="388" spans="1:1" x14ac:dyDescent="0.2">
      <c r="A388" s="70" t="e">
        <f t="shared" ref="A388:A451" si="6">DATEVALUE(TEXT(B388, "mm/dd/yy"))</f>
        <v>#VALUE!</v>
      </c>
    </row>
    <row r="389" spans="1:1" x14ac:dyDescent="0.2">
      <c r="A389" s="70" t="e">
        <f t="shared" si="6"/>
        <v>#VALUE!</v>
      </c>
    </row>
    <row r="390" spans="1:1" x14ac:dyDescent="0.2">
      <c r="A390" s="70" t="e">
        <f t="shared" si="6"/>
        <v>#VALUE!</v>
      </c>
    </row>
    <row r="391" spans="1:1" x14ac:dyDescent="0.2">
      <c r="A391" s="70" t="e">
        <f t="shared" si="6"/>
        <v>#VALUE!</v>
      </c>
    </row>
    <row r="392" spans="1:1" x14ac:dyDescent="0.2">
      <c r="A392" s="70" t="e">
        <f t="shared" si="6"/>
        <v>#VALUE!</v>
      </c>
    </row>
    <row r="393" spans="1:1" x14ac:dyDescent="0.2">
      <c r="A393" s="70" t="e">
        <f t="shared" si="6"/>
        <v>#VALUE!</v>
      </c>
    </row>
    <row r="394" spans="1:1" x14ac:dyDescent="0.2">
      <c r="A394" s="70" t="e">
        <f t="shared" si="6"/>
        <v>#VALUE!</v>
      </c>
    </row>
    <row r="395" spans="1:1" x14ac:dyDescent="0.2">
      <c r="A395" s="70" t="e">
        <f t="shared" si="6"/>
        <v>#VALUE!</v>
      </c>
    </row>
    <row r="396" spans="1:1" x14ac:dyDescent="0.2">
      <c r="A396" s="70" t="e">
        <f t="shared" si="6"/>
        <v>#VALUE!</v>
      </c>
    </row>
    <row r="397" spans="1:1" x14ac:dyDescent="0.2">
      <c r="A397" s="70" t="e">
        <f t="shared" si="6"/>
        <v>#VALUE!</v>
      </c>
    </row>
    <row r="398" spans="1:1" x14ac:dyDescent="0.2">
      <c r="A398" s="70" t="e">
        <f t="shared" si="6"/>
        <v>#VALUE!</v>
      </c>
    </row>
    <row r="399" spans="1:1" x14ac:dyDescent="0.2">
      <c r="A399" s="70" t="e">
        <f t="shared" si="6"/>
        <v>#VALUE!</v>
      </c>
    </row>
    <row r="400" spans="1:1" x14ac:dyDescent="0.2">
      <c r="A400" s="70" t="e">
        <f t="shared" si="6"/>
        <v>#VALUE!</v>
      </c>
    </row>
    <row r="401" spans="1:1" x14ac:dyDescent="0.2">
      <c r="A401" s="70" t="e">
        <f t="shared" si="6"/>
        <v>#VALUE!</v>
      </c>
    </row>
    <row r="402" spans="1:1" x14ac:dyDescent="0.2">
      <c r="A402" s="70" t="e">
        <f t="shared" si="6"/>
        <v>#VALUE!</v>
      </c>
    </row>
    <row r="403" spans="1:1" x14ac:dyDescent="0.2">
      <c r="A403" s="70" t="e">
        <f t="shared" si="6"/>
        <v>#VALUE!</v>
      </c>
    </row>
    <row r="404" spans="1:1" x14ac:dyDescent="0.2">
      <c r="A404" s="70" t="e">
        <f t="shared" si="6"/>
        <v>#VALUE!</v>
      </c>
    </row>
    <row r="405" spans="1:1" x14ac:dyDescent="0.2">
      <c r="A405" s="70" t="e">
        <f t="shared" si="6"/>
        <v>#VALUE!</v>
      </c>
    </row>
    <row r="406" spans="1:1" x14ac:dyDescent="0.2">
      <c r="A406" s="70" t="e">
        <f t="shared" si="6"/>
        <v>#VALUE!</v>
      </c>
    </row>
    <row r="407" spans="1:1" x14ac:dyDescent="0.2">
      <c r="A407" s="70" t="e">
        <f t="shared" si="6"/>
        <v>#VALUE!</v>
      </c>
    </row>
    <row r="408" spans="1:1" x14ac:dyDescent="0.2">
      <c r="A408" s="70" t="e">
        <f t="shared" si="6"/>
        <v>#VALUE!</v>
      </c>
    </row>
    <row r="409" spans="1:1" x14ac:dyDescent="0.2">
      <c r="A409" s="70" t="e">
        <f t="shared" si="6"/>
        <v>#VALUE!</v>
      </c>
    </row>
    <row r="410" spans="1:1" x14ac:dyDescent="0.2">
      <c r="A410" s="70" t="e">
        <f t="shared" si="6"/>
        <v>#VALUE!</v>
      </c>
    </row>
    <row r="411" spans="1:1" x14ac:dyDescent="0.2">
      <c r="A411" s="70" t="e">
        <f t="shared" si="6"/>
        <v>#VALUE!</v>
      </c>
    </row>
    <row r="412" spans="1:1" x14ac:dyDescent="0.2">
      <c r="A412" s="70" t="e">
        <f t="shared" si="6"/>
        <v>#VALUE!</v>
      </c>
    </row>
    <row r="413" spans="1:1" x14ac:dyDescent="0.2">
      <c r="A413" s="70" t="e">
        <f t="shared" si="6"/>
        <v>#VALUE!</v>
      </c>
    </row>
    <row r="414" spans="1:1" x14ac:dyDescent="0.2">
      <c r="A414" s="70" t="e">
        <f t="shared" si="6"/>
        <v>#VALUE!</v>
      </c>
    </row>
    <row r="415" spans="1:1" x14ac:dyDescent="0.2">
      <c r="A415" s="70" t="e">
        <f t="shared" si="6"/>
        <v>#VALUE!</v>
      </c>
    </row>
    <row r="416" spans="1:1" x14ac:dyDescent="0.2">
      <c r="A416" s="70" t="e">
        <f t="shared" si="6"/>
        <v>#VALUE!</v>
      </c>
    </row>
    <row r="417" spans="1:1" x14ac:dyDescent="0.2">
      <c r="A417" s="70" t="e">
        <f t="shared" si="6"/>
        <v>#VALUE!</v>
      </c>
    </row>
    <row r="418" spans="1:1" x14ac:dyDescent="0.2">
      <c r="A418" s="70" t="e">
        <f t="shared" si="6"/>
        <v>#VALUE!</v>
      </c>
    </row>
    <row r="419" spans="1:1" x14ac:dyDescent="0.2">
      <c r="A419" s="70" t="e">
        <f t="shared" si="6"/>
        <v>#VALUE!</v>
      </c>
    </row>
    <row r="420" spans="1:1" x14ac:dyDescent="0.2">
      <c r="A420" s="70" t="e">
        <f t="shared" si="6"/>
        <v>#VALUE!</v>
      </c>
    </row>
    <row r="421" spans="1:1" x14ac:dyDescent="0.2">
      <c r="A421" s="70" t="e">
        <f t="shared" si="6"/>
        <v>#VALUE!</v>
      </c>
    </row>
    <row r="422" spans="1:1" x14ac:dyDescent="0.2">
      <c r="A422" s="70" t="e">
        <f t="shared" si="6"/>
        <v>#VALUE!</v>
      </c>
    </row>
    <row r="423" spans="1:1" x14ac:dyDescent="0.2">
      <c r="A423" s="70" t="e">
        <f t="shared" si="6"/>
        <v>#VALUE!</v>
      </c>
    </row>
    <row r="424" spans="1:1" x14ac:dyDescent="0.2">
      <c r="A424" s="70" t="e">
        <f t="shared" si="6"/>
        <v>#VALUE!</v>
      </c>
    </row>
    <row r="425" spans="1:1" x14ac:dyDescent="0.2">
      <c r="A425" s="70" t="e">
        <f t="shared" si="6"/>
        <v>#VALUE!</v>
      </c>
    </row>
    <row r="426" spans="1:1" x14ac:dyDescent="0.2">
      <c r="A426" s="70" t="e">
        <f t="shared" si="6"/>
        <v>#VALUE!</v>
      </c>
    </row>
    <row r="427" spans="1:1" x14ac:dyDescent="0.2">
      <c r="A427" s="70" t="e">
        <f t="shared" si="6"/>
        <v>#VALUE!</v>
      </c>
    </row>
    <row r="428" spans="1:1" x14ac:dyDescent="0.2">
      <c r="A428" s="70" t="e">
        <f t="shared" si="6"/>
        <v>#VALUE!</v>
      </c>
    </row>
    <row r="429" spans="1:1" x14ac:dyDescent="0.2">
      <c r="A429" s="70" t="e">
        <f t="shared" si="6"/>
        <v>#VALUE!</v>
      </c>
    </row>
    <row r="430" spans="1:1" x14ac:dyDescent="0.2">
      <c r="A430" s="70" t="e">
        <f t="shared" si="6"/>
        <v>#VALUE!</v>
      </c>
    </row>
    <row r="431" spans="1:1" x14ac:dyDescent="0.2">
      <c r="A431" s="70" t="e">
        <f t="shared" si="6"/>
        <v>#VALUE!</v>
      </c>
    </row>
    <row r="432" spans="1:1" x14ac:dyDescent="0.2">
      <c r="A432" s="70" t="e">
        <f t="shared" si="6"/>
        <v>#VALUE!</v>
      </c>
    </row>
    <row r="433" spans="1:1" x14ac:dyDescent="0.2">
      <c r="A433" s="70" t="e">
        <f t="shared" si="6"/>
        <v>#VALUE!</v>
      </c>
    </row>
    <row r="434" spans="1:1" x14ac:dyDescent="0.2">
      <c r="A434" s="70" t="e">
        <f t="shared" si="6"/>
        <v>#VALUE!</v>
      </c>
    </row>
    <row r="435" spans="1:1" x14ac:dyDescent="0.2">
      <c r="A435" s="70" t="e">
        <f t="shared" si="6"/>
        <v>#VALUE!</v>
      </c>
    </row>
    <row r="436" spans="1:1" x14ac:dyDescent="0.2">
      <c r="A436" s="70" t="e">
        <f t="shared" si="6"/>
        <v>#VALUE!</v>
      </c>
    </row>
    <row r="437" spans="1:1" x14ac:dyDescent="0.2">
      <c r="A437" s="70" t="e">
        <f t="shared" si="6"/>
        <v>#VALUE!</v>
      </c>
    </row>
    <row r="438" spans="1:1" x14ac:dyDescent="0.2">
      <c r="A438" s="70" t="e">
        <f t="shared" si="6"/>
        <v>#VALUE!</v>
      </c>
    </row>
    <row r="439" spans="1:1" x14ac:dyDescent="0.2">
      <c r="A439" s="70" t="e">
        <f t="shared" si="6"/>
        <v>#VALUE!</v>
      </c>
    </row>
    <row r="440" spans="1:1" x14ac:dyDescent="0.2">
      <c r="A440" s="70" t="e">
        <f t="shared" si="6"/>
        <v>#VALUE!</v>
      </c>
    </row>
    <row r="441" spans="1:1" x14ac:dyDescent="0.2">
      <c r="A441" s="70" t="e">
        <f t="shared" si="6"/>
        <v>#VALUE!</v>
      </c>
    </row>
    <row r="442" spans="1:1" x14ac:dyDescent="0.2">
      <c r="A442" s="70" t="e">
        <f t="shared" si="6"/>
        <v>#VALUE!</v>
      </c>
    </row>
    <row r="443" spans="1:1" x14ac:dyDescent="0.2">
      <c r="A443" s="70" t="e">
        <f t="shared" si="6"/>
        <v>#VALUE!</v>
      </c>
    </row>
    <row r="444" spans="1:1" x14ac:dyDescent="0.2">
      <c r="A444" s="70" t="e">
        <f t="shared" si="6"/>
        <v>#VALUE!</v>
      </c>
    </row>
    <row r="445" spans="1:1" x14ac:dyDescent="0.2">
      <c r="A445" s="70" t="e">
        <f t="shared" si="6"/>
        <v>#VALUE!</v>
      </c>
    </row>
    <row r="446" spans="1:1" x14ac:dyDescent="0.2">
      <c r="A446" s="70" t="e">
        <f t="shared" si="6"/>
        <v>#VALUE!</v>
      </c>
    </row>
    <row r="447" spans="1:1" x14ac:dyDescent="0.2">
      <c r="A447" s="70" t="e">
        <f t="shared" si="6"/>
        <v>#VALUE!</v>
      </c>
    </row>
    <row r="448" spans="1:1" x14ac:dyDescent="0.2">
      <c r="A448" s="70" t="e">
        <f t="shared" si="6"/>
        <v>#VALUE!</v>
      </c>
    </row>
    <row r="449" spans="1:1" x14ac:dyDescent="0.2">
      <c r="A449" s="70" t="e">
        <f t="shared" si="6"/>
        <v>#VALUE!</v>
      </c>
    </row>
    <row r="450" spans="1:1" x14ac:dyDescent="0.2">
      <c r="A450" s="70" t="e">
        <f t="shared" si="6"/>
        <v>#VALUE!</v>
      </c>
    </row>
    <row r="451" spans="1:1" x14ac:dyDescent="0.2">
      <c r="A451" s="70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990</v>
      </c>
      <c r="H467" t="s">
        <v>911</v>
      </c>
      <c r="I467" t="s">
        <v>912</v>
      </c>
      <c r="K467" t="s">
        <v>913</v>
      </c>
      <c r="L467" t="s">
        <v>953</v>
      </c>
      <c r="M467">
        <v>29084</v>
      </c>
      <c r="N467" t="s">
        <v>635</v>
      </c>
      <c r="O467">
        <v>50</v>
      </c>
      <c r="R467" t="s">
        <v>916</v>
      </c>
      <c r="S467" t="s">
        <v>917</v>
      </c>
      <c r="T467">
        <v>35.25</v>
      </c>
      <c r="U467" t="s">
        <v>636</v>
      </c>
      <c r="V467" t="s">
        <v>973</v>
      </c>
      <c r="W467" t="s">
        <v>974</v>
      </c>
      <c r="X467" t="s">
        <v>921</v>
      </c>
      <c r="Y467" t="s">
        <v>922</v>
      </c>
      <c r="Z467" t="s">
        <v>923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967</v>
      </c>
      <c r="H468" t="s">
        <v>911</v>
      </c>
      <c r="I468" t="s">
        <v>912</v>
      </c>
      <c r="K468" t="s">
        <v>913</v>
      </c>
      <c r="L468" t="s">
        <v>953</v>
      </c>
      <c r="M468">
        <v>29082</v>
      </c>
      <c r="N468" t="s">
        <v>637</v>
      </c>
      <c r="O468">
        <v>50</v>
      </c>
      <c r="R468" t="s">
        <v>916</v>
      </c>
      <c r="S468" t="s">
        <v>917</v>
      </c>
      <c r="T468">
        <v>45.25</v>
      </c>
      <c r="U468" t="s">
        <v>638</v>
      </c>
      <c r="V468" t="s">
        <v>956</v>
      </c>
      <c r="W468" t="s">
        <v>969</v>
      </c>
      <c r="X468" t="s">
        <v>921</v>
      </c>
      <c r="Y468" t="s">
        <v>922</v>
      </c>
      <c r="Z468" t="s">
        <v>923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990</v>
      </c>
      <c r="H469" t="s">
        <v>911</v>
      </c>
      <c r="I469" t="s">
        <v>912</v>
      </c>
      <c r="K469" t="s">
        <v>913</v>
      </c>
      <c r="L469" t="s">
        <v>953</v>
      </c>
      <c r="M469">
        <v>29086</v>
      </c>
      <c r="N469" t="s">
        <v>639</v>
      </c>
      <c r="O469">
        <v>50</v>
      </c>
      <c r="R469" t="s">
        <v>916</v>
      </c>
      <c r="S469" t="s">
        <v>917</v>
      </c>
      <c r="T469">
        <v>32.25</v>
      </c>
      <c r="U469" t="s">
        <v>636</v>
      </c>
      <c r="V469" t="s">
        <v>973</v>
      </c>
      <c r="W469" t="s">
        <v>974</v>
      </c>
      <c r="X469" t="s">
        <v>921</v>
      </c>
      <c r="Y469" t="s">
        <v>922</v>
      </c>
      <c r="Z469" t="s">
        <v>923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990</v>
      </c>
      <c r="H470" t="s">
        <v>911</v>
      </c>
      <c r="I470" t="s">
        <v>912</v>
      </c>
      <c r="K470" t="s">
        <v>913</v>
      </c>
      <c r="L470" t="s">
        <v>953</v>
      </c>
      <c r="M470">
        <v>29086</v>
      </c>
      <c r="N470" t="s">
        <v>639</v>
      </c>
      <c r="O470">
        <v>50</v>
      </c>
      <c r="R470" t="s">
        <v>916</v>
      </c>
      <c r="S470" t="s">
        <v>917</v>
      </c>
      <c r="T470">
        <v>32</v>
      </c>
      <c r="U470" t="s">
        <v>636</v>
      </c>
      <c r="V470" t="s">
        <v>973</v>
      </c>
      <c r="W470" t="s">
        <v>974</v>
      </c>
      <c r="X470" t="s">
        <v>921</v>
      </c>
      <c r="Y470" t="s">
        <v>922</v>
      </c>
      <c r="Z470" t="s">
        <v>923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74</v>
      </c>
      <c r="H471" t="s">
        <v>911</v>
      </c>
      <c r="I471" t="s">
        <v>912</v>
      </c>
      <c r="K471" t="s">
        <v>913</v>
      </c>
      <c r="L471" t="s">
        <v>914</v>
      </c>
      <c r="M471">
        <v>40715</v>
      </c>
      <c r="N471" t="s">
        <v>640</v>
      </c>
      <c r="O471">
        <v>25</v>
      </c>
      <c r="R471" t="s">
        <v>916</v>
      </c>
      <c r="S471" t="s">
        <v>917</v>
      </c>
      <c r="T471">
        <v>426</v>
      </c>
      <c r="U471" t="s">
        <v>641</v>
      </c>
      <c r="V471" t="s">
        <v>276</v>
      </c>
      <c r="W471" t="s">
        <v>920</v>
      </c>
      <c r="X471" t="s">
        <v>921</v>
      </c>
      <c r="Y471" t="s">
        <v>922</v>
      </c>
      <c r="Z471" t="s">
        <v>923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970</v>
      </c>
      <c r="H472" t="s">
        <v>501</v>
      </c>
      <c r="I472" t="s">
        <v>912</v>
      </c>
      <c r="K472" t="s">
        <v>913</v>
      </c>
      <c r="L472" t="s">
        <v>324</v>
      </c>
      <c r="M472">
        <v>34839</v>
      </c>
      <c r="N472" t="s">
        <v>642</v>
      </c>
      <c r="P472">
        <v>50</v>
      </c>
      <c r="R472" t="s">
        <v>916</v>
      </c>
      <c r="S472" t="s">
        <v>917</v>
      </c>
      <c r="T472">
        <v>40.5</v>
      </c>
      <c r="U472" t="s">
        <v>560</v>
      </c>
      <c r="V472" t="s">
        <v>359</v>
      </c>
      <c r="W472" t="s">
        <v>360</v>
      </c>
      <c r="X472" t="s">
        <v>921</v>
      </c>
      <c r="Y472" t="s">
        <v>922</v>
      </c>
      <c r="Z472" t="s">
        <v>923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344</v>
      </c>
      <c r="H473" t="s">
        <v>997</v>
      </c>
      <c r="I473" t="s">
        <v>912</v>
      </c>
      <c r="K473" t="s">
        <v>913</v>
      </c>
      <c r="L473" t="s">
        <v>953</v>
      </c>
      <c r="M473">
        <v>26116</v>
      </c>
      <c r="N473" t="s">
        <v>643</v>
      </c>
      <c r="P473">
        <v>50</v>
      </c>
      <c r="R473" t="s">
        <v>916</v>
      </c>
      <c r="S473" t="s">
        <v>917</v>
      </c>
      <c r="T473">
        <v>55.5</v>
      </c>
      <c r="U473" t="s">
        <v>1029</v>
      </c>
      <c r="V473" t="s">
        <v>1002</v>
      </c>
      <c r="W473" t="s">
        <v>1003</v>
      </c>
      <c r="X473" t="s">
        <v>921</v>
      </c>
      <c r="Y473" t="s">
        <v>922</v>
      </c>
      <c r="Z473" t="s">
        <v>923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982</v>
      </c>
      <c r="H474" t="s">
        <v>911</v>
      </c>
      <c r="I474" t="s">
        <v>912</v>
      </c>
      <c r="K474" t="s">
        <v>913</v>
      </c>
      <c r="L474" t="s">
        <v>914</v>
      </c>
      <c r="M474">
        <v>40719</v>
      </c>
      <c r="N474" t="s">
        <v>275</v>
      </c>
      <c r="O474">
        <v>25</v>
      </c>
      <c r="R474" t="s">
        <v>916</v>
      </c>
      <c r="S474" t="s">
        <v>917</v>
      </c>
      <c r="T474">
        <v>237</v>
      </c>
      <c r="U474" t="s">
        <v>641</v>
      </c>
      <c r="V474" t="s">
        <v>276</v>
      </c>
      <c r="W474" t="s">
        <v>920</v>
      </c>
      <c r="X474" t="s">
        <v>921</v>
      </c>
      <c r="Y474" t="s">
        <v>922</v>
      </c>
      <c r="Z474" t="s">
        <v>923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980</v>
      </c>
      <c r="H475" t="s">
        <v>997</v>
      </c>
      <c r="I475" t="s">
        <v>912</v>
      </c>
      <c r="K475" t="s">
        <v>913</v>
      </c>
      <c r="L475" t="s">
        <v>953</v>
      </c>
      <c r="M475">
        <v>7474</v>
      </c>
      <c r="N475" t="s">
        <v>37</v>
      </c>
      <c r="O475">
        <v>50</v>
      </c>
      <c r="R475" t="s">
        <v>916</v>
      </c>
      <c r="S475" t="s">
        <v>917</v>
      </c>
      <c r="T475">
        <v>83</v>
      </c>
      <c r="U475" t="s">
        <v>1044</v>
      </c>
      <c r="V475" t="s">
        <v>53</v>
      </c>
      <c r="W475" t="s">
        <v>957</v>
      </c>
      <c r="X475" t="s">
        <v>921</v>
      </c>
      <c r="Y475" t="s">
        <v>922</v>
      </c>
      <c r="Z475" t="s">
        <v>923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982</v>
      </c>
      <c r="H476" t="s">
        <v>911</v>
      </c>
      <c r="I476" t="s">
        <v>912</v>
      </c>
      <c r="K476" t="s">
        <v>913</v>
      </c>
      <c r="L476" t="s">
        <v>914</v>
      </c>
      <c r="M476">
        <v>40719</v>
      </c>
      <c r="N476" t="s">
        <v>275</v>
      </c>
      <c r="O476">
        <v>25</v>
      </c>
      <c r="R476" t="s">
        <v>916</v>
      </c>
      <c r="S476" t="s">
        <v>917</v>
      </c>
      <c r="T476">
        <v>230</v>
      </c>
      <c r="U476" t="s">
        <v>641</v>
      </c>
      <c r="V476" t="s">
        <v>276</v>
      </c>
      <c r="W476" t="s">
        <v>920</v>
      </c>
      <c r="X476" t="s">
        <v>921</v>
      </c>
      <c r="Y476" t="s">
        <v>922</v>
      </c>
      <c r="Z476" t="s">
        <v>923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982</v>
      </c>
      <c r="H477" t="s">
        <v>997</v>
      </c>
      <c r="I477" t="s">
        <v>912</v>
      </c>
      <c r="K477" t="s">
        <v>942</v>
      </c>
      <c r="L477" t="s">
        <v>943</v>
      </c>
      <c r="M477">
        <v>36165</v>
      </c>
      <c r="N477" t="s">
        <v>644</v>
      </c>
      <c r="P477">
        <v>25000</v>
      </c>
      <c r="R477" t="s">
        <v>945</v>
      </c>
      <c r="S477" t="s">
        <v>917</v>
      </c>
      <c r="T477">
        <v>-7.2499999999999995E-2</v>
      </c>
      <c r="U477" t="s">
        <v>130</v>
      </c>
      <c r="V477" t="s">
        <v>131</v>
      </c>
      <c r="W477" t="s">
        <v>132</v>
      </c>
      <c r="X477" t="s">
        <v>949</v>
      </c>
      <c r="Y477" t="s">
        <v>922</v>
      </c>
      <c r="Z477" t="s">
        <v>950</v>
      </c>
      <c r="AA477">
        <v>96045266</v>
      </c>
      <c r="AB477" t="s">
        <v>645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646</v>
      </c>
      <c r="H478" t="s">
        <v>647</v>
      </c>
      <c r="I478" t="s">
        <v>912</v>
      </c>
      <c r="K478" t="s">
        <v>942</v>
      </c>
      <c r="L478" t="s">
        <v>943</v>
      </c>
      <c r="M478">
        <v>33999</v>
      </c>
      <c r="N478" t="s">
        <v>648</v>
      </c>
      <c r="P478">
        <v>10000</v>
      </c>
      <c r="R478" t="s">
        <v>945</v>
      </c>
      <c r="S478" t="s">
        <v>917</v>
      </c>
      <c r="T478">
        <v>0.03</v>
      </c>
      <c r="U478" t="s">
        <v>649</v>
      </c>
      <c r="V478" t="s">
        <v>1039</v>
      </c>
      <c r="W478" t="s">
        <v>1040</v>
      </c>
      <c r="X478" t="s">
        <v>949</v>
      </c>
      <c r="Y478" t="s">
        <v>922</v>
      </c>
      <c r="Z478" t="s">
        <v>950</v>
      </c>
      <c r="AA478">
        <v>96003709</v>
      </c>
      <c r="AB478" t="s">
        <v>650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7</v>
      </c>
      <c r="H479" t="s">
        <v>997</v>
      </c>
      <c r="I479" t="s">
        <v>912</v>
      </c>
      <c r="K479" t="s">
        <v>942</v>
      </c>
      <c r="L479" t="s">
        <v>943</v>
      </c>
      <c r="M479">
        <v>47099</v>
      </c>
      <c r="N479" t="s">
        <v>5</v>
      </c>
      <c r="O479">
        <v>10000</v>
      </c>
      <c r="R479" t="s">
        <v>945</v>
      </c>
      <c r="S479" t="s">
        <v>917</v>
      </c>
      <c r="T479">
        <v>-0.05</v>
      </c>
      <c r="U479" t="s">
        <v>1023</v>
      </c>
      <c r="V479" t="s">
        <v>1039</v>
      </c>
      <c r="W479" t="s">
        <v>1040</v>
      </c>
      <c r="X479" t="s">
        <v>949</v>
      </c>
      <c r="Y479" t="s">
        <v>922</v>
      </c>
      <c r="Z479" t="s">
        <v>950</v>
      </c>
      <c r="AA479">
        <v>95001227</v>
      </c>
      <c r="AB479" t="s">
        <v>651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982</v>
      </c>
      <c r="H480" t="s">
        <v>997</v>
      </c>
      <c r="I480" t="s">
        <v>912</v>
      </c>
      <c r="K480" t="s">
        <v>942</v>
      </c>
      <c r="L480" t="s">
        <v>943</v>
      </c>
      <c r="M480">
        <v>47099</v>
      </c>
      <c r="N480" t="s">
        <v>5</v>
      </c>
      <c r="O480">
        <v>10000</v>
      </c>
      <c r="R480" t="s">
        <v>945</v>
      </c>
      <c r="S480" t="s">
        <v>917</v>
      </c>
      <c r="T480">
        <v>-5.2499999999999998E-2</v>
      </c>
      <c r="U480" t="s">
        <v>1023</v>
      </c>
      <c r="V480" t="s">
        <v>1039</v>
      </c>
      <c r="W480" t="s">
        <v>1040</v>
      </c>
      <c r="X480" t="s">
        <v>949</v>
      </c>
      <c r="Y480" t="s">
        <v>922</v>
      </c>
      <c r="Z480" t="s">
        <v>950</v>
      </c>
      <c r="AA480">
        <v>96045266</v>
      </c>
      <c r="AB480" t="s">
        <v>652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21</v>
      </c>
      <c r="H481" t="s">
        <v>653</v>
      </c>
      <c r="I481" t="s">
        <v>912</v>
      </c>
      <c r="K481" t="s">
        <v>942</v>
      </c>
      <c r="L481" t="s">
        <v>959</v>
      </c>
      <c r="M481">
        <v>36228</v>
      </c>
      <c r="N481" t="s">
        <v>543</v>
      </c>
      <c r="O481">
        <v>10000</v>
      </c>
      <c r="R481" t="s">
        <v>945</v>
      </c>
      <c r="S481" t="s">
        <v>917</v>
      </c>
      <c r="T481">
        <v>-2.5000000000000001E-3</v>
      </c>
      <c r="U481" t="s">
        <v>494</v>
      </c>
      <c r="V481" t="s">
        <v>137</v>
      </c>
      <c r="W481" t="s">
        <v>138</v>
      </c>
      <c r="X481" t="s">
        <v>949</v>
      </c>
      <c r="Y481" t="s">
        <v>922</v>
      </c>
      <c r="Z481" t="s">
        <v>950</v>
      </c>
      <c r="AB481" t="s">
        <v>654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21</v>
      </c>
      <c r="H482" t="s">
        <v>653</v>
      </c>
      <c r="I482" t="s">
        <v>912</v>
      </c>
      <c r="K482" t="s">
        <v>942</v>
      </c>
      <c r="L482" t="s">
        <v>959</v>
      </c>
      <c r="M482">
        <v>36228</v>
      </c>
      <c r="N482" t="s">
        <v>543</v>
      </c>
      <c r="O482">
        <v>10000</v>
      </c>
      <c r="R482" t="s">
        <v>945</v>
      </c>
      <c r="S482" t="s">
        <v>917</v>
      </c>
      <c r="T482">
        <v>-2.5000000000000001E-3</v>
      </c>
      <c r="U482" t="s">
        <v>494</v>
      </c>
      <c r="V482" t="s">
        <v>137</v>
      </c>
      <c r="W482" t="s">
        <v>138</v>
      </c>
      <c r="X482" t="s">
        <v>949</v>
      </c>
      <c r="Y482" t="s">
        <v>922</v>
      </c>
      <c r="Z482" t="s">
        <v>950</v>
      </c>
      <c r="AB482" t="s">
        <v>655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958</v>
      </c>
      <c r="H483" t="s">
        <v>656</v>
      </c>
      <c r="I483" t="s">
        <v>912</v>
      </c>
      <c r="K483" t="s">
        <v>942</v>
      </c>
      <c r="L483" t="s">
        <v>959</v>
      </c>
      <c r="M483">
        <v>36228</v>
      </c>
      <c r="N483" t="s">
        <v>543</v>
      </c>
      <c r="O483">
        <v>20000</v>
      </c>
      <c r="R483" t="s">
        <v>945</v>
      </c>
      <c r="S483" t="s">
        <v>917</v>
      </c>
      <c r="T483">
        <v>-2.5000000000000001E-3</v>
      </c>
      <c r="U483" t="s">
        <v>494</v>
      </c>
      <c r="V483" t="s">
        <v>137</v>
      </c>
      <c r="W483" t="s">
        <v>138</v>
      </c>
      <c r="X483" t="s">
        <v>949</v>
      </c>
      <c r="Y483" t="s">
        <v>922</v>
      </c>
      <c r="Z483" t="s">
        <v>950</v>
      </c>
      <c r="AA483">
        <v>96021110</v>
      </c>
      <c r="AB483" t="s">
        <v>657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7</v>
      </c>
      <c r="H484" t="s">
        <v>997</v>
      </c>
      <c r="I484" t="s">
        <v>912</v>
      </c>
      <c r="K484" t="s">
        <v>942</v>
      </c>
      <c r="L484" t="s">
        <v>943</v>
      </c>
      <c r="M484">
        <v>36137</v>
      </c>
      <c r="N484" t="s">
        <v>658</v>
      </c>
      <c r="P484">
        <v>5000</v>
      </c>
      <c r="R484" t="s">
        <v>945</v>
      </c>
      <c r="S484" t="s">
        <v>917</v>
      </c>
      <c r="T484">
        <v>-0.105</v>
      </c>
      <c r="U484" t="s">
        <v>1023</v>
      </c>
      <c r="V484" t="s">
        <v>1024</v>
      </c>
      <c r="W484" t="s">
        <v>1025</v>
      </c>
      <c r="X484" t="s">
        <v>949</v>
      </c>
      <c r="Y484" t="s">
        <v>922</v>
      </c>
      <c r="Z484" t="s">
        <v>950</v>
      </c>
      <c r="AA484">
        <v>95001227</v>
      </c>
      <c r="AB484" t="s">
        <v>659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982</v>
      </c>
      <c r="H485" t="s">
        <v>997</v>
      </c>
      <c r="I485" t="s">
        <v>912</v>
      </c>
      <c r="K485" t="s">
        <v>942</v>
      </c>
      <c r="L485" t="s">
        <v>943</v>
      </c>
      <c r="M485">
        <v>49203</v>
      </c>
      <c r="N485" t="s">
        <v>626</v>
      </c>
      <c r="P485">
        <v>15000</v>
      </c>
      <c r="R485" t="s">
        <v>945</v>
      </c>
      <c r="S485" t="s">
        <v>917</v>
      </c>
      <c r="T485">
        <v>0.03</v>
      </c>
      <c r="U485" t="s">
        <v>1023</v>
      </c>
      <c r="V485" t="s">
        <v>1039</v>
      </c>
      <c r="W485" t="s">
        <v>1040</v>
      </c>
      <c r="X485" t="s">
        <v>949</v>
      </c>
      <c r="Y485" t="s">
        <v>922</v>
      </c>
      <c r="Z485" t="s">
        <v>950</v>
      </c>
      <c r="AA485">
        <v>96045266</v>
      </c>
      <c r="AB485" t="s">
        <v>660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982</v>
      </c>
      <c r="H486" t="s">
        <v>997</v>
      </c>
      <c r="I486" t="s">
        <v>912</v>
      </c>
      <c r="K486" t="s">
        <v>942</v>
      </c>
      <c r="L486" t="s">
        <v>943</v>
      </c>
      <c r="M486">
        <v>33999</v>
      </c>
      <c r="N486" t="s">
        <v>648</v>
      </c>
      <c r="P486">
        <v>50000</v>
      </c>
      <c r="R486" t="s">
        <v>945</v>
      </c>
      <c r="S486" t="s">
        <v>917</v>
      </c>
      <c r="T486">
        <v>0.03</v>
      </c>
      <c r="U486" t="s">
        <v>1023</v>
      </c>
      <c r="V486" t="s">
        <v>1039</v>
      </c>
      <c r="W486" t="s">
        <v>1040</v>
      </c>
      <c r="X486" t="s">
        <v>949</v>
      </c>
      <c r="Y486" t="s">
        <v>922</v>
      </c>
      <c r="Z486" t="s">
        <v>950</v>
      </c>
      <c r="AA486">
        <v>96045266</v>
      </c>
      <c r="AB486" t="s">
        <v>661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990</v>
      </c>
      <c r="H487" t="s">
        <v>911</v>
      </c>
      <c r="I487" t="s">
        <v>912</v>
      </c>
      <c r="K487" t="s">
        <v>913</v>
      </c>
      <c r="L487" t="s">
        <v>953</v>
      </c>
      <c r="M487">
        <v>51148</v>
      </c>
      <c r="N487" t="s">
        <v>662</v>
      </c>
      <c r="O487">
        <v>50</v>
      </c>
      <c r="R487" t="s">
        <v>916</v>
      </c>
      <c r="S487" t="s">
        <v>917</v>
      </c>
      <c r="T487">
        <v>60.25</v>
      </c>
      <c r="U487" t="s">
        <v>636</v>
      </c>
      <c r="V487" t="s">
        <v>973</v>
      </c>
      <c r="W487" t="s">
        <v>974</v>
      </c>
      <c r="X487" t="s">
        <v>921</v>
      </c>
      <c r="Y487" t="s">
        <v>922</v>
      </c>
      <c r="Z487" t="s">
        <v>923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</v>
      </c>
      <c r="H488" t="s">
        <v>911</v>
      </c>
      <c r="I488" t="s">
        <v>912</v>
      </c>
      <c r="K488" t="s">
        <v>913</v>
      </c>
      <c r="L488" t="s">
        <v>914</v>
      </c>
      <c r="M488">
        <v>40693</v>
      </c>
      <c r="N488" t="s">
        <v>614</v>
      </c>
      <c r="P488">
        <v>25</v>
      </c>
      <c r="R488" t="s">
        <v>916</v>
      </c>
      <c r="S488" t="s">
        <v>917</v>
      </c>
      <c r="T488">
        <v>138</v>
      </c>
      <c r="U488" t="s">
        <v>641</v>
      </c>
      <c r="V488" t="s">
        <v>919</v>
      </c>
      <c r="W488" t="s">
        <v>920</v>
      </c>
      <c r="X488" t="s">
        <v>921</v>
      </c>
      <c r="Y488" t="s">
        <v>922</v>
      </c>
      <c r="Z488" t="s">
        <v>923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</v>
      </c>
      <c r="H489" t="s">
        <v>911</v>
      </c>
      <c r="I489" t="s">
        <v>912</v>
      </c>
      <c r="K489" t="s">
        <v>913</v>
      </c>
      <c r="L489" t="s">
        <v>914</v>
      </c>
      <c r="M489">
        <v>40691</v>
      </c>
      <c r="N489" t="s">
        <v>562</v>
      </c>
      <c r="P489">
        <v>25</v>
      </c>
      <c r="R489" t="s">
        <v>916</v>
      </c>
      <c r="S489" t="s">
        <v>917</v>
      </c>
      <c r="T489">
        <v>126</v>
      </c>
      <c r="U489" t="s">
        <v>641</v>
      </c>
      <c r="V489" t="s">
        <v>919</v>
      </c>
      <c r="W489" t="s">
        <v>920</v>
      </c>
      <c r="X489" t="s">
        <v>921</v>
      </c>
      <c r="Y489" t="s">
        <v>922</v>
      </c>
      <c r="Z489" t="s">
        <v>923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344</v>
      </c>
      <c r="H490" t="s">
        <v>997</v>
      </c>
      <c r="I490" t="s">
        <v>912</v>
      </c>
      <c r="K490" t="s">
        <v>913</v>
      </c>
      <c r="L490" t="s">
        <v>953</v>
      </c>
      <c r="M490">
        <v>26116</v>
      </c>
      <c r="N490" t="s">
        <v>643</v>
      </c>
      <c r="P490">
        <v>50</v>
      </c>
      <c r="R490" t="s">
        <v>916</v>
      </c>
      <c r="S490" t="s">
        <v>917</v>
      </c>
      <c r="T490">
        <v>54.75</v>
      </c>
      <c r="U490" t="s">
        <v>1029</v>
      </c>
      <c r="V490" t="s">
        <v>1002</v>
      </c>
      <c r="W490" t="s">
        <v>1003</v>
      </c>
      <c r="X490" t="s">
        <v>921</v>
      </c>
      <c r="Y490" t="s">
        <v>922</v>
      </c>
      <c r="Z490" t="s">
        <v>923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14</v>
      </c>
      <c r="H491" t="s">
        <v>997</v>
      </c>
      <c r="I491" t="s">
        <v>912</v>
      </c>
      <c r="K491" t="s">
        <v>913</v>
      </c>
      <c r="L491" t="s">
        <v>953</v>
      </c>
      <c r="M491">
        <v>26302</v>
      </c>
      <c r="N491" t="s">
        <v>663</v>
      </c>
      <c r="P491">
        <v>50</v>
      </c>
      <c r="R491" t="s">
        <v>916</v>
      </c>
      <c r="S491" t="s">
        <v>917</v>
      </c>
      <c r="T491">
        <v>60.75</v>
      </c>
      <c r="U491" t="s">
        <v>490</v>
      </c>
      <c r="V491" t="s">
        <v>341</v>
      </c>
      <c r="W491" t="s">
        <v>664</v>
      </c>
      <c r="X491" t="s">
        <v>921</v>
      </c>
      <c r="Y491" t="s">
        <v>922</v>
      </c>
      <c r="Z491" t="s">
        <v>923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982</v>
      </c>
      <c r="H492" t="s">
        <v>997</v>
      </c>
      <c r="I492" t="s">
        <v>912</v>
      </c>
      <c r="K492" t="s">
        <v>942</v>
      </c>
      <c r="L492" t="s">
        <v>943</v>
      </c>
      <c r="M492">
        <v>47858</v>
      </c>
      <c r="N492" t="s">
        <v>665</v>
      </c>
      <c r="P492">
        <v>10000</v>
      </c>
      <c r="R492" t="s">
        <v>945</v>
      </c>
      <c r="S492" t="s">
        <v>917</v>
      </c>
      <c r="T492">
        <v>-7.0000000000000007E-2</v>
      </c>
      <c r="U492" t="s">
        <v>130</v>
      </c>
      <c r="V492" t="s">
        <v>50</v>
      </c>
      <c r="W492" t="s">
        <v>948</v>
      </c>
      <c r="X492" t="s">
        <v>949</v>
      </c>
      <c r="Y492" t="s">
        <v>922</v>
      </c>
      <c r="Z492" t="s">
        <v>950</v>
      </c>
      <c r="AA492">
        <v>96045266</v>
      </c>
      <c r="AB492" t="s">
        <v>666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982</v>
      </c>
      <c r="H493" t="s">
        <v>997</v>
      </c>
      <c r="I493" t="s">
        <v>912</v>
      </c>
      <c r="K493" t="s">
        <v>913</v>
      </c>
      <c r="L493" t="s">
        <v>953</v>
      </c>
      <c r="M493">
        <v>29086</v>
      </c>
      <c r="N493" t="s">
        <v>639</v>
      </c>
      <c r="O493">
        <v>50</v>
      </c>
      <c r="R493" t="s">
        <v>916</v>
      </c>
      <c r="S493" t="s">
        <v>917</v>
      </c>
      <c r="T493">
        <v>30.75</v>
      </c>
      <c r="U493" t="s">
        <v>1044</v>
      </c>
      <c r="V493" t="s">
        <v>973</v>
      </c>
      <c r="W493" t="s">
        <v>974</v>
      </c>
      <c r="X493" t="s">
        <v>921</v>
      </c>
      <c r="Y493" t="s">
        <v>922</v>
      </c>
      <c r="Z493" t="s">
        <v>923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958</v>
      </c>
      <c r="H494" t="s">
        <v>997</v>
      </c>
      <c r="I494" t="s">
        <v>912</v>
      </c>
      <c r="K494" t="s">
        <v>942</v>
      </c>
      <c r="L494" t="s">
        <v>943</v>
      </c>
      <c r="M494">
        <v>37083</v>
      </c>
      <c r="N494" t="s">
        <v>466</v>
      </c>
      <c r="O494">
        <v>50000</v>
      </c>
      <c r="R494" t="s">
        <v>945</v>
      </c>
      <c r="S494" t="s">
        <v>917</v>
      </c>
      <c r="T494">
        <v>-2.5000000000000001E-3</v>
      </c>
      <c r="U494" t="s">
        <v>130</v>
      </c>
      <c r="V494" t="s">
        <v>131</v>
      </c>
      <c r="W494" t="s">
        <v>132</v>
      </c>
      <c r="X494" t="s">
        <v>949</v>
      </c>
      <c r="Y494" t="s">
        <v>922</v>
      </c>
      <c r="Z494" t="s">
        <v>950</v>
      </c>
      <c r="AA494">
        <v>96021110</v>
      </c>
      <c r="AB494" t="s">
        <v>667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107</v>
      </c>
      <c r="H495" t="s">
        <v>997</v>
      </c>
      <c r="I495" t="s">
        <v>912</v>
      </c>
      <c r="K495" t="s">
        <v>913</v>
      </c>
      <c r="L495" t="s">
        <v>324</v>
      </c>
      <c r="M495">
        <v>50788</v>
      </c>
      <c r="N495" t="s">
        <v>668</v>
      </c>
      <c r="O495">
        <v>100</v>
      </c>
      <c r="R495" t="s">
        <v>916</v>
      </c>
      <c r="S495" t="s">
        <v>917</v>
      </c>
      <c r="T495">
        <v>51.75</v>
      </c>
      <c r="U495" t="s">
        <v>1044</v>
      </c>
      <c r="V495" t="s">
        <v>528</v>
      </c>
      <c r="W495" t="s">
        <v>360</v>
      </c>
      <c r="X495" t="s">
        <v>921</v>
      </c>
      <c r="Y495" t="s">
        <v>922</v>
      </c>
      <c r="Z495" t="s">
        <v>923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7"/>
  <sheetViews>
    <sheetView zoomScale="80" workbookViewId="0"/>
  </sheetViews>
  <sheetFormatPr defaultRowHeight="12.75" x14ac:dyDescent="0.2"/>
  <cols>
    <col min="2" max="2" width="15.140625" bestFit="1" customWidth="1"/>
    <col min="3" max="3" width="12.85546875" bestFit="1" customWidth="1"/>
    <col min="4" max="4" width="15.28515625" bestFit="1" customWidth="1"/>
    <col min="5" max="5" width="31.42578125" bestFit="1" customWidth="1"/>
    <col min="6" max="6" width="25.42578125" customWidth="1"/>
    <col min="7" max="7" width="17.7109375" bestFit="1" customWidth="1"/>
    <col min="8" max="8" width="14.5703125" bestFit="1" customWidth="1"/>
    <col min="9" max="9" width="16.140625" bestFit="1" customWidth="1"/>
    <col min="10" max="10" width="26.42578125" bestFit="1" customWidth="1"/>
    <col min="11" max="11" width="9.7109375" bestFit="1" customWidth="1"/>
    <col min="12" max="12" width="59.140625" bestFit="1" customWidth="1"/>
    <col min="13" max="13" width="11.140625" bestFit="1" customWidth="1"/>
    <col min="14" max="14" width="11" bestFit="1" customWidth="1"/>
    <col min="15" max="15" width="11.28515625" bestFit="1" customWidth="1"/>
    <col min="16" max="16" width="5.42578125" bestFit="1" customWidth="1"/>
    <col min="17" max="17" width="17.85546875" bestFit="1" customWidth="1"/>
    <col min="18" max="18" width="6" bestFit="1" customWidth="1"/>
    <col min="19" max="19" width="14.7109375" bestFit="1" customWidth="1"/>
    <col min="20" max="20" width="10.140625" bestFit="1" customWidth="1"/>
    <col min="21" max="21" width="14.85546875" bestFit="1" customWidth="1"/>
    <col min="22" max="22" width="11.28515625" bestFit="1" customWidth="1"/>
    <col min="23" max="23" width="12.85546875" bestFit="1" customWidth="1"/>
    <col min="24" max="24" width="24.85546875" bestFit="1" customWidth="1"/>
    <col min="25" max="25" width="10.28515625" bestFit="1" customWidth="1"/>
    <col min="26" max="26" width="9" bestFit="1" customWidth="1"/>
    <col min="27" max="27" width="20" bestFit="1" customWidth="1"/>
    <col min="28" max="29" width="13.42578125" bestFit="1" customWidth="1"/>
    <col min="30" max="30" width="10.7109375" bestFit="1" customWidth="1"/>
    <col min="31" max="31" width="13.85546875" bestFit="1" customWidth="1"/>
    <col min="32" max="32" width="11.28515625" bestFit="1" customWidth="1"/>
    <col min="33" max="33" width="11" bestFit="1" customWidth="1"/>
  </cols>
  <sheetData>
    <row r="1" spans="1:33" x14ac:dyDescent="0.2">
      <c r="A1" s="14" t="s">
        <v>444</v>
      </c>
    </row>
    <row r="3" spans="1:33" x14ac:dyDescent="0.2">
      <c r="A3" s="110" t="s">
        <v>46</v>
      </c>
      <c r="B3" s="110" t="s">
        <v>45</v>
      </c>
      <c r="C3" s="110" t="s">
        <v>879</v>
      </c>
      <c r="D3" s="110" t="s">
        <v>880</v>
      </c>
      <c r="E3" s="110" t="s">
        <v>881</v>
      </c>
      <c r="F3" s="110" t="s">
        <v>882</v>
      </c>
      <c r="G3" s="110" t="s">
        <v>883</v>
      </c>
      <c r="H3" s="110" t="s">
        <v>884</v>
      </c>
      <c r="I3" s="110" t="s">
        <v>885</v>
      </c>
      <c r="J3" s="110" t="s">
        <v>886</v>
      </c>
      <c r="K3" s="110" t="s">
        <v>887</v>
      </c>
      <c r="L3" s="110" t="s">
        <v>888</v>
      </c>
      <c r="M3" s="110" t="s">
        <v>889</v>
      </c>
      <c r="N3" s="110" t="s">
        <v>890</v>
      </c>
      <c r="O3" s="110" t="s">
        <v>891</v>
      </c>
      <c r="P3" s="110" t="s">
        <v>892</v>
      </c>
      <c r="Q3" s="110" t="s">
        <v>893</v>
      </c>
      <c r="R3" s="110" t="s">
        <v>894</v>
      </c>
      <c r="S3" s="110" t="s">
        <v>895</v>
      </c>
      <c r="T3" s="110" t="s">
        <v>896</v>
      </c>
      <c r="U3" s="110" t="s">
        <v>897</v>
      </c>
      <c r="V3" s="110" t="s">
        <v>898</v>
      </c>
      <c r="W3" s="110" t="s">
        <v>899</v>
      </c>
      <c r="X3" s="110" t="s">
        <v>900</v>
      </c>
      <c r="Y3" s="110" t="s">
        <v>901</v>
      </c>
      <c r="Z3" s="110" t="s">
        <v>902</v>
      </c>
      <c r="AA3" s="110" t="s">
        <v>903</v>
      </c>
      <c r="AB3" s="110" t="s">
        <v>904</v>
      </c>
      <c r="AC3" s="110" t="s">
        <v>905</v>
      </c>
      <c r="AD3" s="110" t="s">
        <v>906</v>
      </c>
      <c r="AE3" s="110" t="s">
        <v>907</v>
      </c>
      <c r="AF3" s="110" t="s">
        <v>908</v>
      </c>
      <c r="AG3" s="110" t="s">
        <v>909</v>
      </c>
    </row>
    <row r="4" spans="1:33" x14ac:dyDescent="0.2">
      <c r="A4" s="120">
        <f>DATEVALUE(TEXT(D4, "mm/dd/yy"))</f>
        <v>37046</v>
      </c>
      <c r="B4" s="123" t="str">
        <f>IF(I4="Power",IF(X4="Enron Canada Corp.",LEFT(J4,9),LEFT(J4,13)),I4)</f>
        <v>US West Power</v>
      </c>
      <c r="C4" s="76">
        <v>1335927</v>
      </c>
      <c r="D4" s="76">
        <v>37046.656423611101</v>
      </c>
      <c r="E4" s="76" t="s">
        <v>1056</v>
      </c>
      <c r="F4" s="76" t="s">
        <v>564</v>
      </c>
      <c r="G4" s="76" t="s">
        <v>565</v>
      </c>
      <c r="H4" s="76">
        <v>5353</v>
      </c>
      <c r="I4" s="76" t="s">
        <v>913</v>
      </c>
      <c r="J4" s="76" t="s">
        <v>914</v>
      </c>
      <c r="K4" s="76">
        <v>29412</v>
      </c>
      <c r="L4" s="76" t="s">
        <v>574</v>
      </c>
      <c r="M4" s="76"/>
      <c r="N4" s="76">
        <v>25</v>
      </c>
      <c r="O4" s="76"/>
      <c r="P4" s="76" t="s">
        <v>916</v>
      </c>
      <c r="Q4" s="76" t="s">
        <v>917</v>
      </c>
      <c r="R4" s="76">
        <v>115</v>
      </c>
      <c r="S4" s="76" t="s">
        <v>567</v>
      </c>
      <c r="T4" s="76" t="s">
        <v>938</v>
      </c>
      <c r="U4" s="76" t="s">
        <v>920</v>
      </c>
      <c r="V4" s="76" t="s">
        <v>921</v>
      </c>
      <c r="W4" s="76" t="s">
        <v>922</v>
      </c>
      <c r="X4" s="76" t="s">
        <v>923</v>
      </c>
      <c r="Y4" s="76">
        <v>95001154</v>
      </c>
      <c r="Z4" s="76">
        <v>631936.1</v>
      </c>
      <c r="AA4" s="76">
        <v>26304</v>
      </c>
      <c r="AB4" s="76">
        <v>37048.875</v>
      </c>
      <c r="AC4" s="76">
        <v>37048.875</v>
      </c>
      <c r="AD4" s="76"/>
      <c r="AE4" s="76"/>
      <c r="AF4" s="76"/>
      <c r="AG4" s="76"/>
    </row>
    <row r="5" spans="1:33" x14ac:dyDescent="0.2">
      <c r="A5" s="120">
        <f>DATEVALUE(TEXT(D5, "mm/dd/yy"))</f>
        <v>37047</v>
      </c>
      <c r="B5" s="124" t="str">
        <f>IF(I5="Power",IF(X5="Enron Canada Corp.",LEFT(J5,9),LEFT(J5,13)),I5)</f>
        <v>US East Power</v>
      </c>
      <c r="C5">
        <v>1336904</v>
      </c>
      <c r="D5" s="33">
        <v>37047.313888888886</v>
      </c>
      <c r="E5" t="s">
        <v>99</v>
      </c>
      <c r="F5" t="s">
        <v>564</v>
      </c>
      <c r="G5" t="s">
        <v>565</v>
      </c>
      <c r="H5">
        <v>5361</v>
      </c>
      <c r="I5" t="s">
        <v>913</v>
      </c>
      <c r="J5" t="s">
        <v>953</v>
      </c>
      <c r="K5">
        <v>29082</v>
      </c>
      <c r="L5" t="s">
        <v>566</v>
      </c>
      <c r="M5">
        <v>50</v>
      </c>
      <c r="P5" t="s">
        <v>916</v>
      </c>
      <c r="Q5" t="s">
        <v>917</v>
      </c>
      <c r="R5">
        <v>35.6</v>
      </c>
      <c r="S5" t="s">
        <v>567</v>
      </c>
      <c r="T5" t="s">
        <v>956</v>
      </c>
      <c r="U5" t="s">
        <v>969</v>
      </c>
      <c r="V5" t="s">
        <v>921</v>
      </c>
      <c r="W5" t="s">
        <v>568</v>
      </c>
      <c r="X5" t="s">
        <v>923</v>
      </c>
      <c r="Y5">
        <v>96004859</v>
      </c>
      <c r="Z5">
        <v>632379.1</v>
      </c>
      <c r="AA5">
        <v>57552</v>
      </c>
      <c r="AB5" s="33">
        <v>37048.875</v>
      </c>
      <c r="AC5" s="33">
        <v>37048.875</v>
      </c>
    </row>
    <row r="6" spans="1:33" x14ac:dyDescent="0.2">
      <c r="A6" s="120">
        <f>DATEVALUE(TEXT(D6, "mm/dd/yy"))</f>
        <v>37047</v>
      </c>
      <c r="B6" s="124" t="str">
        <f>IF(I6="Power",IF(X6="Enron Canada Corp.",LEFT(J6,9),LEFT(J6,13)),I6)</f>
        <v>US East Power</v>
      </c>
      <c r="C6">
        <v>1336947</v>
      </c>
      <c r="D6" s="33">
        <v>37047.316666666666</v>
      </c>
      <c r="E6" t="s">
        <v>99</v>
      </c>
      <c r="F6" t="s">
        <v>564</v>
      </c>
      <c r="G6" t="s">
        <v>565</v>
      </c>
      <c r="H6">
        <v>5362</v>
      </c>
      <c r="I6" t="s">
        <v>913</v>
      </c>
      <c r="J6" t="s">
        <v>953</v>
      </c>
      <c r="K6">
        <v>29088</v>
      </c>
      <c r="L6" t="s">
        <v>569</v>
      </c>
      <c r="N6">
        <v>50</v>
      </c>
      <c r="P6" t="s">
        <v>916</v>
      </c>
      <c r="Q6" t="s">
        <v>917</v>
      </c>
      <c r="R6">
        <v>27.4</v>
      </c>
      <c r="S6" t="s">
        <v>567</v>
      </c>
      <c r="T6" t="s">
        <v>973</v>
      </c>
      <c r="U6" t="s">
        <v>974</v>
      </c>
      <c r="V6" t="s">
        <v>921</v>
      </c>
      <c r="W6" t="s">
        <v>568</v>
      </c>
      <c r="X6" t="s">
        <v>923</v>
      </c>
      <c r="Y6">
        <v>96004859</v>
      </c>
      <c r="Z6">
        <v>632396.1</v>
      </c>
      <c r="AA6">
        <v>57552</v>
      </c>
      <c r="AB6" s="33">
        <v>37048.875</v>
      </c>
      <c r="AC6" s="33">
        <v>37048.875</v>
      </c>
    </row>
    <row r="7" spans="1:33" x14ac:dyDescent="0.2">
      <c r="A7" s="120">
        <f>DATEVALUE(TEXT(D7, "mm/dd/yy"))</f>
        <v>37047</v>
      </c>
      <c r="B7" s="124" t="str">
        <f>IF(I7="Power",IF(X7="Enron Canada Corp.",LEFT(J7,9),LEFT(J7,13)),I7)</f>
        <v>US East Power</v>
      </c>
      <c r="C7">
        <v>1337087</v>
      </c>
      <c r="D7" s="33">
        <v>37047.324999999997</v>
      </c>
      <c r="E7" t="s">
        <v>99</v>
      </c>
      <c r="F7" t="s">
        <v>564</v>
      </c>
      <c r="G7" t="s">
        <v>565</v>
      </c>
      <c r="H7">
        <v>5364</v>
      </c>
      <c r="I7" t="s">
        <v>913</v>
      </c>
      <c r="J7" t="s">
        <v>953</v>
      </c>
      <c r="K7">
        <v>29082</v>
      </c>
      <c r="L7" t="s">
        <v>566</v>
      </c>
      <c r="N7">
        <v>50</v>
      </c>
      <c r="P7" t="s">
        <v>916</v>
      </c>
      <c r="Q7" t="s">
        <v>917</v>
      </c>
      <c r="R7">
        <v>35.549999999999997</v>
      </c>
      <c r="S7" t="s">
        <v>567</v>
      </c>
      <c r="T7" t="s">
        <v>956</v>
      </c>
      <c r="U7" t="s">
        <v>969</v>
      </c>
      <c r="V7" t="s">
        <v>921</v>
      </c>
      <c r="W7" t="s">
        <v>568</v>
      </c>
      <c r="X7" t="s">
        <v>923</v>
      </c>
      <c r="Y7">
        <v>96004859</v>
      </c>
      <c r="Z7">
        <v>632441.1</v>
      </c>
      <c r="AA7">
        <v>57552</v>
      </c>
      <c r="AB7" s="33">
        <v>37048.875</v>
      </c>
      <c r="AC7" s="33">
        <v>37048.875</v>
      </c>
    </row>
    <row r="8" spans="1:33" x14ac:dyDescent="0.2">
      <c r="A8" s="120">
        <f t="shared" ref="A8:A20" si="0">DATEVALUE(TEXT(D8, "mm/dd/yy"))</f>
        <v>37048</v>
      </c>
      <c r="B8" s="124" t="str">
        <f t="shared" ref="B8:B20" si="1">IF(I8="Power",IF(X8="Enron Canada Corp.",LEFT(J8,9),LEFT(J8,13)),I8)</f>
        <v>Natural Gas</v>
      </c>
      <c r="C8">
        <v>1344790</v>
      </c>
      <c r="D8">
        <v>37048.306238425903</v>
      </c>
      <c r="E8" t="s">
        <v>21</v>
      </c>
      <c r="F8" t="s">
        <v>564</v>
      </c>
      <c r="G8" t="s">
        <v>565</v>
      </c>
      <c r="H8">
        <v>5414</v>
      </c>
      <c r="I8" t="s">
        <v>942</v>
      </c>
      <c r="J8" t="s">
        <v>943</v>
      </c>
      <c r="K8">
        <v>34000</v>
      </c>
      <c r="L8" t="s">
        <v>182</v>
      </c>
      <c r="N8">
        <v>10000</v>
      </c>
      <c r="P8" t="s">
        <v>945</v>
      </c>
      <c r="Q8" t="s">
        <v>917</v>
      </c>
      <c r="R8">
        <v>3.5000000000000003E-2</v>
      </c>
      <c r="S8" t="s">
        <v>567</v>
      </c>
      <c r="T8" t="s">
        <v>1039</v>
      </c>
      <c r="U8" t="s">
        <v>1040</v>
      </c>
      <c r="V8" t="s">
        <v>949</v>
      </c>
      <c r="W8" t="s">
        <v>922</v>
      </c>
      <c r="X8" t="s">
        <v>950</v>
      </c>
      <c r="Z8" t="s">
        <v>439</v>
      </c>
      <c r="AA8">
        <v>68856</v>
      </c>
      <c r="AB8">
        <v>37073</v>
      </c>
      <c r="AC8">
        <v>37103</v>
      </c>
    </row>
    <row r="9" spans="1:33" x14ac:dyDescent="0.2">
      <c r="A9" s="120">
        <f t="shared" si="0"/>
        <v>37048</v>
      </c>
      <c r="B9" s="124" t="str">
        <f t="shared" si="1"/>
        <v>Natural Gas</v>
      </c>
      <c r="C9">
        <v>1347086</v>
      </c>
      <c r="D9">
        <v>37048.378229166701</v>
      </c>
      <c r="E9" t="s">
        <v>21</v>
      </c>
      <c r="F9" t="s">
        <v>564</v>
      </c>
      <c r="G9" t="s">
        <v>565</v>
      </c>
      <c r="H9">
        <v>5423</v>
      </c>
      <c r="I9" t="s">
        <v>942</v>
      </c>
      <c r="J9" t="s">
        <v>943</v>
      </c>
      <c r="K9">
        <v>36135</v>
      </c>
      <c r="L9" t="s">
        <v>868</v>
      </c>
      <c r="M9">
        <v>10000</v>
      </c>
      <c r="P9" t="s">
        <v>945</v>
      </c>
      <c r="Q9" t="s">
        <v>917</v>
      </c>
      <c r="R9">
        <v>-1.21</v>
      </c>
      <c r="S9" t="s">
        <v>567</v>
      </c>
      <c r="T9" t="s">
        <v>314</v>
      </c>
      <c r="U9" t="s">
        <v>315</v>
      </c>
      <c r="V9" t="s">
        <v>949</v>
      </c>
      <c r="W9" t="s">
        <v>922</v>
      </c>
      <c r="X9" t="s">
        <v>950</v>
      </c>
      <c r="Z9" t="s">
        <v>440</v>
      </c>
      <c r="AA9">
        <v>68856</v>
      </c>
      <c r="AB9">
        <v>37073.875011574099</v>
      </c>
      <c r="AC9">
        <v>37103.875011574099</v>
      </c>
    </row>
    <row r="10" spans="1:33" x14ac:dyDescent="0.2">
      <c r="A10" s="120">
        <f t="shared" si="0"/>
        <v>37048</v>
      </c>
      <c r="B10" s="124" t="str">
        <f t="shared" si="1"/>
        <v>US East Power</v>
      </c>
      <c r="C10">
        <v>1347758</v>
      </c>
      <c r="D10">
        <v>37048.3917476852</v>
      </c>
      <c r="E10" t="s">
        <v>470</v>
      </c>
      <c r="F10" t="s">
        <v>564</v>
      </c>
      <c r="G10" t="s">
        <v>565</v>
      </c>
      <c r="H10">
        <v>5426</v>
      </c>
      <c r="I10" t="s">
        <v>913</v>
      </c>
      <c r="J10" t="s">
        <v>953</v>
      </c>
      <c r="K10">
        <v>29080</v>
      </c>
      <c r="L10" t="s">
        <v>441</v>
      </c>
      <c r="N10">
        <v>50</v>
      </c>
      <c r="P10" t="s">
        <v>916</v>
      </c>
      <c r="Q10" t="s">
        <v>917</v>
      </c>
      <c r="R10">
        <v>36.5</v>
      </c>
      <c r="S10" t="s">
        <v>567</v>
      </c>
      <c r="T10" t="s">
        <v>956</v>
      </c>
      <c r="U10" t="s">
        <v>969</v>
      </c>
      <c r="V10" t="s">
        <v>921</v>
      </c>
      <c r="W10" t="s">
        <v>922</v>
      </c>
      <c r="X10" t="s">
        <v>923</v>
      </c>
      <c r="Y10">
        <v>96047472</v>
      </c>
      <c r="Z10">
        <v>634716.1</v>
      </c>
      <c r="AA10">
        <v>71243</v>
      </c>
      <c r="AB10">
        <v>37050.875011574099</v>
      </c>
      <c r="AC10">
        <v>37050.875011574099</v>
      </c>
    </row>
    <row r="11" spans="1:33" x14ac:dyDescent="0.2">
      <c r="A11" s="120">
        <f t="shared" si="0"/>
        <v>37048</v>
      </c>
      <c r="B11" s="124" t="str">
        <f t="shared" si="1"/>
        <v>US East Power</v>
      </c>
      <c r="C11">
        <v>1347891</v>
      </c>
      <c r="D11">
        <v>37048.394733796304</v>
      </c>
      <c r="E11" t="s">
        <v>470</v>
      </c>
      <c r="F11" t="s">
        <v>564</v>
      </c>
      <c r="G11" t="s">
        <v>565</v>
      </c>
      <c r="H11">
        <v>5428</v>
      </c>
      <c r="I11" t="s">
        <v>913</v>
      </c>
      <c r="J11" t="s">
        <v>953</v>
      </c>
      <c r="K11">
        <v>29067</v>
      </c>
      <c r="L11" t="s">
        <v>442</v>
      </c>
      <c r="N11">
        <v>50</v>
      </c>
      <c r="P11" t="s">
        <v>916</v>
      </c>
      <c r="Q11" t="s">
        <v>917</v>
      </c>
      <c r="R11">
        <v>27</v>
      </c>
      <c r="S11" t="s">
        <v>567</v>
      </c>
      <c r="T11" t="s">
        <v>1030</v>
      </c>
      <c r="U11" t="s">
        <v>1006</v>
      </c>
      <c r="V11" t="s">
        <v>921</v>
      </c>
      <c r="W11" t="s">
        <v>922</v>
      </c>
      <c r="X11" t="s">
        <v>923</v>
      </c>
      <c r="Y11">
        <v>96047472</v>
      </c>
      <c r="Z11">
        <v>634735.1</v>
      </c>
      <c r="AA11">
        <v>71243</v>
      </c>
      <c r="AB11">
        <v>37050.875011574099</v>
      </c>
      <c r="AC11">
        <v>37050.875011574099</v>
      </c>
    </row>
    <row r="12" spans="1:33" x14ac:dyDescent="0.2">
      <c r="A12" s="120">
        <f t="shared" si="0"/>
        <v>37048</v>
      </c>
      <c r="B12" s="124" t="str">
        <f t="shared" si="1"/>
        <v>US East Power</v>
      </c>
      <c r="C12">
        <v>1347902</v>
      </c>
      <c r="D12">
        <v>37048.395011574103</v>
      </c>
      <c r="E12" t="s">
        <v>470</v>
      </c>
      <c r="F12" t="s">
        <v>564</v>
      </c>
      <c r="G12" t="s">
        <v>565</v>
      </c>
      <c r="H12">
        <v>5429</v>
      </c>
      <c r="I12" t="s">
        <v>913</v>
      </c>
      <c r="J12" t="s">
        <v>953</v>
      </c>
      <c r="K12">
        <v>29067</v>
      </c>
      <c r="L12" t="s">
        <v>442</v>
      </c>
      <c r="M12">
        <v>50</v>
      </c>
      <c r="P12" t="s">
        <v>916</v>
      </c>
      <c r="Q12" t="s">
        <v>917</v>
      </c>
      <c r="R12">
        <v>26.75</v>
      </c>
      <c r="S12" t="s">
        <v>567</v>
      </c>
      <c r="T12" t="s">
        <v>1030</v>
      </c>
      <c r="U12" t="s">
        <v>1006</v>
      </c>
      <c r="V12" t="s">
        <v>921</v>
      </c>
      <c r="W12" t="s">
        <v>922</v>
      </c>
      <c r="X12" t="s">
        <v>923</v>
      </c>
      <c r="Y12">
        <v>96047472</v>
      </c>
      <c r="Z12">
        <v>634737.1</v>
      </c>
      <c r="AA12">
        <v>71243</v>
      </c>
      <c r="AB12">
        <v>37050.875011574099</v>
      </c>
      <c r="AC12">
        <v>37050.875011574099</v>
      </c>
    </row>
    <row r="13" spans="1:33" x14ac:dyDescent="0.2">
      <c r="A13" s="120">
        <f t="shared" si="0"/>
        <v>37048</v>
      </c>
      <c r="B13" s="124" t="str">
        <f t="shared" si="1"/>
        <v>US East Power</v>
      </c>
      <c r="C13">
        <v>1347909</v>
      </c>
      <c r="D13">
        <v>37048.395173611098</v>
      </c>
      <c r="E13" t="s">
        <v>470</v>
      </c>
      <c r="F13" t="s">
        <v>564</v>
      </c>
      <c r="G13" t="s">
        <v>565</v>
      </c>
      <c r="H13">
        <v>5430</v>
      </c>
      <c r="I13" t="s">
        <v>913</v>
      </c>
      <c r="J13" t="s">
        <v>953</v>
      </c>
      <c r="K13">
        <v>29067</v>
      </c>
      <c r="L13" t="s">
        <v>442</v>
      </c>
      <c r="N13">
        <v>50</v>
      </c>
      <c r="P13" t="s">
        <v>916</v>
      </c>
      <c r="Q13" t="s">
        <v>917</v>
      </c>
      <c r="R13">
        <v>27</v>
      </c>
      <c r="S13" t="s">
        <v>567</v>
      </c>
      <c r="T13" t="s">
        <v>1030</v>
      </c>
      <c r="U13" t="s">
        <v>1006</v>
      </c>
      <c r="V13" t="s">
        <v>921</v>
      </c>
      <c r="W13" t="s">
        <v>922</v>
      </c>
      <c r="X13" t="s">
        <v>923</v>
      </c>
      <c r="Y13">
        <v>96047472</v>
      </c>
      <c r="Z13">
        <v>634739.1</v>
      </c>
      <c r="AA13">
        <v>71243</v>
      </c>
      <c r="AB13">
        <v>37050.875011574099</v>
      </c>
      <c r="AC13">
        <v>37050.875011574099</v>
      </c>
    </row>
    <row r="14" spans="1:33" x14ac:dyDescent="0.2">
      <c r="A14" s="120">
        <f t="shared" si="0"/>
        <v>37048</v>
      </c>
      <c r="B14" s="124" t="str">
        <f t="shared" si="1"/>
        <v>US East Power</v>
      </c>
      <c r="C14">
        <v>1347918</v>
      </c>
      <c r="D14">
        <v>37048.395347222198</v>
      </c>
      <c r="E14" t="s">
        <v>470</v>
      </c>
      <c r="F14" t="s">
        <v>564</v>
      </c>
      <c r="G14" t="s">
        <v>565</v>
      </c>
      <c r="H14">
        <v>5431</v>
      </c>
      <c r="I14" t="s">
        <v>913</v>
      </c>
      <c r="J14" t="s">
        <v>953</v>
      </c>
      <c r="K14">
        <v>29067</v>
      </c>
      <c r="L14" t="s">
        <v>442</v>
      </c>
      <c r="M14">
        <v>50</v>
      </c>
      <c r="P14" t="s">
        <v>916</v>
      </c>
      <c r="Q14" t="s">
        <v>917</v>
      </c>
      <c r="R14">
        <v>26.75</v>
      </c>
      <c r="S14" t="s">
        <v>567</v>
      </c>
      <c r="T14" t="s">
        <v>1030</v>
      </c>
      <c r="U14" t="s">
        <v>1006</v>
      </c>
      <c r="V14" t="s">
        <v>921</v>
      </c>
      <c r="W14" t="s">
        <v>922</v>
      </c>
      <c r="X14" t="s">
        <v>923</v>
      </c>
      <c r="Y14">
        <v>96047472</v>
      </c>
      <c r="Z14">
        <v>634742.1</v>
      </c>
      <c r="AA14">
        <v>71243</v>
      </c>
      <c r="AB14">
        <v>37050.875011574099</v>
      </c>
      <c r="AC14">
        <v>37050.875011574099</v>
      </c>
    </row>
    <row r="15" spans="1:33" x14ac:dyDescent="0.2">
      <c r="A15" s="120">
        <f t="shared" si="0"/>
        <v>37048</v>
      </c>
      <c r="B15" s="124" t="str">
        <f t="shared" si="1"/>
        <v>US East Power</v>
      </c>
      <c r="C15">
        <v>1348159</v>
      </c>
      <c r="D15">
        <v>37048.401458333297</v>
      </c>
      <c r="E15" t="s">
        <v>470</v>
      </c>
      <c r="F15" t="s">
        <v>564</v>
      </c>
      <c r="G15" t="s">
        <v>565</v>
      </c>
      <c r="H15">
        <v>5432</v>
      </c>
      <c r="I15" t="s">
        <v>913</v>
      </c>
      <c r="J15" t="s">
        <v>953</v>
      </c>
      <c r="K15">
        <v>29086</v>
      </c>
      <c r="L15" t="s">
        <v>443</v>
      </c>
      <c r="M15">
        <v>50</v>
      </c>
      <c r="P15" t="s">
        <v>916</v>
      </c>
      <c r="Q15" t="s">
        <v>917</v>
      </c>
      <c r="R15">
        <v>27.3</v>
      </c>
      <c r="S15" t="s">
        <v>567</v>
      </c>
      <c r="T15" t="s">
        <v>973</v>
      </c>
      <c r="U15" t="s">
        <v>974</v>
      </c>
      <c r="V15" t="s">
        <v>921</v>
      </c>
      <c r="W15" t="s">
        <v>922</v>
      </c>
      <c r="X15" t="s">
        <v>923</v>
      </c>
      <c r="Y15">
        <v>96047472</v>
      </c>
      <c r="Z15">
        <v>634790.1</v>
      </c>
      <c r="AA15">
        <v>71243</v>
      </c>
      <c r="AB15">
        <v>37050.875011574099</v>
      </c>
      <c r="AC15">
        <v>37050.875011574099</v>
      </c>
    </row>
    <row r="16" spans="1:33" x14ac:dyDescent="0.2">
      <c r="A16" s="120">
        <f t="shared" si="0"/>
        <v>37048</v>
      </c>
      <c r="B16" s="124" t="str">
        <f t="shared" si="1"/>
        <v>US East Power</v>
      </c>
      <c r="C16">
        <v>1349571</v>
      </c>
      <c r="D16">
        <v>37048.485810185201</v>
      </c>
      <c r="E16" t="s">
        <v>99</v>
      </c>
      <c r="F16" t="s">
        <v>564</v>
      </c>
      <c r="G16" t="s">
        <v>565</v>
      </c>
      <c r="H16">
        <v>5447</v>
      </c>
      <c r="I16" t="s">
        <v>913</v>
      </c>
      <c r="J16" t="s">
        <v>953</v>
      </c>
      <c r="K16">
        <v>29086</v>
      </c>
      <c r="L16" t="s">
        <v>443</v>
      </c>
      <c r="N16">
        <v>50</v>
      </c>
      <c r="P16" t="s">
        <v>916</v>
      </c>
      <c r="Q16" t="s">
        <v>917</v>
      </c>
      <c r="R16">
        <v>28.5</v>
      </c>
      <c r="S16" t="s">
        <v>567</v>
      </c>
      <c r="T16" t="s">
        <v>973</v>
      </c>
      <c r="U16" t="s">
        <v>974</v>
      </c>
      <c r="V16" t="s">
        <v>921</v>
      </c>
      <c r="W16" t="s">
        <v>568</v>
      </c>
      <c r="X16" t="s">
        <v>923</v>
      </c>
      <c r="Y16">
        <v>96004859</v>
      </c>
      <c r="Z16">
        <v>635161.1</v>
      </c>
      <c r="AA16">
        <v>57552</v>
      </c>
      <c r="AB16">
        <v>37050.875011574099</v>
      </c>
      <c r="AC16">
        <v>37050.875011574099</v>
      </c>
    </row>
    <row r="17" spans="1:29" x14ac:dyDescent="0.2">
      <c r="A17" s="120">
        <f t="shared" si="0"/>
        <v>37048</v>
      </c>
      <c r="B17" s="124" t="str">
        <f t="shared" si="1"/>
        <v>US East Power</v>
      </c>
      <c r="C17">
        <v>1349600</v>
      </c>
      <c r="D17">
        <v>37048.490405092598</v>
      </c>
      <c r="E17" t="s">
        <v>99</v>
      </c>
      <c r="F17" t="s">
        <v>564</v>
      </c>
      <c r="G17" t="s">
        <v>565</v>
      </c>
      <c r="H17">
        <v>5448</v>
      </c>
      <c r="I17" t="s">
        <v>913</v>
      </c>
      <c r="J17" t="s">
        <v>953</v>
      </c>
      <c r="K17">
        <v>29086</v>
      </c>
      <c r="L17" t="s">
        <v>443</v>
      </c>
      <c r="N17">
        <v>50</v>
      </c>
      <c r="P17" t="s">
        <v>916</v>
      </c>
      <c r="Q17" t="s">
        <v>917</v>
      </c>
      <c r="R17">
        <v>28.6</v>
      </c>
      <c r="S17" t="s">
        <v>567</v>
      </c>
      <c r="T17" t="s">
        <v>973</v>
      </c>
      <c r="U17" t="s">
        <v>974</v>
      </c>
      <c r="V17" t="s">
        <v>921</v>
      </c>
      <c r="W17" t="s">
        <v>568</v>
      </c>
      <c r="X17" t="s">
        <v>923</v>
      </c>
      <c r="Y17">
        <v>96004859</v>
      </c>
      <c r="Z17">
        <v>635180.1</v>
      </c>
      <c r="AA17">
        <v>57552</v>
      </c>
      <c r="AB17">
        <v>37050.875011574099</v>
      </c>
      <c r="AC17">
        <v>37050.875011574099</v>
      </c>
    </row>
    <row r="18" spans="1:29" x14ac:dyDescent="0.2">
      <c r="A18" s="120">
        <f t="shared" si="0"/>
        <v>37048</v>
      </c>
      <c r="B18" s="124" t="str">
        <f t="shared" si="1"/>
        <v>US East Power</v>
      </c>
      <c r="C18">
        <v>1351131</v>
      </c>
      <c r="D18">
        <v>37048.581446759301</v>
      </c>
      <c r="E18" t="s">
        <v>99</v>
      </c>
      <c r="F18" t="s">
        <v>564</v>
      </c>
      <c r="G18" t="s">
        <v>565</v>
      </c>
      <c r="H18">
        <v>5460</v>
      </c>
      <c r="I18" t="s">
        <v>913</v>
      </c>
      <c r="J18" t="s">
        <v>953</v>
      </c>
      <c r="K18">
        <v>29086</v>
      </c>
      <c r="L18" t="s">
        <v>443</v>
      </c>
      <c r="M18">
        <v>50</v>
      </c>
      <c r="P18" t="s">
        <v>916</v>
      </c>
      <c r="Q18" t="s">
        <v>917</v>
      </c>
      <c r="R18">
        <v>29.3</v>
      </c>
      <c r="S18" t="s">
        <v>567</v>
      </c>
      <c r="T18" t="s">
        <v>973</v>
      </c>
      <c r="U18" t="s">
        <v>974</v>
      </c>
      <c r="V18" t="s">
        <v>921</v>
      </c>
      <c r="W18" t="s">
        <v>568</v>
      </c>
      <c r="X18" t="s">
        <v>923</v>
      </c>
      <c r="Y18">
        <v>96004859</v>
      </c>
      <c r="Z18">
        <v>635640.1</v>
      </c>
      <c r="AA18">
        <v>57552</v>
      </c>
      <c r="AB18">
        <v>37050.875011574099</v>
      </c>
      <c r="AC18">
        <v>37050.875011574099</v>
      </c>
    </row>
    <row r="19" spans="1:29" x14ac:dyDescent="0.2">
      <c r="A19" s="120">
        <f t="shared" si="0"/>
        <v>37048</v>
      </c>
      <c r="B19" s="124" t="str">
        <f t="shared" si="1"/>
        <v>US East Power</v>
      </c>
      <c r="C19">
        <v>1351377</v>
      </c>
      <c r="D19">
        <v>37048.594629629602</v>
      </c>
      <c r="E19" t="s">
        <v>988</v>
      </c>
      <c r="F19" t="s">
        <v>564</v>
      </c>
      <c r="G19" t="s">
        <v>565</v>
      </c>
      <c r="H19">
        <v>5465</v>
      </c>
      <c r="I19" t="s">
        <v>913</v>
      </c>
      <c r="J19" t="s">
        <v>953</v>
      </c>
      <c r="K19">
        <v>29080</v>
      </c>
      <c r="L19" t="s">
        <v>441</v>
      </c>
      <c r="M19">
        <v>50</v>
      </c>
      <c r="P19" t="s">
        <v>916</v>
      </c>
      <c r="Q19" t="s">
        <v>917</v>
      </c>
      <c r="R19">
        <v>36.25</v>
      </c>
      <c r="S19" t="s">
        <v>567</v>
      </c>
      <c r="T19" t="s">
        <v>956</v>
      </c>
      <c r="U19" t="s">
        <v>969</v>
      </c>
      <c r="V19" t="s">
        <v>921</v>
      </c>
      <c r="W19" t="s">
        <v>922</v>
      </c>
      <c r="X19" t="s">
        <v>923</v>
      </c>
      <c r="Y19">
        <v>96005582</v>
      </c>
      <c r="Z19">
        <v>635709.1</v>
      </c>
      <c r="AA19">
        <v>53461</v>
      </c>
      <c r="AB19">
        <v>37050.875011574099</v>
      </c>
      <c r="AC19">
        <v>37050.875011574099</v>
      </c>
    </row>
    <row r="20" spans="1:29" x14ac:dyDescent="0.2">
      <c r="A20" s="120">
        <f t="shared" si="0"/>
        <v>37048</v>
      </c>
      <c r="B20" s="124" t="str">
        <f t="shared" si="1"/>
        <v>US East Power</v>
      </c>
      <c r="C20">
        <v>1351516</v>
      </c>
      <c r="D20">
        <v>37048.616712962998</v>
      </c>
      <c r="E20" t="s">
        <v>93</v>
      </c>
      <c r="F20" t="s">
        <v>564</v>
      </c>
      <c r="G20" t="s">
        <v>565</v>
      </c>
      <c r="H20">
        <v>5470</v>
      </c>
      <c r="I20" t="s">
        <v>913</v>
      </c>
      <c r="J20" t="s">
        <v>953</v>
      </c>
      <c r="K20">
        <v>29086</v>
      </c>
      <c r="L20" t="s">
        <v>443</v>
      </c>
      <c r="M20">
        <v>50</v>
      </c>
      <c r="P20" t="s">
        <v>916</v>
      </c>
      <c r="Q20" t="s">
        <v>917</v>
      </c>
      <c r="R20">
        <v>29.25</v>
      </c>
      <c r="S20" t="s">
        <v>567</v>
      </c>
      <c r="T20" t="s">
        <v>973</v>
      </c>
      <c r="U20" t="s">
        <v>974</v>
      </c>
      <c r="V20" t="s">
        <v>921</v>
      </c>
      <c r="W20" t="s">
        <v>922</v>
      </c>
      <c r="X20" t="s">
        <v>923</v>
      </c>
      <c r="Y20">
        <v>96018400</v>
      </c>
      <c r="Z20">
        <v>635815.1</v>
      </c>
      <c r="AA20">
        <v>53295</v>
      </c>
      <c r="AB20">
        <v>37050.875011574099</v>
      </c>
      <c r="AC20">
        <v>37050.875011574099</v>
      </c>
    </row>
    <row r="21" spans="1:29" x14ac:dyDescent="0.2">
      <c r="A21" s="120">
        <f t="shared" ref="A21:A37" si="2">DATEVALUE(TEXT(D21, "mm/dd/yy"))</f>
        <v>37049</v>
      </c>
      <c r="B21" s="124" t="str">
        <f t="shared" ref="B21:B37" si="3">IF(I21="Power",IF(X21="Enron Canada Corp.",LEFT(J21,9),LEFT(J21,13)),I21)</f>
        <v>US East Power</v>
      </c>
      <c r="C21">
        <v>1354605</v>
      </c>
      <c r="D21">
        <v>37049.371226851901</v>
      </c>
      <c r="E21" t="s">
        <v>99</v>
      </c>
      <c r="F21" t="s">
        <v>564</v>
      </c>
      <c r="G21" t="s">
        <v>565</v>
      </c>
      <c r="H21">
        <v>5497</v>
      </c>
      <c r="I21" t="s">
        <v>913</v>
      </c>
      <c r="J21" t="s">
        <v>953</v>
      </c>
      <c r="K21">
        <v>29088</v>
      </c>
      <c r="L21" t="s">
        <v>443</v>
      </c>
      <c r="M21">
        <v>50</v>
      </c>
      <c r="P21" t="s">
        <v>916</v>
      </c>
      <c r="Q21" t="s">
        <v>917</v>
      </c>
      <c r="R21">
        <v>30.8</v>
      </c>
      <c r="S21" t="s">
        <v>567</v>
      </c>
      <c r="T21" t="s">
        <v>973</v>
      </c>
      <c r="U21" t="s">
        <v>974</v>
      </c>
      <c r="V21" t="s">
        <v>921</v>
      </c>
      <c r="W21" t="s">
        <v>568</v>
      </c>
      <c r="X21" t="s">
        <v>923</v>
      </c>
      <c r="Y21">
        <v>96004859</v>
      </c>
      <c r="Z21">
        <v>636906.1</v>
      </c>
      <c r="AA21">
        <v>57552</v>
      </c>
      <c r="AB21">
        <v>37050.875011574099</v>
      </c>
      <c r="AC21">
        <v>37050.875011574099</v>
      </c>
    </row>
    <row r="22" spans="1:29" x14ac:dyDescent="0.2">
      <c r="A22" s="120">
        <f t="shared" si="2"/>
        <v>37049</v>
      </c>
      <c r="B22" s="124" t="str">
        <f t="shared" si="3"/>
        <v>Natural Gas</v>
      </c>
      <c r="C22">
        <v>1356714</v>
      </c>
      <c r="D22">
        <v>37049.4352546296</v>
      </c>
      <c r="E22" t="s">
        <v>988</v>
      </c>
      <c r="F22" t="s">
        <v>564</v>
      </c>
      <c r="G22" t="s">
        <v>565</v>
      </c>
      <c r="H22">
        <v>5505</v>
      </c>
      <c r="I22" t="s">
        <v>942</v>
      </c>
      <c r="J22" t="s">
        <v>943</v>
      </c>
      <c r="K22">
        <v>36169</v>
      </c>
      <c r="L22" t="s">
        <v>250</v>
      </c>
      <c r="M22">
        <v>5000</v>
      </c>
      <c r="P22" t="s">
        <v>945</v>
      </c>
      <c r="Q22" t="s">
        <v>917</v>
      </c>
      <c r="R22">
        <v>0.42</v>
      </c>
      <c r="S22" t="s">
        <v>567</v>
      </c>
      <c r="T22" t="s">
        <v>454</v>
      </c>
      <c r="U22" t="s">
        <v>455</v>
      </c>
      <c r="V22" t="s">
        <v>949</v>
      </c>
      <c r="W22" t="s">
        <v>922</v>
      </c>
      <c r="X22" t="s">
        <v>950</v>
      </c>
      <c r="Y22">
        <v>96030374</v>
      </c>
      <c r="Z22" t="s">
        <v>251</v>
      </c>
      <c r="AA22">
        <v>53461</v>
      </c>
      <c r="AB22">
        <v>37073.875011574099</v>
      </c>
      <c r="AC22">
        <v>37103.875011574099</v>
      </c>
    </row>
    <row r="23" spans="1:29" x14ac:dyDescent="0.2">
      <c r="A23" s="120">
        <f t="shared" si="2"/>
        <v>37049</v>
      </c>
      <c r="B23" s="124" t="str">
        <f t="shared" si="3"/>
        <v>US West Power</v>
      </c>
      <c r="C23">
        <v>1357471</v>
      </c>
      <c r="D23">
        <v>37049.5145023148</v>
      </c>
      <c r="E23" t="s">
        <v>99</v>
      </c>
      <c r="F23" t="s">
        <v>564</v>
      </c>
      <c r="G23" t="s">
        <v>565</v>
      </c>
      <c r="H23">
        <v>5517</v>
      </c>
      <c r="I23" t="s">
        <v>913</v>
      </c>
      <c r="J23" t="s">
        <v>914</v>
      </c>
      <c r="K23">
        <v>29412</v>
      </c>
      <c r="L23" t="s">
        <v>252</v>
      </c>
      <c r="M23">
        <v>25</v>
      </c>
      <c r="P23" t="s">
        <v>916</v>
      </c>
      <c r="Q23" t="s">
        <v>917</v>
      </c>
      <c r="R23">
        <v>79</v>
      </c>
      <c r="S23" t="s">
        <v>567</v>
      </c>
      <c r="T23" t="s">
        <v>867</v>
      </c>
      <c r="U23" t="s">
        <v>920</v>
      </c>
      <c r="V23" t="s">
        <v>921</v>
      </c>
      <c r="W23" t="s">
        <v>568</v>
      </c>
      <c r="X23" t="s">
        <v>923</v>
      </c>
      <c r="Y23">
        <v>96004859</v>
      </c>
      <c r="Z23">
        <v>637394.1</v>
      </c>
      <c r="AA23">
        <v>57552</v>
      </c>
      <c r="AB23">
        <v>37053.875011574099</v>
      </c>
      <c r="AC23">
        <v>37053.875011574099</v>
      </c>
    </row>
    <row r="24" spans="1:29" x14ac:dyDescent="0.2">
      <c r="A24" s="120">
        <f t="shared" si="2"/>
        <v>37049</v>
      </c>
      <c r="B24" s="124" t="str">
        <f t="shared" si="3"/>
        <v>US West Power</v>
      </c>
      <c r="C24">
        <v>1357484</v>
      </c>
      <c r="D24">
        <v>37049.515567129602</v>
      </c>
      <c r="E24" t="s">
        <v>99</v>
      </c>
      <c r="F24" t="s">
        <v>564</v>
      </c>
      <c r="G24" t="s">
        <v>565</v>
      </c>
      <c r="H24">
        <v>5518</v>
      </c>
      <c r="I24" t="s">
        <v>913</v>
      </c>
      <c r="J24" t="s">
        <v>914</v>
      </c>
      <c r="K24">
        <v>29412</v>
      </c>
      <c r="L24" t="s">
        <v>252</v>
      </c>
      <c r="M24">
        <v>25</v>
      </c>
      <c r="P24" t="s">
        <v>916</v>
      </c>
      <c r="Q24" t="s">
        <v>917</v>
      </c>
      <c r="R24">
        <v>79</v>
      </c>
      <c r="S24" t="s">
        <v>567</v>
      </c>
      <c r="T24" t="s">
        <v>867</v>
      </c>
      <c r="U24" t="s">
        <v>920</v>
      </c>
      <c r="V24" t="s">
        <v>921</v>
      </c>
      <c r="W24" t="s">
        <v>568</v>
      </c>
      <c r="X24" t="s">
        <v>923</v>
      </c>
      <c r="Y24">
        <v>96004859</v>
      </c>
      <c r="Z24">
        <v>637401.1</v>
      </c>
      <c r="AA24">
        <v>57552</v>
      </c>
      <c r="AB24">
        <v>37053.875011574099</v>
      </c>
      <c r="AC24">
        <v>37053.875011574099</v>
      </c>
    </row>
    <row r="25" spans="1:29" x14ac:dyDescent="0.2">
      <c r="A25" s="120">
        <f t="shared" si="2"/>
        <v>37049</v>
      </c>
      <c r="B25" s="124" t="str">
        <f t="shared" si="3"/>
        <v>US West Power</v>
      </c>
      <c r="C25">
        <v>1357526</v>
      </c>
      <c r="D25">
        <v>37049.5218171296</v>
      </c>
      <c r="E25" t="s">
        <v>99</v>
      </c>
      <c r="F25" t="s">
        <v>564</v>
      </c>
      <c r="G25" t="s">
        <v>565</v>
      </c>
      <c r="H25">
        <v>5520</v>
      </c>
      <c r="I25" t="s">
        <v>913</v>
      </c>
      <c r="J25" t="s">
        <v>914</v>
      </c>
      <c r="K25">
        <v>29412</v>
      </c>
      <c r="L25" t="s">
        <v>252</v>
      </c>
      <c r="M25">
        <v>25</v>
      </c>
      <c r="P25" t="s">
        <v>916</v>
      </c>
      <c r="Q25" t="s">
        <v>917</v>
      </c>
      <c r="R25">
        <v>78</v>
      </c>
      <c r="S25" t="s">
        <v>567</v>
      </c>
      <c r="T25" t="s">
        <v>867</v>
      </c>
      <c r="U25" t="s">
        <v>920</v>
      </c>
      <c r="V25" t="s">
        <v>921</v>
      </c>
      <c r="W25" t="s">
        <v>568</v>
      </c>
      <c r="X25" t="s">
        <v>923</v>
      </c>
      <c r="Y25">
        <v>96004859</v>
      </c>
      <c r="Z25">
        <v>637430.1</v>
      </c>
      <c r="AA25">
        <v>57552</v>
      </c>
      <c r="AB25">
        <v>37053.875011574099</v>
      </c>
      <c r="AC25">
        <v>37053.875011574099</v>
      </c>
    </row>
    <row r="26" spans="1:29" x14ac:dyDescent="0.2">
      <c r="A26" s="120">
        <f t="shared" si="2"/>
        <v>37049</v>
      </c>
      <c r="B26" s="124" t="str">
        <f t="shared" si="3"/>
        <v>US West Power</v>
      </c>
      <c r="C26">
        <v>1358454</v>
      </c>
      <c r="D26">
        <v>37049.635937500003</v>
      </c>
      <c r="E26" t="s">
        <v>99</v>
      </c>
      <c r="F26" t="s">
        <v>564</v>
      </c>
      <c r="G26" t="s">
        <v>565</v>
      </c>
      <c r="H26">
        <v>5542</v>
      </c>
      <c r="I26" t="s">
        <v>913</v>
      </c>
      <c r="J26" t="s">
        <v>925</v>
      </c>
      <c r="K26">
        <v>29377</v>
      </c>
      <c r="L26" t="s">
        <v>253</v>
      </c>
      <c r="M26">
        <v>25</v>
      </c>
      <c r="P26" t="s">
        <v>916</v>
      </c>
      <c r="Q26" t="s">
        <v>917</v>
      </c>
      <c r="R26">
        <v>70</v>
      </c>
      <c r="S26" t="s">
        <v>567</v>
      </c>
      <c r="T26" t="s">
        <v>111</v>
      </c>
      <c r="U26" t="s">
        <v>934</v>
      </c>
      <c r="V26" t="s">
        <v>921</v>
      </c>
      <c r="W26" t="s">
        <v>568</v>
      </c>
      <c r="X26" t="s">
        <v>923</v>
      </c>
      <c r="Y26">
        <v>96004859</v>
      </c>
      <c r="Z26">
        <v>637888.1</v>
      </c>
      <c r="AA26">
        <v>57552</v>
      </c>
      <c r="AB26">
        <v>37053.875011574099</v>
      </c>
      <c r="AC26">
        <v>37053.875011574099</v>
      </c>
    </row>
    <row r="27" spans="1:29" x14ac:dyDescent="0.2">
      <c r="A27" s="120">
        <f t="shared" si="2"/>
        <v>37049</v>
      </c>
      <c r="B27" s="124" t="str">
        <f t="shared" si="3"/>
        <v>US West Power</v>
      </c>
      <c r="C27">
        <v>1358462</v>
      </c>
      <c r="D27">
        <v>37049.636643518497</v>
      </c>
      <c r="E27" t="s">
        <v>99</v>
      </c>
      <c r="F27" t="s">
        <v>564</v>
      </c>
      <c r="G27" t="s">
        <v>565</v>
      </c>
      <c r="H27">
        <v>5543</v>
      </c>
      <c r="I27" t="s">
        <v>913</v>
      </c>
      <c r="J27" t="s">
        <v>925</v>
      </c>
      <c r="K27">
        <v>29381</v>
      </c>
      <c r="L27" t="s">
        <v>254</v>
      </c>
      <c r="M27">
        <v>25</v>
      </c>
      <c r="P27" t="s">
        <v>916</v>
      </c>
      <c r="Q27" t="s">
        <v>917</v>
      </c>
      <c r="R27">
        <v>67</v>
      </c>
      <c r="S27" t="s">
        <v>567</v>
      </c>
      <c r="T27" t="s">
        <v>111</v>
      </c>
      <c r="U27" t="s">
        <v>934</v>
      </c>
      <c r="V27" t="s">
        <v>921</v>
      </c>
      <c r="W27" t="s">
        <v>568</v>
      </c>
      <c r="X27" t="s">
        <v>923</v>
      </c>
      <c r="Y27">
        <v>96004859</v>
      </c>
      <c r="Z27">
        <v>637894.1</v>
      </c>
      <c r="AA27">
        <v>57552</v>
      </c>
      <c r="AB27">
        <v>37053.875011574099</v>
      </c>
      <c r="AC27">
        <v>37053.875011574099</v>
      </c>
    </row>
    <row r="28" spans="1:29" x14ac:dyDescent="0.2">
      <c r="A28" s="120">
        <f t="shared" si="2"/>
        <v>37049</v>
      </c>
      <c r="B28" s="124" t="str">
        <f t="shared" si="3"/>
        <v>Natural Gas</v>
      </c>
      <c r="C28">
        <v>1358463</v>
      </c>
      <c r="D28">
        <v>37049.636990740699</v>
      </c>
      <c r="E28" t="s">
        <v>988</v>
      </c>
      <c r="F28" t="s">
        <v>564</v>
      </c>
      <c r="G28" t="s">
        <v>565</v>
      </c>
      <c r="H28">
        <v>5544</v>
      </c>
      <c r="I28" t="s">
        <v>942</v>
      </c>
      <c r="J28" t="s">
        <v>943</v>
      </c>
      <c r="K28">
        <v>36160</v>
      </c>
      <c r="L28" t="s">
        <v>255</v>
      </c>
      <c r="M28">
        <v>5000</v>
      </c>
      <c r="P28" t="s">
        <v>945</v>
      </c>
      <c r="Q28" t="s">
        <v>917</v>
      </c>
      <c r="R28">
        <v>-0.79</v>
      </c>
      <c r="S28" t="s">
        <v>567</v>
      </c>
      <c r="T28" t="s">
        <v>314</v>
      </c>
      <c r="U28" t="s">
        <v>315</v>
      </c>
      <c r="V28" t="s">
        <v>949</v>
      </c>
      <c r="W28" t="s">
        <v>922</v>
      </c>
      <c r="X28" t="s">
        <v>950</v>
      </c>
      <c r="Y28">
        <v>96030374</v>
      </c>
      <c r="Z28" t="s">
        <v>256</v>
      </c>
      <c r="AA28">
        <v>53461</v>
      </c>
      <c r="AB28">
        <v>37104.875011574099</v>
      </c>
      <c r="AC28">
        <v>37134.875011574099</v>
      </c>
    </row>
    <row r="29" spans="1:29" x14ac:dyDescent="0.2">
      <c r="A29" s="120">
        <f t="shared" si="2"/>
        <v>37049</v>
      </c>
      <c r="B29" s="124" t="str">
        <f t="shared" si="3"/>
        <v>Natural Gas</v>
      </c>
      <c r="C29">
        <v>1358464</v>
      </c>
      <c r="D29">
        <v>37049.637210648201</v>
      </c>
      <c r="E29" t="s">
        <v>988</v>
      </c>
      <c r="F29" t="s">
        <v>564</v>
      </c>
      <c r="G29" t="s">
        <v>565</v>
      </c>
      <c r="H29">
        <v>5545</v>
      </c>
      <c r="I29" t="s">
        <v>942</v>
      </c>
      <c r="J29" t="s">
        <v>943</v>
      </c>
      <c r="K29">
        <v>36159</v>
      </c>
      <c r="L29" t="s">
        <v>257</v>
      </c>
      <c r="M29">
        <v>5000</v>
      </c>
      <c r="P29" t="s">
        <v>945</v>
      </c>
      <c r="Q29" t="s">
        <v>917</v>
      </c>
      <c r="R29">
        <v>-0.89</v>
      </c>
      <c r="S29" t="s">
        <v>567</v>
      </c>
      <c r="T29" t="s">
        <v>314</v>
      </c>
      <c r="U29" t="s">
        <v>315</v>
      </c>
      <c r="V29" t="s">
        <v>949</v>
      </c>
      <c r="W29" t="s">
        <v>922</v>
      </c>
      <c r="X29" t="s">
        <v>950</v>
      </c>
      <c r="Y29">
        <v>96030374</v>
      </c>
      <c r="Z29" t="s">
        <v>258</v>
      </c>
      <c r="AA29">
        <v>53461</v>
      </c>
      <c r="AB29">
        <v>37073.875011574099</v>
      </c>
      <c r="AC29">
        <v>37103.875011574099</v>
      </c>
    </row>
    <row r="30" spans="1:29" x14ac:dyDescent="0.2">
      <c r="A30" s="120">
        <f t="shared" si="2"/>
        <v>37049</v>
      </c>
      <c r="B30" s="124" t="str">
        <f t="shared" si="3"/>
        <v>Natural Gas</v>
      </c>
      <c r="C30">
        <v>1358465</v>
      </c>
      <c r="D30">
        <v>37049.637337963002</v>
      </c>
      <c r="E30" t="s">
        <v>988</v>
      </c>
      <c r="F30" t="s">
        <v>564</v>
      </c>
      <c r="G30" t="s">
        <v>565</v>
      </c>
      <c r="H30">
        <v>5546</v>
      </c>
      <c r="I30" t="s">
        <v>942</v>
      </c>
      <c r="J30" t="s">
        <v>943</v>
      </c>
      <c r="K30">
        <v>36136</v>
      </c>
      <c r="L30" t="s">
        <v>259</v>
      </c>
      <c r="M30">
        <v>5000</v>
      </c>
      <c r="P30" t="s">
        <v>945</v>
      </c>
      <c r="Q30" t="s">
        <v>917</v>
      </c>
      <c r="R30">
        <v>-1.34</v>
      </c>
      <c r="S30" t="s">
        <v>567</v>
      </c>
      <c r="T30" t="s">
        <v>977</v>
      </c>
      <c r="U30" t="s">
        <v>1013</v>
      </c>
      <c r="V30" t="s">
        <v>949</v>
      </c>
      <c r="W30" t="s">
        <v>922</v>
      </c>
      <c r="X30" t="s">
        <v>950</v>
      </c>
      <c r="Y30">
        <v>96030374</v>
      </c>
      <c r="Z30" t="s">
        <v>260</v>
      </c>
      <c r="AA30">
        <v>53461</v>
      </c>
      <c r="AB30">
        <v>37104.875011574099</v>
      </c>
      <c r="AC30">
        <v>37134.875011574099</v>
      </c>
    </row>
    <row r="31" spans="1:29" x14ac:dyDescent="0.2">
      <c r="A31" s="120">
        <f t="shared" si="2"/>
        <v>37049</v>
      </c>
      <c r="B31" s="124" t="str">
        <f t="shared" si="3"/>
        <v>Natural Gas</v>
      </c>
      <c r="C31">
        <v>1358467</v>
      </c>
      <c r="D31">
        <v>37049.637442129599</v>
      </c>
      <c r="E31" t="s">
        <v>988</v>
      </c>
      <c r="F31" t="s">
        <v>564</v>
      </c>
      <c r="G31" t="s">
        <v>565</v>
      </c>
      <c r="H31">
        <v>5547</v>
      </c>
      <c r="I31" t="s">
        <v>942</v>
      </c>
      <c r="J31" t="s">
        <v>943</v>
      </c>
      <c r="K31">
        <v>36135</v>
      </c>
      <c r="L31" t="s">
        <v>868</v>
      </c>
      <c r="M31">
        <v>5000</v>
      </c>
      <c r="P31" t="s">
        <v>945</v>
      </c>
      <c r="Q31" t="s">
        <v>917</v>
      </c>
      <c r="R31">
        <v>-1.33</v>
      </c>
      <c r="S31" t="s">
        <v>567</v>
      </c>
      <c r="T31" t="s">
        <v>977</v>
      </c>
      <c r="U31" t="s">
        <v>1013</v>
      </c>
      <c r="V31" t="s">
        <v>949</v>
      </c>
      <c r="W31" t="s">
        <v>922</v>
      </c>
      <c r="X31" t="s">
        <v>950</v>
      </c>
      <c r="Y31">
        <v>96030374</v>
      </c>
      <c r="Z31" t="s">
        <v>261</v>
      </c>
      <c r="AA31">
        <v>53461</v>
      </c>
      <c r="AB31">
        <v>37073.875011574099</v>
      </c>
      <c r="AC31">
        <v>37103.875011574099</v>
      </c>
    </row>
    <row r="32" spans="1:29" x14ac:dyDescent="0.2">
      <c r="A32" s="120">
        <f t="shared" si="2"/>
        <v>37049</v>
      </c>
      <c r="B32" s="124" t="str">
        <f t="shared" si="3"/>
        <v>Natural Gas</v>
      </c>
      <c r="C32">
        <v>1358468</v>
      </c>
      <c r="D32">
        <v>37049.637708333299</v>
      </c>
      <c r="E32" t="s">
        <v>988</v>
      </c>
      <c r="F32" t="s">
        <v>564</v>
      </c>
      <c r="G32" t="s">
        <v>565</v>
      </c>
      <c r="H32">
        <v>5548</v>
      </c>
      <c r="I32" t="s">
        <v>942</v>
      </c>
      <c r="J32" t="s">
        <v>943</v>
      </c>
      <c r="K32">
        <v>36137</v>
      </c>
      <c r="L32" t="s">
        <v>602</v>
      </c>
      <c r="M32">
        <v>10000</v>
      </c>
      <c r="P32" t="s">
        <v>945</v>
      </c>
      <c r="Q32" t="s">
        <v>917</v>
      </c>
      <c r="R32">
        <v>-0.13</v>
      </c>
      <c r="S32" t="s">
        <v>567</v>
      </c>
      <c r="T32" t="s">
        <v>1024</v>
      </c>
      <c r="U32" t="s">
        <v>1025</v>
      </c>
      <c r="V32" t="s">
        <v>949</v>
      </c>
      <c r="W32" t="s">
        <v>922</v>
      </c>
      <c r="X32" t="s">
        <v>950</v>
      </c>
      <c r="Y32">
        <v>96030374</v>
      </c>
      <c r="Z32" t="s">
        <v>262</v>
      </c>
      <c r="AA32">
        <v>53461</v>
      </c>
      <c r="AB32">
        <v>37073.875011574099</v>
      </c>
      <c r="AC32">
        <v>37103.875011574099</v>
      </c>
    </row>
    <row r="33" spans="1:29" x14ac:dyDescent="0.2">
      <c r="A33" s="120">
        <f t="shared" si="2"/>
        <v>37049</v>
      </c>
      <c r="B33" s="124" t="str">
        <f t="shared" si="3"/>
        <v>US West Power</v>
      </c>
      <c r="C33">
        <v>1358485</v>
      </c>
      <c r="D33">
        <v>37049.640752314801</v>
      </c>
      <c r="E33" t="s">
        <v>99</v>
      </c>
      <c r="F33" t="s">
        <v>564</v>
      </c>
      <c r="G33" t="s">
        <v>565</v>
      </c>
      <c r="H33">
        <v>5549</v>
      </c>
      <c r="I33" t="s">
        <v>913</v>
      </c>
      <c r="J33" t="s">
        <v>925</v>
      </c>
      <c r="K33">
        <v>29381</v>
      </c>
      <c r="L33" t="s">
        <v>254</v>
      </c>
      <c r="M33">
        <v>25</v>
      </c>
      <c r="P33" t="s">
        <v>916</v>
      </c>
      <c r="Q33" t="s">
        <v>917</v>
      </c>
      <c r="R33">
        <v>64</v>
      </c>
      <c r="S33" t="s">
        <v>567</v>
      </c>
      <c r="T33" t="s">
        <v>111</v>
      </c>
      <c r="U33" t="s">
        <v>934</v>
      </c>
      <c r="V33" t="s">
        <v>921</v>
      </c>
      <c r="W33" t="s">
        <v>568</v>
      </c>
      <c r="X33" t="s">
        <v>923</v>
      </c>
      <c r="Y33">
        <v>96004859</v>
      </c>
      <c r="Z33">
        <v>637919.1</v>
      </c>
      <c r="AA33">
        <v>57552</v>
      </c>
      <c r="AB33">
        <v>37053.875011574099</v>
      </c>
      <c r="AC33">
        <v>37053.875011574099</v>
      </c>
    </row>
    <row r="34" spans="1:29" x14ac:dyDescent="0.2">
      <c r="A34" s="120">
        <f t="shared" si="2"/>
        <v>37049</v>
      </c>
      <c r="B34" s="124" t="str">
        <f t="shared" si="3"/>
        <v>US West Power</v>
      </c>
      <c r="C34">
        <v>1358487</v>
      </c>
      <c r="D34">
        <v>37049.6410763889</v>
      </c>
      <c r="E34" t="s">
        <v>99</v>
      </c>
      <c r="F34" t="s">
        <v>564</v>
      </c>
      <c r="G34" t="s">
        <v>565</v>
      </c>
      <c r="H34">
        <v>5550</v>
      </c>
      <c r="I34" t="s">
        <v>913</v>
      </c>
      <c r="J34" t="s">
        <v>925</v>
      </c>
      <c r="K34">
        <v>29377</v>
      </c>
      <c r="L34" t="s">
        <v>253</v>
      </c>
      <c r="M34">
        <v>25</v>
      </c>
      <c r="P34" t="s">
        <v>916</v>
      </c>
      <c r="Q34" t="s">
        <v>917</v>
      </c>
      <c r="R34">
        <v>67</v>
      </c>
      <c r="S34" t="s">
        <v>567</v>
      </c>
      <c r="T34" t="s">
        <v>111</v>
      </c>
      <c r="U34" t="s">
        <v>934</v>
      </c>
      <c r="V34" t="s">
        <v>921</v>
      </c>
      <c r="W34" t="s">
        <v>568</v>
      </c>
      <c r="X34" t="s">
        <v>923</v>
      </c>
      <c r="Y34">
        <v>96004859</v>
      </c>
      <c r="Z34">
        <v>637920.1</v>
      </c>
      <c r="AA34">
        <v>57552</v>
      </c>
      <c r="AB34">
        <v>37053.875011574099</v>
      </c>
      <c r="AC34">
        <v>37053.875011574099</v>
      </c>
    </row>
    <row r="35" spans="1:29" x14ac:dyDescent="0.2">
      <c r="A35" s="120">
        <f t="shared" si="2"/>
        <v>37049</v>
      </c>
      <c r="B35" s="124" t="str">
        <f t="shared" si="3"/>
        <v>US West Power</v>
      </c>
      <c r="C35">
        <v>1358492</v>
      </c>
      <c r="D35">
        <v>37049.641307870399</v>
      </c>
      <c r="E35" t="s">
        <v>99</v>
      </c>
      <c r="F35" t="s">
        <v>564</v>
      </c>
      <c r="G35" t="s">
        <v>565</v>
      </c>
      <c r="H35">
        <v>5551</v>
      </c>
      <c r="I35" t="s">
        <v>913</v>
      </c>
      <c r="J35" t="s">
        <v>925</v>
      </c>
      <c r="K35">
        <v>29377</v>
      </c>
      <c r="L35" t="s">
        <v>253</v>
      </c>
      <c r="M35">
        <v>25</v>
      </c>
      <c r="P35" t="s">
        <v>916</v>
      </c>
      <c r="Q35" t="s">
        <v>917</v>
      </c>
      <c r="R35">
        <v>64.5</v>
      </c>
      <c r="S35" t="s">
        <v>567</v>
      </c>
      <c r="T35" t="s">
        <v>111</v>
      </c>
      <c r="U35" t="s">
        <v>934</v>
      </c>
      <c r="V35" t="s">
        <v>921</v>
      </c>
      <c r="W35" t="s">
        <v>568</v>
      </c>
      <c r="X35" t="s">
        <v>923</v>
      </c>
      <c r="Y35">
        <v>96004859</v>
      </c>
      <c r="Z35">
        <v>637921.1</v>
      </c>
      <c r="AA35">
        <v>57552</v>
      </c>
      <c r="AB35">
        <v>37053.875011574099</v>
      </c>
      <c r="AC35">
        <v>37053.875011574099</v>
      </c>
    </row>
    <row r="36" spans="1:29" x14ac:dyDescent="0.2">
      <c r="A36" s="120">
        <f t="shared" si="2"/>
        <v>37049</v>
      </c>
      <c r="B36" s="124" t="str">
        <f t="shared" si="3"/>
        <v>US West Power</v>
      </c>
      <c r="C36">
        <v>1358495</v>
      </c>
      <c r="D36">
        <v>37049.641550925902</v>
      </c>
      <c r="E36" t="s">
        <v>99</v>
      </c>
      <c r="F36" t="s">
        <v>564</v>
      </c>
      <c r="G36" t="s">
        <v>565</v>
      </c>
      <c r="H36">
        <v>5552</v>
      </c>
      <c r="I36" t="s">
        <v>913</v>
      </c>
      <c r="J36" t="s">
        <v>925</v>
      </c>
      <c r="K36">
        <v>29381</v>
      </c>
      <c r="L36" t="s">
        <v>254</v>
      </c>
      <c r="M36">
        <v>25</v>
      </c>
      <c r="P36" t="s">
        <v>916</v>
      </c>
      <c r="Q36" t="s">
        <v>917</v>
      </c>
      <c r="R36">
        <v>60.5</v>
      </c>
      <c r="S36" t="s">
        <v>567</v>
      </c>
      <c r="T36" t="s">
        <v>111</v>
      </c>
      <c r="U36" t="s">
        <v>934</v>
      </c>
      <c r="V36" t="s">
        <v>921</v>
      </c>
      <c r="W36" t="s">
        <v>568</v>
      </c>
      <c r="X36" t="s">
        <v>923</v>
      </c>
      <c r="Y36">
        <v>96004859</v>
      </c>
      <c r="Z36">
        <v>637923.1</v>
      </c>
      <c r="AA36">
        <v>57552</v>
      </c>
      <c r="AB36">
        <v>37053.875011574099</v>
      </c>
      <c r="AC36">
        <v>37053.875011574099</v>
      </c>
    </row>
    <row r="37" spans="1:29" x14ac:dyDescent="0.2">
      <c r="A37" s="120">
        <f t="shared" si="2"/>
        <v>37049</v>
      </c>
      <c r="B37" s="124" t="str">
        <f t="shared" si="3"/>
        <v>US West Power</v>
      </c>
      <c r="C37">
        <v>1358657</v>
      </c>
      <c r="D37">
        <v>37049.644375000003</v>
      </c>
      <c r="E37" t="s">
        <v>99</v>
      </c>
      <c r="F37" t="s">
        <v>564</v>
      </c>
      <c r="G37" t="s">
        <v>565</v>
      </c>
      <c r="H37">
        <v>5703</v>
      </c>
      <c r="I37" t="s">
        <v>913</v>
      </c>
      <c r="J37" t="s">
        <v>925</v>
      </c>
      <c r="K37">
        <v>29381</v>
      </c>
      <c r="L37" t="s">
        <v>254</v>
      </c>
      <c r="M37">
        <v>25</v>
      </c>
      <c r="P37" t="s">
        <v>916</v>
      </c>
      <c r="Q37" t="s">
        <v>917</v>
      </c>
      <c r="R37">
        <v>60.5</v>
      </c>
      <c r="S37" t="s">
        <v>567</v>
      </c>
      <c r="T37" t="s">
        <v>111</v>
      </c>
      <c r="U37" t="s">
        <v>934</v>
      </c>
      <c r="V37" t="s">
        <v>921</v>
      </c>
      <c r="W37" t="s">
        <v>568</v>
      </c>
      <c r="X37" t="s">
        <v>923</v>
      </c>
      <c r="Y37">
        <v>96004859</v>
      </c>
      <c r="Z37">
        <v>637929.1</v>
      </c>
      <c r="AA37">
        <v>57552</v>
      </c>
      <c r="AB37">
        <v>37053.875011574099</v>
      </c>
      <c r="AC37">
        <v>37053.875011574099</v>
      </c>
    </row>
    <row r="38" spans="1:29" x14ac:dyDescent="0.2">
      <c r="B38" s="125"/>
    </row>
    <row r="39" spans="1:29" x14ac:dyDescent="0.2">
      <c r="B39" s="125"/>
    </row>
    <row r="40" spans="1:29" x14ac:dyDescent="0.2">
      <c r="B40" s="125"/>
    </row>
    <row r="41" spans="1:29" x14ac:dyDescent="0.2">
      <c r="B41" s="125"/>
    </row>
    <row r="42" spans="1:29" x14ac:dyDescent="0.2">
      <c r="B42" s="125"/>
    </row>
    <row r="43" spans="1:29" x14ac:dyDescent="0.2">
      <c r="B43" s="125"/>
    </row>
    <row r="44" spans="1:29" x14ac:dyDescent="0.2">
      <c r="B44" s="125"/>
    </row>
    <row r="45" spans="1:29" x14ac:dyDescent="0.2">
      <c r="B45" s="125"/>
    </row>
    <row r="46" spans="1:29" x14ac:dyDescent="0.2">
      <c r="B46" s="125"/>
    </row>
    <row r="47" spans="1:29" x14ac:dyDescent="0.2">
      <c r="B47" s="125"/>
    </row>
    <row r="48" spans="1:29" x14ac:dyDescent="0.2">
      <c r="B48" s="125"/>
    </row>
    <row r="49" spans="2:2" x14ac:dyDescent="0.2">
      <c r="B49" s="125"/>
    </row>
    <row r="50" spans="2:2" x14ac:dyDescent="0.2">
      <c r="B50" s="125"/>
    </row>
    <row r="51" spans="2:2" x14ac:dyDescent="0.2">
      <c r="B51" s="125"/>
    </row>
    <row r="52" spans="2:2" x14ac:dyDescent="0.2">
      <c r="B52" s="125"/>
    </row>
    <row r="53" spans="2:2" x14ac:dyDescent="0.2">
      <c r="B53" s="125"/>
    </row>
    <row r="54" spans="2:2" x14ac:dyDescent="0.2">
      <c r="B54" s="125"/>
    </row>
    <row r="55" spans="2:2" x14ac:dyDescent="0.2">
      <c r="B55" s="125"/>
    </row>
    <row r="56" spans="2:2" x14ac:dyDescent="0.2">
      <c r="B56" s="125"/>
    </row>
    <row r="57" spans="2:2" x14ac:dyDescent="0.2">
      <c r="B57" s="125"/>
    </row>
    <row r="58" spans="2:2" x14ac:dyDescent="0.2">
      <c r="B58" s="125"/>
    </row>
    <row r="59" spans="2:2" x14ac:dyDescent="0.2">
      <c r="B59" s="125"/>
    </row>
    <row r="60" spans="2:2" x14ac:dyDescent="0.2">
      <c r="B60" s="125"/>
    </row>
    <row r="61" spans="2:2" x14ac:dyDescent="0.2">
      <c r="B61" s="125"/>
    </row>
    <row r="62" spans="2:2" x14ac:dyDescent="0.2">
      <c r="B62" s="125"/>
    </row>
    <row r="63" spans="2:2" x14ac:dyDescent="0.2">
      <c r="B63" s="125"/>
    </row>
    <row r="64" spans="2:2" x14ac:dyDescent="0.2">
      <c r="B64" s="125"/>
    </row>
    <row r="65" spans="2:2" x14ac:dyDescent="0.2">
      <c r="B65" s="125"/>
    </row>
    <row r="66" spans="2:2" x14ac:dyDescent="0.2">
      <c r="B66" s="125"/>
    </row>
    <row r="67" spans="2:2" x14ac:dyDescent="0.2">
      <c r="B67" s="125"/>
    </row>
    <row r="68" spans="2:2" x14ac:dyDescent="0.2">
      <c r="B68" s="125"/>
    </row>
    <row r="69" spans="2:2" x14ac:dyDescent="0.2">
      <c r="B69" s="125"/>
    </row>
    <row r="70" spans="2:2" x14ac:dyDescent="0.2">
      <c r="B70" s="125"/>
    </row>
    <row r="71" spans="2:2" x14ac:dyDescent="0.2">
      <c r="B71" s="125"/>
    </row>
    <row r="72" spans="2:2" x14ac:dyDescent="0.2">
      <c r="B72" s="125"/>
    </row>
    <row r="73" spans="2:2" x14ac:dyDescent="0.2">
      <c r="B73" s="125"/>
    </row>
    <row r="74" spans="2:2" x14ac:dyDescent="0.2">
      <c r="B74" s="125"/>
    </row>
    <row r="75" spans="2:2" x14ac:dyDescent="0.2">
      <c r="B75" s="125"/>
    </row>
    <row r="76" spans="2:2" x14ac:dyDescent="0.2">
      <c r="B76" s="125"/>
    </row>
    <row r="77" spans="2:2" x14ac:dyDescent="0.2">
      <c r="B77" s="125"/>
    </row>
    <row r="78" spans="2:2" x14ac:dyDescent="0.2">
      <c r="B78" s="125"/>
    </row>
    <row r="79" spans="2:2" x14ac:dyDescent="0.2">
      <c r="B79" s="125"/>
    </row>
    <row r="80" spans="2:2" x14ac:dyDescent="0.2">
      <c r="B80" s="125"/>
    </row>
    <row r="81" spans="2:2" x14ac:dyDescent="0.2">
      <c r="B81" s="125"/>
    </row>
    <row r="82" spans="2:2" x14ac:dyDescent="0.2">
      <c r="B82" s="125"/>
    </row>
    <row r="83" spans="2:2" x14ac:dyDescent="0.2">
      <c r="B83" s="125"/>
    </row>
    <row r="84" spans="2:2" x14ac:dyDescent="0.2">
      <c r="B84" s="125"/>
    </row>
    <row r="85" spans="2:2" x14ac:dyDescent="0.2">
      <c r="B85" s="125"/>
    </row>
    <row r="86" spans="2:2" x14ac:dyDescent="0.2">
      <c r="B86" s="125"/>
    </row>
    <row r="87" spans="2:2" x14ac:dyDescent="0.2">
      <c r="B87" s="125"/>
    </row>
    <row r="88" spans="2:2" x14ac:dyDescent="0.2">
      <c r="B88" s="125"/>
    </row>
    <row r="89" spans="2:2" x14ac:dyDescent="0.2">
      <c r="B89" s="125"/>
    </row>
    <row r="90" spans="2:2" x14ac:dyDescent="0.2">
      <c r="B90" s="125"/>
    </row>
    <row r="91" spans="2:2" x14ac:dyDescent="0.2">
      <c r="B91" s="125"/>
    </row>
    <row r="92" spans="2:2" x14ac:dyDescent="0.2">
      <c r="B92" s="125"/>
    </row>
    <row r="93" spans="2:2" x14ac:dyDescent="0.2">
      <c r="B93" s="125"/>
    </row>
    <row r="94" spans="2:2" x14ac:dyDescent="0.2">
      <c r="B94" s="125"/>
    </row>
    <row r="95" spans="2:2" x14ac:dyDescent="0.2">
      <c r="B95" s="125"/>
    </row>
    <row r="96" spans="2:2" x14ac:dyDescent="0.2">
      <c r="B96" s="125"/>
    </row>
    <row r="97" spans="2:2" x14ac:dyDescent="0.2">
      <c r="B97" s="125"/>
    </row>
    <row r="98" spans="2:2" x14ac:dyDescent="0.2">
      <c r="B98" s="125"/>
    </row>
    <row r="99" spans="2:2" x14ac:dyDescent="0.2">
      <c r="B99" s="125"/>
    </row>
    <row r="100" spans="2:2" x14ac:dyDescent="0.2">
      <c r="B100" s="125"/>
    </row>
    <row r="101" spans="2:2" x14ac:dyDescent="0.2">
      <c r="B101" s="125"/>
    </row>
    <row r="102" spans="2:2" x14ac:dyDescent="0.2">
      <c r="B102" s="125"/>
    </row>
    <row r="103" spans="2:2" x14ac:dyDescent="0.2">
      <c r="B103" s="125"/>
    </row>
    <row r="104" spans="2:2" x14ac:dyDescent="0.2">
      <c r="B104" s="125"/>
    </row>
    <row r="105" spans="2:2" x14ac:dyDescent="0.2">
      <c r="B105" s="125"/>
    </row>
    <row r="106" spans="2:2" x14ac:dyDescent="0.2">
      <c r="B106" s="125"/>
    </row>
    <row r="107" spans="2:2" x14ac:dyDescent="0.2">
      <c r="B107" s="125"/>
    </row>
    <row r="108" spans="2:2" x14ac:dyDescent="0.2">
      <c r="B108" s="125"/>
    </row>
    <row r="109" spans="2:2" x14ac:dyDescent="0.2">
      <c r="B109" s="125"/>
    </row>
    <row r="110" spans="2:2" x14ac:dyDescent="0.2">
      <c r="B110" s="125"/>
    </row>
    <row r="111" spans="2:2" x14ac:dyDescent="0.2">
      <c r="B111" s="125"/>
    </row>
    <row r="112" spans="2:2" x14ac:dyDescent="0.2">
      <c r="B112" s="125"/>
    </row>
    <row r="113" spans="2:2" x14ac:dyDescent="0.2">
      <c r="B113" s="125"/>
    </row>
    <row r="114" spans="2:2" x14ac:dyDescent="0.2">
      <c r="B114" s="125"/>
    </row>
    <row r="115" spans="2:2" x14ac:dyDescent="0.2">
      <c r="B115" s="125"/>
    </row>
    <row r="116" spans="2:2" x14ac:dyDescent="0.2">
      <c r="B116" s="125"/>
    </row>
    <row r="117" spans="2:2" x14ac:dyDescent="0.2">
      <c r="B117" s="125"/>
    </row>
    <row r="118" spans="2:2" x14ac:dyDescent="0.2">
      <c r="B118" s="125"/>
    </row>
    <row r="119" spans="2:2" x14ac:dyDescent="0.2">
      <c r="B119" s="125"/>
    </row>
    <row r="120" spans="2:2" x14ac:dyDescent="0.2">
      <c r="B120" s="125"/>
    </row>
    <row r="121" spans="2:2" x14ac:dyDescent="0.2">
      <c r="B121" s="125"/>
    </row>
    <row r="122" spans="2:2" x14ac:dyDescent="0.2">
      <c r="B122" s="125"/>
    </row>
    <row r="123" spans="2:2" x14ac:dyDescent="0.2">
      <c r="B123" s="125"/>
    </row>
    <row r="124" spans="2:2" x14ac:dyDescent="0.2">
      <c r="B124" s="125"/>
    </row>
    <row r="125" spans="2:2" x14ac:dyDescent="0.2">
      <c r="B125" s="125"/>
    </row>
    <row r="126" spans="2:2" x14ac:dyDescent="0.2">
      <c r="B126" s="125"/>
    </row>
    <row r="127" spans="2:2" x14ac:dyDescent="0.2">
      <c r="B127" s="125"/>
    </row>
    <row r="128" spans="2:2" x14ac:dyDescent="0.2">
      <c r="B128" s="125"/>
    </row>
    <row r="129" spans="2:2" x14ac:dyDescent="0.2">
      <c r="B129" s="125"/>
    </row>
    <row r="130" spans="2:2" x14ac:dyDescent="0.2">
      <c r="B130" s="125"/>
    </row>
    <row r="131" spans="2:2" x14ac:dyDescent="0.2">
      <c r="B131" s="125"/>
    </row>
    <row r="132" spans="2:2" x14ac:dyDescent="0.2">
      <c r="B132" s="125"/>
    </row>
    <row r="133" spans="2:2" x14ac:dyDescent="0.2">
      <c r="B133" s="125"/>
    </row>
    <row r="134" spans="2:2" x14ac:dyDescent="0.2">
      <c r="B134" s="125"/>
    </row>
    <row r="135" spans="2:2" x14ac:dyDescent="0.2">
      <c r="B135" s="125"/>
    </row>
    <row r="136" spans="2:2" x14ac:dyDescent="0.2">
      <c r="B136" s="125"/>
    </row>
    <row r="137" spans="2:2" x14ac:dyDescent="0.2">
      <c r="B137" s="125"/>
    </row>
    <row r="138" spans="2:2" x14ac:dyDescent="0.2">
      <c r="B138" s="125"/>
    </row>
    <row r="139" spans="2:2" x14ac:dyDescent="0.2">
      <c r="B139" s="125"/>
    </row>
    <row r="140" spans="2:2" x14ac:dyDescent="0.2">
      <c r="B140" s="125"/>
    </row>
    <row r="141" spans="2:2" x14ac:dyDescent="0.2">
      <c r="B141" s="125"/>
    </row>
    <row r="142" spans="2:2" x14ac:dyDescent="0.2">
      <c r="B142" s="125"/>
    </row>
    <row r="143" spans="2:2" x14ac:dyDescent="0.2">
      <c r="B143" s="125"/>
    </row>
    <row r="144" spans="2:2" x14ac:dyDescent="0.2">
      <c r="B144" s="125"/>
    </row>
    <row r="145" spans="2:2" x14ac:dyDescent="0.2">
      <c r="B145" s="125"/>
    </row>
    <row r="146" spans="2:2" x14ac:dyDescent="0.2">
      <c r="B146" s="125"/>
    </row>
    <row r="147" spans="2:2" x14ac:dyDescent="0.2">
      <c r="B147" s="125"/>
    </row>
    <row r="148" spans="2:2" x14ac:dyDescent="0.2">
      <c r="B148" s="125"/>
    </row>
    <row r="149" spans="2:2" x14ac:dyDescent="0.2">
      <c r="B149" s="125"/>
    </row>
    <row r="150" spans="2:2" x14ac:dyDescent="0.2">
      <c r="B150" s="125"/>
    </row>
    <row r="151" spans="2:2" x14ac:dyDescent="0.2">
      <c r="B151" s="125"/>
    </row>
    <row r="152" spans="2:2" x14ac:dyDescent="0.2">
      <c r="B152" s="125"/>
    </row>
    <row r="153" spans="2:2" x14ac:dyDescent="0.2">
      <c r="B153" s="125"/>
    </row>
    <row r="154" spans="2:2" x14ac:dyDescent="0.2">
      <c r="B154" s="125"/>
    </row>
    <row r="155" spans="2:2" x14ac:dyDescent="0.2">
      <c r="B155" s="125"/>
    </row>
    <row r="156" spans="2:2" x14ac:dyDescent="0.2">
      <c r="B156" s="125"/>
    </row>
    <row r="157" spans="2:2" x14ac:dyDescent="0.2">
      <c r="B157" s="125"/>
    </row>
    <row r="158" spans="2:2" x14ac:dyDescent="0.2">
      <c r="B158" s="125"/>
    </row>
    <row r="159" spans="2:2" x14ac:dyDescent="0.2">
      <c r="B159" s="125"/>
    </row>
    <row r="160" spans="2:2" x14ac:dyDescent="0.2">
      <c r="B160" s="125"/>
    </row>
    <row r="161" spans="2:2" x14ac:dyDescent="0.2">
      <c r="B161" s="125"/>
    </row>
    <row r="162" spans="2:2" x14ac:dyDescent="0.2">
      <c r="B162" s="125"/>
    </row>
    <row r="163" spans="2:2" x14ac:dyDescent="0.2">
      <c r="B163" s="125"/>
    </row>
    <row r="164" spans="2:2" x14ac:dyDescent="0.2">
      <c r="B164" s="125"/>
    </row>
    <row r="165" spans="2:2" x14ac:dyDescent="0.2">
      <c r="B165" s="125"/>
    </row>
    <row r="166" spans="2:2" x14ac:dyDescent="0.2">
      <c r="B166" s="125"/>
    </row>
    <row r="167" spans="2:2" x14ac:dyDescent="0.2">
      <c r="B167" s="125"/>
    </row>
    <row r="168" spans="2:2" x14ac:dyDescent="0.2">
      <c r="B168" s="125"/>
    </row>
    <row r="169" spans="2:2" x14ac:dyDescent="0.2">
      <c r="B169" s="125"/>
    </row>
    <row r="170" spans="2:2" x14ac:dyDescent="0.2">
      <c r="B170" s="125"/>
    </row>
    <row r="171" spans="2:2" x14ac:dyDescent="0.2">
      <c r="B171" s="125"/>
    </row>
    <row r="172" spans="2:2" x14ac:dyDescent="0.2">
      <c r="B172" s="125"/>
    </row>
    <row r="173" spans="2:2" x14ac:dyDescent="0.2">
      <c r="B173" s="125"/>
    </row>
    <row r="174" spans="2:2" x14ac:dyDescent="0.2">
      <c r="B174" s="125"/>
    </row>
    <row r="175" spans="2:2" x14ac:dyDescent="0.2">
      <c r="B175" s="125"/>
    </row>
    <row r="176" spans="2:2" x14ac:dyDescent="0.2">
      <c r="B176" s="125"/>
    </row>
    <row r="177" spans="2:2" x14ac:dyDescent="0.2">
      <c r="B177" s="125"/>
    </row>
    <row r="178" spans="2:2" x14ac:dyDescent="0.2">
      <c r="B178" s="125"/>
    </row>
    <row r="179" spans="2:2" x14ac:dyDescent="0.2">
      <c r="B179" s="125"/>
    </row>
    <row r="180" spans="2:2" x14ac:dyDescent="0.2">
      <c r="B180" s="125"/>
    </row>
    <row r="181" spans="2:2" x14ac:dyDescent="0.2">
      <c r="B181" s="125"/>
    </row>
    <row r="182" spans="2:2" x14ac:dyDescent="0.2">
      <c r="B182" s="125"/>
    </row>
    <row r="183" spans="2:2" x14ac:dyDescent="0.2">
      <c r="B183" s="125"/>
    </row>
    <row r="184" spans="2:2" x14ac:dyDescent="0.2">
      <c r="B184" s="125"/>
    </row>
    <row r="185" spans="2:2" x14ac:dyDescent="0.2">
      <c r="B185" s="125"/>
    </row>
    <row r="186" spans="2:2" x14ac:dyDescent="0.2">
      <c r="B186" s="125"/>
    </row>
    <row r="187" spans="2:2" x14ac:dyDescent="0.2">
      <c r="B187" s="125"/>
    </row>
    <row r="188" spans="2:2" x14ac:dyDescent="0.2">
      <c r="B188" s="125"/>
    </row>
    <row r="189" spans="2:2" x14ac:dyDescent="0.2">
      <c r="B189" s="125"/>
    </row>
    <row r="190" spans="2:2" x14ac:dyDescent="0.2">
      <c r="B190" s="125"/>
    </row>
    <row r="191" spans="2:2" x14ac:dyDescent="0.2">
      <c r="B191" s="125"/>
    </row>
    <row r="192" spans="2:2" x14ac:dyDescent="0.2">
      <c r="B192" s="125"/>
    </row>
    <row r="193" spans="2:2" x14ac:dyDescent="0.2">
      <c r="B193" s="125"/>
    </row>
    <row r="194" spans="2:2" x14ac:dyDescent="0.2">
      <c r="B194" s="125"/>
    </row>
    <row r="195" spans="2:2" x14ac:dyDescent="0.2">
      <c r="B195" s="125"/>
    </row>
    <row r="196" spans="2:2" x14ac:dyDescent="0.2">
      <c r="B196" s="125"/>
    </row>
    <row r="197" spans="2:2" x14ac:dyDescent="0.2">
      <c r="B197" s="125"/>
    </row>
    <row r="198" spans="2:2" x14ac:dyDescent="0.2">
      <c r="B198" s="125"/>
    </row>
    <row r="199" spans="2:2" x14ac:dyDescent="0.2">
      <c r="B199" s="125"/>
    </row>
    <row r="200" spans="2:2" x14ac:dyDescent="0.2">
      <c r="B200" s="125"/>
    </row>
    <row r="201" spans="2:2" x14ac:dyDescent="0.2">
      <c r="B201" s="125"/>
    </row>
    <row r="202" spans="2:2" x14ac:dyDescent="0.2">
      <c r="B202" s="125"/>
    </row>
    <row r="203" spans="2:2" x14ac:dyDescent="0.2">
      <c r="B203" s="125"/>
    </row>
    <row r="204" spans="2:2" x14ac:dyDescent="0.2">
      <c r="B204" s="125"/>
    </row>
    <row r="205" spans="2:2" x14ac:dyDescent="0.2">
      <c r="B205" s="125"/>
    </row>
    <row r="206" spans="2:2" x14ac:dyDescent="0.2">
      <c r="B206" s="125"/>
    </row>
    <row r="207" spans="2:2" x14ac:dyDescent="0.2">
      <c r="B207" s="125"/>
    </row>
    <row r="208" spans="2:2" x14ac:dyDescent="0.2">
      <c r="B208" s="125"/>
    </row>
    <row r="209" spans="2:2" x14ac:dyDescent="0.2">
      <c r="B209" s="125"/>
    </row>
    <row r="210" spans="2:2" x14ac:dyDescent="0.2">
      <c r="B210" s="125"/>
    </row>
    <row r="211" spans="2:2" x14ac:dyDescent="0.2">
      <c r="B211" s="125"/>
    </row>
    <row r="212" spans="2:2" x14ac:dyDescent="0.2">
      <c r="B212" s="125"/>
    </row>
    <row r="213" spans="2:2" x14ac:dyDescent="0.2">
      <c r="B213" s="125"/>
    </row>
    <row r="214" spans="2:2" x14ac:dyDescent="0.2">
      <c r="B214" s="125"/>
    </row>
    <row r="215" spans="2:2" x14ac:dyDescent="0.2">
      <c r="B215" s="125"/>
    </row>
    <row r="216" spans="2:2" x14ac:dyDescent="0.2">
      <c r="B216" s="125"/>
    </row>
    <row r="217" spans="2:2" x14ac:dyDescent="0.2">
      <c r="B217" s="125"/>
    </row>
    <row r="218" spans="2:2" x14ac:dyDescent="0.2">
      <c r="B218" s="125"/>
    </row>
    <row r="219" spans="2:2" x14ac:dyDescent="0.2">
      <c r="B219" s="125"/>
    </row>
    <row r="220" spans="2:2" x14ac:dyDescent="0.2">
      <c r="B220" s="125"/>
    </row>
    <row r="221" spans="2:2" x14ac:dyDescent="0.2">
      <c r="B221" s="125"/>
    </row>
    <row r="222" spans="2:2" x14ac:dyDescent="0.2">
      <c r="B222" s="125"/>
    </row>
    <row r="223" spans="2:2" x14ac:dyDescent="0.2">
      <c r="B223" s="125"/>
    </row>
    <row r="224" spans="2:2" x14ac:dyDescent="0.2">
      <c r="B224" s="125"/>
    </row>
    <row r="225" spans="2:2" x14ac:dyDescent="0.2">
      <c r="B225" s="125"/>
    </row>
    <row r="226" spans="2:2" x14ac:dyDescent="0.2">
      <c r="B226" s="125"/>
    </row>
    <row r="227" spans="2:2" x14ac:dyDescent="0.2">
      <c r="B227" s="125"/>
    </row>
    <row r="228" spans="2:2" x14ac:dyDescent="0.2">
      <c r="B228" s="125"/>
    </row>
    <row r="229" spans="2:2" x14ac:dyDescent="0.2">
      <c r="B229" s="125"/>
    </row>
    <row r="230" spans="2:2" x14ac:dyDescent="0.2">
      <c r="B230" s="125"/>
    </row>
    <row r="231" spans="2:2" x14ac:dyDescent="0.2">
      <c r="B231" s="125"/>
    </row>
    <row r="232" spans="2:2" x14ac:dyDescent="0.2">
      <c r="B232" s="125"/>
    </row>
    <row r="233" spans="2:2" x14ac:dyDescent="0.2">
      <c r="B233" s="125"/>
    </row>
    <row r="234" spans="2:2" x14ac:dyDescent="0.2">
      <c r="B234" s="125"/>
    </row>
    <row r="235" spans="2:2" x14ac:dyDescent="0.2">
      <c r="B235" s="125"/>
    </row>
    <row r="236" spans="2:2" x14ac:dyDescent="0.2">
      <c r="B236" s="125"/>
    </row>
    <row r="237" spans="2:2" x14ac:dyDescent="0.2">
      <c r="B237" s="125"/>
    </row>
    <row r="238" spans="2:2" x14ac:dyDescent="0.2">
      <c r="B238" s="125"/>
    </row>
    <row r="239" spans="2:2" x14ac:dyDescent="0.2">
      <c r="B239" s="125"/>
    </row>
    <row r="240" spans="2:2" x14ac:dyDescent="0.2">
      <c r="B240" s="125"/>
    </row>
    <row r="241" spans="2:2" x14ac:dyDescent="0.2">
      <c r="B241" s="125"/>
    </row>
    <row r="242" spans="2:2" x14ac:dyDescent="0.2">
      <c r="B242" s="125"/>
    </row>
    <row r="243" spans="2:2" x14ac:dyDescent="0.2">
      <c r="B243" s="125"/>
    </row>
    <row r="244" spans="2:2" x14ac:dyDescent="0.2">
      <c r="B244" s="125"/>
    </row>
    <row r="245" spans="2:2" x14ac:dyDescent="0.2">
      <c r="B245" s="125"/>
    </row>
    <row r="246" spans="2:2" x14ac:dyDescent="0.2">
      <c r="B246" s="125"/>
    </row>
    <row r="247" spans="2:2" x14ac:dyDescent="0.2">
      <c r="B247" s="125"/>
    </row>
    <row r="248" spans="2:2" x14ac:dyDescent="0.2">
      <c r="B248" s="125"/>
    </row>
    <row r="249" spans="2:2" x14ac:dyDescent="0.2">
      <c r="B249" s="125"/>
    </row>
    <row r="250" spans="2:2" x14ac:dyDescent="0.2">
      <c r="B250" s="125"/>
    </row>
    <row r="251" spans="2:2" x14ac:dyDescent="0.2">
      <c r="B251" s="125"/>
    </row>
    <row r="252" spans="2:2" x14ac:dyDescent="0.2">
      <c r="B252" s="125"/>
    </row>
    <row r="253" spans="2:2" x14ac:dyDescent="0.2">
      <c r="B253" s="125"/>
    </row>
    <row r="254" spans="2:2" x14ac:dyDescent="0.2">
      <c r="B254" s="125"/>
    </row>
    <row r="255" spans="2:2" x14ac:dyDescent="0.2">
      <c r="B255" s="125"/>
    </row>
    <row r="256" spans="2:2" x14ac:dyDescent="0.2">
      <c r="B256" s="125"/>
    </row>
    <row r="257" spans="2:2" x14ac:dyDescent="0.2">
      <c r="B257" s="125"/>
    </row>
    <row r="258" spans="2:2" x14ac:dyDescent="0.2">
      <c r="B258" s="125"/>
    </row>
    <row r="259" spans="2:2" x14ac:dyDescent="0.2">
      <c r="B259" s="125"/>
    </row>
    <row r="260" spans="2:2" x14ac:dyDescent="0.2">
      <c r="B260" s="125"/>
    </row>
    <row r="261" spans="2:2" x14ac:dyDescent="0.2">
      <c r="B261" s="125"/>
    </row>
    <row r="262" spans="2:2" x14ac:dyDescent="0.2">
      <c r="B262" s="125"/>
    </row>
    <row r="263" spans="2:2" x14ac:dyDescent="0.2">
      <c r="B263" s="125"/>
    </row>
    <row r="264" spans="2:2" x14ac:dyDescent="0.2">
      <c r="B264" s="125"/>
    </row>
    <row r="265" spans="2:2" x14ac:dyDescent="0.2">
      <c r="B265" s="125"/>
    </row>
    <row r="266" spans="2:2" x14ac:dyDescent="0.2">
      <c r="B266" s="125"/>
    </row>
    <row r="267" spans="2:2" x14ac:dyDescent="0.2">
      <c r="B267" s="125"/>
    </row>
    <row r="268" spans="2:2" x14ac:dyDescent="0.2">
      <c r="B268" s="125"/>
    </row>
    <row r="269" spans="2:2" x14ac:dyDescent="0.2">
      <c r="B269" s="125"/>
    </row>
    <row r="270" spans="2:2" x14ac:dyDescent="0.2">
      <c r="B270" s="125"/>
    </row>
    <row r="271" spans="2:2" x14ac:dyDescent="0.2">
      <c r="B271" s="125"/>
    </row>
    <row r="272" spans="2:2" x14ac:dyDescent="0.2">
      <c r="B272" s="125"/>
    </row>
    <row r="273" spans="2:2" x14ac:dyDescent="0.2">
      <c r="B273" s="125"/>
    </row>
    <row r="274" spans="2:2" x14ac:dyDescent="0.2">
      <c r="B274" s="125"/>
    </row>
    <row r="275" spans="2:2" x14ac:dyDescent="0.2">
      <c r="B275" s="125"/>
    </row>
    <row r="276" spans="2:2" x14ac:dyDescent="0.2">
      <c r="B276" s="125"/>
    </row>
    <row r="277" spans="2:2" x14ac:dyDescent="0.2">
      <c r="B277" s="125"/>
    </row>
    <row r="278" spans="2:2" x14ac:dyDescent="0.2">
      <c r="B278" s="125"/>
    </row>
    <row r="279" spans="2:2" x14ac:dyDescent="0.2">
      <c r="B279" s="125"/>
    </row>
    <row r="280" spans="2:2" x14ac:dyDescent="0.2">
      <c r="B280" s="125"/>
    </row>
    <row r="281" spans="2:2" x14ac:dyDescent="0.2">
      <c r="B281" s="125"/>
    </row>
    <row r="282" spans="2:2" x14ac:dyDescent="0.2">
      <c r="B282" s="125"/>
    </row>
    <row r="283" spans="2:2" x14ac:dyDescent="0.2">
      <c r="B283" s="125"/>
    </row>
    <row r="284" spans="2:2" x14ac:dyDescent="0.2">
      <c r="B284" s="125"/>
    </row>
    <row r="285" spans="2:2" x14ac:dyDescent="0.2">
      <c r="B285" s="125"/>
    </row>
    <row r="286" spans="2:2" x14ac:dyDescent="0.2">
      <c r="B286" s="125"/>
    </row>
    <row r="287" spans="2:2" x14ac:dyDescent="0.2">
      <c r="B287" s="125"/>
    </row>
    <row r="288" spans="2:2" x14ac:dyDescent="0.2">
      <c r="B288" s="125"/>
    </row>
    <row r="289" spans="2:2" x14ac:dyDescent="0.2">
      <c r="B289" s="125"/>
    </row>
    <row r="290" spans="2:2" x14ac:dyDescent="0.2">
      <c r="B290" s="125"/>
    </row>
    <row r="291" spans="2:2" x14ac:dyDescent="0.2">
      <c r="B291" s="125"/>
    </row>
    <row r="292" spans="2:2" x14ac:dyDescent="0.2">
      <c r="B292" s="125"/>
    </row>
    <row r="293" spans="2:2" x14ac:dyDescent="0.2">
      <c r="B293" s="125"/>
    </row>
    <row r="294" spans="2:2" x14ac:dyDescent="0.2">
      <c r="B294" s="125"/>
    </row>
    <row r="295" spans="2:2" x14ac:dyDescent="0.2">
      <c r="B295" s="125"/>
    </row>
    <row r="296" spans="2:2" x14ac:dyDescent="0.2">
      <c r="B296" s="125"/>
    </row>
    <row r="297" spans="2:2" x14ac:dyDescent="0.2">
      <c r="B297" s="125"/>
    </row>
    <row r="298" spans="2:2" x14ac:dyDescent="0.2">
      <c r="B298" s="125"/>
    </row>
    <row r="299" spans="2:2" x14ac:dyDescent="0.2">
      <c r="B299" s="125"/>
    </row>
    <row r="300" spans="2:2" x14ac:dyDescent="0.2">
      <c r="B300" s="125"/>
    </row>
    <row r="301" spans="2:2" x14ac:dyDescent="0.2">
      <c r="B301" s="125"/>
    </row>
    <row r="302" spans="2:2" x14ac:dyDescent="0.2">
      <c r="B302" s="125"/>
    </row>
    <row r="303" spans="2:2" x14ac:dyDescent="0.2">
      <c r="B303" s="125"/>
    </row>
    <row r="304" spans="2:2" x14ac:dyDescent="0.2">
      <c r="B304" s="125"/>
    </row>
    <row r="305" spans="2:2" x14ac:dyDescent="0.2">
      <c r="B305" s="125"/>
    </row>
    <row r="306" spans="2:2" x14ac:dyDescent="0.2">
      <c r="B306" s="125"/>
    </row>
    <row r="307" spans="2:2" x14ac:dyDescent="0.2">
      <c r="B307" s="125"/>
    </row>
    <row r="308" spans="2:2" x14ac:dyDescent="0.2">
      <c r="B308" s="125"/>
    </row>
    <row r="309" spans="2:2" x14ac:dyDescent="0.2">
      <c r="B309" s="125"/>
    </row>
    <row r="310" spans="2:2" x14ac:dyDescent="0.2">
      <c r="B310" s="125"/>
    </row>
    <row r="311" spans="2:2" x14ac:dyDescent="0.2">
      <c r="B311" s="125"/>
    </row>
    <row r="312" spans="2:2" x14ac:dyDescent="0.2">
      <c r="B312" s="125"/>
    </row>
    <row r="313" spans="2:2" x14ac:dyDescent="0.2">
      <c r="B313" s="125"/>
    </row>
    <row r="314" spans="2:2" x14ac:dyDescent="0.2">
      <c r="B314" s="125"/>
    </row>
    <row r="315" spans="2:2" x14ac:dyDescent="0.2">
      <c r="B315" s="125"/>
    </row>
    <row r="316" spans="2:2" x14ac:dyDescent="0.2">
      <c r="B316" s="125"/>
    </row>
    <row r="317" spans="2:2" x14ac:dyDescent="0.2">
      <c r="B317" s="125"/>
    </row>
    <row r="318" spans="2:2" x14ac:dyDescent="0.2">
      <c r="B318" s="125"/>
    </row>
    <row r="319" spans="2:2" x14ac:dyDescent="0.2">
      <c r="B319" s="125"/>
    </row>
    <row r="320" spans="2:2" x14ac:dyDescent="0.2">
      <c r="B320" s="125"/>
    </row>
    <row r="321" spans="2:2" x14ac:dyDescent="0.2">
      <c r="B321" s="125"/>
    </row>
    <row r="322" spans="2:2" x14ac:dyDescent="0.2">
      <c r="B322" s="125"/>
    </row>
    <row r="323" spans="2:2" x14ac:dyDescent="0.2">
      <c r="B323" s="125"/>
    </row>
    <row r="324" spans="2:2" x14ac:dyDescent="0.2">
      <c r="B324" s="125"/>
    </row>
    <row r="325" spans="2:2" x14ac:dyDescent="0.2">
      <c r="B325" s="125"/>
    </row>
    <row r="326" spans="2:2" x14ac:dyDescent="0.2">
      <c r="B326" s="125"/>
    </row>
    <row r="327" spans="2:2" x14ac:dyDescent="0.2">
      <c r="B327" s="125"/>
    </row>
    <row r="328" spans="2:2" x14ac:dyDescent="0.2">
      <c r="B328" s="125"/>
    </row>
    <row r="329" spans="2:2" x14ac:dyDescent="0.2">
      <c r="B329" s="125"/>
    </row>
    <row r="330" spans="2:2" x14ac:dyDescent="0.2">
      <c r="B330" s="125"/>
    </row>
    <row r="331" spans="2:2" x14ac:dyDescent="0.2">
      <c r="B331" s="125"/>
    </row>
    <row r="332" spans="2:2" x14ac:dyDescent="0.2">
      <c r="B332" s="125"/>
    </row>
    <row r="333" spans="2:2" x14ac:dyDescent="0.2">
      <c r="B333" s="125"/>
    </row>
    <row r="334" spans="2:2" x14ac:dyDescent="0.2">
      <c r="B334" s="125"/>
    </row>
    <row r="335" spans="2:2" x14ac:dyDescent="0.2">
      <c r="B335" s="125"/>
    </row>
    <row r="336" spans="2:2" x14ac:dyDescent="0.2">
      <c r="B336" s="125"/>
    </row>
    <row r="337" spans="2:2" x14ac:dyDescent="0.2">
      <c r="B337" s="125"/>
    </row>
    <row r="338" spans="2:2" x14ac:dyDescent="0.2">
      <c r="B338" s="125"/>
    </row>
    <row r="339" spans="2:2" x14ac:dyDescent="0.2">
      <c r="B339" s="125"/>
    </row>
    <row r="340" spans="2:2" x14ac:dyDescent="0.2">
      <c r="B340" s="125"/>
    </row>
    <row r="341" spans="2:2" x14ac:dyDescent="0.2">
      <c r="B341" s="125"/>
    </row>
    <row r="342" spans="2:2" x14ac:dyDescent="0.2">
      <c r="B342" s="125"/>
    </row>
    <row r="343" spans="2:2" x14ac:dyDescent="0.2">
      <c r="B343" s="125"/>
    </row>
    <row r="344" spans="2:2" x14ac:dyDescent="0.2">
      <c r="B344" s="125"/>
    </row>
    <row r="345" spans="2:2" x14ac:dyDescent="0.2">
      <c r="B345" s="125"/>
    </row>
    <row r="346" spans="2:2" x14ac:dyDescent="0.2">
      <c r="B346" s="125"/>
    </row>
    <row r="347" spans="2:2" x14ac:dyDescent="0.2">
      <c r="B347" s="125"/>
    </row>
    <row r="348" spans="2:2" x14ac:dyDescent="0.2">
      <c r="B348" s="125"/>
    </row>
    <row r="349" spans="2:2" x14ac:dyDescent="0.2">
      <c r="B349" s="125"/>
    </row>
    <row r="350" spans="2:2" x14ac:dyDescent="0.2">
      <c r="B350" s="125"/>
    </row>
    <row r="351" spans="2:2" x14ac:dyDescent="0.2">
      <c r="B351" s="125"/>
    </row>
    <row r="352" spans="2:2" x14ac:dyDescent="0.2">
      <c r="B352" s="125"/>
    </row>
    <row r="353" spans="2:2" x14ac:dyDescent="0.2">
      <c r="B353" s="125"/>
    </row>
    <row r="354" spans="2:2" x14ac:dyDescent="0.2">
      <c r="B354" s="125"/>
    </row>
    <row r="355" spans="2:2" x14ac:dyDescent="0.2">
      <c r="B355" s="125"/>
    </row>
    <row r="356" spans="2:2" x14ac:dyDescent="0.2">
      <c r="B356" s="125"/>
    </row>
    <row r="357" spans="2:2" x14ac:dyDescent="0.2">
      <c r="B357" s="125"/>
    </row>
    <row r="358" spans="2:2" x14ac:dyDescent="0.2">
      <c r="B358" s="125"/>
    </row>
    <row r="359" spans="2:2" x14ac:dyDescent="0.2">
      <c r="B359" s="125"/>
    </row>
    <row r="360" spans="2:2" x14ac:dyDescent="0.2">
      <c r="B360" s="125"/>
    </row>
    <row r="361" spans="2:2" x14ac:dyDescent="0.2">
      <c r="B361" s="125"/>
    </row>
    <row r="362" spans="2:2" x14ac:dyDescent="0.2">
      <c r="B362" s="125"/>
    </row>
    <row r="363" spans="2:2" x14ac:dyDescent="0.2">
      <c r="B363" s="125"/>
    </row>
    <row r="364" spans="2:2" x14ac:dyDescent="0.2">
      <c r="B364" s="125"/>
    </row>
    <row r="365" spans="2:2" x14ac:dyDescent="0.2">
      <c r="B365" s="125"/>
    </row>
    <row r="366" spans="2:2" x14ac:dyDescent="0.2">
      <c r="B366" s="125"/>
    </row>
    <row r="367" spans="2:2" x14ac:dyDescent="0.2">
      <c r="B367" s="125"/>
    </row>
    <row r="368" spans="2:2" x14ac:dyDescent="0.2">
      <c r="B368" s="125"/>
    </row>
    <row r="369" spans="2:2" x14ac:dyDescent="0.2">
      <c r="B369" s="125"/>
    </row>
    <row r="370" spans="2:2" x14ac:dyDescent="0.2">
      <c r="B370" s="125"/>
    </row>
    <row r="371" spans="2:2" x14ac:dyDescent="0.2">
      <c r="B371" s="125"/>
    </row>
    <row r="372" spans="2:2" x14ac:dyDescent="0.2">
      <c r="B372" s="125"/>
    </row>
    <row r="373" spans="2:2" x14ac:dyDescent="0.2">
      <c r="B373" s="125"/>
    </row>
    <row r="374" spans="2:2" x14ac:dyDescent="0.2">
      <c r="B374" s="125"/>
    </row>
    <row r="375" spans="2:2" x14ac:dyDescent="0.2">
      <c r="B375" s="125"/>
    </row>
    <row r="376" spans="2:2" x14ac:dyDescent="0.2">
      <c r="B376" s="125"/>
    </row>
    <row r="377" spans="2:2" x14ac:dyDescent="0.2">
      <c r="B377" s="125"/>
    </row>
    <row r="378" spans="2:2" x14ac:dyDescent="0.2">
      <c r="B378" s="125"/>
    </row>
    <row r="379" spans="2:2" x14ac:dyDescent="0.2">
      <c r="B379" s="125"/>
    </row>
    <row r="380" spans="2:2" x14ac:dyDescent="0.2">
      <c r="B380" s="125"/>
    </row>
    <row r="381" spans="2:2" x14ac:dyDescent="0.2">
      <c r="B381" s="125"/>
    </row>
    <row r="382" spans="2:2" x14ac:dyDescent="0.2">
      <c r="B382" s="125"/>
    </row>
    <row r="383" spans="2:2" x14ac:dyDescent="0.2">
      <c r="B383" s="125"/>
    </row>
    <row r="384" spans="2:2" x14ac:dyDescent="0.2">
      <c r="B384" s="125"/>
    </row>
    <row r="385" spans="2:2" x14ac:dyDescent="0.2">
      <c r="B385" s="125"/>
    </row>
    <row r="386" spans="2:2" x14ac:dyDescent="0.2">
      <c r="B386" s="125"/>
    </row>
    <row r="387" spans="2:2" x14ac:dyDescent="0.2">
      <c r="B387" s="125"/>
    </row>
    <row r="388" spans="2:2" x14ac:dyDescent="0.2">
      <c r="B388" s="125"/>
    </row>
    <row r="389" spans="2:2" x14ac:dyDescent="0.2">
      <c r="B389" s="125"/>
    </row>
    <row r="390" spans="2:2" x14ac:dyDescent="0.2">
      <c r="B390" s="125"/>
    </row>
    <row r="391" spans="2:2" x14ac:dyDescent="0.2">
      <c r="B391" s="125"/>
    </row>
    <row r="392" spans="2:2" x14ac:dyDescent="0.2">
      <c r="B392" s="125"/>
    </row>
    <row r="393" spans="2:2" x14ac:dyDescent="0.2">
      <c r="B393" s="125"/>
    </row>
    <row r="394" spans="2:2" x14ac:dyDescent="0.2">
      <c r="B394" s="125"/>
    </row>
    <row r="395" spans="2:2" x14ac:dyDescent="0.2">
      <c r="B395" s="125"/>
    </row>
    <row r="396" spans="2:2" x14ac:dyDescent="0.2">
      <c r="B396" s="125"/>
    </row>
    <row r="397" spans="2:2" x14ac:dyDescent="0.2">
      <c r="B397" s="125"/>
    </row>
    <row r="398" spans="2:2" x14ac:dyDescent="0.2">
      <c r="B398" s="125"/>
    </row>
    <row r="399" spans="2:2" x14ac:dyDescent="0.2">
      <c r="B399" s="125"/>
    </row>
    <row r="400" spans="2:2" x14ac:dyDescent="0.2">
      <c r="B400" s="125"/>
    </row>
    <row r="401" spans="2:2" x14ac:dyDescent="0.2">
      <c r="B401" s="125"/>
    </row>
    <row r="402" spans="2:2" x14ac:dyDescent="0.2">
      <c r="B402" s="125"/>
    </row>
    <row r="403" spans="2:2" x14ac:dyDescent="0.2">
      <c r="B403" s="125"/>
    </row>
    <row r="404" spans="2:2" x14ac:dyDescent="0.2">
      <c r="B404" s="125"/>
    </row>
    <row r="405" spans="2:2" x14ac:dyDescent="0.2">
      <c r="B405" s="125"/>
    </row>
    <row r="406" spans="2:2" x14ac:dyDescent="0.2">
      <c r="B406" s="125"/>
    </row>
    <row r="407" spans="2:2" x14ac:dyDescent="0.2">
      <c r="B407" s="125"/>
    </row>
    <row r="408" spans="2:2" x14ac:dyDescent="0.2">
      <c r="B408" s="125"/>
    </row>
    <row r="409" spans="2:2" x14ac:dyDescent="0.2">
      <c r="B409" s="125"/>
    </row>
    <row r="410" spans="2:2" x14ac:dyDescent="0.2">
      <c r="B410" s="125"/>
    </row>
    <row r="411" spans="2:2" x14ac:dyDescent="0.2">
      <c r="B411" s="125"/>
    </row>
    <row r="412" spans="2:2" x14ac:dyDescent="0.2">
      <c r="B412" s="125"/>
    </row>
    <row r="413" spans="2:2" x14ac:dyDescent="0.2">
      <c r="B413" s="125"/>
    </row>
    <row r="414" spans="2:2" x14ac:dyDescent="0.2">
      <c r="B414" s="125"/>
    </row>
    <row r="415" spans="2:2" x14ac:dyDescent="0.2">
      <c r="B415" s="125"/>
    </row>
    <row r="416" spans="2:2" x14ac:dyDescent="0.2">
      <c r="B416" s="125"/>
    </row>
    <row r="417" spans="2:2" x14ac:dyDescent="0.2">
      <c r="B417" s="125"/>
    </row>
    <row r="418" spans="2:2" x14ac:dyDescent="0.2">
      <c r="B418" s="125"/>
    </row>
    <row r="419" spans="2:2" x14ac:dyDescent="0.2">
      <c r="B419" s="125"/>
    </row>
    <row r="420" spans="2:2" x14ac:dyDescent="0.2">
      <c r="B420" s="125"/>
    </row>
    <row r="421" spans="2:2" x14ac:dyDescent="0.2">
      <c r="B421" s="125"/>
    </row>
    <row r="422" spans="2:2" x14ac:dyDescent="0.2">
      <c r="B422" s="125"/>
    </row>
    <row r="423" spans="2:2" x14ac:dyDescent="0.2">
      <c r="B423" s="125"/>
    </row>
    <row r="424" spans="2:2" x14ac:dyDescent="0.2">
      <c r="B424" s="125"/>
    </row>
    <row r="425" spans="2:2" x14ac:dyDescent="0.2">
      <c r="B425" s="125"/>
    </row>
    <row r="426" spans="2:2" x14ac:dyDescent="0.2">
      <c r="B426" s="125"/>
    </row>
    <row r="427" spans="2:2" x14ac:dyDescent="0.2">
      <c r="B427" s="125"/>
    </row>
    <row r="428" spans="2:2" x14ac:dyDescent="0.2">
      <c r="B428" s="125"/>
    </row>
    <row r="429" spans="2:2" x14ac:dyDescent="0.2">
      <c r="B429" s="125"/>
    </row>
    <row r="430" spans="2:2" x14ac:dyDescent="0.2">
      <c r="B430" s="125"/>
    </row>
    <row r="431" spans="2:2" x14ac:dyDescent="0.2">
      <c r="B431" s="125"/>
    </row>
    <row r="432" spans="2:2" x14ac:dyDescent="0.2">
      <c r="B432" s="125"/>
    </row>
    <row r="433" spans="2:2" x14ac:dyDescent="0.2">
      <c r="B433" s="125"/>
    </row>
    <row r="434" spans="2:2" x14ac:dyDescent="0.2">
      <c r="B434" s="125"/>
    </row>
    <row r="435" spans="2:2" x14ac:dyDescent="0.2">
      <c r="B435" s="125"/>
    </row>
    <row r="436" spans="2:2" x14ac:dyDescent="0.2">
      <c r="B436" s="125"/>
    </row>
    <row r="437" spans="2:2" x14ac:dyDescent="0.2">
      <c r="B437" s="125"/>
    </row>
    <row r="438" spans="2:2" x14ac:dyDescent="0.2">
      <c r="B438" s="125"/>
    </row>
    <row r="439" spans="2:2" x14ac:dyDescent="0.2">
      <c r="B439" s="125"/>
    </row>
    <row r="440" spans="2:2" x14ac:dyDescent="0.2">
      <c r="B440" s="125"/>
    </row>
    <row r="441" spans="2:2" x14ac:dyDescent="0.2">
      <c r="B441" s="125"/>
    </row>
    <row r="442" spans="2:2" x14ac:dyDescent="0.2">
      <c r="B442" s="125"/>
    </row>
    <row r="443" spans="2:2" x14ac:dyDescent="0.2">
      <c r="B443" s="125"/>
    </row>
    <row r="444" spans="2:2" x14ac:dyDescent="0.2">
      <c r="B444" s="125"/>
    </row>
    <row r="445" spans="2:2" x14ac:dyDescent="0.2">
      <c r="B445" s="125"/>
    </row>
    <row r="446" spans="2:2" x14ac:dyDescent="0.2">
      <c r="B446" s="125"/>
    </row>
    <row r="447" spans="2:2" x14ac:dyDescent="0.2">
      <c r="B447" s="125"/>
    </row>
    <row r="448" spans="2:2" x14ac:dyDescent="0.2">
      <c r="B448" s="125"/>
    </row>
    <row r="449" spans="2:2" x14ac:dyDescent="0.2">
      <c r="B449" s="125"/>
    </row>
    <row r="450" spans="2:2" x14ac:dyDescent="0.2">
      <c r="B450" s="125"/>
    </row>
    <row r="451" spans="2:2" x14ac:dyDescent="0.2">
      <c r="B451" s="125"/>
    </row>
    <row r="452" spans="2:2" x14ac:dyDescent="0.2">
      <c r="B452" s="125"/>
    </row>
    <row r="453" spans="2:2" x14ac:dyDescent="0.2">
      <c r="B453" s="125"/>
    </row>
    <row r="454" spans="2:2" x14ac:dyDescent="0.2">
      <c r="B454" s="125"/>
    </row>
    <row r="455" spans="2:2" x14ac:dyDescent="0.2">
      <c r="B455" s="125"/>
    </row>
    <row r="456" spans="2:2" x14ac:dyDescent="0.2">
      <c r="B456" s="125"/>
    </row>
    <row r="457" spans="2:2" x14ac:dyDescent="0.2">
      <c r="B457" s="125"/>
    </row>
    <row r="458" spans="2:2" x14ac:dyDescent="0.2">
      <c r="B458" s="125"/>
    </row>
    <row r="459" spans="2:2" x14ac:dyDescent="0.2">
      <c r="B459" s="125"/>
    </row>
    <row r="460" spans="2:2" x14ac:dyDescent="0.2">
      <c r="B460" s="125"/>
    </row>
    <row r="461" spans="2:2" x14ac:dyDescent="0.2">
      <c r="B461" s="125"/>
    </row>
    <row r="462" spans="2:2" x14ac:dyDescent="0.2">
      <c r="B462" s="125"/>
    </row>
    <row r="463" spans="2:2" x14ac:dyDescent="0.2">
      <c r="B463" s="125"/>
    </row>
    <row r="464" spans="2:2" x14ac:dyDescent="0.2">
      <c r="B464" s="125"/>
    </row>
    <row r="465" spans="2:2" x14ac:dyDescent="0.2">
      <c r="B465" s="125"/>
    </row>
    <row r="466" spans="2:2" x14ac:dyDescent="0.2">
      <c r="B466" s="125"/>
    </row>
    <row r="467" spans="2:2" x14ac:dyDescent="0.2">
      <c r="B467" s="125"/>
    </row>
    <row r="468" spans="2:2" x14ac:dyDescent="0.2">
      <c r="B468" s="125"/>
    </row>
    <row r="469" spans="2:2" x14ac:dyDescent="0.2">
      <c r="B469" s="125"/>
    </row>
    <row r="470" spans="2:2" x14ac:dyDescent="0.2">
      <c r="B470" s="125"/>
    </row>
    <row r="471" spans="2:2" x14ac:dyDescent="0.2">
      <c r="B471" s="125"/>
    </row>
    <row r="472" spans="2:2" x14ac:dyDescent="0.2">
      <c r="B472" s="125"/>
    </row>
    <row r="473" spans="2:2" x14ac:dyDescent="0.2">
      <c r="B473" s="125"/>
    </row>
    <row r="474" spans="2:2" x14ac:dyDescent="0.2">
      <c r="B474" s="125"/>
    </row>
    <row r="475" spans="2:2" x14ac:dyDescent="0.2">
      <c r="B475" s="125"/>
    </row>
    <row r="476" spans="2:2" x14ac:dyDescent="0.2">
      <c r="B476" s="125"/>
    </row>
    <row r="477" spans="2:2" x14ac:dyDescent="0.2">
      <c r="B477" s="125"/>
    </row>
    <row r="478" spans="2:2" x14ac:dyDescent="0.2">
      <c r="B478" s="125"/>
    </row>
    <row r="479" spans="2:2" x14ac:dyDescent="0.2">
      <c r="B479" s="125"/>
    </row>
    <row r="480" spans="2:2" x14ac:dyDescent="0.2">
      <c r="B480" s="125"/>
    </row>
    <row r="481" spans="2:2" x14ac:dyDescent="0.2">
      <c r="B481" s="125"/>
    </row>
    <row r="482" spans="2:2" x14ac:dyDescent="0.2">
      <c r="B482" s="125"/>
    </row>
    <row r="483" spans="2:2" x14ac:dyDescent="0.2">
      <c r="B483" s="125"/>
    </row>
    <row r="484" spans="2:2" x14ac:dyDescent="0.2">
      <c r="B484" s="125"/>
    </row>
    <row r="485" spans="2:2" x14ac:dyDescent="0.2">
      <c r="B485" s="125"/>
    </row>
    <row r="486" spans="2:2" x14ac:dyDescent="0.2">
      <c r="B486" s="125"/>
    </row>
    <row r="487" spans="2:2" x14ac:dyDescent="0.2">
      <c r="B487" s="125"/>
    </row>
    <row r="488" spans="2:2" x14ac:dyDescent="0.2">
      <c r="B488" s="125"/>
    </row>
    <row r="489" spans="2:2" x14ac:dyDescent="0.2">
      <c r="B489" s="125"/>
    </row>
    <row r="490" spans="2:2" x14ac:dyDescent="0.2">
      <c r="B490" s="125"/>
    </row>
    <row r="491" spans="2:2" x14ac:dyDescent="0.2">
      <c r="B491" s="125"/>
    </row>
    <row r="492" spans="2:2" x14ac:dyDescent="0.2">
      <c r="B492" s="125"/>
    </row>
    <row r="493" spans="2:2" x14ac:dyDescent="0.2">
      <c r="B493" s="125"/>
    </row>
    <row r="494" spans="2:2" x14ac:dyDescent="0.2">
      <c r="B494" s="125"/>
    </row>
    <row r="495" spans="2:2" x14ac:dyDescent="0.2">
      <c r="B495" s="125"/>
    </row>
    <row r="496" spans="2:2" x14ac:dyDescent="0.2">
      <c r="B496" s="125"/>
    </row>
    <row r="497" spans="2:2" x14ac:dyDescent="0.2">
      <c r="B497" s="125"/>
    </row>
    <row r="498" spans="2:2" x14ac:dyDescent="0.2">
      <c r="B498" s="125"/>
    </row>
    <row r="499" spans="2:2" x14ac:dyDescent="0.2">
      <c r="B499" s="125"/>
    </row>
    <row r="500" spans="2:2" x14ac:dyDescent="0.2">
      <c r="B500" s="125"/>
    </row>
    <row r="501" spans="2:2" x14ac:dyDescent="0.2">
      <c r="B501" s="125"/>
    </row>
    <row r="502" spans="2:2" x14ac:dyDescent="0.2">
      <c r="B502" s="125"/>
    </row>
    <row r="503" spans="2:2" x14ac:dyDescent="0.2">
      <c r="B503" s="125"/>
    </row>
    <row r="504" spans="2:2" x14ac:dyDescent="0.2">
      <c r="B504" s="125"/>
    </row>
    <row r="505" spans="2:2" x14ac:dyDescent="0.2">
      <c r="B505" s="125"/>
    </row>
    <row r="506" spans="2:2" x14ac:dyDescent="0.2">
      <c r="B506" s="125"/>
    </row>
    <row r="507" spans="2:2" x14ac:dyDescent="0.2">
      <c r="B507" s="125"/>
    </row>
    <row r="508" spans="2:2" x14ac:dyDescent="0.2">
      <c r="B508" s="125"/>
    </row>
    <row r="509" spans="2:2" x14ac:dyDescent="0.2">
      <c r="B509" s="125"/>
    </row>
    <row r="510" spans="2:2" x14ac:dyDescent="0.2">
      <c r="B510" s="125"/>
    </row>
    <row r="511" spans="2:2" x14ac:dyDescent="0.2">
      <c r="B511" s="125"/>
    </row>
    <row r="512" spans="2:2" x14ac:dyDescent="0.2">
      <c r="B512" s="125"/>
    </row>
    <row r="513" spans="2:2" x14ac:dyDescent="0.2">
      <c r="B513" s="125"/>
    </row>
    <row r="514" spans="2:2" x14ac:dyDescent="0.2">
      <c r="B514" s="125"/>
    </row>
    <row r="515" spans="2:2" x14ac:dyDescent="0.2">
      <c r="B515" s="125"/>
    </row>
    <row r="516" spans="2:2" x14ac:dyDescent="0.2">
      <c r="B516" s="125"/>
    </row>
    <row r="517" spans="2:2" x14ac:dyDescent="0.2">
      <c r="B517" s="125"/>
    </row>
    <row r="518" spans="2:2" x14ac:dyDescent="0.2">
      <c r="B518" s="125"/>
    </row>
    <row r="519" spans="2:2" x14ac:dyDescent="0.2">
      <c r="B519" s="125"/>
    </row>
    <row r="520" spans="2:2" x14ac:dyDescent="0.2">
      <c r="B520" s="125"/>
    </row>
    <row r="521" spans="2:2" x14ac:dyDescent="0.2">
      <c r="B521" s="125"/>
    </row>
    <row r="522" spans="2:2" x14ac:dyDescent="0.2">
      <c r="B522" s="125"/>
    </row>
    <row r="523" spans="2:2" x14ac:dyDescent="0.2">
      <c r="B523" s="125"/>
    </row>
    <row r="524" spans="2:2" x14ac:dyDescent="0.2">
      <c r="B524" s="125"/>
    </row>
    <row r="525" spans="2:2" x14ac:dyDescent="0.2">
      <c r="B525" s="125"/>
    </row>
    <row r="526" spans="2:2" x14ac:dyDescent="0.2">
      <c r="B526" s="125"/>
    </row>
    <row r="527" spans="2:2" x14ac:dyDescent="0.2">
      <c r="B527" s="125"/>
    </row>
    <row r="528" spans="2:2" x14ac:dyDescent="0.2">
      <c r="B528" s="125"/>
    </row>
    <row r="529" spans="2:2" x14ac:dyDescent="0.2">
      <c r="B529" s="125"/>
    </row>
    <row r="530" spans="2:2" x14ac:dyDescent="0.2">
      <c r="B530" s="125"/>
    </row>
    <row r="531" spans="2:2" x14ac:dyDescent="0.2">
      <c r="B531" s="125"/>
    </row>
    <row r="532" spans="2:2" x14ac:dyDescent="0.2">
      <c r="B532" s="125"/>
    </row>
    <row r="533" spans="2:2" x14ac:dyDescent="0.2">
      <c r="B533" s="125"/>
    </row>
    <row r="534" spans="2:2" x14ac:dyDescent="0.2">
      <c r="B534" s="125"/>
    </row>
    <row r="535" spans="2:2" x14ac:dyDescent="0.2">
      <c r="B535" s="125"/>
    </row>
    <row r="536" spans="2:2" x14ac:dyDescent="0.2">
      <c r="B536" s="125"/>
    </row>
    <row r="537" spans="2:2" x14ac:dyDescent="0.2">
      <c r="B537" s="125"/>
    </row>
    <row r="538" spans="2:2" x14ac:dyDescent="0.2">
      <c r="B538" s="125"/>
    </row>
    <row r="539" spans="2:2" x14ac:dyDescent="0.2">
      <c r="B539" s="125"/>
    </row>
    <row r="540" spans="2:2" x14ac:dyDescent="0.2">
      <c r="B540" s="125"/>
    </row>
    <row r="541" spans="2:2" x14ac:dyDescent="0.2">
      <c r="B541" s="125"/>
    </row>
    <row r="542" spans="2:2" x14ac:dyDescent="0.2">
      <c r="B542" s="125"/>
    </row>
    <row r="543" spans="2:2" x14ac:dyDescent="0.2">
      <c r="B543" s="125"/>
    </row>
    <row r="544" spans="2:2" x14ac:dyDescent="0.2">
      <c r="B544" s="125"/>
    </row>
    <row r="545" spans="2:2" x14ac:dyDescent="0.2">
      <c r="B545" s="125"/>
    </row>
    <row r="546" spans="2:2" x14ac:dyDescent="0.2">
      <c r="B546" s="125"/>
    </row>
    <row r="547" spans="2:2" x14ac:dyDescent="0.2">
      <c r="B547" s="125"/>
    </row>
    <row r="548" spans="2:2" x14ac:dyDescent="0.2">
      <c r="B548" s="125"/>
    </row>
    <row r="549" spans="2:2" x14ac:dyDescent="0.2">
      <c r="B549" s="125"/>
    </row>
    <row r="550" spans="2:2" x14ac:dyDescent="0.2">
      <c r="B550" s="125"/>
    </row>
    <row r="551" spans="2:2" x14ac:dyDescent="0.2">
      <c r="B551" s="125"/>
    </row>
    <row r="552" spans="2:2" x14ac:dyDescent="0.2">
      <c r="B552" s="125"/>
    </row>
    <row r="553" spans="2:2" x14ac:dyDescent="0.2">
      <c r="B553" s="125"/>
    </row>
    <row r="554" spans="2:2" x14ac:dyDescent="0.2">
      <c r="B554" s="125"/>
    </row>
    <row r="555" spans="2:2" x14ac:dyDescent="0.2">
      <c r="B555" s="125"/>
    </row>
    <row r="556" spans="2:2" x14ac:dyDescent="0.2">
      <c r="B556" s="125"/>
    </row>
    <row r="557" spans="2:2" x14ac:dyDescent="0.2">
      <c r="B557" s="125"/>
    </row>
    <row r="558" spans="2:2" x14ac:dyDescent="0.2">
      <c r="B558" s="125"/>
    </row>
    <row r="559" spans="2:2" x14ac:dyDescent="0.2">
      <c r="B559" s="125"/>
    </row>
    <row r="560" spans="2:2" x14ac:dyDescent="0.2">
      <c r="B560" s="125"/>
    </row>
    <row r="561" spans="2:2" x14ac:dyDescent="0.2">
      <c r="B561" s="125"/>
    </row>
    <row r="562" spans="2:2" x14ac:dyDescent="0.2">
      <c r="B562" s="125"/>
    </row>
    <row r="563" spans="2:2" x14ac:dyDescent="0.2">
      <c r="B563" s="125"/>
    </row>
    <row r="564" spans="2:2" x14ac:dyDescent="0.2">
      <c r="B564" s="125"/>
    </row>
    <row r="565" spans="2:2" x14ac:dyDescent="0.2">
      <c r="B565" s="125"/>
    </row>
    <row r="566" spans="2:2" x14ac:dyDescent="0.2">
      <c r="B566" s="125"/>
    </row>
    <row r="567" spans="2:2" x14ac:dyDescent="0.2">
      <c r="B567" s="125"/>
    </row>
    <row r="568" spans="2:2" x14ac:dyDescent="0.2">
      <c r="B568" s="125"/>
    </row>
    <row r="569" spans="2:2" x14ac:dyDescent="0.2">
      <c r="B569" s="125"/>
    </row>
    <row r="570" spans="2:2" x14ac:dyDescent="0.2">
      <c r="B570" s="125"/>
    </row>
    <row r="571" spans="2:2" x14ac:dyDescent="0.2">
      <c r="B571" s="125"/>
    </row>
    <row r="572" spans="2:2" x14ac:dyDescent="0.2">
      <c r="B572" s="125"/>
    </row>
    <row r="573" spans="2:2" x14ac:dyDescent="0.2">
      <c r="B573" s="125"/>
    </row>
    <row r="574" spans="2:2" x14ac:dyDescent="0.2">
      <c r="B574" s="125"/>
    </row>
    <row r="575" spans="2:2" x14ac:dyDescent="0.2">
      <c r="B575" s="125"/>
    </row>
    <row r="576" spans="2:2" x14ac:dyDescent="0.2">
      <c r="B576" s="125"/>
    </row>
    <row r="577" spans="2:2" x14ac:dyDescent="0.2">
      <c r="B577" s="12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9" sqref="B49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10" t="s">
        <v>669</v>
      </c>
      <c r="B4" s="110" t="s">
        <v>670</v>
      </c>
    </row>
    <row r="5" spans="1:2" x14ac:dyDescent="0.2">
      <c r="A5" s="109">
        <v>36980</v>
      </c>
      <c r="B5">
        <f>COUNTIF('Deal Detail'!A15:A496,A5)</f>
        <v>1</v>
      </c>
    </row>
    <row r="6" spans="1:2" x14ac:dyDescent="0.2">
      <c r="A6" s="109">
        <v>36983</v>
      </c>
      <c r="B6">
        <f>COUNTIF('Deal Detail'!A16:A497,A6)</f>
        <v>3</v>
      </c>
    </row>
    <row r="7" spans="1:2" x14ac:dyDescent="0.2">
      <c r="A7" s="109">
        <v>36984</v>
      </c>
      <c r="B7">
        <f>COUNTIF('Deal Detail'!A17:A498,A7)</f>
        <v>1</v>
      </c>
    </row>
    <row r="8" spans="1:2" x14ac:dyDescent="0.2">
      <c r="A8" s="109">
        <v>36985</v>
      </c>
      <c r="B8">
        <f>COUNTIF('Deal Detail'!A18:A499,A8)</f>
        <v>1</v>
      </c>
    </row>
    <row r="9" spans="1:2" x14ac:dyDescent="0.2">
      <c r="A9" s="109">
        <v>36986</v>
      </c>
      <c r="B9">
        <f>COUNTIF('Deal Detail'!A19:A500,A9)</f>
        <v>2</v>
      </c>
    </row>
    <row r="10" spans="1:2" x14ac:dyDescent="0.2">
      <c r="A10" s="109">
        <v>36991</v>
      </c>
      <c r="B10">
        <f>COUNTIF('Deal Detail'!A20:A501,A10)</f>
        <v>1</v>
      </c>
    </row>
    <row r="11" spans="1:2" x14ac:dyDescent="0.2">
      <c r="A11" s="109">
        <v>36992</v>
      </c>
      <c r="B11">
        <f>COUNTIF('Deal Detail'!A21:A502,A11)</f>
        <v>3</v>
      </c>
    </row>
    <row r="12" spans="1:2" x14ac:dyDescent="0.2">
      <c r="A12" s="109">
        <v>36993</v>
      </c>
      <c r="B12">
        <f>COUNTIF('Deal Detail'!A22:A503,A12)</f>
        <v>7</v>
      </c>
    </row>
    <row r="13" spans="1:2" x14ac:dyDescent="0.2">
      <c r="A13" s="109">
        <v>36997</v>
      </c>
      <c r="B13">
        <f>COUNTIF('Deal Detail'!A23:A504,A13)</f>
        <v>2</v>
      </c>
    </row>
    <row r="14" spans="1:2" x14ac:dyDescent="0.2">
      <c r="A14" s="109">
        <v>36998</v>
      </c>
      <c r="B14">
        <f>COUNTIF('Deal Detail'!A24:A505,A14)</f>
        <v>11</v>
      </c>
    </row>
    <row r="15" spans="1:2" x14ac:dyDescent="0.2">
      <c r="A15" s="109">
        <v>36999</v>
      </c>
      <c r="B15">
        <f>COUNTIF('Deal Detail'!A25:A506,A15)</f>
        <v>14</v>
      </c>
    </row>
    <row r="16" spans="1:2" x14ac:dyDescent="0.2">
      <c r="A16" s="109">
        <v>37000</v>
      </c>
      <c r="B16">
        <f>COUNTIF('Deal Detail'!A26:A507,A16)</f>
        <v>20</v>
      </c>
    </row>
    <row r="17" spans="1:2" x14ac:dyDescent="0.2">
      <c r="A17" s="109">
        <v>37001</v>
      </c>
      <c r="B17">
        <f>COUNTIF('Deal Detail'!A27:A508,A17)</f>
        <v>3</v>
      </c>
    </row>
    <row r="18" spans="1:2" x14ac:dyDescent="0.2">
      <c r="A18" s="109">
        <v>37004</v>
      </c>
      <c r="B18">
        <f>COUNTIF('Deal Detail'!A28:A509,A18)</f>
        <v>13</v>
      </c>
    </row>
    <row r="19" spans="1:2" x14ac:dyDescent="0.2">
      <c r="A19" s="109">
        <v>37005</v>
      </c>
      <c r="B19">
        <f>COUNTIF('Deal Detail'!A29:A510,A19)</f>
        <v>11</v>
      </c>
    </row>
    <row r="20" spans="1:2" x14ac:dyDescent="0.2">
      <c r="A20" s="109">
        <v>37006</v>
      </c>
      <c r="B20">
        <f>COUNTIF('Deal Detail'!A30:A511,A20)</f>
        <v>19</v>
      </c>
    </row>
    <row r="21" spans="1:2" x14ac:dyDescent="0.2">
      <c r="A21" s="109">
        <v>37007</v>
      </c>
      <c r="B21">
        <f>COUNTIF('Deal Detail'!A31:A512,A21)</f>
        <v>31</v>
      </c>
    </row>
    <row r="22" spans="1:2" x14ac:dyDescent="0.2">
      <c r="A22" s="109">
        <v>37008</v>
      </c>
      <c r="B22">
        <f>COUNTIF('Deal Detail'!A32:A513,A22)</f>
        <v>21</v>
      </c>
    </row>
    <row r="23" spans="1:2" x14ac:dyDescent="0.2">
      <c r="A23" s="109">
        <v>37011</v>
      </c>
      <c r="B23">
        <f>COUNTIF('Deal Detail'!A33:A514,A23)</f>
        <v>17</v>
      </c>
    </row>
    <row r="24" spans="1:2" x14ac:dyDescent="0.2">
      <c r="A24" s="109">
        <v>37012</v>
      </c>
      <c r="B24">
        <f>COUNTIF('Deal Detail'!A34:A515,A24)</f>
        <v>15</v>
      </c>
    </row>
    <row r="25" spans="1:2" x14ac:dyDescent="0.2">
      <c r="A25" s="109">
        <v>37013</v>
      </c>
      <c r="B25">
        <f>COUNTIF('Deal Detail'!A35:A516,A25)</f>
        <v>12</v>
      </c>
    </row>
    <row r="26" spans="1:2" x14ac:dyDescent="0.2">
      <c r="A26" s="109">
        <v>37014</v>
      </c>
      <c r="B26">
        <f>COUNTIF('Deal Detail'!A36:A517,A26)</f>
        <v>18</v>
      </c>
    </row>
    <row r="27" spans="1:2" x14ac:dyDescent="0.2">
      <c r="A27" s="109">
        <v>37018</v>
      </c>
      <c r="B27">
        <f>COUNTIF('Deal Detail'!A37:A518,A27)</f>
        <v>20</v>
      </c>
    </row>
    <row r="28" spans="1:2" x14ac:dyDescent="0.2">
      <c r="A28" s="109">
        <v>37019</v>
      </c>
      <c r="B28">
        <f>COUNTIF('Deal Detail'!A38:A519,A28)</f>
        <v>26</v>
      </c>
    </row>
    <row r="29" spans="1:2" x14ac:dyDescent="0.2">
      <c r="A29" s="109">
        <v>37020</v>
      </c>
      <c r="B29">
        <f>COUNTIF('Deal Detail'!A39:A520,A29)</f>
        <v>5</v>
      </c>
    </row>
    <row r="30" spans="1:2" x14ac:dyDescent="0.2">
      <c r="A30" s="109">
        <v>37021</v>
      </c>
      <c r="B30">
        <f>COUNTIF('Deal Detail'!A40:A521,A30)</f>
        <v>10</v>
      </c>
    </row>
    <row r="31" spans="1:2" x14ac:dyDescent="0.2">
      <c r="A31" s="109">
        <v>37022</v>
      </c>
      <c r="B31">
        <f>COUNTIF('Deal Detail'!A41:A522,A31)</f>
        <v>22</v>
      </c>
    </row>
    <row r="32" spans="1:2" x14ac:dyDescent="0.2">
      <c r="A32" s="109">
        <v>37025</v>
      </c>
      <c r="B32">
        <f>COUNTIF('Deal Detail'!A42:A523,A32)</f>
        <v>12</v>
      </c>
    </row>
    <row r="33" spans="1:2" x14ac:dyDescent="0.2">
      <c r="A33" s="109">
        <v>37026</v>
      </c>
      <c r="B33">
        <f>COUNTIF('Deal Detail'!A43:A524,A33)</f>
        <v>14</v>
      </c>
    </row>
    <row r="34" spans="1:2" x14ac:dyDescent="0.2">
      <c r="A34" s="109">
        <v>37027</v>
      </c>
      <c r="B34">
        <f>COUNTIF('Deal Detail'!A44:A525,A34)</f>
        <v>21</v>
      </c>
    </row>
    <row r="35" spans="1:2" x14ac:dyDescent="0.2">
      <c r="A35" s="109">
        <v>37028</v>
      </c>
      <c r="B35">
        <f>COUNTIF('Deal Detail'!A45:A526,A35)</f>
        <v>27</v>
      </c>
    </row>
    <row r="36" spans="1:2" x14ac:dyDescent="0.2">
      <c r="A36" s="109">
        <v>37029</v>
      </c>
      <c r="B36">
        <f>COUNTIF('Deal Detail'!A46:A527,A36)</f>
        <v>6</v>
      </c>
    </row>
    <row r="37" spans="1:2" x14ac:dyDescent="0.2">
      <c r="A37" s="109">
        <v>37032</v>
      </c>
      <c r="B37">
        <f>COUNTIF('Deal Detail'!A47:A528,A37)</f>
        <v>28</v>
      </c>
    </row>
    <row r="38" spans="1:2" x14ac:dyDescent="0.2">
      <c r="A38" s="109">
        <v>37033</v>
      </c>
      <c r="B38">
        <f>COUNTIF('Deal Detail'!A48:A529,A38)</f>
        <v>35</v>
      </c>
    </row>
    <row r="39" spans="1:2" x14ac:dyDescent="0.2">
      <c r="A39" s="109">
        <v>37034</v>
      </c>
      <c r="B39">
        <f>COUNTIF('Deal Detail'!A49:A530,A39)</f>
        <v>29</v>
      </c>
    </row>
    <row r="40" spans="1:2" x14ac:dyDescent="0.2">
      <c r="A40" s="109">
        <v>37035</v>
      </c>
      <c r="B40">
        <f>COUNTIF('Deal Detail'!A50:A10001,A40)</f>
        <v>40</v>
      </c>
    </row>
    <row r="41" spans="1:2" x14ac:dyDescent="0.2">
      <c r="A41" s="109">
        <v>37036</v>
      </c>
      <c r="B41">
        <f>COUNTIF('Deal Detail'!A51:A10001,A41)</f>
        <v>24</v>
      </c>
    </row>
    <row r="42" spans="1:2" x14ac:dyDescent="0.2">
      <c r="A42" s="109">
        <v>37040</v>
      </c>
      <c r="B42">
        <f>COUNTIF('Deal Detail'!A52:A10002,A42)</f>
        <v>51</v>
      </c>
    </row>
    <row r="43" spans="1:2" x14ac:dyDescent="0.2">
      <c r="A43" s="109">
        <v>37041</v>
      </c>
      <c r="B43">
        <f>COUNTIF('Deal Detail'!A53:A10003,A43)</f>
        <v>42</v>
      </c>
    </row>
    <row r="44" spans="1:2" x14ac:dyDescent="0.2">
      <c r="A44" s="109">
        <v>37042</v>
      </c>
      <c r="B44">
        <f>COUNTIF('Deal Detail'!A54:A10004,A44)</f>
        <v>35</v>
      </c>
    </row>
    <row r="45" spans="1:2" x14ac:dyDescent="0.2">
      <c r="A45" s="109">
        <v>37043</v>
      </c>
      <c r="B45">
        <f>COUNTIF('Deal Detail'!A55:A10005,A45)</f>
        <v>19</v>
      </c>
    </row>
    <row r="46" spans="1:2" x14ac:dyDescent="0.2">
      <c r="A46" s="109">
        <v>37046</v>
      </c>
      <c r="B46">
        <f>COUNTIF('Deal Detail'!A56:A10006,A46)</f>
        <v>26</v>
      </c>
    </row>
    <row r="47" spans="1:2" x14ac:dyDescent="0.2">
      <c r="A47" s="109">
        <v>37047</v>
      </c>
      <c r="B47">
        <f>COUNTIF('Deal Detail'!A57:A10007,A47)</f>
        <v>53</v>
      </c>
    </row>
    <row r="48" spans="1:2" x14ac:dyDescent="0.2">
      <c r="A48" s="30">
        <v>37048</v>
      </c>
      <c r="B48">
        <f>COUNTIF('Deal Detail'!A58:A10008,A48)</f>
        <v>53</v>
      </c>
    </row>
    <row r="49" spans="1:2" x14ac:dyDescent="0.2">
      <c r="A49" s="30">
        <v>37049</v>
      </c>
      <c r="B49">
        <f>COUNTIF('Deal Detail'!A59:A10009,A49)</f>
        <v>72</v>
      </c>
    </row>
    <row r="50" spans="1:2" x14ac:dyDescent="0.2">
      <c r="B50">
        <f>COUNTIF('Deal Detail'!A60:A10010,A50)</f>
        <v>0</v>
      </c>
    </row>
    <row r="51" spans="1:2" x14ac:dyDescent="0.2">
      <c r="B51">
        <f>COUNTIF('Deal Detail'!A61:A10011,A51)</f>
        <v>0</v>
      </c>
    </row>
    <row r="52" spans="1:2" x14ac:dyDescent="0.2">
      <c r="B52">
        <f>COUNTIF('Deal Detail'!A62:A10012,A52)</f>
        <v>0</v>
      </c>
    </row>
    <row r="53" spans="1:2" x14ac:dyDescent="0.2">
      <c r="B53">
        <f>COUNTIF('Deal Detail'!A63:A10013,A53)</f>
        <v>0</v>
      </c>
    </row>
    <row r="54" spans="1:2" x14ac:dyDescent="0.2">
      <c r="B54">
        <f>COUNTIF('Deal Detail'!A64:A10014,A54)</f>
        <v>0</v>
      </c>
    </row>
    <row r="55" spans="1:2" x14ac:dyDescent="0.2">
      <c r="B55">
        <f>COUNTIF('Deal Detail'!A65:A10015,A55)</f>
        <v>0</v>
      </c>
    </row>
    <row r="56" spans="1:2" x14ac:dyDescent="0.2">
      <c r="B56">
        <f>COUNTIF('Deal Detail'!A66:A10016,A56)</f>
        <v>0</v>
      </c>
    </row>
    <row r="57" spans="1:2" x14ac:dyDescent="0.2">
      <c r="B57">
        <f>COUNTIF('Deal Detail'!A67:A10017,A57)</f>
        <v>0</v>
      </c>
    </row>
    <row r="58" spans="1:2" x14ac:dyDescent="0.2">
      <c r="B58">
        <f>COUNTIF('Deal Detail'!A68:A10018,A58)</f>
        <v>0</v>
      </c>
    </row>
    <row r="59" spans="1:2" x14ac:dyDescent="0.2">
      <c r="B59">
        <f>COUNTIF('Deal Detail'!A69:A10019,A59)</f>
        <v>0</v>
      </c>
    </row>
    <row r="60" spans="1:2" x14ac:dyDescent="0.2">
      <c r="B60">
        <f>COUNTIF('Deal Detail'!A70:A10020,A60)</f>
        <v>0</v>
      </c>
    </row>
    <row r="61" spans="1:2" x14ac:dyDescent="0.2">
      <c r="B61">
        <f>COUNTIF('Deal Detail'!A71:A10021,A61)</f>
        <v>0</v>
      </c>
    </row>
    <row r="62" spans="1:2" x14ac:dyDescent="0.2">
      <c r="B62">
        <f>COUNTIF('Deal Detail'!A72:A10022,A62)</f>
        <v>0</v>
      </c>
    </row>
    <row r="63" spans="1:2" x14ac:dyDescent="0.2">
      <c r="B63">
        <f>COUNTIF('Deal Detail'!A73:A10023,A63)</f>
        <v>0</v>
      </c>
    </row>
    <row r="64" spans="1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2014-09-03T10:30:50Z</dcterms:modified>
</cp:coreProperties>
</file>