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65" windowWidth="15210" windowHeight="4125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D8" i="11" s="1"/>
  <c r="A10" i="11"/>
  <c r="B10" i="11"/>
  <c r="C10" i="11"/>
  <c r="C6" i="11" s="1"/>
  <c r="A11" i="11"/>
  <c r="B11" i="11"/>
  <c r="C11" i="11"/>
  <c r="A12" i="11"/>
  <c r="B12" i="11"/>
  <c r="C12" i="11" s="1"/>
  <c r="A13" i="11"/>
  <c r="B13" i="11"/>
  <c r="C13" i="11"/>
  <c r="A14" i="11"/>
  <c r="B14" i="11"/>
  <c r="C14" i="11"/>
  <c r="A15" i="11"/>
  <c r="B15" i="11"/>
  <c r="C15" i="11"/>
  <c r="A16" i="11"/>
  <c r="B16" i="11"/>
  <c r="C16" i="11" s="1"/>
  <c r="A17" i="11"/>
  <c r="B17" i="11"/>
  <c r="C17" i="11" s="1"/>
  <c r="A18" i="11"/>
  <c r="B18" i="11"/>
  <c r="C18" i="11"/>
  <c r="A19" i="11"/>
  <c r="B19" i="11"/>
  <c r="C19" i="11"/>
  <c r="A20" i="11"/>
  <c r="B20" i="11"/>
  <c r="C20" i="11" s="1"/>
  <c r="A21" i="11"/>
  <c r="B21" i="11"/>
  <c r="C21" i="11" s="1"/>
  <c r="A22" i="11"/>
  <c r="B22" i="11"/>
  <c r="C22" i="11"/>
  <c r="A23" i="11"/>
  <c r="B23" i="11"/>
  <c r="C23" i="11"/>
  <c r="A24" i="11"/>
  <c r="B24" i="11"/>
  <c r="C24" i="11" s="1"/>
  <c r="A25" i="11"/>
  <c r="B25" i="11"/>
  <c r="C25" i="11" s="1"/>
  <c r="A26" i="11"/>
  <c r="B26" i="11"/>
  <c r="C26" i="11"/>
  <c r="A27" i="11"/>
  <c r="B27" i="11"/>
  <c r="C27" i="11"/>
  <c r="A28" i="11"/>
  <c r="B28" i="11"/>
  <c r="C28" i="11" s="1"/>
  <c r="A29" i="11"/>
  <c r="B29" i="11"/>
  <c r="C29" i="11"/>
  <c r="A30" i="11"/>
  <c r="B30" i="11"/>
  <c r="C30" i="11"/>
  <c r="A31" i="11"/>
  <c r="B31" i="11"/>
  <c r="C31" i="11"/>
  <c r="A32" i="11"/>
  <c r="B32" i="11"/>
  <c r="C32" i="11" s="1"/>
  <c r="A33" i="11"/>
  <c r="B33" i="11"/>
  <c r="C33" i="11" s="1"/>
  <c r="A34" i="11"/>
  <c r="B34" i="11"/>
  <c r="C34" i="11"/>
  <c r="A35" i="11"/>
  <c r="B35" i="11"/>
  <c r="C35" i="11"/>
  <c r="A36" i="11"/>
  <c r="B36" i="11"/>
  <c r="C36" i="11" s="1"/>
  <c r="A37" i="11"/>
  <c r="B37" i="11"/>
  <c r="C37" i="11"/>
  <c r="A38" i="11"/>
  <c r="B38" i="11"/>
  <c r="C38" i="11"/>
  <c r="A39" i="11"/>
  <c r="B39" i="11"/>
  <c r="C39" i="11"/>
  <c r="A40" i="11"/>
  <c r="B40" i="11"/>
  <c r="C40" i="11" s="1"/>
  <c r="A41" i="11"/>
  <c r="B41" i="11"/>
  <c r="C41" i="11" s="1"/>
  <c r="A42" i="11"/>
  <c r="B42" i="11"/>
  <c r="C42" i="11"/>
  <c r="A43" i="11"/>
  <c r="B43" i="11"/>
  <c r="C43" i="11"/>
  <c r="A44" i="11"/>
  <c r="B44" i="11"/>
  <c r="C44" i="11" s="1"/>
  <c r="A45" i="11"/>
  <c r="B45" i="11"/>
  <c r="C45" i="11" s="1"/>
  <c r="A46" i="11"/>
  <c r="B46" i="11"/>
  <c r="C46" i="11"/>
  <c r="A47" i="11"/>
  <c r="B47" i="11"/>
  <c r="C47" i="11"/>
  <c r="A48" i="11"/>
  <c r="B48" i="11"/>
  <c r="C48" i="11" s="1"/>
  <c r="A49" i="11"/>
  <c r="B49" i="11"/>
  <c r="C49" i="11" s="1"/>
  <c r="A50" i="11"/>
  <c r="B50" i="11"/>
  <c r="C50" i="11"/>
  <c r="A51" i="11"/>
  <c r="B51" i="11"/>
  <c r="C51" i="11"/>
  <c r="A52" i="11"/>
  <c r="B52" i="11"/>
  <c r="C52" i="11" s="1"/>
  <c r="A53" i="11"/>
  <c r="B53" i="11"/>
  <c r="C53" i="11"/>
  <c r="A54" i="11"/>
  <c r="B54" i="11"/>
  <c r="C54" i="11"/>
  <c r="A55" i="11"/>
  <c r="B55" i="11"/>
  <c r="C55" i="11"/>
  <c r="A56" i="11"/>
  <c r="B56" i="11"/>
  <c r="C56" i="11" s="1"/>
  <c r="A57" i="11"/>
  <c r="B57" i="11"/>
  <c r="C57" i="11" s="1"/>
  <c r="A58" i="11"/>
  <c r="B58" i="11"/>
  <c r="C58" i="11"/>
  <c r="A59" i="11"/>
  <c r="B59" i="11"/>
  <c r="C59" i="11"/>
  <c r="A60" i="11"/>
  <c r="B60" i="11"/>
  <c r="C60" i="11" s="1"/>
  <c r="A61" i="11"/>
  <c r="B61" i="11"/>
  <c r="C61" i="11"/>
  <c r="A62" i="11"/>
  <c r="B62" i="11"/>
  <c r="C62" i="11"/>
  <c r="A63" i="11"/>
  <c r="B63" i="11"/>
  <c r="C63" i="11"/>
  <c r="A64" i="11"/>
  <c r="B64" i="11"/>
  <c r="C64" i="11" s="1"/>
  <c r="A65" i="11"/>
  <c r="B65" i="11"/>
  <c r="C65" i="11" s="1"/>
  <c r="A66" i="11"/>
  <c r="B66" i="11"/>
  <c r="C66" i="11"/>
  <c r="A67" i="11"/>
  <c r="B67" i="11"/>
  <c r="C67" i="11"/>
  <c r="A68" i="11"/>
  <c r="B68" i="11"/>
  <c r="C68" i="11" s="1"/>
  <c r="A69" i="11"/>
  <c r="B69" i="11"/>
  <c r="C69" i="11"/>
  <c r="A70" i="11"/>
  <c r="B70" i="11"/>
  <c r="C70" i="11"/>
  <c r="A71" i="11"/>
  <c r="B71" i="11"/>
  <c r="C71" i="11"/>
  <c r="A72" i="11"/>
  <c r="B72" i="11"/>
  <c r="C72" i="11" s="1"/>
  <c r="A73" i="11"/>
  <c r="B73" i="11"/>
  <c r="C73" i="11" s="1"/>
  <c r="A74" i="11"/>
  <c r="B74" i="11"/>
  <c r="C74" i="11"/>
  <c r="A75" i="11"/>
  <c r="B75" i="11"/>
  <c r="C75" i="11"/>
  <c r="A76" i="11"/>
  <c r="B76" i="11"/>
  <c r="C76" i="11" s="1"/>
  <c r="A77" i="11"/>
  <c r="B77" i="11"/>
  <c r="C77" i="11"/>
  <c r="A78" i="11"/>
  <c r="B78" i="11"/>
  <c r="C78" i="11"/>
  <c r="A79" i="11"/>
  <c r="B79" i="11"/>
  <c r="C79" i="11"/>
  <c r="A80" i="11"/>
  <c r="B80" i="11"/>
  <c r="C80" i="11" s="1"/>
  <c r="A81" i="11"/>
  <c r="B81" i="11"/>
  <c r="C81" i="11" s="1"/>
  <c r="A82" i="11"/>
  <c r="B82" i="11"/>
  <c r="C82" i="11"/>
  <c r="A83" i="11"/>
  <c r="B83" i="11"/>
  <c r="C83" i="11"/>
  <c r="A84" i="11"/>
  <c r="B84" i="11"/>
  <c r="C84" i="11" s="1"/>
  <c r="A85" i="11"/>
  <c r="B85" i="11"/>
  <c r="C85" i="11" s="1"/>
  <c r="A86" i="11"/>
  <c r="B86" i="11"/>
  <c r="C86" i="11"/>
  <c r="A87" i="11"/>
  <c r="B87" i="11"/>
  <c r="C87" i="11"/>
  <c r="A88" i="11"/>
  <c r="B88" i="11"/>
  <c r="C88" i="11" s="1"/>
  <c r="A89" i="11"/>
  <c r="B89" i="11"/>
  <c r="C89" i="11" s="1"/>
  <c r="A90" i="11"/>
  <c r="B90" i="11"/>
  <c r="C90" i="11"/>
  <c r="A91" i="11"/>
  <c r="B91" i="11"/>
  <c r="C91" i="11"/>
  <c r="A92" i="11"/>
  <c r="B92" i="11"/>
  <c r="C92" i="11" s="1"/>
  <c r="A93" i="11"/>
  <c r="B93" i="11"/>
  <c r="C93" i="11"/>
  <c r="A94" i="11"/>
  <c r="B94" i="11"/>
  <c r="C94" i="11"/>
  <c r="A95" i="11"/>
  <c r="B95" i="11"/>
  <c r="C95" i="11"/>
  <c r="A96" i="11"/>
  <c r="B96" i="11"/>
  <c r="C96" i="11" s="1"/>
  <c r="A97" i="11"/>
  <c r="B97" i="11"/>
  <c r="C97" i="11" s="1"/>
  <c r="A98" i="11"/>
  <c r="B98" i="11"/>
  <c r="C98" i="11"/>
  <c r="A99" i="11"/>
  <c r="B99" i="11"/>
  <c r="C99" i="11"/>
  <c r="A100" i="11"/>
  <c r="B100" i="11"/>
  <c r="C100" i="11" s="1"/>
  <c r="A101" i="11"/>
  <c r="B101" i="11"/>
  <c r="C101" i="11"/>
  <c r="A102" i="11"/>
  <c r="B102" i="11"/>
  <c r="C102" i="11"/>
  <c r="A103" i="11"/>
  <c r="B103" i="11"/>
  <c r="C103" i="11"/>
  <c r="A104" i="11"/>
  <c r="B104" i="11"/>
  <c r="C104" i="11" s="1"/>
  <c r="A105" i="11"/>
  <c r="B105" i="11"/>
  <c r="C105" i="11" s="1"/>
  <c r="A106" i="11"/>
  <c r="B106" i="11"/>
  <c r="C106" i="11"/>
  <c r="A107" i="11"/>
  <c r="B107" i="11"/>
  <c r="C107" i="11"/>
  <c r="A108" i="11"/>
  <c r="B108" i="11"/>
  <c r="C108" i="11" s="1"/>
  <c r="A109" i="11"/>
  <c r="B109" i="11"/>
  <c r="C109" i="11" s="1"/>
  <c r="A110" i="11"/>
  <c r="B110" i="11"/>
  <c r="C110" i="11"/>
  <c r="A111" i="11"/>
  <c r="B111" i="11"/>
  <c r="C111" i="11"/>
  <c r="A112" i="11"/>
  <c r="B112" i="11"/>
  <c r="C112" i="11" s="1"/>
  <c r="A113" i="11"/>
  <c r="B113" i="11"/>
  <c r="C113" i="11" s="1"/>
  <c r="A114" i="11"/>
  <c r="B114" i="11"/>
  <c r="C114" i="11"/>
  <c r="A115" i="11"/>
  <c r="B115" i="11"/>
  <c r="C115" i="11"/>
  <c r="A116" i="11"/>
  <c r="B116" i="11"/>
  <c r="C116" i="11" s="1"/>
  <c r="A117" i="11"/>
  <c r="B117" i="11"/>
  <c r="C117" i="11" s="1"/>
  <c r="A118" i="11"/>
  <c r="B118" i="11"/>
  <c r="C118" i="11"/>
  <c r="A119" i="11"/>
  <c r="B119" i="11"/>
  <c r="C119" i="11"/>
  <c r="A120" i="11"/>
  <c r="B120" i="11"/>
  <c r="C120" i="11" s="1"/>
  <c r="A121" i="11"/>
  <c r="B121" i="11"/>
  <c r="C121" i="11" s="1"/>
  <c r="A122" i="11"/>
  <c r="B122" i="11"/>
  <c r="C122" i="11"/>
  <c r="A123" i="11"/>
  <c r="B123" i="11"/>
  <c r="C123" i="11"/>
  <c r="A124" i="11"/>
  <c r="B124" i="11"/>
  <c r="C124" i="11" s="1"/>
  <c r="A125" i="11"/>
  <c r="B125" i="11"/>
  <c r="C125" i="11"/>
  <c r="A126" i="11"/>
  <c r="B126" i="11"/>
  <c r="C126" i="11"/>
  <c r="A127" i="11"/>
  <c r="B127" i="11"/>
  <c r="C127" i="11"/>
  <c r="A128" i="11"/>
  <c r="B128" i="11"/>
  <c r="C128" i="11" s="1"/>
  <c r="A129" i="11"/>
  <c r="B129" i="11"/>
  <c r="C129" i="11" s="1"/>
  <c r="A130" i="11"/>
  <c r="B130" i="11"/>
  <c r="C130" i="11"/>
  <c r="A131" i="11"/>
  <c r="B131" i="11"/>
  <c r="C131" i="11"/>
  <c r="A132" i="11"/>
  <c r="B132" i="11"/>
  <c r="C132" i="11" s="1"/>
  <c r="A133" i="11"/>
  <c r="B133" i="11"/>
  <c r="C133" i="11"/>
  <c r="A134" i="11"/>
  <c r="B134" i="11"/>
  <c r="C134" i="11"/>
  <c r="A135" i="11"/>
  <c r="B135" i="11"/>
  <c r="C135" i="11"/>
  <c r="A136" i="11"/>
  <c r="B136" i="11"/>
  <c r="C136" i="11" s="1"/>
  <c r="A137" i="11"/>
  <c r="B137" i="11"/>
  <c r="C137" i="11" s="1"/>
  <c r="A138" i="11"/>
  <c r="B138" i="11"/>
  <c r="C138" i="11"/>
  <c r="A139" i="11"/>
  <c r="B139" i="11"/>
  <c r="C139" i="11"/>
  <c r="A140" i="11"/>
  <c r="B140" i="11"/>
  <c r="C140" i="11" s="1"/>
  <c r="A141" i="11"/>
  <c r="B141" i="11"/>
  <c r="C141" i="11"/>
  <c r="A142" i="11"/>
  <c r="B142" i="11"/>
  <c r="C142" i="11"/>
  <c r="A143" i="11"/>
  <c r="B143" i="11"/>
  <c r="C143" i="11"/>
  <c r="A144" i="11"/>
  <c r="B144" i="11"/>
  <c r="C144" i="11" s="1"/>
  <c r="A145" i="11"/>
  <c r="B145" i="11"/>
  <c r="C145" i="11" s="1"/>
  <c r="A146" i="11"/>
  <c r="B146" i="11"/>
  <c r="C146" i="11"/>
  <c r="A147" i="11"/>
  <c r="B147" i="11"/>
  <c r="C147" i="11"/>
  <c r="A148" i="11"/>
  <c r="B148" i="11"/>
  <c r="C148" i="11" s="1"/>
  <c r="A149" i="11"/>
  <c r="B149" i="11"/>
  <c r="C149" i="11" s="1"/>
  <c r="A150" i="11"/>
  <c r="B150" i="11"/>
  <c r="C150" i="11"/>
  <c r="A151" i="11"/>
  <c r="B151" i="11"/>
  <c r="C151" i="11"/>
  <c r="A152" i="11"/>
  <c r="B152" i="11"/>
  <c r="C152" i="11" s="1"/>
  <c r="A153" i="11"/>
  <c r="B153" i="11"/>
  <c r="C153" i="11" s="1"/>
  <c r="A154" i="11"/>
  <c r="B154" i="11"/>
  <c r="C154" i="11"/>
  <c r="A155" i="11"/>
  <c r="B155" i="11"/>
  <c r="C155" i="11"/>
  <c r="A156" i="11"/>
  <c r="B156" i="11"/>
  <c r="C156" i="11" s="1"/>
  <c r="A157" i="11"/>
  <c r="B157" i="11"/>
  <c r="C157" i="11" s="1"/>
  <c r="A158" i="11"/>
  <c r="B158" i="11"/>
  <c r="C158" i="11"/>
  <c r="A159" i="11"/>
  <c r="B159" i="11"/>
  <c r="C159" i="11"/>
  <c r="A160" i="11"/>
  <c r="B160" i="11"/>
  <c r="C160" i="11" s="1"/>
  <c r="A161" i="11"/>
  <c r="B161" i="11"/>
  <c r="C161" i="11" s="1"/>
  <c r="A162" i="11"/>
  <c r="B162" i="11"/>
  <c r="C162" i="11"/>
  <c r="A163" i="11"/>
  <c r="B163" i="11"/>
  <c r="C163" i="11"/>
  <c r="A164" i="11"/>
  <c r="B164" i="11"/>
  <c r="C164" i="11" s="1"/>
  <c r="A165" i="11"/>
  <c r="B165" i="11"/>
  <c r="C165" i="11"/>
  <c r="A166" i="11"/>
  <c r="B166" i="11"/>
  <c r="C166" i="11"/>
  <c r="A167" i="11"/>
  <c r="B167" i="11"/>
  <c r="C167" i="11" s="1"/>
  <c r="A168" i="11"/>
  <c r="B168" i="11"/>
  <c r="C168" i="11" s="1"/>
  <c r="A169" i="11"/>
  <c r="B169" i="11"/>
  <c r="C169" i="11" s="1"/>
  <c r="A170" i="11"/>
  <c r="B170" i="11"/>
  <c r="C170" i="11"/>
  <c r="A171" i="11"/>
  <c r="B171" i="11"/>
  <c r="C171" i="11"/>
  <c r="A172" i="11"/>
  <c r="B172" i="11"/>
  <c r="C172" i="11" s="1"/>
  <c r="A173" i="11"/>
  <c r="B173" i="11"/>
  <c r="C173" i="11"/>
  <c r="A174" i="11"/>
  <c r="B174" i="11"/>
  <c r="C174" i="11"/>
  <c r="A175" i="11"/>
  <c r="B175" i="11"/>
  <c r="C175" i="11"/>
  <c r="A176" i="11"/>
  <c r="B176" i="11"/>
  <c r="C176" i="11" s="1"/>
  <c r="A177" i="11"/>
  <c r="B177" i="11"/>
  <c r="C177" i="11" s="1"/>
  <c r="A178" i="11"/>
  <c r="B178" i="11"/>
  <c r="C178" i="11"/>
  <c r="A179" i="11"/>
  <c r="B179" i="11"/>
  <c r="C179" i="11"/>
  <c r="A180" i="11"/>
  <c r="B180" i="11"/>
  <c r="C180" i="11" s="1"/>
  <c r="A181" i="11"/>
  <c r="B181" i="11"/>
  <c r="C181" i="11"/>
  <c r="A182" i="11"/>
  <c r="B182" i="11"/>
  <c r="C182" i="11"/>
  <c r="A183" i="11"/>
  <c r="B183" i="11"/>
  <c r="C183" i="11"/>
  <c r="A184" i="11"/>
  <c r="B184" i="11"/>
  <c r="C184" i="11" s="1"/>
  <c r="A185" i="11"/>
  <c r="B185" i="11"/>
  <c r="C185" i="11" s="1"/>
  <c r="A186" i="11"/>
  <c r="B186" i="11"/>
  <c r="C186" i="11"/>
  <c r="A187" i="11"/>
  <c r="B187" i="11"/>
  <c r="C187" i="11"/>
  <c r="A188" i="11"/>
  <c r="B188" i="11"/>
  <c r="C188" i="11" s="1"/>
  <c r="A189" i="11"/>
  <c r="B189" i="11"/>
  <c r="C189" i="11" s="1"/>
  <c r="A190" i="11"/>
  <c r="B190" i="11"/>
  <c r="C190" i="11"/>
  <c r="A191" i="11"/>
  <c r="B191" i="11"/>
  <c r="C191" i="11"/>
  <c r="A192" i="11"/>
  <c r="B192" i="11"/>
  <c r="C192" i="11" s="1"/>
  <c r="A193" i="11"/>
  <c r="B193" i="11"/>
  <c r="C193" i="11" s="1"/>
  <c r="A194" i="11"/>
  <c r="B194" i="11"/>
  <c r="C194" i="11"/>
  <c r="A195" i="11"/>
  <c r="B195" i="11"/>
  <c r="C195" i="11"/>
  <c r="A196" i="11"/>
  <c r="B196" i="11"/>
  <c r="C196" i="11" s="1"/>
  <c r="A197" i="11"/>
  <c r="B197" i="11"/>
  <c r="C197" i="11" s="1"/>
  <c r="A198" i="11"/>
  <c r="B198" i="11"/>
  <c r="C198" i="11"/>
  <c r="A199" i="11"/>
  <c r="B199" i="11"/>
  <c r="C199" i="11"/>
  <c r="A200" i="11"/>
  <c r="B200" i="11"/>
  <c r="C200" i="11" s="1"/>
  <c r="A201" i="11"/>
  <c r="B201" i="11"/>
  <c r="C201" i="11" s="1"/>
  <c r="A202" i="11"/>
  <c r="B202" i="11"/>
  <c r="C202" i="11"/>
  <c r="A203" i="11"/>
  <c r="B203" i="11"/>
  <c r="C203" i="11"/>
  <c r="A204" i="11"/>
  <c r="B204" i="11"/>
  <c r="C204" i="11" s="1"/>
  <c r="A205" i="11"/>
  <c r="B205" i="11"/>
  <c r="C205" i="11"/>
  <c r="A206" i="11"/>
  <c r="B206" i="11"/>
  <c r="C206" i="11" s="1"/>
  <c r="A207" i="11"/>
  <c r="B207" i="11"/>
  <c r="C207" i="11"/>
  <c r="A208" i="11"/>
  <c r="B208" i="11"/>
  <c r="C208" i="11" s="1"/>
  <c r="A209" i="11"/>
  <c r="B209" i="11"/>
  <c r="C209" i="11" s="1"/>
  <c r="A210" i="11"/>
  <c r="B210" i="11"/>
  <c r="C210" i="11"/>
  <c r="A211" i="11"/>
  <c r="B211" i="11"/>
  <c r="C211" i="11"/>
  <c r="A212" i="11"/>
  <c r="B212" i="11"/>
  <c r="C212" i="11" s="1"/>
  <c r="A213" i="11"/>
  <c r="B213" i="11"/>
  <c r="C213" i="11" s="1"/>
  <c r="A214" i="11"/>
  <c r="B214" i="11"/>
  <c r="C214" i="11"/>
  <c r="A215" i="11"/>
  <c r="B215" i="11"/>
  <c r="C215" i="11"/>
  <c r="A216" i="11"/>
  <c r="B216" i="11"/>
  <c r="C216" i="11" s="1"/>
  <c r="A217" i="11"/>
  <c r="B217" i="11"/>
  <c r="C217" i="11" s="1"/>
  <c r="A218" i="11"/>
  <c r="B218" i="11"/>
  <c r="C218" i="11"/>
  <c r="A219" i="11"/>
  <c r="B219" i="11"/>
  <c r="C219" i="11"/>
  <c r="A220" i="11"/>
  <c r="B220" i="11"/>
  <c r="C220" i="11" s="1"/>
  <c r="A221" i="11"/>
  <c r="B221" i="11"/>
  <c r="C221" i="11" s="1"/>
  <c r="A222" i="11"/>
  <c r="B222" i="11"/>
  <c r="C222" i="11" s="1"/>
  <c r="A223" i="11"/>
  <c r="B223" i="11"/>
  <c r="C223" i="11"/>
  <c r="A224" i="11"/>
  <c r="B224" i="11"/>
  <c r="C224" i="11" s="1"/>
  <c r="A225" i="11"/>
  <c r="B225" i="11"/>
  <c r="C225" i="11" s="1"/>
  <c r="A226" i="11"/>
  <c r="B226" i="11"/>
  <c r="C226" i="11"/>
  <c r="A227" i="11"/>
  <c r="B227" i="11"/>
  <c r="C227" i="11"/>
  <c r="A228" i="11"/>
  <c r="B228" i="11"/>
  <c r="C228" i="11" s="1"/>
  <c r="A229" i="11"/>
  <c r="B229" i="11"/>
  <c r="C229" i="11"/>
  <c r="A230" i="11"/>
  <c r="B230" i="11"/>
  <c r="C230" i="11"/>
  <c r="A231" i="11"/>
  <c r="B231" i="11"/>
  <c r="C231" i="11"/>
  <c r="A232" i="11"/>
  <c r="B232" i="11"/>
  <c r="C232" i="11" s="1"/>
  <c r="A233" i="11"/>
  <c r="B233" i="11"/>
  <c r="C233" i="11" s="1"/>
  <c r="A234" i="11"/>
  <c r="B234" i="11"/>
  <c r="C234" i="11"/>
  <c r="A235" i="11"/>
  <c r="B235" i="11"/>
  <c r="C235" i="11"/>
  <c r="A236" i="11"/>
  <c r="B236" i="11"/>
  <c r="C236" i="11" s="1"/>
  <c r="A237" i="11"/>
  <c r="B237" i="11"/>
  <c r="C237" i="11"/>
  <c r="A238" i="11"/>
  <c r="B238" i="11"/>
  <c r="C238" i="11"/>
  <c r="A239" i="11"/>
  <c r="B239" i="11"/>
  <c r="C239" i="11"/>
  <c r="A240" i="11"/>
  <c r="B240" i="11"/>
  <c r="C240" i="11" s="1"/>
  <c r="A241" i="11"/>
  <c r="B241" i="11"/>
  <c r="C241" i="11" s="1"/>
  <c r="A242" i="11"/>
  <c r="B242" i="11"/>
  <c r="C242" i="11"/>
  <c r="A243" i="11"/>
  <c r="B243" i="11"/>
  <c r="C243" i="11"/>
  <c r="A244" i="11"/>
  <c r="B244" i="11"/>
  <c r="C244" i="11" s="1"/>
  <c r="A245" i="11"/>
  <c r="B245" i="11"/>
  <c r="C245" i="11"/>
  <c r="A246" i="11"/>
  <c r="B246" i="11"/>
  <c r="C246" i="11"/>
  <c r="A247" i="11"/>
  <c r="B247" i="11"/>
  <c r="C247" i="11"/>
  <c r="A248" i="11"/>
  <c r="B248" i="11"/>
  <c r="C248" i="11" s="1"/>
  <c r="A249" i="11"/>
  <c r="B249" i="11"/>
  <c r="C249" i="11" s="1"/>
  <c r="A250" i="11"/>
  <c r="B250" i="11"/>
  <c r="C250" i="11"/>
  <c r="A251" i="11"/>
  <c r="B251" i="11"/>
  <c r="C251" i="11"/>
  <c r="A252" i="11"/>
  <c r="B252" i="11"/>
  <c r="C252" i="11" s="1"/>
  <c r="A253" i="11"/>
  <c r="B253" i="11"/>
  <c r="C253" i="11"/>
  <c r="A254" i="11"/>
  <c r="B254" i="11"/>
  <c r="C254" i="11"/>
  <c r="A255" i="11"/>
  <c r="B255" i="11"/>
  <c r="C255" i="11"/>
  <c r="A256" i="11"/>
  <c r="B256" i="11"/>
  <c r="C256" i="11" s="1"/>
  <c r="A257" i="11"/>
  <c r="B257" i="11"/>
  <c r="C257" i="11" s="1"/>
  <c r="A258" i="11"/>
  <c r="B258" i="11"/>
  <c r="C258" i="11"/>
  <c r="A259" i="11"/>
  <c r="B259" i="11"/>
  <c r="C259" i="11"/>
  <c r="A260" i="11"/>
  <c r="B260" i="11"/>
  <c r="C260" i="11" s="1"/>
  <c r="A261" i="11"/>
  <c r="B261" i="11"/>
  <c r="C261" i="11" s="1"/>
  <c r="A262" i="11"/>
  <c r="B262" i="11"/>
  <c r="C262" i="11"/>
  <c r="A263" i="11"/>
  <c r="B263" i="11"/>
  <c r="C263" i="11"/>
  <c r="A264" i="11"/>
  <c r="B264" i="11"/>
  <c r="C264" i="11" s="1"/>
  <c r="A265" i="11"/>
  <c r="B265" i="11"/>
  <c r="C265" i="11" s="1"/>
  <c r="A266" i="11"/>
  <c r="B266" i="11"/>
  <c r="C266" i="11"/>
  <c r="A267" i="11"/>
  <c r="B267" i="11"/>
  <c r="C267" i="11"/>
  <c r="A268" i="11"/>
  <c r="B268" i="11"/>
  <c r="C268" i="11" s="1"/>
  <c r="A269" i="11"/>
  <c r="B269" i="11"/>
  <c r="C269" i="11"/>
  <c r="A270" i="11"/>
  <c r="B270" i="11"/>
  <c r="C270" i="11" s="1"/>
  <c r="A271" i="11"/>
  <c r="B271" i="11"/>
  <c r="C271" i="11"/>
  <c r="A272" i="11"/>
  <c r="B272" i="11"/>
  <c r="C272" i="11" s="1"/>
  <c r="A273" i="11"/>
  <c r="B273" i="11"/>
  <c r="C273" i="11" s="1"/>
  <c r="A274" i="11"/>
  <c r="B274" i="11"/>
  <c r="C274" i="11"/>
  <c r="A275" i="11"/>
  <c r="B275" i="11"/>
  <c r="C275" i="11"/>
  <c r="A276" i="11"/>
  <c r="B276" i="11"/>
  <c r="C276" i="11" s="1"/>
  <c r="A277" i="11"/>
  <c r="B277" i="11"/>
  <c r="C277" i="11" s="1"/>
  <c r="A278" i="11"/>
  <c r="B278" i="11"/>
  <c r="C278" i="11"/>
  <c r="A279" i="11"/>
  <c r="B279" i="11"/>
  <c r="C279" i="11"/>
  <c r="A280" i="11"/>
  <c r="B280" i="11"/>
  <c r="C280" i="11" s="1"/>
  <c r="A281" i="11"/>
  <c r="B281" i="11"/>
  <c r="C281" i="11" s="1"/>
  <c r="A282" i="11"/>
  <c r="B282" i="11"/>
  <c r="C282" i="11"/>
  <c r="A283" i="11"/>
  <c r="B283" i="11"/>
  <c r="C283" i="11"/>
  <c r="A284" i="11"/>
  <c r="B284" i="11"/>
  <c r="C284" i="11" s="1"/>
  <c r="A285" i="11"/>
  <c r="B285" i="11"/>
  <c r="C285" i="11" s="1"/>
  <c r="A286" i="11"/>
  <c r="B286" i="11"/>
  <c r="C286" i="11" s="1"/>
  <c r="A287" i="11"/>
  <c r="B287" i="11"/>
  <c r="C287" i="11"/>
  <c r="A288" i="11"/>
  <c r="B288" i="11"/>
  <c r="C288" i="11" s="1"/>
  <c r="A289" i="11"/>
  <c r="B289" i="11"/>
  <c r="C289" i="11" s="1"/>
  <c r="A290" i="11"/>
  <c r="B290" i="11"/>
  <c r="C290" i="11"/>
  <c r="A291" i="11"/>
  <c r="B291" i="11"/>
  <c r="C291" i="11"/>
  <c r="A292" i="11"/>
  <c r="B292" i="11"/>
  <c r="C292" i="11" s="1"/>
  <c r="A293" i="11"/>
  <c r="B293" i="11"/>
  <c r="C293" i="11"/>
  <c r="A294" i="11"/>
  <c r="B294" i="11"/>
  <c r="C294" i="11"/>
  <c r="A295" i="11"/>
  <c r="B295" i="11"/>
  <c r="C295" i="11"/>
  <c r="A296" i="11"/>
  <c r="B296" i="11"/>
  <c r="C296" i="11" s="1"/>
  <c r="A297" i="11"/>
  <c r="B297" i="11"/>
  <c r="C297" i="11" s="1"/>
  <c r="A298" i="11"/>
  <c r="B298" i="11"/>
  <c r="C298" i="11"/>
  <c r="A299" i="11"/>
  <c r="B299" i="11"/>
  <c r="C299" i="11"/>
  <c r="A300" i="11"/>
  <c r="B300" i="11"/>
  <c r="C300" i="11" s="1"/>
  <c r="A301" i="11"/>
  <c r="B301" i="11"/>
  <c r="C301" i="11"/>
  <c r="A302" i="11"/>
  <c r="B302" i="11"/>
  <c r="C302" i="11"/>
  <c r="A303" i="11"/>
  <c r="B303" i="11"/>
  <c r="C303" i="11"/>
  <c r="A304" i="11"/>
  <c r="B304" i="11"/>
  <c r="C304" i="11" s="1"/>
  <c r="A305" i="11"/>
  <c r="B305" i="11"/>
  <c r="C305" i="11" s="1"/>
  <c r="A306" i="11"/>
  <c r="B306" i="11"/>
  <c r="C306" i="11"/>
  <c r="A307" i="11"/>
  <c r="B307" i="11"/>
  <c r="C307" i="11"/>
  <c r="A308" i="11"/>
  <c r="B308" i="11"/>
  <c r="C308" i="11" s="1"/>
  <c r="A309" i="11"/>
  <c r="B309" i="11"/>
  <c r="C309" i="11"/>
  <c r="A310" i="11"/>
  <c r="B310" i="11"/>
  <c r="C310" i="11"/>
  <c r="A311" i="11"/>
  <c r="B311" i="11"/>
  <c r="C311" i="11"/>
  <c r="A312" i="11"/>
  <c r="B312" i="11"/>
  <c r="C312" i="11" s="1"/>
  <c r="A313" i="11"/>
  <c r="B313" i="11"/>
  <c r="C313" i="11" s="1"/>
  <c r="A314" i="11"/>
  <c r="B314" i="11"/>
  <c r="C314" i="11"/>
  <c r="A315" i="11"/>
  <c r="B315" i="11"/>
  <c r="C315" i="11"/>
  <c r="A316" i="11"/>
  <c r="B316" i="11"/>
  <c r="C316" i="11" s="1"/>
  <c r="A317" i="11"/>
  <c r="B317" i="11"/>
  <c r="C317" i="11"/>
  <c r="A318" i="11"/>
  <c r="B318" i="11"/>
  <c r="C318" i="11"/>
  <c r="A319" i="11"/>
  <c r="B319" i="11"/>
  <c r="C319" i="11"/>
  <c r="A320" i="11"/>
  <c r="B320" i="11"/>
  <c r="C320" i="11" s="1"/>
  <c r="A321" i="11"/>
  <c r="B321" i="11"/>
  <c r="C321" i="11" s="1"/>
  <c r="A322" i="11"/>
  <c r="B322" i="11"/>
  <c r="C322" i="11"/>
  <c r="A323" i="11"/>
  <c r="B323" i="11"/>
  <c r="C323" i="11"/>
  <c r="A324" i="11"/>
  <c r="B324" i="11"/>
  <c r="C324" i="11" s="1"/>
  <c r="A325" i="11"/>
  <c r="B325" i="11"/>
  <c r="C325" i="11" s="1"/>
  <c r="A326" i="11"/>
  <c r="B326" i="11"/>
  <c r="C326" i="11"/>
  <c r="A327" i="11"/>
  <c r="B327" i="11"/>
  <c r="C327" i="11"/>
  <c r="A328" i="11"/>
  <c r="B328" i="11"/>
  <c r="C328" i="11" s="1"/>
  <c r="A329" i="11"/>
  <c r="B329" i="11"/>
  <c r="C329" i="11" s="1"/>
  <c r="A330" i="11"/>
  <c r="B330" i="11"/>
  <c r="C330" i="11"/>
  <c r="A331" i="11"/>
  <c r="B331" i="11"/>
  <c r="C331" i="11"/>
  <c r="A332" i="11"/>
  <c r="B332" i="11"/>
  <c r="C332" i="11" s="1"/>
  <c r="A333" i="11"/>
  <c r="B333" i="11"/>
  <c r="C333" i="11"/>
  <c r="A334" i="11"/>
  <c r="B334" i="11"/>
  <c r="C334" i="11" s="1"/>
  <c r="A335" i="11"/>
  <c r="B335" i="11"/>
  <c r="C335" i="11"/>
  <c r="A336" i="11"/>
  <c r="B336" i="11"/>
  <c r="C336" i="11" s="1"/>
  <c r="A337" i="11"/>
  <c r="B337" i="11"/>
  <c r="C337" i="11" s="1"/>
  <c r="A338" i="11"/>
  <c r="B338" i="11"/>
  <c r="C338" i="11"/>
  <c r="A339" i="11"/>
  <c r="B339" i="11"/>
  <c r="C339" i="11"/>
  <c r="A340" i="11"/>
  <c r="B340" i="11"/>
  <c r="C340" i="11" s="1"/>
  <c r="A341" i="11"/>
  <c r="B341" i="11"/>
  <c r="C341" i="11" s="1"/>
  <c r="A342" i="11"/>
  <c r="B342" i="11"/>
  <c r="C342" i="11"/>
  <c r="A343" i="11"/>
  <c r="B343" i="11"/>
  <c r="C343" i="11"/>
  <c r="A344" i="11"/>
  <c r="B344" i="11"/>
  <c r="C344" i="11" s="1"/>
  <c r="A345" i="11"/>
  <c r="B345" i="11"/>
  <c r="C345" i="11" s="1"/>
  <c r="A346" i="11"/>
  <c r="B346" i="11"/>
  <c r="C346" i="11"/>
  <c r="A347" i="11"/>
  <c r="B347" i="11"/>
  <c r="C347" i="11"/>
  <c r="A348" i="11"/>
  <c r="B348" i="11"/>
  <c r="C348" i="11" s="1"/>
  <c r="A349" i="11"/>
  <c r="B349" i="11"/>
  <c r="C349" i="11"/>
  <c r="A350" i="11"/>
  <c r="B350" i="11"/>
  <c r="C350" i="11" s="1"/>
  <c r="A351" i="11"/>
  <c r="B351" i="11"/>
  <c r="C351" i="11"/>
  <c r="A352" i="11"/>
  <c r="B352" i="11"/>
  <c r="C352" i="11" s="1"/>
  <c r="A353" i="11"/>
  <c r="B353" i="11"/>
  <c r="C353" i="11" s="1"/>
  <c r="A354" i="11"/>
  <c r="B354" i="11"/>
  <c r="C354" i="11"/>
  <c r="A355" i="11"/>
  <c r="B355" i="11"/>
  <c r="C355" i="11"/>
  <c r="A356" i="11"/>
  <c r="B356" i="11"/>
  <c r="C356" i="11" s="1"/>
  <c r="A357" i="11"/>
  <c r="B357" i="11"/>
  <c r="C357" i="11"/>
  <c r="A358" i="11"/>
  <c r="B358" i="11"/>
  <c r="C358" i="11" s="1"/>
  <c r="A359" i="11"/>
  <c r="B359" i="11"/>
  <c r="C359" i="11"/>
  <c r="A360" i="11"/>
  <c r="B360" i="11"/>
  <c r="C360" i="11" s="1"/>
  <c r="A361" i="11"/>
  <c r="B361" i="11"/>
  <c r="C361" i="11" s="1"/>
  <c r="A362" i="11"/>
  <c r="B362" i="11"/>
  <c r="C362" i="11"/>
  <c r="A363" i="11"/>
  <c r="B363" i="11"/>
  <c r="C363" i="11"/>
  <c r="A364" i="11"/>
  <c r="B364" i="11"/>
  <c r="C364" i="11" s="1"/>
  <c r="A365" i="11"/>
  <c r="B365" i="11"/>
  <c r="C365" i="11"/>
  <c r="A366" i="11"/>
  <c r="B366" i="11"/>
  <c r="C366" i="11"/>
  <c r="A367" i="11"/>
  <c r="B367" i="11"/>
  <c r="C367" i="11"/>
  <c r="A368" i="11"/>
  <c r="B368" i="11"/>
  <c r="C368" i="11" s="1"/>
  <c r="A369" i="11"/>
  <c r="B369" i="11"/>
  <c r="C369" i="11" s="1"/>
  <c r="A370" i="11"/>
  <c r="B370" i="11"/>
  <c r="C370" i="11"/>
  <c r="A371" i="11"/>
  <c r="B371" i="11"/>
  <c r="C371" i="11"/>
  <c r="A372" i="11"/>
  <c r="B372" i="11"/>
  <c r="C372" i="11" s="1"/>
  <c r="A373" i="11"/>
  <c r="B373" i="11"/>
  <c r="C373" i="11"/>
  <c r="A374" i="11"/>
  <c r="B374" i="11"/>
  <c r="C374" i="11"/>
  <c r="A375" i="11"/>
  <c r="B375" i="11"/>
  <c r="C375" i="11"/>
  <c r="A376" i="11"/>
  <c r="B376" i="11"/>
  <c r="C376" i="11" s="1"/>
  <c r="A377" i="11"/>
  <c r="B377" i="11"/>
  <c r="C377" i="11" s="1"/>
  <c r="A378" i="11"/>
  <c r="B378" i="11"/>
  <c r="C378" i="11"/>
  <c r="A379" i="11"/>
  <c r="B379" i="11"/>
  <c r="C379" i="11"/>
  <c r="A380" i="11"/>
  <c r="B380" i="11"/>
  <c r="C380" i="11" s="1"/>
  <c r="A381" i="11"/>
  <c r="B381" i="11"/>
  <c r="C381" i="11"/>
  <c r="A382" i="11"/>
  <c r="B382" i="11"/>
  <c r="C382" i="11"/>
  <c r="A383" i="11"/>
  <c r="B383" i="11"/>
  <c r="C383" i="11"/>
  <c r="A384" i="11"/>
  <c r="B384" i="11"/>
  <c r="C384" i="11" s="1"/>
  <c r="A385" i="11"/>
  <c r="B385" i="11"/>
  <c r="C385" i="11" s="1"/>
  <c r="A386" i="11"/>
  <c r="B386" i="11"/>
  <c r="C386" i="11"/>
  <c r="A387" i="11"/>
  <c r="B387" i="11"/>
  <c r="C387" i="11"/>
  <c r="A388" i="11"/>
  <c r="B388" i="11"/>
  <c r="C388" i="11" s="1"/>
  <c r="A389" i="11"/>
  <c r="B389" i="11"/>
  <c r="C389" i="11"/>
  <c r="A390" i="11"/>
  <c r="B390" i="11"/>
  <c r="C390" i="11"/>
  <c r="A391" i="11"/>
  <c r="B391" i="11"/>
  <c r="C391" i="11"/>
  <c r="A392" i="11"/>
  <c r="B392" i="11"/>
  <c r="C392" i="11" s="1"/>
  <c r="A393" i="11"/>
  <c r="B393" i="11"/>
  <c r="C393" i="11" s="1"/>
  <c r="A394" i="11"/>
  <c r="B394" i="11"/>
  <c r="C394" i="11"/>
  <c r="A395" i="11"/>
  <c r="B395" i="11"/>
  <c r="C395" i="11"/>
  <c r="A396" i="11"/>
  <c r="B396" i="11"/>
  <c r="C396" i="11" s="1"/>
  <c r="A397" i="11"/>
  <c r="B397" i="11"/>
  <c r="C397" i="11"/>
  <c r="A398" i="11"/>
  <c r="B398" i="11"/>
  <c r="C398" i="11"/>
  <c r="A399" i="11"/>
  <c r="B399" i="11"/>
  <c r="C399" i="11"/>
  <c r="A400" i="11"/>
  <c r="B400" i="11"/>
  <c r="C400" i="11" s="1"/>
  <c r="A401" i="11"/>
  <c r="B401" i="11"/>
  <c r="C401" i="11" s="1"/>
  <c r="A402" i="11"/>
  <c r="B402" i="11"/>
  <c r="C402" i="11"/>
  <c r="A403" i="11"/>
  <c r="B403" i="11"/>
  <c r="C403" i="11"/>
  <c r="A404" i="11"/>
  <c r="B404" i="11"/>
  <c r="C404" i="11" s="1"/>
  <c r="A405" i="11"/>
  <c r="B405" i="11"/>
  <c r="C405" i="11" s="1"/>
  <c r="A406" i="11"/>
  <c r="B406" i="11"/>
  <c r="C406" i="11"/>
  <c r="A407" i="11"/>
  <c r="B407" i="11"/>
  <c r="C407" i="11"/>
  <c r="A408" i="11"/>
  <c r="B408" i="11"/>
  <c r="C408" i="11" s="1"/>
  <c r="A409" i="11"/>
  <c r="B409" i="11"/>
  <c r="C409" i="11" s="1"/>
  <c r="A410" i="11"/>
  <c r="B410" i="11"/>
  <c r="C410" i="11" s="1"/>
  <c r="A411" i="11"/>
  <c r="B411" i="11"/>
  <c r="C411" i="11"/>
  <c r="A412" i="11"/>
  <c r="B412" i="11"/>
  <c r="C412" i="11" s="1"/>
  <c r="A413" i="11"/>
  <c r="B413" i="11"/>
  <c r="C413" i="11" s="1"/>
  <c r="A414" i="11"/>
  <c r="B414" i="11"/>
  <c r="C414" i="11" s="1"/>
  <c r="A415" i="11"/>
  <c r="B415" i="11"/>
  <c r="C415" i="11"/>
  <c r="A416" i="11"/>
  <c r="B416" i="11"/>
  <c r="C416" i="11" s="1"/>
  <c r="A417" i="11"/>
  <c r="B417" i="11"/>
  <c r="C417" i="11" s="1"/>
  <c r="A418" i="11"/>
  <c r="B418" i="11"/>
  <c r="C418" i="11"/>
  <c r="A419" i="11"/>
  <c r="B419" i="11"/>
  <c r="C419" i="11"/>
  <c r="A420" i="11"/>
  <c r="B420" i="11"/>
  <c r="C420" i="11" s="1"/>
  <c r="A421" i="11"/>
  <c r="B421" i="11"/>
  <c r="C421" i="11" s="1"/>
  <c r="A422" i="11"/>
  <c r="B422" i="11"/>
  <c r="C422" i="11" s="1"/>
  <c r="A423" i="11"/>
  <c r="B423" i="11"/>
  <c r="C423" i="11"/>
  <c r="A424" i="11"/>
  <c r="B424" i="11"/>
  <c r="C424" i="11" s="1"/>
  <c r="A425" i="11"/>
  <c r="B425" i="11"/>
  <c r="C425" i="11" s="1"/>
  <c r="A426" i="11"/>
  <c r="B426" i="11"/>
  <c r="C426" i="11" s="1"/>
  <c r="A427" i="11"/>
  <c r="B427" i="11"/>
  <c r="C427" i="11"/>
  <c r="A428" i="11"/>
  <c r="B428" i="11"/>
  <c r="C428" i="11" s="1"/>
  <c r="A429" i="11"/>
  <c r="B429" i="11"/>
  <c r="C429" i="11" s="1"/>
  <c r="A430" i="11"/>
  <c r="B430" i="11"/>
  <c r="C430" i="11"/>
  <c r="A431" i="11"/>
  <c r="B431" i="11"/>
  <c r="C431" i="11"/>
  <c r="A432" i="11"/>
  <c r="B432" i="11"/>
  <c r="C432" i="11" s="1"/>
  <c r="A433" i="11"/>
  <c r="B433" i="11"/>
  <c r="C433" i="11"/>
  <c r="A434" i="11"/>
  <c r="B434" i="11"/>
  <c r="C434" i="11"/>
  <c r="A435" i="11"/>
  <c r="B435" i="11"/>
  <c r="C435" i="11"/>
  <c r="A436" i="11"/>
  <c r="B436" i="11"/>
  <c r="C436" i="11" s="1"/>
  <c r="A437" i="11"/>
  <c r="B437" i="11"/>
  <c r="C437" i="11"/>
  <c r="A438" i="11"/>
  <c r="B438" i="11"/>
  <c r="C438" i="11"/>
  <c r="A439" i="11"/>
  <c r="B439" i="11"/>
  <c r="C439" i="11"/>
  <c r="A440" i="11"/>
  <c r="B440" i="11"/>
  <c r="C440" i="11" s="1"/>
  <c r="A441" i="11"/>
  <c r="B441" i="11"/>
  <c r="C441" i="11"/>
  <c r="A442" i="11"/>
  <c r="B442" i="11"/>
  <c r="C442" i="11"/>
  <c r="A443" i="11"/>
  <c r="B443" i="11"/>
  <c r="C443" i="11"/>
  <c r="A444" i="11"/>
  <c r="B444" i="11"/>
  <c r="C444" i="11" s="1"/>
  <c r="A445" i="11"/>
  <c r="B445" i="11"/>
  <c r="C445" i="11"/>
  <c r="A446" i="11"/>
  <c r="B446" i="11"/>
  <c r="C446" i="11" s="1"/>
  <c r="A447" i="11"/>
  <c r="B447" i="11"/>
  <c r="C447" i="11"/>
  <c r="A448" i="11"/>
  <c r="B448" i="11"/>
  <c r="C448" i="11" s="1"/>
  <c r="A449" i="11"/>
  <c r="B449" i="11"/>
  <c r="C449" i="11" s="1"/>
  <c r="A450" i="11"/>
  <c r="B450" i="11"/>
  <c r="C450" i="11"/>
  <c r="A451" i="11"/>
  <c r="B451" i="11"/>
  <c r="C451" i="11"/>
  <c r="A452" i="11"/>
  <c r="B452" i="11"/>
  <c r="C452" i="11" s="1"/>
  <c r="A453" i="11"/>
  <c r="B453" i="11"/>
  <c r="C453" i="11"/>
  <c r="A454" i="11"/>
  <c r="B454" i="11"/>
  <c r="C454" i="11" s="1"/>
  <c r="A455" i="11"/>
  <c r="B455" i="11"/>
  <c r="C455" i="11"/>
  <c r="A456" i="11"/>
  <c r="B456" i="11"/>
  <c r="C456" i="11" s="1"/>
  <c r="A457" i="11"/>
  <c r="B457" i="11"/>
  <c r="C457" i="11" s="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 s="1"/>
  <c r="A464" i="11"/>
  <c r="B464" i="11"/>
  <c r="C464" i="11" s="1"/>
  <c r="A465" i="11"/>
  <c r="B465" i="11"/>
  <c r="C465" i="11"/>
  <c r="A466" i="11"/>
  <c r="B466" i="11"/>
  <c r="C466" i="11" s="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 s="1"/>
  <c r="A473" i="11"/>
  <c r="B473" i="11"/>
  <c r="C473" i="11"/>
  <c r="A474" i="11"/>
  <c r="B474" i="11"/>
  <c r="C474" i="11"/>
  <c r="A475" i="11"/>
  <c r="B475" i="11"/>
  <c r="C475" i="11"/>
  <c r="A476" i="11"/>
  <c r="B476" i="11"/>
  <c r="C476" i="11" s="1"/>
  <c r="A477" i="11"/>
  <c r="B477" i="11"/>
  <c r="C477" i="11" s="1"/>
  <c r="A478" i="11"/>
  <c r="B478" i="11"/>
  <c r="C478" i="11"/>
  <c r="A479" i="11"/>
  <c r="B479" i="11"/>
  <c r="C479" i="11" s="1"/>
  <c r="A480" i="11"/>
  <c r="B480" i="11"/>
  <c r="C480" i="11" s="1"/>
  <c r="A481" i="11"/>
  <c r="B481" i="11"/>
  <c r="C481" i="11"/>
  <c r="A482" i="11"/>
  <c r="B482" i="11"/>
  <c r="C482" i="11" s="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 s="1"/>
  <c r="A488" i="11"/>
  <c r="B488" i="11"/>
  <c r="C488" i="11" s="1"/>
  <c r="A489" i="11"/>
  <c r="B489" i="11"/>
  <c r="C489" i="11"/>
  <c r="A490" i="11"/>
  <c r="B490" i="11"/>
  <c r="C490" i="11" s="1"/>
  <c r="A491" i="11"/>
  <c r="B491" i="11"/>
  <c r="C491" i="11"/>
  <c r="A492" i="11"/>
  <c r="B492" i="11"/>
  <c r="C492" i="11"/>
  <c r="A493" i="11"/>
  <c r="B493" i="11"/>
  <c r="C493" i="11" s="1"/>
  <c r="A494" i="11"/>
  <c r="B494" i="11"/>
  <c r="C494" i="11"/>
  <c r="A495" i="11"/>
  <c r="B495" i="11"/>
  <c r="C495" i="11"/>
  <c r="A496" i="11"/>
  <c r="B496" i="11"/>
  <c r="C496" i="11" s="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 s="1"/>
  <c r="A502" i="11"/>
  <c r="B502" i="11"/>
  <c r="C502" i="11" s="1"/>
  <c r="A503" i="11"/>
  <c r="B503" i="11"/>
  <c r="C503" i="11"/>
  <c r="A504" i="11"/>
  <c r="B504" i="11"/>
  <c r="C504" i="11" s="1"/>
  <c r="A3" i="9"/>
  <c r="B6" i="9"/>
  <c r="C6" i="9"/>
  <c r="B7" i="9"/>
  <c r="B8" i="9"/>
  <c r="C8" i="9"/>
  <c r="H13" i="4" s="1"/>
  <c r="A11" i="9"/>
  <c r="B11" i="9"/>
  <c r="C11" i="9" s="1"/>
  <c r="C7" i="9" s="1"/>
  <c r="H14" i="4" s="1"/>
  <c r="A12" i="9"/>
  <c r="B12" i="9"/>
  <c r="C12" i="9" s="1"/>
  <c r="A13" i="9"/>
  <c r="B13" i="9"/>
  <c r="C13" i="9" s="1"/>
  <c r="A14" i="9"/>
  <c r="B14" i="9"/>
  <c r="C14" i="9"/>
  <c r="A15" i="9"/>
  <c r="B15" i="9"/>
  <c r="C15" i="9" s="1"/>
  <c r="A16" i="9"/>
  <c r="B16" i="9"/>
  <c r="C16" i="9"/>
  <c r="A17" i="9"/>
  <c r="B17" i="9"/>
  <c r="C17" i="9" s="1"/>
  <c r="A18" i="9"/>
  <c r="B18" i="9"/>
  <c r="C18" i="9"/>
  <c r="A19" i="9"/>
  <c r="B19" i="9"/>
  <c r="C19" i="9" s="1"/>
  <c r="A20" i="9"/>
  <c r="B20" i="9"/>
  <c r="C20" i="9"/>
  <c r="A21" i="9"/>
  <c r="B21" i="9"/>
  <c r="C21" i="9" s="1"/>
  <c r="A22" i="9"/>
  <c r="B22" i="9"/>
  <c r="C22" i="9" s="1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 s="1"/>
  <c r="A29" i="9"/>
  <c r="B29" i="9"/>
  <c r="C29" i="9" s="1"/>
  <c r="A30" i="9"/>
  <c r="B30" i="9"/>
  <c r="C30" i="9"/>
  <c r="A31" i="9"/>
  <c r="B31" i="9"/>
  <c r="C31" i="9" s="1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 s="1"/>
  <c r="A38" i="9"/>
  <c r="B38" i="9"/>
  <c r="C38" i="9"/>
  <c r="A39" i="9"/>
  <c r="B39" i="9"/>
  <c r="C39" i="9"/>
  <c r="A40" i="9"/>
  <c r="B40" i="9"/>
  <c r="C40" i="9"/>
  <c r="A41" i="9"/>
  <c r="B41" i="9"/>
  <c r="C41" i="9" s="1"/>
  <c r="A42" i="9"/>
  <c r="B42" i="9"/>
  <c r="C42" i="9" s="1"/>
  <c r="A43" i="9"/>
  <c r="B43" i="9"/>
  <c r="C43" i="9" s="1"/>
  <c r="A44" i="9"/>
  <c r="B44" i="9"/>
  <c r="C44" i="9" s="1"/>
  <c r="A45" i="9"/>
  <c r="B45" i="9"/>
  <c r="C45" i="9" s="1"/>
  <c r="A46" i="9"/>
  <c r="B46" i="9"/>
  <c r="C46" i="9" s="1"/>
  <c r="A47" i="9"/>
  <c r="B47" i="9"/>
  <c r="C47" i="9"/>
  <c r="A48" i="9"/>
  <c r="B48" i="9"/>
  <c r="C48" i="9"/>
  <c r="A49" i="9"/>
  <c r="B49" i="9"/>
  <c r="C49" i="9"/>
  <c r="A50" i="9"/>
  <c r="B50" i="9"/>
  <c r="C50" i="9" s="1"/>
  <c r="A51" i="9"/>
  <c r="B51" i="9"/>
  <c r="C51" i="9"/>
  <c r="A52" i="9"/>
  <c r="B52" i="9"/>
  <c r="C52" i="9" s="1"/>
  <c r="A53" i="9"/>
  <c r="B53" i="9"/>
  <c r="C53" i="9" s="1"/>
  <c r="A54" i="9"/>
  <c r="B54" i="9"/>
  <c r="C54" i="9"/>
  <c r="A55" i="9"/>
  <c r="B55" i="9"/>
  <c r="C55" i="9" s="1"/>
  <c r="A56" i="9"/>
  <c r="B56" i="9"/>
  <c r="C56" i="9"/>
  <c r="A57" i="9"/>
  <c r="B57" i="9"/>
  <c r="C57" i="9" s="1"/>
  <c r="A58" i="9"/>
  <c r="B58" i="9"/>
  <c r="C58" i="9" s="1"/>
  <c r="A59" i="9"/>
  <c r="B59" i="9"/>
  <c r="C59" i="9"/>
  <c r="A60" i="9"/>
  <c r="B60" i="9"/>
  <c r="C60" i="9"/>
  <c r="A61" i="9"/>
  <c r="B61" i="9"/>
  <c r="C61" i="9" s="1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 s="1"/>
  <c r="A68" i="9"/>
  <c r="B68" i="9"/>
  <c r="C68" i="9" s="1"/>
  <c r="A69" i="9"/>
  <c r="B69" i="9"/>
  <c r="C69" i="9" s="1"/>
  <c r="A70" i="9"/>
  <c r="B70" i="9"/>
  <c r="C70" i="9" s="1"/>
  <c r="A71" i="9"/>
  <c r="B71" i="9"/>
  <c r="C71" i="9" s="1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 s="1"/>
  <c r="A78" i="9"/>
  <c r="B78" i="9"/>
  <c r="C78" i="9"/>
  <c r="A79" i="9"/>
  <c r="B79" i="9"/>
  <c r="C79" i="9"/>
  <c r="A80" i="9"/>
  <c r="B80" i="9"/>
  <c r="C80" i="9"/>
  <c r="A81" i="9"/>
  <c r="B81" i="9"/>
  <c r="C81" i="9" s="1"/>
  <c r="A82" i="9"/>
  <c r="B82" i="9"/>
  <c r="C82" i="9" s="1"/>
  <c r="A83" i="9"/>
  <c r="B83" i="9"/>
  <c r="C83" i="9" s="1"/>
  <c r="A84" i="9"/>
  <c r="B84" i="9"/>
  <c r="C84" i="9"/>
  <c r="A85" i="9"/>
  <c r="B85" i="9"/>
  <c r="C85" i="9" s="1"/>
  <c r="A86" i="9"/>
  <c r="B86" i="9"/>
  <c r="C86" i="9" s="1"/>
  <c r="A87" i="9"/>
  <c r="B87" i="9"/>
  <c r="C87" i="9"/>
  <c r="A88" i="9"/>
  <c r="B88" i="9"/>
  <c r="C88" i="9"/>
  <c r="A89" i="9"/>
  <c r="B89" i="9"/>
  <c r="C89" i="9" s="1"/>
  <c r="A90" i="9"/>
  <c r="B90" i="9"/>
  <c r="C90" i="9"/>
  <c r="A91" i="9"/>
  <c r="B91" i="9"/>
  <c r="C91" i="9"/>
  <c r="A92" i="9"/>
  <c r="B92" i="9"/>
  <c r="C92" i="9" s="1"/>
  <c r="A93" i="9"/>
  <c r="B93" i="9"/>
  <c r="C93" i="9" s="1"/>
  <c r="A94" i="9"/>
  <c r="B94" i="9"/>
  <c r="C94" i="9" s="1"/>
  <c r="A95" i="9"/>
  <c r="B95" i="9"/>
  <c r="C95" i="9" s="1"/>
  <c r="A96" i="9"/>
  <c r="B96" i="9"/>
  <c r="C96" i="9"/>
  <c r="A97" i="9"/>
  <c r="B97" i="9"/>
  <c r="C97" i="9" s="1"/>
  <c r="A98" i="9"/>
  <c r="B98" i="9"/>
  <c r="C98" i="9"/>
  <c r="A99" i="9"/>
  <c r="B99" i="9"/>
  <c r="C99" i="9"/>
  <c r="A100" i="9"/>
  <c r="B100" i="9"/>
  <c r="C100" i="9"/>
  <c r="A101" i="9"/>
  <c r="B101" i="9"/>
  <c r="C101" i="9" s="1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 s="1"/>
  <c r="A107" i="9"/>
  <c r="B107" i="9"/>
  <c r="C107" i="9" s="1"/>
  <c r="A108" i="9"/>
  <c r="B108" i="9"/>
  <c r="C108" i="9" s="1"/>
  <c r="A109" i="9"/>
  <c r="B109" i="9"/>
  <c r="C109" i="9" s="1"/>
  <c r="A110" i="9"/>
  <c r="B110" i="9"/>
  <c r="C110" i="9" s="1"/>
  <c r="A111" i="9"/>
  <c r="B111" i="9"/>
  <c r="C111" i="9"/>
  <c r="A112" i="9"/>
  <c r="B112" i="9"/>
  <c r="C112" i="9"/>
  <c r="A113" i="9"/>
  <c r="B113" i="9"/>
  <c r="C113" i="9"/>
  <c r="A114" i="9"/>
  <c r="B114" i="9"/>
  <c r="C114" i="9" s="1"/>
  <c r="A115" i="9"/>
  <c r="B115" i="9"/>
  <c r="C115" i="9"/>
  <c r="A116" i="9"/>
  <c r="B116" i="9"/>
  <c r="C116" i="9"/>
  <c r="A117" i="9"/>
  <c r="B117" i="9"/>
  <c r="C117" i="9" s="1"/>
  <c r="A118" i="9"/>
  <c r="B118" i="9"/>
  <c r="C118" i="9"/>
  <c r="A119" i="9"/>
  <c r="B119" i="9"/>
  <c r="C119" i="9"/>
  <c r="A120" i="9"/>
  <c r="B120" i="9"/>
  <c r="C120" i="9"/>
  <c r="A121" i="9"/>
  <c r="B121" i="9"/>
  <c r="C121" i="9" s="1"/>
  <c r="A122" i="9"/>
  <c r="B122" i="9"/>
  <c r="C122" i="9"/>
  <c r="A123" i="9"/>
  <c r="B123" i="9"/>
  <c r="C123" i="9"/>
  <c r="A124" i="9"/>
  <c r="B124" i="9"/>
  <c r="C124" i="9" s="1"/>
  <c r="A125" i="9"/>
  <c r="B125" i="9"/>
  <c r="C125" i="9" s="1"/>
  <c r="A126" i="9"/>
  <c r="B126" i="9"/>
  <c r="C126" i="9"/>
  <c r="A127" i="9"/>
  <c r="B127" i="9"/>
  <c r="C127" i="9" s="1"/>
  <c r="A128" i="9"/>
  <c r="B128" i="9"/>
  <c r="C128" i="9"/>
  <c r="A129" i="9"/>
  <c r="B129" i="9"/>
  <c r="C129" i="9"/>
  <c r="A130" i="9"/>
  <c r="B130" i="9"/>
  <c r="C130" i="9"/>
  <c r="A131" i="9"/>
  <c r="B131" i="9"/>
  <c r="C131" i="9" s="1"/>
  <c r="A132" i="9"/>
  <c r="B132" i="9"/>
  <c r="C132" i="9"/>
  <c r="A133" i="9"/>
  <c r="B133" i="9"/>
  <c r="C133" i="9" s="1"/>
  <c r="A134" i="9"/>
  <c r="B134" i="9"/>
  <c r="C134" i="9" s="1"/>
  <c r="A135" i="9"/>
  <c r="B135" i="9"/>
  <c r="C135" i="9" s="1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 s="1"/>
  <c r="A142" i="9"/>
  <c r="B142" i="9"/>
  <c r="C142" i="9"/>
  <c r="A143" i="9"/>
  <c r="B143" i="9"/>
  <c r="C143" i="9"/>
  <c r="A144" i="9"/>
  <c r="B144" i="9"/>
  <c r="C144" i="9"/>
  <c r="A145" i="9"/>
  <c r="B145" i="9"/>
  <c r="C145" i="9" s="1"/>
  <c r="A146" i="9"/>
  <c r="B146" i="9"/>
  <c r="C146" i="9"/>
  <c r="A147" i="9"/>
  <c r="B147" i="9"/>
  <c r="C147" i="9" s="1"/>
  <c r="A148" i="9"/>
  <c r="B148" i="9"/>
  <c r="C148" i="9"/>
  <c r="A149" i="9"/>
  <c r="B149" i="9"/>
  <c r="C149" i="9" s="1"/>
  <c r="A150" i="9"/>
  <c r="B150" i="9"/>
  <c r="C150" i="9" s="1"/>
  <c r="A151" i="9"/>
  <c r="B151" i="9"/>
  <c r="C151" i="9"/>
  <c r="A152" i="9"/>
  <c r="B152" i="9"/>
  <c r="C152" i="9"/>
  <c r="A153" i="9"/>
  <c r="B153" i="9"/>
  <c r="C153" i="9" s="1"/>
  <c r="A154" i="9"/>
  <c r="B154" i="9"/>
  <c r="C154" i="9"/>
  <c r="A155" i="9"/>
  <c r="B155" i="9"/>
  <c r="C155" i="9"/>
  <c r="A156" i="9"/>
  <c r="B156" i="9"/>
  <c r="C156" i="9" s="1"/>
  <c r="A157" i="9"/>
  <c r="B157" i="9"/>
  <c r="C157" i="9" s="1"/>
  <c r="A158" i="9"/>
  <c r="B158" i="9"/>
  <c r="C158" i="9" s="1"/>
  <c r="A159" i="9"/>
  <c r="B159" i="9"/>
  <c r="C159" i="9" s="1"/>
  <c r="A160" i="9"/>
  <c r="B160" i="9"/>
  <c r="C160" i="9"/>
  <c r="A161" i="9"/>
  <c r="B161" i="9"/>
  <c r="C161" i="9" s="1"/>
  <c r="A162" i="9"/>
  <c r="B162" i="9"/>
  <c r="C162" i="9"/>
  <c r="A163" i="9"/>
  <c r="B163" i="9"/>
  <c r="C163" i="9" s="1"/>
  <c r="A164" i="9"/>
  <c r="B164" i="9"/>
  <c r="C164" i="9"/>
  <c r="A165" i="9"/>
  <c r="B165" i="9"/>
  <c r="C165" i="9" s="1"/>
  <c r="A166" i="9"/>
  <c r="B166" i="9"/>
  <c r="C166" i="9" s="1"/>
  <c r="A167" i="9"/>
  <c r="B167" i="9"/>
  <c r="C167" i="9"/>
  <c r="A168" i="9"/>
  <c r="B168" i="9"/>
  <c r="C168" i="9"/>
  <c r="A169" i="9"/>
  <c r="B169" i="9"/>
  <c r="C169" i="9"/>
  <c r="A170" i="9"/>
  <c r="B170" i="9"/>
  <c r="C170" i="9" s="1"/>
  <c r="A171" i="9"/>
  <c r="B171" i="9"/>
  <c r="C171" i="9"/>
  <c r="A172" i="9"/>
  <c r="B172" i="9"/>
  <c r="C172" i="9"/>
  <c r="A173" i="9"/>
  <c r="B173" i="9"/>
  <c r="C173" i="9" s="1"/>
  <c r="A174" i="9"/>
  <c r="B174" i="9"/>
  <c r="C174" i="9"/>
  <c r="A175" i="9"/>
  <c r="B175" i="9"/>
  <c r="C175" i="9"/>
  <c r="A176" i="9"/>
  <c r="B176" i="9"/>
  <c r="C176" i="9"/>
  <c r="A177" i="9"/>
  <c r="B177" i="9"/>
  <c r="C177" i="9" s="1"/>
  <c r="A178" i="9"/>
  <c r="B178" i="9"/>
  <c r="C178" i="9" s="1"/>
  <c r="A179" i="9"/>
  <c r="B179" i="9"/>
  <c r="C179" i="9"/>
  <c r="A180" i="9"/>
  <c r="B180" i="9"/>
  <c r="C180" i="9" s="1"/>
  <c r="A181" i="9"/>
  <c r="B181" i="9"/>
  <c r="C181" i="9" s="1"/>
  <c r="A182" i="9"/>
  <c r="B182" i="9"/>
  <c r="C182" i="9"/>
  <c r="A183" i="9"/>
  <c r="B183" i="9"/>
  <c r="C183" i="9" s="1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 s="1"/>
  <c r="A190" i="9"/>
  <c r="B190" i="9"/>
  <c r="C190" i="9"/>
  <c r="A191" i="9"/>
  <c r="B191" i="9"/>
  <c r="C191" i="9"/>
  <c r="A192" i="9"/>
  <c r="B192" i="9"/>
  <c r="C192" i="9" s="1"/>
  <c r="A193" i="9"/>
  <c r="B193" i="9"/>
  <c r="C193" i="9"/>
  <c r="A194" i="9"/>
  <c r="B194" i="9"/>
  <c r="C194" i="9"/>
  <c r="A195" i="9"/>
  <c r="B195" i="9"/>
  <c r="C195" i="9" s="1"/>
  <c r="A196" i="9"/>
  <c r="B196" i="9"/>
  <c r="C196" i="9" s="1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 s="1"/>
  <c r="A203" i="9"/>
  <c r="B203" i="9"/>
  <c r="C203" i="9" s="1"/>
  <c r="A204" i="9"/>
  <c r="B204" i="9"/>
  <c r="C204" i="9" s="1"/>
  <c r="A205" i="9"/>
  <c r="B205" i="9"/>
  <c r="C205" i="9" s="1"/>
  <c r="A206" i="9"/>
  <c r="B206" i="9"/>
  <c r="C206" i="9"/>
  <c r="A207" i="9"/>
  <c r="B207" i="9"/>
  <c r="C207" i="9" s="1"/>
  <c r="A208" i="9"/>
  <c r="B208" i="9"/>
  <c r="C208" i="9" s="1"/>
  <c r="A209" i="9"/>
  <c r="B209" i="9"/>
  <c r="C209" i="9"/>
  <c r="A210" i="9"/>
  <c r="B210" i="9"/>
  <c r="C210" i="9"/>
  <c r="A211" i="9"/>
  <c r="B211" i="9"/>
  <c r="C211" i="9" s="1"/>
  <c r="A212" i="9"/>
  <c r="B212" i="9"/>
  <c r="C212" i="9"/>
  <c r="A213" i="9"/>
  <c r="B213" i="9"/>
  <c r="C213" i="9"/>
  <c r="A214" i="9"/>
  <c r="B214" i="9"/>
  <c r="C214" i="9"/>
  <c r="A215" i="9"/>
  <c r="B215" i="9"/>
  <c r="C215" i="9" s="1"/>
  <c r="A216" i="9"/>
  <c r="B216" i="9"/>
  <c r="C216" i="9" s="1"/>
  <c r="A217" i="9"/>
  <c r="B217" i="9"/>
  <c r="C217" i="9"/>
  <c r="A218" i="9"/>
  <c r="B218" i="9"/>
  <c r="C218" i="9" s="1"/>
  <c r="A219" i="9"/>
  <c r="B219" i="9"/>
  <c r="C219" i="9" s="1"/>
  <c r="A220" i="9"/>
  <c r="B220" i="9"/>
  <c r="C220" i="9" s="1"/>
  <c r="A221" i="9"/>
  <c r="B221" i="9"/>
  <c r="C221" i="9" s="1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 s="1"/>
  <c r="A227" i="9"/>
  <c r="B227" i="9"/>
  <c r="C227" i="9" s="1"/>
  <c r="A228" i="9"/>
  <c r="B228" i="9"/>
  <c r="C228" i="9" s="1"/>
  <c r="A229" i="9"/>
  <c r="B229" i="9"/>
  <c r="C229" i="9" s="1"/>
  <c r="A230" i="9"/>
  <c r="B230" i="9"/>
  <c r="C230" i="9"/>
  <c r="A231" i="9"/>
  <c r="B231" i="9"/>
  <c r="C231" i="9" s="1"/>
  <c r="A232" i="9"/>
  <c r="B232" i="9"/>
  <c r="C232" i="9" s="1"/>
  <c r="A233" i="9"/>
  <c r="B233" i="9"/>
  <c r="C233" i="9"/>
  <c r="A234" i="9"/>
  <c r="B234" i="9"/>
  <c r="C234" i="9"/>
  <c r="A235" i="9"/>
  <c r="B235" i="9"/>
  <c r="C235" i="9" s="1"/>
  <c r="A236" i="9"/>
  <c r="B236" i="9"/>
  <c r="C236" i="9" s="1"/>
  <c r="A237" i="9"/>
  <c r="B237" i="9"/>
  <c r="C237" i="9"/>
  <c r="A238" i="9"/>
  <c r="B238" i="9"/>
  <c r="C238" i="9"/>
  <c r="A239" i="9"/>
  <c r="B239" i="9"/>
  <c r="C239" i="9" s="1"/>
  <c r="A240" i="9"/>
  <c r="B240" i="9"/>
  <c r="C240" i="9" s="1"/>
  <c r="A241" i="9"/>
  <c r="B241" i="9"/>
  <c r="C241" i="9"/>
  <c r="A242" i="9"/>
  <c r="B242" i="9"/>
  <c r="C242" i="9" s="1"/>
  <c r="A243" i="9"/>
  <c r="B243" i="9"/>
  <c r="C243" i="9" s="1"/>
  <c r="A244" i="9"/>
  <c r="B244" i="9"/>
  <c r="C244" i="9"/>
  <c r="A245" i="9"/>
  <c r="B245" i="9"/>
  <c r="C245" i="9" s="1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 s="1"/>
  <c r="A251" i="9"/>
  <c r="B251" i="9"/>
  <c r="C251" i="9" s="1"/>
  <c r="A252" i="9"/>
  <c r="B252" i="9"/>
  <c r="C252" i="9"/>
  <c r="A253" i="9"/>
  <c r="B253" i="9"/>
  <c r="C253" i="9" s="1"/>
  <c r="A254" i="9"/>
  <c r="B254" i="9"/>
  <c r="C254" i="9"/>
  <c r="A255" i="9"/>
  <c r="B255" i="9"/>
  <c r="C255" i="9" s="1"/>
  <c r="A256" i="9"/>
  <c r="B256" i="9"/>
  <c r="C256" i="9" s="1"/>
  <c r="A257" i="9"/>
  <c r="B257" i="9"/>
  <c r="C257" i="9"/>
  <c r="A258" i="9"/>
  <c r="B258" i="9"/>
  <c r="C258" i="9" s="1"/>
  <c r="A259" i="9"/>
  <c r="B259" i="9"/>
  <c r="C259" i="9" s="1"/>
  <c r="A260" i="9"/>
  <c r="B260" i="9"/>
  <c r="C260" i="9" s="1"/>
  <c r="A261" i="9"/>
  <c r="B261" i="9"/>
  <c r="C261" i="9"/>
  <c r="A262" i="9"/>
  <c r="B262" i="9"/>
  <c r="C262" i="9"/>
  <c r="A263" i="9"/>
  <c r="B263" i="9"/>
  <c r="C263" i="9"/>
  <c r="A264" i="9"/>
  <c r="B264" i="9"/>
  <c r="C264" i="9" s="1"/>
  <c r="A265" i="9"/>
  <c r="B265" i="9"/>
  <c r="C265" i="9"/>
  <c r="A266" i="9"/>
  <c r="B266" i="9"/>
  <c r="C266" i="9"/>
  <c r="A267" i="9"/>
  <c r="B267" i="9"/>
  <c r="C267" i="9" s="1"/>
  <c r="A268" i="9"/>
  <c r="B268" i="9"/>
  <c r="C268" i="9" s="1"/>
  <c r="A269" i="9"/>
  <c r="B269" i="9"/>
  <c r="C269" i="9" s="1"/>
  <c r="A270" i="9"/>
  <c r="B270" i="9"/>
  <c r="C270" i="9"/>
  <c r="A271" i="9"/>
  <c r="B271" i="9"/>
  <c r="C271" i="9" s="1"/>
  <c r="A272" i="9"/>
  <c r="B272" i="9"/>
  <c r="C272" i="9" s="1"/>
  <c r="A273" i="9"/>
  <c r="B273" i="9"/>
  <c r="C273" i="9"/>
  <c r="A274" i="9"/>
  <c r="B274" i="9"/>
  <c r="C274" i="9"/>
  <c r="A275" i="9"/>
  <c r="B275" i="9"/>
  <c r="C275" i="9" s="1"/>
  <c r="A276" i="9"/>
  <c r="B276" i="9"/>
  <c r="C276" i="9"/>
  <c r="A277" i="9"/>
  <c r="B277" i="9"/>
  <c r="C277" i="9"/>
  <c r="A278" i="9"/>
  <c r="B278" i="9"/>
  <c r="C278" i="9"/>
  <c r="A279" i="9"/>
  <c r="B279" i="9"/>
  <c r="C279" i="9" s="1"/>
  <c r="A280" i="9"/>
  <c r="B280" i="9"/>
  <c r="C280" i="9"/>
  <c r="A281" i="9"/>
  <c r="B281" i="9"/>
  <c r="C281" i="9"/>
  <c r="A282" i="9"/>
  <c r="B282" i="9"/>
  <c r="C282" i="9" s="1"/>
  <c r="A283" i="9"/>
  <c r="B283" i="9"/>
  <c r="C283" i="9" s="1"/>
  <c r="A284" i="9"/>
  <c r="B284" i="9"/>
  <c r="C284" i="9" s="1"/>
  <c r="A285" i="9"/>
  <c r="B285" i="9"/>
  <c r="C285" i="9" s="1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 s="1"/>
  <c r="A291" i="9"/>
  <c r="B291" i="9"/>
  <c r="C291" i="9" s="1"/>
  <c r="A292" i="9"/>
  <c r="B292" i="9"/>
  <c r="C292" i="9"/>
  <c r="A293" i="9"/>
  <c r="B293" i="9"/>
  <c r="C293" i="9" s="1"/>
  <c r="A294" i="9"/>
  <c r="B294" i="9"/>
  <c r="C294" i="9"/>
  <c r="A295" i="9"/>
  <c r="B295" i="9"/>
  <c r="C295" i="9" s="1"/>
  <c r="A296" i="9"/>
  <c r="B296" i="9"/>
  <c r="C296" i="9" s="1"/>
  <c r="A297" i="9"/>
  <c r="B297" i="9"/>
  <c r="C297" i="9"/>
  <c r="A298" i="9"/>
  <c r="B298" i="9"/>
  <c r="C298" i="9"/>
  <c r="A299" i="9"/>
  <c r="B299" i="9"/>
  <c r="C299" i="9" s="1"/>
  <c r="A300" i="9"/>
  <c r="B300" i="9"/>
  <c r="C300" i="9" s="1"/>
  <c r="A301" i="9"/>
  <c r="B301" i="9"/>
  <c r="C301" i="9"/>
  <c r="A302" i="9"/>
  <c r="B302" i="9"/>
  <c r="C302" i="9"/>
  <c r="A303" i="9"/>
  <c r="B303" i="9"/>
  <c r="C303" i="9"/>
  <c r="A304" i="9"/>
  <c r="B304" i="9"/>
  <c r="C304" i="9" s="1"/>
  <c r="A305" i="9"/>
  <c r="B305" i="9"/>
  <c r="C305" i="9"/>
  <c r="A306" i="9"/>
  <c r="B306" i="9"/>
  <c r="C306" i="9" s="1"/>
  <c r="A307" i="9"/>
  <c r="B307" i="9"/>
  <c r="C307" i="9" s="1"/>
  <c r="A308" i="9"/>
  <c r="B308" i="9"/>
  <c r="C308" i="9" s="1"/>
  <c r="A309" i="9"/>
  <c r="B309" i="9"/>
  <c r="C309" i="9" s="1"/>
  <c r="A310" i="9"/>
  <c r="B310" i="9"/>
  <c r="C310" i="9"/>
  <c r="A311" i="9"/>
  <c r="B311" i="9"/>
  <c r="C311" i="9" s="1"/>
  <c r="A312" i="9"/>
  <c r="B312" i="9"/>
  <c r="C312" i="9"/>
  <c r="A313" i="9"/>
  <c r="B313" i="9"/>
  <c r="C313" i="9"/>
  <c r="A314" i="9"/>
  <c r="B314" i="9"/>
  <c r="C314" i="9"/>
  <c r="A315" i="9"/>
  <c r="B315" i="9"/>
  <c r="C315" i="9" s="1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 s="1"/>
  <c r="A321" i="9"/>
  <c r="B321" i="9"/>
  <c r="C321" i="9"/>
  <c r="A322" i="9"/>
  <c r="B322" i="9"/>
  <c r="C322" i="9"/>
  <c r="A323" i="9"/>
  <c r="B323" i="9"/>
  <c r="C323" i="9" s="1"/>
  <c r="A324" i="9"/>
  <c r="B324" i="9"/>
  <c r="C324" i="9" s="1"/>
  <c r="A325" i="9"/>
  <c r="B325" i="9"/>
  <c r="C325" i="9" s="1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 s="1"/>
  <c r="A332" i="9"/>
  <c r="B332" i="9"/>
  <c r="C332" i="9" s="1"/>
  <c r="A333" i="9"/>
  <c r="B333" i="9"/>
  <c r="C333" i="9"/>
  <c r="A334" i="9"/>
  <c r="B334" i="9"/>
  <c r="C334" i="9"/>
  <c r="A335" i="9"/>
  <c r="B335" i="9"/>
  <c r="C335" i="9" s="1"/>
  <c r="A336" i="9"/>
  <c r="B336" i="9"/>
  <c r="C336" i="9"/>
  <c r="A337" i="9"/>
  <c r="B337" i="9"/>
  <c r="C337" i="9"/>
  <c r="A338" i="9"/>
  <c r="B338" i="9"/>
  <c r="C338" i="9"/>
  <c r="A339" i="9"/>
  <c r="B339" i="9"/>
  <c r="C339" i="9" s="1"/>
  <c r="A340" i="9"/>
  <c r="B340" i="9"/>
  <c r="C340" i="9"/>
  <c r="A341" i="9"/>
  <c r="B341" i="9"/>
  <c r="C341" i="9"/>
  <c r="A342" i="9"/>
  <c r="B342" i="9"/>
  <c r="C342" i="9"/>
  <c r="A343" i="9"/>
  <c r="B343" i="9"/>
  <c r="C343" i="9" s="1"/>
  <c r="A344" i="9"/>
  <c r="B344" i="9"/>
  <c r="C344" i="9" s="1"/>
  <c r="A345" i="9"/>
  <c r="B345" i="9"/>
  <c r="C345" i="9"/>
  <c r="A346" i="9"/>
  <c r="B346" i="9"/>
  <c r="C346" i="9" s="1"/>
  <c r="A347" i="9"/>
  <c r="B347" i="9"/>
  <c r="C347" i="9" s="1"/>
  <c r="A348" i="9"/>
  <c r="B348" i="9"/>
  <c r="C348" i="9" s="1"/>
  <c r="A349" i="9"/>
  <c r="B349" i="9"/>
  <c r="C349" i="9" s="1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 s="1"/>
  <c r="A355" i="9"/>
  <c r="B355" i="9"/>
  <c r="C355" i="9" s="1"/>
  <c r="A356" i="9"/>
  <c r="B356" i="9"/>
  <c r="C356" i="9" s="1"/>
  <c r="A357" i="9"/>
  <c r="B357" i="9"/>
  <c r="C357" i="9" s="1"/>
  <c r="A358" i="9"/>
  <c r="B358" i="9"/>
  <c r="C358" i="9"/>
  <c r="A359" i="9"/>
  <c r="B359" i="9"/>
  <c r="C359" i="9" s="1"/>
  <c r="A360" i="9"/>
  <c r="B360" i="9"/>
  <c r="C360" i="9" s="1"/>
  <c r="A361" i="9"/>
  <c r="B361" i="9"/>
  <c r="C361" i="9"/>
  <c r="A362" i="9"/>
  <c r="B362" i="9"/>
  <c r="C362" i="9"/>
  <c r="A363" i="9"/>
  <c r="B363" i="9"/>
  <c r="C363" i="9" s="1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 s="1"/>
  <c r="A369" i="9"/>
  <c r="B369" i="9"/>
  <c r="C369" i="9"/>
  <c r="A370" i="9"/>
  <c r="B370" i="9"/>
  <c r="C370" i="9" s="1"/>
  <c r="A371" i="9"/>
  <c r="B371" i="9"/>
  <c r="C371" i="9" s="1"/>
  <c r="A372" i="9"/>
  <c r="B372" i="9"/>
  <c r="C372" i="9"/>
  <c r="A373" i="9"/>
  <c r="B373" i="9"/>
  <c r="C373" i="9" s="1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 s="1"/>
  <c r="A379" i="9"/>
  <c r="B379" i="9"/>
  <c r="C379" i="9" s="1"/>
  <c r="A380" i="9"/>
  <c r="B380" i="9"/>
  <c r="C380" i="9"/>
  <c r="A381" i="9"/>
  <c r="B381" i="9"/>
  <c r="C381" i="9" s="1"/>
  <c r="A382" i="9"/>
  <c r="B382" i="9"/>
  <c r="C382" i="9"/>
  <c r="A383" i="9"/>
  <c r="B383" i="9"/>
  <c r="C383" i="9" s="1"/>
  <c r="A384" i="9"/>
  <c r="B384" i="9"/>
  <c r="C384" i="9" s="1"/>
  <c r="A385" i="9"/>
  <c r="B385" i="9"/>
  <c r="C385" i="9"/>
  <c r="A386" i="9"/>
  <c r="B386" i="9"/>
  <c r="C386" i="9" s="1"/>
  <c r="A387" i="9"/>
  <c r="B387" i="9"/>
  <c r="C387" i="9" s="1"/>
  <c r="A388" i="9"/>
  <c r="B388" i="9"/>
  <c r="C388" i="9" s="1"/>
  <c r="A389" i="9"/>
  <c r="B389" i="9"/>
  <c r="C389" i="9"/>
  <c r="A390" i="9"/>
  <c r="B390" i="9"/>
  <c r="C390" i="9"/>
  <c r="A391" i="9"/>
  <c r="B391" i="9"/>
  <c r="C391" i="9"/>
  <c r="A392" i="9"/>
  <c r="B392" i="9"/>
  <c r="C392" i="9" s="1"/>
  <c r="A393" i="9"/>
  <c r="B393" i="9"/>
  <c r="C393" i="9"/>
  <c r="A394" i="9"/>
  <c r="B394" i="9"/>
  <c r="C394" i="9" s="1"/>
  <c r="A395" i="9"/>
  <c r="B395" i="9"/>
  <c r="C395" i="9" s="1"/>
  <c r="A396" i="9"/>
  <c r="B396" i="9"/>
  <c r="C396" i="9" s="1"/>
  <c r="A397" i="9"/>
  <c r="B397" i="9"/>
  <c r="C397" i="9"/>
  <c r="A398" i="9"/>
  <c r="B398" i="9"/>
  <c r="C398" i="9"/>
  <c r="A399" i="9"/>
  <c r="B399" i="9"/>
  <c r="C399" i="9" s="1"/>
  <c r="A400" i="9"/>
  <c r="B400" i="9"/>
  <c r="C400" i="9"/>
  <c r="A401" i="9"/>
  <c r="B401" i="9"/>
  <c r="C401" i="9"/>
  <c r="A402" i="9"/>
  <c r="B402" i="9"/>
  <c r="C402" i="9"/>
  <c r="A403" i="9"/>
  <c r="B403" i="9"/>
  <c r="C403" i="9" s="1"/>
  <c r="A404" i="9"/>
  <c r="B404" i="9"/>
  <c r="C404" i="9"/>
  <c r="A405" i="9"/>
  <c r="B405" i="9"/>
  <c r="C405" i="9"/>
  <c r="A406" i="9"/>
  <c r="B406" i="9"/>
  <c r="C406" i="9"/>
  <c r="A407" i="9"/>
  <c r="B407" i="9"/>
  <c r="C407" i="9" s="1"/>
  <c r="A408" i="9"/>
  <c r="B408" i="9"/>
  <c r="C408" i="9" s="1"/>
  <c r="A409" i="9"/>
  <c r="B409" i="9"/>
  <c r="C409" i="9"/>
  <c r="A410" i="9"/>
  <c r="B410" i="9"/>
  <c r="C410" i="9" s="1"/>
  <c r="A411" i="9"/>
  <c r="B411" i="9"/>
  <c r="C411" i="9" s="1"/>
  <c r="A412" i="9"/>
  <c r="B412" i="9"/>
  <c r="C412" i="9" s="1"/>
  <c r="A413" i="9"/>
  <c r="B413" i="9"/>
  <c r="C413" i="9" s="1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 s="1"/>
  <c r="A419" i="9"/>
  <c r="B419" i="9"/>
  <c r="C419" i="9" s="1"/>
  <c r="A420" i="9"/>
  <c r="B420" i="9"/>
  <c r="C420" i="9"/>
  <c r="A421" i="9"/>
  <c r="B421" i="9"/>
  <c r="C421" i="9" s="1"/>
  <c r="A422" i="9"/>
  <c r="B422" i="9"/>
  <c r="C422" i="9"/>
  <c r="A423" i="9"/>
  <c r="B423" i="9"/>
  <c r="C423" i="9" s="1"/>
  <c r="A424" i="9"/>
  <c r="B424" i="9"/>
  <c r="C424" i="9" s="1"/>
  <c r="A425" i="9"/>
  <c r="B425" i="9"/>
  <c r="C425" i="9"/>
  <c r="A426" i="9"/>
  <c r="B426" i="9"/>
  <c r="C426" i="9"/>
  <c r="A427" i="9"/>
  <c r="B427" i="9"/>
  <c r="C427" i="9" s="1"/>
  <c r="A428" i="9"/>
  <c r="B428" i="9"/>
  <c r="C428" i="9"/>
  <c r="A429" i="9"/>
  <c r="B429" i="9"/>
  <c r="C429" i="9"/>
  <c r="A430" i="9"/>
  <c r="B430" i="9"/>
  <c r="C430" i="9"/>
  <c r="A431" i="9"/>
  <c r="B431" i="9"/>
  <c r="C431" i="9" s="1"/>
  <c r="A432" i="9"/>
  <c r="B432" i="9"/>
  <c r="C432" i="9" s="1"/>
  <c r="A433" i="9"/>
  <c r="B433" i="9"/>
  <c r="C433" i="9"/>
  <c r="A434" i="9"/>
  <c r="B434" i="9"/>
  <c r="C434" i="9" s="1"/>
  <c r="A435" i="9"/>
  <c r="B435" i="9"/>
  <c r="C435" i="9" s="1"/>
  <c r="A436" i="9"/>
  <c r="B436" i="9"/>
  <c r="C436" i="9" s="1"/>
  <c r="A437" i="9"/>
  <c r="B437" i="9"/>
  <c r="C437" i="9" s="1"/>
  <c r="A438" i="9"/>
  <c r="B438" i="9"/>
  <c r="C438" i="9"/>
  <c r="A439" i="9"/>
  <c r="B439" i="9"/>
  <c r="C439" i="9" s="1"/>
  <c r="A440" i="9"/>
  <c r="B440" i="9"/>
  <c r="C440" i="9"/>
  <c r="A441" i="9"/>
  <c r="B441" i="9"/>
  <c r="C441" i="9"/>
  <c r="A442" i="9"/>
  <c r="B442" i="9"/>
  <c r="C442" i="9" s="1"/>
  <c r="A443" i="9"/>
  <c r="B443" i="9"/>
  <c r="C443" i="9" s="1"/>
  <c r="A444" i="9"/>
  <c r="B444" i="9"/>
  <c r="C444" i="9"/>
  <c r="A445" i="9"/>
  <c r="B445" i="9"/>
  <c r="C445" i="9" s="1"/>
  <c r="A446" i="9"/>
  <c r="B446" i="9"/>
  <c r="C446" i="9"/>
  <c r="A447" i="9"/>
  <c r="B447" i="9"/>
  <c r="C447" i="9"/>
  <c r="A448" i="9"/>
  <c r="B448" i="9"/>
  <c r="C448" i="9" s="1"/>
  <c r="A449" i="9"/>
  <c r="B449" i="9"/>
  <c r="C449" i="9"/>
  <c r="A450" i="9"/>
  <c r="B450" i="9"/>
  <c r="C450" i="9"/>
  <c r="A451" i="9"/>
  <c r="B451" i="9"/>
  <c r="C451" i="9" s="1"/>
  <c r="A452" i="9"/>
  <c r="B452" i="9"/>
  <c r="C452" i="9" s="1"/>
  <c r="A453" i="9"/>
  <c r="B453" i="9"/>
  <c r="C453" i="9" s="1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 s="1"/>
  <c r="A460" i="9"/>
  <c r="B460" i="9"/>
  <c r="C460" i="9" s="1"/>
  <c r="A461" i="9"/>
  <c r="B461" i="9"/>
  <c r="C461" i="9" s="1"/>
  <c r="A462" i="9"/>
  <c r="B462" i="9"/>
  <c r="C462" i="9"/>
  <c r="A463" i="9"/>
  <c r="B463" i="9"/>
  <c r="C463" i="9" s="1"/>
  <c r="A464" i="9"/>
  <c r="B464" i="9"/>
  <c r="C464" i="9" s="1"/>
  <c r="A465" i="9"/>
  <c r="B465" i="9"/>
  <c r="C465" i="9"/>
  <c r="A466" i="9"/>
  <c r="B466" i="9"/>
  <c r="C466" i="9"/>
  <c r="A467" i="9"/>
  <c r="B467" i="9"/>
  <c r="C467" i="9" s="1"/>
  <c r="A468" i="9"/>
  <c r="B468" i="9"/>
  <c r="C468" i="9"/>
  <c r="A469" i="9"/>
  <c r="B469" i="9"/>
  <c r="C469" i="9"/>
  <c r="A470" i="9"/>
  <c r="B470" i="9"/>
  <c r="C470" i="9"/>
  <c r="A471" i="9"/>
  <c r="B471" i="9"/>
  <c r="C471" i="9" s="1"/>
  <c r="A472" i="9"/>
  <c r="B472" i="9"/>
  <c r="C472" i="9"/>
  <c r="A473" i="9"/>
  <c r="B473" i="9"/>
  <c r="C473" i="9"/>
  <c r="A474" i="9"/>
  <c r="B474" i="9"/>
  <c r="C474" i="9" s="1"/>
  <c r="A475" i="9"/>
  <c r="B475" i="9"/>
  <c r="C475" i="9" s="1"/>
  <c r="A476" i="9"/>
  <c r="B476" i="9"/>
  <c r="C476" i="9" s="1"/>
  <c r="A477" i="9"/>
  <c r="B477" i="9"/>
  <c r="C477" i="9" s="1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 s="1"/>
  <c r="A483" i="9"/>
  <c r="B483" i="9"/>
  <c r="C483" i="9" s="1"/>
  <c r="A484" i="9"/>
  <c r="B484" i="9"/>
  <c r="C484" i="9" s="1"/>
  <c r="A485" i="9"/>
  <c r="B485" i="9"/>
  <c r="C485" i="9" s="1"/>
  <c r="A486" i="9"/>
  <c r="B486" i="9"/>
  <c r="C486" i="9"/>
  <c r="A487" i="9"/>
  <c r="B487" i="9"/>
  <c r="C487" i="9" s="1"/>
  <c r="A488" i="9"/>
  <c r="B488" i="9"/>
  <c r="C488" i="9" s="1"/>
  <c r="A489" i="9"/>
  <c r="B489" i="9"/>
  <c r="C489" i="9"/>
  <c r="A490" i="9"/>
  <c r="B490" i="9"/>
  <c r="C490" i="9"/>
  <c r="A491" i="9"/>
  <c r="B491" i="9"/>
  <c r="C491" i="9" s="1"/>
  <c r="A492" i="9"/>
  <c r="B492" i="9"/>
  <c r="C492" i="9" s="1"/>
  <c r="A493" i="9"/>
  <c r="B493" i="9"/>
  <c r="C493" i="9"/>
  <c r="A494" i="9"/>
  <c r="B494" i="9"/>
  <c r="C494" i="9"/>
  <c r="A495" i="9"/>
  <c r="B495" i="9"/>
  <c r="C495" i="9"/>
  <c r="A496" i="9"/>
  <c r="B496" i="9"/>
  <c r="C496" i="9" s="1"/>
  <c r="A497" i="9"/>
  <c r="B497" i="9"/>
  <c r="C497" i="9"/>
  <c r="A498" i="9"/>
  <c r="B498" i="9"/>
  <c r="C498" i="9" s="1"/>
  <c r="A499" i="9"/>
  <c r="B499" i="9"/>
  <c r="C499" i="9" s="1"/>
  <c r="A500" i="9"/>
  <c r="B500" i="9"/>
  <c r="C500" i="9" s="1"/>
  <c r="A501" i="9"/>
  <c r="B501" i="9"/>
  <c r="C501" i="9" s="1"/>
  <c r="A502" i="9"/>
  <c r="B502" i="9"/>
  <c r="C502" i="9"/>
  <c r="A503" i="9"/>
  <c r="B503" i="9"/>
  <c r="C503" i="9" s="1"/>
  <c r="A504" i="9"/>
  <c r="B504" i="9"/>
  <c r="C504" i="9"/>
  <c r="A505" i="9"/>
  <c r="B505" i="9"/>
  <c r="C505" i="9"/>
  <c r="A506" i="9"/>
  <c r="B506" i="9"/>
  <c r="C506" i="9"/>
  <c r="A507" i="9"/>
  <c r="B507" i="9"/>
  <c r="C507" i="9" s="1"/>
  <c r="A3" i="10"/>
  <c r="B6" i="10"/>
  <c r="A10" i="10"/>
  <c r="B10" i="10"/>
  <c r="C10" i="10"/>
  <c r="E10" i="10" s="1"/>
  <c r="F10" i="10" s="1"/>
  <c r="D10" i="10"/>
  <c r="A11" i="10"/>
  <c r="B11" i="10"/>
  <c r="C11" i="10"/>
  <c r="E11" i="10" s="1"/>
  <c r="F11" i="10" s="1"/>
  <c r="D11" i="10"/>
  <c r="A12" i="10"/>
  <c r="B12" i="10"/>
  <c r="C12" i="10"/>
  <c r="D12" i="10"/>
  <c r="E12" i="10"/>
  <c r="A13" i="10"/>
  <c r="B13" i="10"/>
  <c r="E13" i="10" s="1"/>
  <c r="F13" i="10" s="1"/>
  <c r="C13" i="10"/>
  <c r="D13" i="10"/>
  <c r="A14" i="10"/>
  <c r="B14" i="10"/>
  <c r="C14" i="10"/>
  <c r="E14" i="10" s="1"/>
  <c r="F14" i="10" s="1"/>
  <c r="D14" i="10"/>
  <c r="A15" i="10"/>
  <c r="B15" i="10"/>
  <c r="C15" i="10"/>
  <c r="D15" i="10"/>
  <c r="E15" i="10"/>
  <c r="F15" i="10" s="1"/>
  <c r="A16" i="10"/>
  <c r="B16" i="10"/>
  <c r="C16" i="10"/>
  <c r="E16" i="10" s="1"/>
  <c r="D16" i="10"/>
  <c r="F16" i="10"/>
  <c r="A17" i="10"/>
  <c r="B17" i="10"/>
  <c r="E17" i="10" s="1"/>
  <c r="F17" i="10" s="1"/>
  <c r="C17" i="10"/>
  <c r="D17" i="10"/>
  <c r="A18" i="10"/>
  <c r="B18" i="10"/>
  <c r="C18" i="10"/>
  <c r="E18" i="10" s="1"/>
  <c r="F18" i="10" s="1"/>
  <c r="D18" i="10"/>
  <c r="A19" i="10"/>
  <c r="B19" i="10"/>
  <c r="E19" i="10" s="1"/>
  <c r="C19" i="10"/>
  <c r="D19" i="10"/>
  <c r="F19" i="10"/>
  <c r="A20" i="10"/>
  <c r="B20" i="10"/>
  <c r="C20" i="10"/>
  <c r="D20" i="10"/>
  <c r="A21" i="10"/>
  <c r="B21" i="10"/>
  <c r="C21" i="10"/>
  <c r="D21" i="10"/>
  <c r="E21" i="10" s="1"/>
  <c r="F21" i="10"/>
  <c r="A22" i="10"/>
  <c r="B22" i="10"/>
  <c r="C22" i="10"/>
  <c r="D22" i="10"/>
  <c r="A23" i="10"/>
  <c r="B23" i="10"/>
  <c r="C23" i="10"/>
  <c r="E23" i="10" s="1"/>
  <c r="F23" i="10" s="1"/>
  <c r="D23" i="10"/>
  <c r="A24" i="10"/>
  <c r="B24" i="10"/>
  <c r="C24" i="10"/>
  <c r="E24" i="10" s="1"/>
  <c r="F24" i="10" s="1"/>
  <c r="D24" i="10"/>
  <c r="A25" i="10"/>
  <c r="B25" i="10"/>
  <c r="E25" i="10" s="1"/>
  <c r="F25" i="10" s="1"/>
  <c r="C25" i="10"/>
  <c r="D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A29" i="10"/>
  <c r="B29" i="10"/>
  <c r="C29" i="10"/>
  <c r="D29" i="10"/>
  <c r="E29" i="10" s="1"/>
  <c r="F29" i="10" s="1"/>
  <c r="A30" i="10"/>
  <c r="B30" i="10"/>
  <c r="C30" i="10"/>
  <c r="D30" i="10"/>
  <c r="A31" i="10"/>
  <c r="B31" i="10"/>
  <c r="C31" i="10"/>
  <c r="E31" i="10" s="1"/>
  <c r="F31" i="10" s="1"/>
  <c r="D31" i="10"/>
  <c r="A32" i="10"/>
  <c r="B32" i="10"/>
  <c r="C32" i="10"/>
  <c r="D32" i="10"/>
  <c r="A33" i="10"/>
  <c r="B33" i="10"/>
  <c r="C33" i="10"/>
  <c r="D33" i="10"/>
  <c r="E33" i="10" s="1"/>
  <c r="F33" i="10" s="1"/>
  <c r="A34" i="10"/>
  <c r="B34" i="10"/>
  <c r="C34" i="10"/>
  <c r="D34" i="10"/>
  <c r="A35" i="10"/>
  <c r="B35" i="10"/>
  <c r="E35" i="10" s="1"/>
  <c r="C35" i="10"/>
  <c r="D35" i="10"/>
  <c r="F35" i="10"/>
  <c r="A36" i="10"/>
  <c r="B36" i="10"/>
  <c r="C36" i="10"/>
  <c r="D36" i="10"/>
  <c r="A37" i="10"/>
  <c r="B37" i="10"/>
  <c r="E37" i="10" s="1"/>
  <c r="C37" i="10"/>
  <c r="D37" i="10"/>
  <c r="F37" i="10"/>
  <c r="A38" i="10"/>
  <c r="B38" i="10"/>
  <c r="C38" i="10"/>
  <c r="D38" i="10"/>
  <c r="A39" i="10"/>
  <c r="B39" i="10"/>
  <c r="C39" i="10"/>
  <c r="E39" i="10" s="1"/>
  <c r="F39" i="10" s="1"/>
  <c r="D39" i="10"/>
  <c r="A40" i="10"/>
  <c r="B40" i="10"/>
  <c r="C40" i="10"/>
  <c r="D40" i="10"/>
  <c r="E40" i="10"/>
  <c r="F40" i="10"/>
  <c r="A41" i="10"/>
  <c r="B41" i="10"/>
  <c r="E41" i="10" s="1"/>
  <c r="F41" i="10" s="1"/>
  <c r="C41" i="10"/>
  <c r="D41" i="10"/>
  <c r="A42" i="10"/>
  <c r="B42" i="10"/>
  <c r="C42" i="10"/>
  <c r="E42" i="10" s="1"/>
  <c r="D42" i="10"/>
  <c r="F42" i="10"/>
  <c r="A43" i="10"/>
  <c r="B43" i="10"/>
  <c r="C43" i="10"/>
  <c r="D43" i="10"/>
  <c r="E43" i="10"/>
  <c r="F43" i="10"/>
  <c r="A44" i="10"/>
  <c r="B44" i="10"/>
  <c r="E44" i="10" s="1"/>
  <c r="F44" i="10" s="1"/>
  <c r="C44" i="10"/>
  <c r="D44" i="10"/>
  <c r="A45" i="10"/>
  <c r="B45" i="10"/>
  <c r="C45" i="10"/>
  <c r="D45" i="10"/>
  <c r="A46" i="10"/>
  <c r="B46" i="10"/>
  <c r="C46" i="10"/>
  <c r="D46" i="10"/>
  <c r="A47" i="10"/>
  <c r="B47" i="10"/>
  <c r="C47" i="10"/>
  <c r="D47" i="10"/>
  <c r="E47" i="10"/>
  <c r="F47" i="10" s="1"/>
  <c r="A48" i="10"/>
  <c r="B48" i="10"/>
  <c r="C48" i="10"/>
  <c r="E48" i="10" s="1"/>
  <c r="F48" i="10" s="1"/>
  <c r="D48" i="10"/>
  <c r="A49" i="10"/>
  <c r="B49" i="10"/>
  <c r="E49" i="10" s="1"/>
  <c r="F49" i="10" s="1"/>
  <c r="C49" i="10"/>
  <c r="D49" i="10"/>
  <c r="A50" i="10"/>
  <c r="B50" i="10"/>
  <c r="C50" i="10"/>
  <c r="E50" i="10" s="1"/>
  <c r="F50" i="10" s="1"/>
  <c r="D50" i="10"/>
  <c r="A51" i="10"/>
  <c r="B51" i="10"/>
  <c r="C51" i="10"/>
  <c r="D51" i="10"/>
  <c r="E51" i="10"/>
  <c r="F51" i="10"/>
  <c r="A52" i="10"/>
  <c r="B52" i="10"/>
  <c r="C52" i="10"/>
  <c r="D52" i="10"/>
  <c r="A53" i="10"/>
  <c r="B53" i="10"/>
  <c r="C53" i="10"/>
  <c r="D53" i="10"/>
  <c r="A54" i="10"/>
  <c r="B54" i="10"/>
  <c r="C54" i="10"/>
  <c r="D54" i="10"/>
  <c r="A55" i="10"/>
  <c r="B55" i="10"/>
  <c r="C55" i="10"/>
  <c r="E55" i="10" s="1"/>
  <c r="F55" i="10" s="1"/>
  <c r="D55" i="10"/>
  <c r="A56" i="10"/>
  <c r="B56" i="10"/>
  <c r="C56" i="10"/>
  <c r="D56" i="10"/>
  <c r="A57" i="10"/>
  <c r="B57" i="10"/>
  <c r="C57" i="10"/>
  <c r="D57" i="10"/>
  <c r="E57" i="10"/>
  <c r="F57" i="10" s="1"/>
  <c r="A58" i="10"/>
  <c r="B58" i="10"/>
  <c r="C58" i="10"/>
  <c r="D58" i="10"/>
  <c r="A59" i="10"/>
  <c r="B59" i="10"/>
  <c r="C59" i="10"/>
  <c r="D59" i="10"/>
  <c r="A60" i="10"/>
  <c r="B60" i="10"/>
  <c r="E60" i="10" s="1"/>
  <c r="F60" i="10" s="1"/>
  <c r="C60" i="10"/>
  <c r="D60" i="10"/>
  <c r="A61" i="10"/>
  <c r="B61" i="10"/>
  <c r="C61" i="10"/>
  <c r="D61" i="10"/>
  <c r="E61" i="10" s="1"/>
  <c r="F61" i="10" s="1"/>
  <c r="A62" i="10"/>
  <c r="B62" i="10"/>
  <c r="C62" i="10"/>
  <c r="D62" i="10"/>
  <c r="A63" i="10"/>
  <c r="B63" i="10"/>
  <c r="C63" i="10"/>
  <c r="D63" i="10"/>
  <c r="E63" i="10"/>
  <c r="F63" i="10" s="1"/>
  <c r="A64" i="10"/>
  <c r="B64" i="10"/>
  <c r="C64" i="10"/>
  <c r="E64" i="10" s="1"/>
  <c r="F64" i="10" s="1"/>
  <c r="D64" i="10"/>
  <c r="A65" i="10"/>
  <c r="B65" i="10"/>
  <c r="C65" i="10"/>
  <c r="D65" i="10"/>
  <c r="E65" i="10" s="1"/>
  <c r="F65" i="10" s="1"/>
  <c r="A66" i="10"/>
  <c r="B66" i="10"/>
  <c r="C66" i="10"/>
  <c r="E66" i="10" s="1"/>
  <c r="F66" i="10" s="1"/>
  <c r="D66" i="10"/>
  <c r="A67" i="10"/>
  <c r="B67" i="10"/>
  <c r="C67" i="10"/>
  <c r="E67" i="10" s="1"/>
  <c r="F67" i="10" s="1"/>
  <c r="D67" i="10"/>
  <c r="A68" i="10"/>
  <c r="B68" i="10"/>
  <c r="C68" i="10"/>
  <c r="D68" i="10"/>
  <c r="E68" i="10" s="1"/>
  <c r="F68" i="10" s="1"/>
  <c r="A69" i="10"/>
  <c r="B69" i="10"/>
  <c r="C69" i="10"/>
  <c r="D69" i="10"/>
  <c r="E69" i="10"/>
  <c r="F69" i="10"/>
  <c r="A70" i="10"/>
  <c r="B70" i="10"/>
  <c r="C70" i="10"/>
  <c r="D70" i="10"/>
  <c r="A71" i="10"/>
  <c r="B71" i="10"/>
  <c r="C71" i="10"/>
  <c r="D71" i="10"/>
  <c r="A72" i="10"/>
  <c r="B72" i="10"/>
  <c r="C72" i="10"/>
  <c r="D72" i="10"/>
  <c r="E72" i="10" s="1"/>
  <c r="F72" i="10" s="1"/>
  <c r="A73" i="10"/>
  <c r="B73" i="10"/>
  <c r="E73" i="10" s="1"/>
  <c r="F73" i="10" s="1"/>
  <c r="C73" i="10"/>
  <c r="D73" i="10"/>
  <c r="A74" i="10"/>
  <c r="B74" i="10"/>
  <c r="C74" i="10"/>
  <c r="E74" i="10" s="1"/>
  <c r="F74" i="10" s="1"/>
  <c r="D74" i="10"/>
  <c r="A75" i="10"/>
  <c r="B75" i="10"/>
  <c r="C75" i="10"/>
  <c r="D75" i="10"/>
  <c r="A76" i="10"/>
  <c r="B76" i="10"/>
  <c r="E76" i="10" s="1"/>
  <c r="C76" i="10"/>
  <c r="D76" i="10"/>
  <c r="F76" i="10"/>
  <c r="A77" i="10"/>
  <c r="B77" i="10"/>
  <c r="C77" i="10"/>
  <c r="D77" i="10"/>
  <c r="A78" i="10"/>
  <c r="B78" i="10"/>
  <c r="C78" i="10"/>
  <c r="D78" i="10"/>
  <c r="A79" i="10"/>
  <c r="B79" i="10"/>
  <c r="C79" i="10"/>
  <c r="D79" i="10"/>
  <c r="E79" i="10" s="1"/>
  <c r="F79" i="10" s="1"/>
  <c r="A80" i="10"/>
  <c r="B80" i="10"/>
  <c r="C80" i="10"/>
  <c r="E80" i="10" s="1"/>
  <c r="F80" i="10" s="1"/>
  <c r="D80" i="10"/>
  <c r="A81" i="10"/>
  <c r="B81" i="10"/>
  <c r="C81" i="10"/>
  <c r="D81" i="10"/>
  <c r="E81" i="10" s="1"/>
  <c r="F81" i="10" s="1"/>
  <c r="A82" i="10"/>
  <c r="B82" i="10"/>
  <c r="C82" i="10"/>
  <c r="E82" i="10" s="1"/>
  <c r="F82" i="10" s="1"/>
  <c r="D82" i="10"/>
  <c r="A83" i="10"/>
  <c r="B83" i="10"/>
  <c r="E83" i="10" s="1"/>
  <c r="F83" i="10" s="1"/>
  <c r="C83" i="10"/>
  <c r="D83" i="10"/>
  <c r="A84" i="10"/>
  <c r="B84" i="10"/>
  <c r="C84" i="10"/>
  <c r="D84" i="10"/>
  <c r="A85" i="10"/>
  <c r="B85" i="10"/>
  <c r="E85" i="10" s="1"/>
  <c r="F85" i="10" s="1"/>
  <c r="C85" i="10"/>
  <c r="D85" i="10"/>
  <c r="A86" i="10"/>
  <c r="B86" i="10"/>
  <c r="C86" i="10"/>
  <c r="D86" i="10"/>
  <c r="A87" i="10"/>
  <c r="B87" i="10"/>
  <c r="C87" i="10"/>
  <c r="D87" i="10"/>
  <c r="A88" i="10"/>
  <c r="B88" i="10"/>
  <c r="C88" i="10"/>
  <c r="E88" i="10" s="1"/>
  <c r="F88" i="10" s="1"/>
  <c r="D88" i="10"/>
  <c r="A89" i="10"/>
  <c r="B89" i="10"/>
  <c r="C89" i="10"/>
  <c r="D89" i="10"/>
  <c r="E89" i="10"/>
  <c r="F89" i="10" s="1"/>
  <c r="A90" i="10"/>
  <c r="B90" i="10"/>
  <c r="C90" i="10"/>
  <c r="D90" i="10"/>
  <c r="A91" i="10"/>
  <c r="B91" i="10"/>
  <c r="C91" i="10"/>
  <c r="D91" i="10"/>
  <c r="A92" i="10"/>
  <c r="B92" i="10"/>
  <c r="C92" i="10"/>
  <c r="E92" i="10" s="1"/>
  <c r="F92" i="10" s="1"/>
  <c r="D92" i="10"/>
  <c r="A93" i="10"/>
  <c r="B93" i="10"/>
  <c r="C93" i="10"/>
  <c r="D93" i="10"/>
  <c r="E93" i="10"/>
  <c r="F93" i="10"/>
  <c r="A94" i="10"/>
  <c r="B94" i="10"/>
  <c r="C94" i="10"/>
  <c r="D94" i="10"/>
  <c r="A95" i="10"/>
  <c r="B95" i="10"/>
  <c r="C95" i="10"/>
  <c r="E95" i="10" s="1"/>
  <c r="F95" i="10" s="1"/>
  <c r="D95" i="10"/>
  <c r="A96" i="10"/>
  <c r="B96" i="10"/>
  <c r="E96" i="10" s="1"/>
  <c r="C96" i="10"/>
  <c r="D96" i="10"/>
  <c r="F96" i="10"/>
  <c r="A97" i="10"/>
  <c r="B97" i="10"/>
  <c r="C97" i="10"/>
  <c r="D97" i="10"/>
  <c r="E97" i="10" s="1"/>
  <c r="F97" i="10" s="1"/>
  <c r="A98" i="10"/>
  <c r="B98" i="10"/>
  <c r="C98" i="10"/>
  <c r="D98" i="10"/>
  <c r="A99" i="10"/>
  <c r="B99" i="10"/>
  <c r="E99" i="10" s="1"/>
  <c r="F99" i="10" s="1"/>
  <c r="C99" i="10"/>
  <c r="D99" i="10"/>
  <c r="A100" i="10"/>
  <c r="B100" i="10"/>
  <c r="C100" i="10"/>
  <c r="D100" i="10"/>
  <c r="A101" i="10"/>
  <c r="B101" i="10"/>
  <c r="E101" i="10" s="1"/>
  <c r="C101" i="10"/>
  <c r="D101" i="10"/>
  <c r="F101" i="10"/>
  <c r="A102" i="10"/>
  <c r="B102" i="10"/>
  <c r="C102" i="10"/>
  <c r="D102" i="10"/>
  <c r="A103" i="10"/>
  <c r="B103" i="10"/>
  <c r="C103" i="10"/>
  <c r="D103" i="10"/>
  <c r="A104" i="10"/>
  <c r="B104" i="10"/>
  <c r="C104" i="10"/>
  <c r="D104" i="10"/>
  <c r="E104" i="10" s="1"/>
  <c r="F104" i="10" s="1"/>
  <c r="A105" i="10"/>
  <c r="B105" i="10"/>
  <c r="E105" i="10" s="1"/>
  <c r="C105" i="10"/>
  <c r="D105" i="10"/>
  <c r="F105" i="10"/>
  <c r="A106" i="10"/>
  <c r="B106" i="10"/>
  <c r="C106" i="10"/>
  <c r="E106" i="10" s="1"/>
  <c r="F106" i="10" s="1"/>
  <c r="D106" i="10"/>
  <c r="A107" i="10"/>
  <c r="B107" i="10"/>
  <c r="C107" i="10"/>
  <c r="D107" i="10"/>
  <c r="E107" i="10" s="1"/>
  <c r="F107" i="10"/>
  <c r="A108" i="10"/>
  <c r="B108" i="10"/>
  <c r="C108" i="10"/>
  <c r="D108" i="10"/>
  <c r="E108" i="10"/>
  <c r="F108" i="10"/>
  <c r="A109" i="10"/>
  <c r="B109" i="10"/>
  <c r="E109" i="10" s="1"/>
  <c r="F109" i="10" s="1"/>
  <c r="C109" i="10"/>
  <c r="D109" i="10"/>
  <c r="A110" i="10"/>
  <c r="B110" i="10"/>
  <c r="C110" i="10"/>
  <c r="D110" i="10"/>
  <c r="A111" i="10"/>
  <c r="B111" i="10"/>
  <c r="C111" i="10"/>
  <c r="D111" i="10"/>
  <c r="E111" i="10"/>
  <c r="F111" i="10" s="1"/>
  <c r="A112" i="10"/>
  <c r="B112" i="10"/>
  <c r="C112" i="10"/>
  <c r="E112" i="10" s="1"/>
  <c r="F112" i="10" s="1"/>
  <c r="D112" i="10"/>
  <c r="A113" i="10"/>
  <c r="B113" i="10"/>
  <c r="E113" i="10" s="1"/>
  <c r="F113" i="10" s="1"/>
  <c r="C113" i="10"/>
  <c r="D113" i="10"/>
  <c r="A114" i="10"/>
  <c r="B114" i="10"/>
  <c r="C114" i="10"/>
  <c r="D114" i="10"/>
  <c r="A115" i="10"/>
  <c r="B115" i="10"/>
  <c r="E115" i="10" s="1"/>
  <c r="F115" i="10" s="1"/>
  <c r="C115" i="10"/>
  <c r="D115" i="10"/>
  <c r="A116" i="10"/>
  <c r="B116" i="10"/>
  <c r="C116" i="10"/>
  <c r="D116" i="10"/>
  <c r="A117" i="10"/>
  <c r="B117" i="10"/>
  <c r="E117" i="10" s="1"/>
  <c r="C117" i="10"/>
  <c r="D117" i="10"/>
  <c r="F117" i="10"/>
  <c r="A118" i="10"/>
  <c r="B118" i="10"/>
  <c r="C118" i="10"/>
  <c r="D118" i="10"/>
  <c r="A119" i="10"/>
  <c r="B119" i="10"/>
  <c r="C119" i="10"/>
  <c r="E119" i="10" s="1"/>
  <c r="F119" i="10" s="1"/>
  <c r="D119" i="10"/>
  <c r="A120" i="10"/>
  <c r="B120" i="10"/>
  <c r="E120" i="10" s="1"/>
  <c r="F120" i="10" s="1"/>
  <c r="C120" i="10"/>
  <c r="D120" i="10"/>
  <c r="A121" i="10"/>
  <c r="B121" i="10"/>
  <c r="C121" i="10"/>
  <c r="D121" i="10"/>
  <c r="E121" i="10"/>
  <c r="F121" i="10" s="1"/>
  <c r="A122" i="10"/>
  <c r="B122" i="10"/>
  <c r="C122" i="10"/>
  <c r="D122" i="10"/>
  <c r="A123" i="10"/>
  <c r="B123" i="10"/>
  <c r="C123" i="10"/>
  <c r="D123" i="10"/>
  <c r="A124" i="10"/>
  <c r="B124" i="10"/>
  <c r="C124" i="10"/>
  <c r="D124" i="10"/>
  <c r="A125" i="10"/>
  <c r="B125" i="10"/>
  <c r="C125" i="10"/>
  <c r="D125" i="10"/>
  <c r="E125" i="10" s="1"/>
  <c r="F125" i="10" s="1"/>
  <c r="A126" i="10"/>
  <c r="B126" i="10"/>
  <c r="C126" i="10"/>
  <c r="D126" i="10"/>
  <c r="A127" i="10"/>
  <c r="B127" i="10"/>
  <c r="C127" i="10"/>
  <c r="E127" i="10" s="1"/>
  <c r="F127" i="10" s="1"/>
  <c r="D127" i="10"/>
  <c r="A128" i="10"/>
  <c r="B128" i="10"/>
  <c r="C128" i="10"/>
  <c r="D128" i="10"/>
  <c r="A129" i="10"/>
  <c r="B129" i="10"/>
  <c r="C129" i="10"/>
  <c r="D129" i="10"/>
  <c r="E129" i="10"/>
  <c r="F129" i="10"/>
  <c r="A130" i="10"/>
  <c r="B130" i="10"/>
  <c r="C130" i="10"/>
  <c r="D130" i="10"/>
  <c r="A131" i="10"/>
  <c r="B131" i="10"/>
  <c r="C131" i="10"/>
  <c r="E131" i="10" s="1"/>
  <c r="D131" i="10"/>
  <c r="F131" i="10"/>
  <c r="A132" i="10"/>
  <c r="B132" i="10"/>
  <c r="C132" i="10"/>
  <c r="D132" i="10"/>
  <c r="E132" i="10"/>
  <c r="F132" i="10"/>
  <c r="A133" i="10"/>
  <c r="B133" i="10"/>
  <c r="E133" i="10" s="1"/>
  <c r="F133" i="10" s="1"/>
  <c r="C133" i="10"/>
  <c r="D133" i="10"/>
  <c r="A134" i="10"/>
  <c r="B134" i="10"/>
  <c r="C134" i="10"/>
  <c r="D134" i="10"/>
  <c r="A135" i="10"/>
  <c r="B135" i="10"/>
  <c r="E135" i="10" s="1"/>
  <c r="F135" i="10" s="1"/>
  <c r="C135" i="10"/>
  <c r="D135" i="10"/>
  <c r="A136" i="10"/>
  <c r="B136" i="10"/>
  <c r="C136" i="10"/>
  <c r="D136" i="10"/>
  <c r="E136" i="10" s="1"/>
  <c r="F136" i="10" s="1"/>
  <c r="A137" i="10"/>
  <c r="B137" i="10"/>
  <c r="E137" i="10" s="1"/>
  <c r="F137" i="10" s="1"/>
  <c r="C137" i="10"/>
  <c r="D137" i="10"/>
  <c r="A138" i="10"/>
  <c r="B138" i="10"/>
  <c r="C138" i="10"/>
  <c r="D138" i="10"/>
  <c r="A139" i="10"/>
  <c r="B139" i="10"/>
  <c r="C139" i="10"/>
  <c r="D139" i="10"/>
  <c r="A140" i="10"/>
  <c r="B140" i="10"/>
  <c r="E140" i="10" s="1"/>
  <c r="C140" i="10"/>
  <c r="D140" i="10"/>
  <c r="F140" i="10"/>
  <c r="A141" i="10"/>
  <c r="B141" i="10"/>
  <c r="C141" i="10"/>
  <c r="D141" i="10"/>
  <c r="A142" i="10"/>
  <c r="B142" i="10"/>
  <c r="C142" i="10"/>
  <c r="D142" i="10"/>
  <c r="A143" i="10"/>
  <c r="B143" i="10"/>
  <c r="C143" i="10"/>
  <c r="D143" i="10"/>
  <c r="E143" i="10"/>
  <c r="F143" i="10" s="1"/>
  <c r="A144" i="10"/>
  <c r="B144" i="10"/>
  <c r="C144" i="10"/>
  <c r="D144" i="10"/>
  <c r="A145" i="10"/>
  <c r="B145" i="10"/>
  <c r="E145" i="10" s="1"/>
  <c r="F145" i="10" s="1"/>
  <c r="C145" i="10"/>
  <c r="D145" i="10"/>
  <c r="A146" i="10"/>
  <c r="B146" i="10"/>
  <c r="C146" i="10"/>
  <c r="E146" i="10" s="1"/>
  <c r="F146" i="10" s="1"/>
  <c r="D146" i="10"/>
  <c r="A147" i="10"/>
  <c r="B147" i="10"/>
  <c r="E147" i="10" s="1"/>
  <c r="C147" i="10"/>
  <c r="D147" i="10"/>
  <c r="F147" i="10"/>
  <c r="A148" i="10"/>
  <c r="B148" i="10"/>
  <c r="C148" i="10"/>
  <c r="D148" i="10"/>
  <c r="A149" i="10"/>
  <c r="B149" i="10"/>
  <c r="C149" i="10"/>
  <c r="D149" i="10"/>
  <c r="E149" i="10" s="1"/>
  <c r="F149" i="10"/>
  <c r="A150" i="10"/>
  <c r="B150" i="10"/>
  <c r="C150" i="10"/>
  <c r="E150" i="10" s="1"/>
  <c r="D150" i="10"/>
  <c r="F150" i="10"/>
  <c r="A151" i="10"/>
  <c r="B151" i="10"/>
  <c r="C151" i="10"/>
  <c r="E151" i="10" s="1"/>
  <c r="F151" i="10" s="1"/>
  <c r="D151" i="10"/>
  <c r="A152" i="10"/>
  <c r="B152" i="10"/>
  <c r="C152" i="10"/>
  <c r="D152" i="10"/>
  <c r="A153" i="10"/>
  <c r="B153" i="10"/>
  <c r="E153" i="10" s="1"/>
  <c r="F153" i="10" s="1"/>
  <c r="C153" i="10"/>
  <c r="D153" i="10"/>
  <c r="A154" i="10"/>
  <c r="B154" i="10"/>
  <c r="C154" i="10"/>
  <c r="D154" i="10"/>
  <c r="A155" i="10"/>
  <c r="B155" i="10"/>
  <c r="C155" i="10"/>
  <c r="D155" i="10"/>
  <c r="A156" i="10"/>
  <c r="B156" i="10"/>
  <c r="C156" i="10"/>
  <c r="D156" i="10"/>
  <c r="A157" i="10"/>
  <c r="B157" i="10"/>
  <c r="C157" i="10"/>
  <c r="D157" i="10"/>
  <c r="E157" i="10" s="1"/>
  <c r="F157" i="10"/>
  <c r="A158" i="10"/>
  <c r="B158" i="10"/>
  <c r="C158" i="10"/>
  <c r="D158" i="10"/>
  <c r="A159" i="10"/>
  <c r="B159" i="10"/>
  <c r="C159" i="10"/>
  <c r="E159" i="10" s="1"/>
  <c r="F159" i="10" s="1"/>
  <c r="D159" i="10"/>
  <c r="A160" i="10"/>
  <c r="B160" i="10"/>
  <c r="C160" i="10"/>
  <c r="D160" i="10"/>
  <c r="A161" i="10"/>
  <c r="B161" i="10"/>
  <c r="C161" i="10"/>
  <c r="D161" i="10"/>
  <c r="E161" i="10" s="1"/>
  <c r="F161" i="10"/>
  <c r="A162" i="10"/>
  <c r="B162" i="10"/>
  <c r="C162" i="10"/>
  <c r="D162" i="10"/>
  <c r="A163" i="10"/>
  <c r="B163" i="10"/>
  <c r="C163" i="10"/>
  <c r="D163" i="10"/>
  <c r="A164" i="10"/>
  <c r="B164" i="10"/>
  <c r="C164" i="10"/>
  <c r="E164" i="10" s="1"/>
  <c r="F164" i="10" s="1"/>
  <c r="D164" i="10"/>
  <c r="A165" i="10"/>
  <c r="B165" i="10"/>
  <c r="E165" i="10" s="1"/>
  <c r="F165" i="10" s="1"/>
  <c r="C165" i="10"/>
  <c r="D165" i="10"/>
  <c r="A166" i="10"/>
  <c r="B166" i="10"/>
  <c r="C166" i="10"/>
  <c r="D166" i="10"/>
  <c r="A167" i="10"/>
  <c r="B167" i="10"/>
  <c r="C167" i="10"/>
  <c r="E167" i="10" s="1"/>
  <c r="F167" i="10" s="1"/>
  <c r="D167" i="10"/>
  <c r="A168" i="10"/>
  <c r="B168" i="10"/>
  <c r="C168" i="10"/>
  <c r="D168" i="10"/>
  <c r="E168" i="10"/>
  <c r="F168" i="10"/>
  <c r="A169" i="10"/>
  <c r="B169" i="10"/>
  <c r="E169" i="10" s="1"/>
  <c r="F169" i="10" s="1"/>
  <c r="C169" i="10"/>
  <c r="D169" i="10"/>
  <c r="A170" i="10"/>
  <c r="B170" i="10"/>
  <c r="C170" i="10"/>
  <c r="E170" i="10" s="1"/>
  <c r="F170" i="10" s="1"/>
  <c r="D170" i="10"/>
  <c r="A171" i="10"/>
  <c r="B171" i="10"/>
  <c r="C171" i="10"/>
  <c r="D171" i="10"/>
  <c r="E171" i="10"/>
  <c r="F171" i="10"/>
  <c r="A172" i="10"/>
  <c r="B172" i="10"/>
  <c r="E172" i="10" s="1"/>
  <c r="F172" i="10" s="1"/>
  <c r="C172" i="10"/>
  <c r="D172" i="10"/>
  <c r="A173" i="10"/>
  <c r="B173" i="10"/>
  <c r="C173" i="10"/>
  <c r="D173" i="10"/>
  <c r="A174" i="10"/>
  <c r="B174" i="10"/>
  <c r="C174" i="10"/>
  <c r="D174" i="10"/>
  <c r="A175" i="10"/>
  <c r="B175" i="10"/>
  <c r="C175" i="10"/>
  <c r="D175" i="10"/>
  <c r="E175" i="10"/>
  <c r="F175" i="10" s="1"/>
  <c r="A176" i="10"/>
  <c r="B176" i="10"/>
  <c r="C176" i="10"/>
  <c r="E176" i="10" s="1"/>
  <c r="F176" i="10" s="1"/>
  <c r="D176" i="10"/>
  <c r="A177" i="10"/>
  <c r="B177" i="10"/>
  <c r="E177" i="10" s="1"/>
  <c r="F177" i="10" s="1"/>
  <c r="C177" i="10"/>
  <c r="D177" i="10"/>
  <c r="A178" i="10"/>
  <c r="B178" i="10"/>
  <c r="C178" i="10"/>
  <c r="E178" i="10" s="1"/>
  <c r="D178" i="10"/>
  <c r="F178" i="10"/>
  <c r="A179" i="10"/>
  <c r="B179" i="10"/>
  <c r="C179" i="10"/>
  <c r="D179" i="10"/>
  <c r="E179" i="10"/>
  <c r="F179" i="10"/>
  <c r="A180" i="10"/>
  <c r="B180" i="10"/>
  <c r="C180" i="10"/>
  <c r="D180" i="10"/>
  <c r="A181" i="10"/>
  <c r="B181" i="10"/>
  <c r="E181" i="10" s="1"/>
  <c r="C181" i="10"/>
  <c r="D181" i="10"/>
  <c r="F181" i="10"/>
  <c r="A182" i="10"/>
  <c r="B182" i="10"/>
  <c r="C182" i="10"/>
  <c r="D182" i="10"/>
  <c r="A183" i="10"/>
  <c r="B183" i="10"/>
  <c r="C183" i="10"/>
  <c r="E183" i="10" s="1"/>
  <c r="F183" i="10" s="1"/>
  <c r="D183" i="10"/>
  <c r="A184" i="10"/>
  <c r="B184" i="10"/>
  <c r="E184" i="10" s="1"/>
  <c r="F184" i="10" s="1"/>
  <c r="C184" i="10"/>
  <c r="D184" i="10"/>
  <c r="A185" i="10"/>
  <c r="B185" i="10"/>
  <c r="C185" i="10"/>
  <c r="D185" i="10"/>
  <c r="E185" i="10"/>
  <c r="F185" i="10" s="1"/>
  <c r="A186" i="10"/>
  <c r="B186" i="10"/>
  <c r="C186" i="10"/>
  <c r="D186" i="10"/>
  <c r="A187" i="10"/>
  <c r="B187" i="10"/>
  <c r="C187" i="10"/>
  <c r="D187" i="10"/>
  <c r="A188" i="10"/>
  <c r="B188" i="10"/>
  <c r="C188" i="10"/>
  <c r="D188" i="10"/>
  <c r="E188" i="10"/>
  <c r="F188" i="10" s="1"/>
  <c r="A189" i="10"/>
  <c r="B189" i="10"/>
  <c r="C189" i="10"/>
  <c r="D189" i="10"/>
  <c r="E189" i="10" s="1"/>
  <c r="F189" i="10" s="1"/>
  <c r="A190" i="10"/>
  <c r="B190" i="10"/>
  <c r="C190" i="10"/>
  <c r="D190" i="10"/>
  <c r="A191" i="10"/>
  <c r="B191" i="10"/>
  <c r="C191" i="10"/>
  <c r="D191" i="10"/>
  <c r="E191" i="10"/>
  <c r="F191" i="10" s="1"/>
  <c r="A192" i="10"/>
  <c r="B192" i="10"/>
  <c r="C192" i="10"/>
  <c r="D192" i="10"/>
  <c r="A193" i="10"/>
  <c r="B193" i="10"/>
  <c r="C193" i="10"/>
  <c r="D193" i="10"/>
  <c r="E193" i="10" s="1"/>
  <c r="F193" i="10" s="1"/>
  <c r="A194" i="10"/>
  <c r="B194" i="10"/>
  <c r="C194" i="10"/>
  <c r="E194" i="10" s="1"/>
  <c r="F194" i="10" s="1"/>
  <c r="D194" i="10"/>
  <c r="A195" i="10"/>
  <c r="B195" i="10"/>
  <c r="C195" i="10"/>
  <c r="E195" i="10" s="1"/>
  <c r="F195" i="10" s="1"/>
  <c r="D195" i="10"/>
  <c r="A196" i="10"/>
  <c r="B196" i="10"/>
  <c r="C196" i="10"/>
  <c r="D196" i="10"/>
  <c r="E196" i="10" s="1"/>
  <c r="F196" i="10"/>
  <c r="A197" i="10"/>
  <c r="B197" i="10"/>
  <c r="C197" i="10"/>
  <c r="D197" i="10"/>
  <c r="E197" i="10"/>
  <c r="F197" i="10"/>
  <c r="A198" i="10"/>
  <c r="B198" i="10"/>
  <c r="C198" i="10"/>
  <c r="D198" i="10"/>
  <c r="A199" i="10"/>
  <c r="B199" i="10"/>
  <c r="C199" i="10"/>
  <c r="D199" i="10"/>
  <c r="A200" i="10"/>
  <c r="B200" i="10"/>
  <c r="C200" i="10"/>
  <c r="D200" i="10"/>
  <c r="E200" i="10" s="1"/>
  <c r="F200" i="10"/>
  <c r="A201" i="10"/>
  <c r="B201" i="10"/>
  <c r="E201" i="10" s="1"/>
  <c r="F201" i="10" s="1"/>
  <c r="C201" i="10"/>
  <c r="D201" i="10"/>
  <c r="A202" i="10"/>
  <c r="B202" i="10"/>
  <c r="C202" i="10"/>
  <c r="E202" i="10" s="1"/>
  <c r="D202" i="10"/>
  <c r="F202" i="10"/>
  <c r="A203" i="10"/>
  <c r="B203" i="10"/>
  <c r="C203" i="10"/>
  <c r="D203" i="10"/>
  <c r="A204" i="10"/>
  <c r="B204" i="10"/>
  <c r="C204" i="10"/>
  <c r="D204" i="10"/>
  <c r="E204" i="10"/>
  <c r="F204" i="10" s="1"/>
  <c r="A205" i="10"/>
  <c r="B205" i="10"/>
  <c r="E205" i="10" s="1"/>
  <c r="F205" i="10" s="1"/>
  <c r="C205" i="10"/>
  <c r="D205" i="10"/>
  <c r="A206" i="10"/>
  <c r="B206" i="10"/>
  <c r="C206" i="10"/>
  <c r="E206" i="10" s="1"/>
  <c r="F206" i="10" s="1"/>
  <c r="D206" i="10"/>
  <c r="A207" i="10"/>
  <c r="B207" i="10"/>
  <c r="C207" i="10"/>
  <c r="D207" i="10"/>
  <c r="E207" i="10"/>
  <c r="F207" i="10"/>
  <c r="A208" i="10"/>
  <c r="B208" i="10"/>
  <c r="C208" i="10"/>
  <c r="D208" i="10"/>
  <c r="A209" i="10"/>
  <c r="B209" i="10"/>
  <c r="E209" i="10" s="1"/>
  <c r="F209" i="10" s="1"/>
  <c r="C209" i="10"/>
  <c r="D209" i="10"/>
  <c r="A210" i="10"/>
  <c r="B210" i="10"/>
  <c r="C210" i="10"/>
  <c r="D210" i="10"/>
  <c r="A211" i="10"/>
  <c r="B211" i="10"/>
  <c r="E211" i="10" s="1"/>
  <c r="F211" i="10" s="1"/>
  <c r="C211" i="10"/>
  <c r="D211" i="10"/>
  <c r="A212" i="10"/>
  <c r="B212" i="10"/>
  <c r="C212" i="10"/>
  <c r="D212" i="10"/>
  <c r="A213" i="10"/>
  <c r="B213" i="10"/>
  <c r="C213" i="10"/>
  <c r="D213" i="10"/>
  <c r="E213" i="10"/>
  <c r="F213" i="10" s="1"/>
  <c r="A214" i="10"/>
  <c r="B214" i="10"/>
  <c r="C214" i="10"/>
  <c r="E214" i="10" s="1"/>
  <c r="F214" i="10" s="1"/>
  <c r="D214" i="10"/>
  <c r="A215" i="10"/>
  <c r="B215" i="10"/>
  <c r="E215" i="10" s="1"/>
  <c r="F215" i="10" s="1"/>
  <c r="C215" i="10"/>
  <c r="D215" i="10"/>
  <c r="A216" i="10"/>
  <c r="B216" i="10"/>
  <c r="C216" i="10"/>
  <c r="D216" i="10"/>
  <c r="A217" i="10"/>
  <c r="B217" i="10"/>
  <c r="E217" i="10" s="1"/>
  <c r="C217" i="10"/>
  <c r="D217" i="10"/>
  <c r="F217" i="10"/>
  <c r="A218" i="10"/>
  <c r="B218" i="10"/>
  <c r="C218" i="10"/>
  <c r="E218" i="10" s="1"/>
  <c r="F218" i="10" s="1"/>
  <c r="D218" i="10"/>
  <c r="A219" i="10"/>
  <c r="B219" i="10"/>
  <c r="C219" i="10"/>
  <c r="E219" i="10" s="1"/>
  <c r="F219" i="10" s="1"/>
  <c r="D219" i="10"/>
  <c r="A220" i="10"/>
  <c r="B220" i="10"/>
  <c r="C220" i="10"/>
  <c r="E220" i="10" s="1"/>
  <c r="F220" i="10" s="1"/>
  <c r="D220" i="10"/>
  <c r="A221" i="10"/>
  <c r="B221" i="10"/>
  <c r="C221" i="10"/>
  <c r="D221" i="10"/>
  <c r="E221" i="10"/>
  <c r="F221" i="10" s="1"/>
  <c r="A222" i="10"/>
  <c r="B222" i="10"/>
  <c r="C222" i="10"/>
  <c r="D222" i="10"/>
  <c r="A223" i="10"/>
  <c r="B223" i="10"/>
  <c r="E223" i="10" s="1"/>
  <c r="F223" i="10" s="1"/>
  <c r="C223" i="10"/>
  <c r="D223" i="10"/>
  <c r="A224" i="10"/>
  <c r="B224" i="10"/>
  <c r="C224" i="10"/>
  <c r="D224" i="10"/>
  <c r="E224" i="10"/>
  <c r="F224" i="10" s="1"/>
  <c r="A225" i="10"/>
  <c r="B225" i="10"/>
  <c r="C225" i="10"/>
  <c r="D225" i="10"/>
  <c r="E225" i="10"/>
  <c r="F225" i="10" s="1"/>
  <c r="A226" i="10"/>
  <c r="B226" i="10"/>
  <c r="C226" i="10"/>
  <c r="E226" i="10" s="1"/>
  <c r="D226" i="10"/>
  <c r="F226" i="10"/>
  <c r="A227" i="10"/>
  <c r="B227" i="10"/>
  <c r="C227" i="10"/>
  <c r="D227" i="10"/>
  <c r="A228" i="10"/>
  <c r="B228" i="10"/>
  <c r="C228" i="10"/>
  <c r="D228" i="10"/>
  <c r="A229" i="10"/>
  <c r="B229" i="10"/>
  <c r="C229" i="10"/>
  <c r="D229" i="10"/>
  <c r="E229" i="10" s="1"/>
  <c r="F229" i="10"/>
  <c r="A230" i="10"/>
  <c r="B230" i="10"/>
  <c r="C230" i="10"/>
  <c r="D230" i="10"/>
  <c r="A231" i="10"/>
  <c r="B231" i="10"/>
  <c r="C231" i="10"/>
  <c r="D231" i="10"/>
  <c r="A232" i="10"/>
  <c r="B232" i="10"/>
  <c r="C232" i="10"/>
  <c r="E232" i="10" s="1"/>
  <c r="F232" i="10" s="1"/>
  <c r="D232" i="10"/>
  <c r="A233" i="10"/>
  <c r="B233" i="10"/>
  <c r="E233" i="10" s="1"/>
  <c r="F233" i="10" s="1"/>
  <c r="C233" i="10"/>
  <c r="D233" i="10"/>
  <c r="A234" i="10"/>
  <c r="B234" i="10"/>
  <c r="C234" i="10"/>
  <c r="D234" i="10"/>
  <c r="A235" i="10"/>
  <c r="B235" i="10"/>
  <c r="E235" i="10" s="1"/>
  <c r="F235" i="10" s="1"/>
  <c r="C235" i="10"/>
  <c r="D235" i="10"/>
  <c r="A236" i="10"/>
  <c r="B236" i="10"/>
  <c r="C236" i="10"/>
  <c r="D236" i="10"/>
  <c r="E236" i="10" s="1"/>
  <c r="F236" i="10" s="1"/>
  <c r="A237" i="10"/>
  <c r="B237" i="10"/>
  <c r="E237" i="10" s="1"/>
  <c r="F237" i="10" s="1"/>
  <c r="C237" i="10"/>
  <c r="D237" i="10"/>
  <c r="A238" i="10"/>
  <c r="B238" i="10"/>
  <c r="C238" i="10"/>
  <c r="D238" i="10"/>
  <c r="A239" i="10"/>
  <c r="B239" i="10"/>
  <c r="C239" i="10"/>
  <c r="D239" i="10"/>
  <c r="E239" i="10"/>
  <c r="F239" i="10" s="1"/>
  <c r="A240" i="10"/>
  <c r="B240" i="10"/>
  <c r="C240" i="10"/>
  <c r="E240" i="10" s="1"/>
  <c r="F240" i="10" s="1"/>
  <c r="D240" i="10"/>
  <c r="A241" i="10"/>
  <c r="B241" i="10"/>
  <c r="C241" i="10"/>
  <c r="D241" i="10"/>
  <c r="E241" i="10" s="1"/>
  <c r="F241" i="10" s="1"/>
  <c r="A242" i="10"/>
  <c r="B242" i="10"/>
  <c r="C242" i="10"/>
  <c r="E242" i="10" s="1"/>
  <c r="F242" i="10" s="1"/>
  <c r="D242" i="10"/>
  <c r="A243" i="10"/>
  <c r="B243" i="10"/>
  <c r="E243" i="10" s="1"/>
  <c r="F243" i="10" s="1"/>
  <c r="C243" i="10"/>
  <c r="D243" i="10"/>
  <c r="A244" i="10"/>
  <c r="B244" i="10"/>
  <c r="C244" i="10"/>
  <c r="D244" i="10"/>
  <c r="A245" i="10"/>
  <c r="B245" i="10"/>
  <c r="C245" i="10"/>
  <c r="D245" i="10"/>
  <c r="E245" i="10" s="1"/>
  <c r="F245" i="10"/>
  <c r="A246" i="10"/>
  <c r="B246" i="10"/>
  <c r="C246" i="10"/>
  <c r="D246" i="10"/>
  <c r="A247" i="10"/>
  <c r="B247" i="10"/>
  <c r="C247" i="10"/>
  <c r="D247" i="10"/>
  <c r="E247" i="10"/>
  <c r="F247" i="10" s="1"/>
  <c r="A248" i="10"/>
  <c r="B248" i="10"/>
  <c r="E248" i="10" s="1"/>
  <c r="F248" i="10" s="1"/>
  <c r="C248" i="10"/>
  <c r="D248" i="10"/>
  <c r="A249" i="10"/>
  <c r="B249" i="10"/>
  <c r="C249" i="10"/>
  <c r="D249" i="10"/>
  <c r="E249" i="10"/>
  <c r="F249" i="10" s="1"/>
  <c r="A250" i="10"/>
  <c r="B250" i="10"/>
  <c r="C250" i="10"/>
  <c r="E250" i="10" s="1"/>
  <c r="F250" i="10" s="1"/>
  <c r="D250" i="10"/>
  <c r="A251" i="10"/>
  <c r="B251" i="10"/>
  <c r="C251" i="10"/>
  <c r="E251" i="10" s="1"/>
  <c r="F251" i="10" s="1"/>
  <c r="D251" i="10"/>
  <c r="A252" i="10"/>
  <c r="B252" i="10"/>
  <c r="C252" i="10"/>
  <c r="D252" i="10"/>
  <c r="E252" i="10"/>
  <c r="F252" i="10"/>
  <c r="A253" i="10"/>
  <c r="B253" i="10"/>
  <c r="E253" i="10" s="1"/>
  <c r="F253" i="10" s="1"/>
  <c r="C253" i="10"/>
  <c r="D253" i="10"/>
  <c r="A254" i="10"/>
  <c r="B254" i="10"/>
  <c r="C254" i="10"/>
  <c r="D254" i="10"/>
  <c r="A255" i="10"/>
  <c r="B255" i="10"/>
  <c r="C255" i="10"/>
  <c r="D255" i="10"/>
  <c r="E255" i="10"/>
  <c r="F255" i="10" s="1"/>
  <c r="A256" i="10"/>
  <c r="B256" i="10"/>
  <c r="C256" i="10"/>
  <c r="D256" i="10"/>
  <c r="A257" i="10"/>
  <c r="B257" i="10"/>
  <c r="C257" i="10"/>
  <c r="D257" i="10"/>
  <c r="E257" i="10"/>
  <c r="F257" i="10" s="1"/>
  <c r="A258" i="10"/>
  <c r="B258" i="10"/>
  <c r="C258" i="10"/>
  <c r="E258" i="10" s="1"/>
  <c r="F258" i="10" s="1"/>
  <c r="D258" i="10"/>
  <c r="A259" i="10"/>
  <c r="B259" i="10"/>
  <c r="C259" i="10"/>
  <c r="E259" i="10" s="1"/>
  <c r="F259" i="10" s="1"/>
  <c r="D259" i="10"/>
  <c r="A260" i="10"/>
  <c r="B260" i="10"/>
  <c r="C260" i="10"/>
  <c r="D260" i="10"/>
  <c r="E260" i="10"/>
  <c r="F260" i="10" s="1"/>
  <c r="A261" i="10"/>
  <c r="B261" i="10"/>
  <c r="E261" i="10" s="1"/>
  <c r="F261" i="10" s="1"/>
  <c r="C261" i="10"/>
  <c r="D261" i="10"/>
  <c r="A262" i="10"/>
  <c r="B262" i="10"/>
  <c r="C262" i="10"/>
  <c r="D262" i="10"/>
  <c r="A263" i="10"/>
  <c r="B263" i="10"/>
  <c r="C263" i="10"/>
  <c r="E263" i="10" s="1"/>
  <c r="F263" i="10" s="1"/>
  <c r="D263" i="10"/>
  <c r="A264" i="10"/>
  <c r="B264" i="10"/>
  <c r="C264" i="10"/>
  <c r="E264" i="10" s="1"/>
  <c r="F264" i="10" s="1"/>
  <c r="D264" i="10"/>
  <c r="A265" i="10"/>
  <c r="B265" i="10"/>
  <c r="C265" i="10"/>
  <c r="D265" i="10"/>
  <c r="E265" i="10"/>
  <c r="F265" i="10" s="1"/>
  <c r="A266" i="10"/>
  <c r="B266" i="10"/>
  <c r="C266" i="10"/>
  <c r="D266" i="10"/>
  <c r="A267" i="10"/>
  <c r="B267" i="10"/>
  <c r="C267" i="10"/>
  <c r="D267" i="10"/>
  <c r="A268" i="10"/>
  <c r="B268" i="10"/>
  <c r="C268" i="10"/>
  <c r="D268" i="10"/>
  <c r="E268" i="10" s="1"/>
  <c r="F268" i="10"/>
  <c r="A269" i="10"/>
  <c r="B269" i="10"/>
  <c r="E269" i="10" s="1"/>
  <c r="C269" i="10"/>
  <c r="D269" i="10"/>
  <c r="F269" i="10"/>
  <c r="A270" i="10"/>
  <c r="B270" i="10"/>
  <c r="C270" i="10"/>
  <c r="E270" i="10" s="1"/>
  <c r="F270" i="10" s="1"/>
  <c r="D270" i="10"/>
  <c r="A271" i="10"/>
  <c r="B271" i="10"/>
  <c r="C271" i="10"/>
  <c r="E271" i="10" s="1"/>
  <c r="D271" i="10"/>
  <c r="F271" i="10"/>
  <c r="A272" i="10"/>
  <c r="B272" i="10"/>
  <c r="E272" i="10" s="1"/>
  <c r="F272" i="10" s="1"/>
  <c r="C272" i="10"/>
  <c r="D272" i="10"/>
  <c r="A273" i="10"/>
  <c r="B273" i="10"/>
  <c r="E273" i="10" s="1"/>
  <c r="F273" i="10" s="1"/>
  <c r="C273" i="10"/>
  <c r="D273" i="10"/>
  <c r="A274" i="10"/>
  <c r="B274" i="10"/>
  <c r="C274" i="10"/>
  <c r="D274" i="10"/>
  <c r="A275" i="10"/>
  <c r="B275" i="10"/>
  <c r="E275" i="10" s="1"/>
  <c r="F275" i="10" s="1"/>
  <c r="C275" i="10"/>
  <c r="D275" i="10"/>
  <c r="A276" i="10"/>
  <c r="B276" i="10"/>
  <c r="C276" i="10"/>
  <c r="D276" i="10"/>
  <c r="A277" i="10"/>
  <c r="B277" i="10"/>
  <c r="C277" i="10"/>
  <c r="D277" i="10"/>
  <c r="E277" i="10"/>
  <c r="F277" i="10" s="1"/>
  <c r="A278" i="10"/>
  <c r="B278" i="10"/>
  <c r="C278" i="10"/>
  <c r="D278" i="10"/>
  <c r="A279" i="10"/>
  <c r="B279" i="10"/>
  <c r="C279" i="10"/>
  <c r="D279" i="10"/>
  <c r="A280" i="10"/>
  <c r="B280" i="10"/>
  <c r="E280" i="10" s="1"/>
  <c r="F280" i="10" s="1"/>
  <c r="C280" i="10"/>
  <c r="D280" i="10"/>
  <c r="A281" i="10"/>
  <c r="B281" i="10"/>
  <c r="C281" i="10"/>
  <c r="D281" i="10"/>
  <c r="E281" i="10"/>
  <c r="F281" i="10" s="1"/>
  <c r="A282" i="10"/>
  <c r="B282" i="10"/>
  <c r="C282" i="10"/>
  <c r="E282" i="10" s="1"/>
  <c r="F282" i="10" s="1"/>
  <c r="D282" i="10"/>
  <c r="A283" i="10"/>
  <c r="B283" i="10"/>
  <c r="C283" i="10"/>
  <c r="D283" i="10"/>
  <c r="A284" i="10"/>
  <c r="B284" i="10"/>
  <c r="C284" i="10"/>
  <c r="D284" i="10"/>
  <c r="E284" i="10"/>
  <c r="F284" i="10" s="1"/>
  <c r="A285" i="10"/>
  <c r="B285" i="10"/>
  <c r="E285" i="10" s="1"/>
  <c r="F285" i="10" s="1"/>
  <c r="C285" i="10"/>
  <c r="D285" i="10"/>
  <c r="A286" i="10"/>
  <c r="B286" i="10"/>
  <c r="C286" i="10"/>
  <c r="D286" i="10"/>
  <c r="A287" i="10"/>
  <c r="B287" i="10"/>
  <c r="C287" i="10"/>
  <c r="D287" i="10"/>
  <c r="A288" i="10"/>
  <c r="B288" i="10"/>
  <c r="C288" i="10"/>
  <c r="E288" i="10" s="1"/>
  <c r="F288" i="10" s="1"/>
  <c r="D288" i="10"/>
  <c r="A289" i="10"/>
  <c r="B289" i="10"/>
  <c r="C289" i="10"/>
  <c r="D289" i="10"/>
  <c r="E289" i="10"/>
  <c r="F289" i="10" s="1"/>
  <c r="A290" i="10"/>
  <c r="B290" i="10"/>
  <c r="C290" i="10"/>
  <c r="D290" i="10"/>
  <c r="A291" i="10"/>
  <c r="B291" i="10"/>
  <c r="C291" i="10"/>
  <c r="D291" i="10"/>
  <c r="E291" i="10"/>
  <c r="F291" i="10" s="1"/>
  <c r="A292" i="10"/>
  <c r="B292" i="10"/>
  <c r="C292" i="10"/>
  <c r="E292" i="10" s="1"/>
  <c r="F292" i="10" s="1"/>
  <c r="D292" i="10"/>
  <c r="A293" i="10"/>
  <c r="B293" i="10"/>
  <c r="E293" i="10" s="1"/>
  <c r="F293" i="10" s="1"/>
  <c r="C293" i="10"/>
  <c r="D293" i="10"/>
  <c r="A294" i="10"/>
  <c r="B294" i="10"/>
  <c r="C294" i="10"/>
  <c r="D294" i="10"/>
  <c r="A295" i="10"/>
  <c r="B295" i="10"/>
  <c r="C295" i="10"/>
  <c r="E295" i="10" s="1"/>
  <c r="F295" i="10" s="1"/>
  <c r="D295" i="10"/>
  <c r="A296" i="10"/>
  <c r="B296" i="10"/>
  <c r="C296" i="10"/>
  <c r="D296" i="10"/>
  <c r="A297" i="10"/>
  <c r="B297" i="10"/>
  <c r="C297" i="10"/>
  <c r="D297" i="10"/>
  <c r="E297" i="10"/>
  <c r="F297" i="10" s="1"/>
  <c r="A298" i="10"/>
  <c r="B298" i="10"/>
  <c r="C298" i="10"/>
  <c r="D298" i="10"/>
  <c r="A299" i="10"/>
  <c r="B299" i="10"/>
  <c r="C299" i="10"/>
  <c r="E299" i="10" s="1"/>
  <c r="F299" i="10" s="1"/>
  <c r="D299" i="10"/>
  <c r="A300" i="10"/>
  <c r="B300" i="10"/>
  <c r="E300" i="10" s="1"/>
  <c r="C300" i="10"/>
  <c r="D300" i="10"/>
  <c r="F300" i="10"/>
  <c r="A301" i="10"/>
  <c r="B301" i="10"/>
  <c r="C301" i="10"/>
  <c r="D301" i="10"/>
  <c r="E301" i="10" s="1"/>
  <c r="F301" i="10" s="1"/>
  <c r="A302" i="10"/>
  <c r="B302" i="10"/>
  <c r="C302" i="10"/>
  <c r="D302" i="10"/>
  <c r="A303" i="10"/>
  <c r="B303" i="10"/>
  <c r="C303" i="10"/>
  <c r="E303" i="10" s="1"/>
  <c r="F303" i="10" s="1"/>
  <c r="D303" i="10"/>
  <c r="A304" i="10"/>
  <c r="B304" i="10"/>
  <c r="C304" i="10"/>
  <c r="E304" i="10" s="1"/>
  <c r="F304" i="10" s="1"/>
  <c r="D304" i="10"/>
  <c r="A305" i="10"/>
  <c r="B305" i="10"/>
  <c r="C305" i="10"/>
  <c r="D305" i="10"/>
  <c r="E305" i="10"/>
  <c r="F305" i="10" s="1"/>
  <c r="A306" i="10"/>
  <c r="B306" i="10"/>
  <c r="C306" i="10"/>
  <c r="D306" i="10"/>
  <c r="A307" i="10"/>
  <c r="B307" i="10"/>
  <c r="C307" i="10"/>
  <c r="D307" i="10"/>
  <c r="A308" i="10"/>
  <c r="B308" i="10"/>
  <c r="C308" i="10"/>
  <c r="D308" i="10"/>
  <c r="A309" i="10"/>
  <c r="B309" i="10"/>
  <c r="C309" i="10"/>
  <c r="D309" i="10"/>
  <c r="E309" i="10"/>
  <c r="F309" i="10" s="1"/>
  <c r="A310" i="10"/>
  <c r="B310" i="10"/>
  <c r="C310" i="10"/>
  <c r="D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 s="1"/>
  <c r="A313" i="10"/>
  <c r="B313" i="10"/>
  <c r="E313" i="10" s="1"/>
  <c r="F313" i="10" s="1"/>
  <c r="C313" i="10"/>
  <c r="D313" i="10"/>
  <c r="A314" i="10"/>
  <c r="B314" i="10"/>
  <c r="C314" i="10"/>
  <c r="E314" i="10" s="1"/>
  <c r="D314" i="10"/>
  <c r="F314" i="10"/>
  <c r="A315" i="10"/>
  <c r="B315" i="10"/>
  <c r="C315" i="10"/>
  <c r="D315" i="10"/>
  <c r="A316" i="10"/>
  <c r="B316" i="10"/>
  <c r="C316" i="10"/>
  <c r="D316" i="10"/>
  <c r="E316" i="10"/>
  <c r="F316" i="10" s="1"/>
  <c r="A317" i="10"/>
  <c r="B317" i="10"/>
  <c r="E317" i="10" s="1"/>
  <c r="F317" i="10" s="1"/>
  <c r="C317" i="10"/>
  <c r="D317" i="10"/>
  <c r="A318" i="10"/>
  <c r="B318" i="10"/>
  <c r="C318" i="10"/>
  <c r="D318" i="10"/>
  <c r="A319" i="10"/>
  <c r="B319" i="10"/>
  <c r="C319" i="10"/>
  <c r="D319" i="10"/>
  <c r="E319" i="10"/>
  <c r="F319" i="10" s="1"/>
  <c r="A320" i="10"/>
  <c r="B320" i="10"/>
  <c r="C320" i="10"/>
  <c r="E320" i="10" s="1"/>
  <c r="D320" i="10"/>
  <c r="F320" i="10"/>
  <c r="A321" i="10"/>
  <c r="B321" i="10"/>
  <c r="C321" i="10"/>
  <c r="D321" i="10"/>
  <c r="E321" i="10" s="1"/>
  <c r="F321" i="10" s="1"/>
  <c r="A322" i="10"/>
  <c r="B322" i="10"/>
  <c r="C322" i="10"/>
  <c r="E322" i="10" s="1"/>
  <c r="D322" i="10"/>
  <c r="F322" i="10"/>
  <c r="A323" i="10"/>
  <c r="B323" i="10"/>
  <c r="E323" i="10" s="1"/>
  <c r="F323" i="10" s="1"/>
  <c r="C323" i="10"/>
  <c r="D323" i="10"/>
  <c r="A324" i="10"/>
  <c r="B324" i="10"/>
  <c r="C324" i="10"/>
  <c r="D324" i="10"/>
  <c r="A325" i="10"/>
  <c r="B325" i="10"/>
  <c r="E325" i="10" s="1"/>
  <c r="C325" i="10"/>
  <c r="D325" i="10"/>
  <c r="F325" i="10"/>
  <c r="A326" i="10"/>
  <c r="B326" i="10"/>
  <c r="C326" i="10"/>
  <c r="D326" i="10"/>
  <c r="A327" i="10"/>
  <c r="B327" i="10"/>
  <c r="C327" i="10"/>
  <c r="D327" i="10"/>
  <c r="A328" i="10"/>
  <c r="B328" i="10"/>
  <c r="C328" i="10"/>
  <c r="D328" i="10"/>
  <c r="E328" i="10"/>
  <c r="F328" i="10" s="1"/>
  <c r="A329" i="10"/>
  <c r="B329" i="10"/>
  <c r="E329" i="10" s="1"/>
  <c r="F329" i="10" s="1"/>
  <c r="C329" i="10"/>
  <c r="D329" i="10"/>
  <c r="A330" i="10"/>
  <c r="B330" i="10"/>
  <c r="C330" i="10"/>
  <c r="D330" i="10"/>
  <c r="A331" i="10"/>
  <c r="B331" i="10"/>
  <c r="C331" i="10"/>
  <c r="E331" i="10" s="1"/>
  <c r="F331" i="10" s="1"/>
  <c r="D331" i="10"/>
  <c r="A332" i="10"/>
  <c r="B332" i="10"/>
  <c r="C332" i="10"/>
  <c r="D332" i="10"/>
  <c r="E332" i="10"/>
  <c r="F332" i="10" s="1"/>
  <c r="A333" i="10"/>
  <c r="B333" i="10"/>
  <c r="C333" i="10"/>
  <c r="D333" i="10"/>
  <c r="E333" i="10" s="1"/>
  <c r="F333" i="10"/>
  <c r="A334" i="10"/>
  <c r="B334" i="10"/>
  <c r="C334" i="10"/>
  <c r="D334" i="10"/>
  <c r="A335" i="10"/>
  <c r="B335" i="10"/>
  <c r="C335" i="10"/>
  <c r="D335" i="10"/>
  <c r="E335" i="10"/>
  <c r="F335" i="10" s="1"/>
  <c r="A336" i="10"/>
  <c r="B336" i="10"/>
  <c r="C336" i="10"/>
  <c r="E336" i="10" s="1"/>
  <c r="F336" i="10" s="1"/>
  <c r="D336" i="10"/>
  <c r="A337" i="10"/>
  <c r="B337" i="10"/>
  <c r="C337" i="10"/>
  <c r="D337" i="10"/>
  <c r="E337" i="10" s="1"/>
  <c r="F337" i="10" s="1"/>
  <c r="A338" i="10"/>
  <c r="B338" i="10"/>
  <c r="C338" i="10"/>
  <c r="E338" i="10" s="1"/>
  <c r="F338" i="10" s="1"/>
  <c r="D338" i="10"/>
  <c r="A339" i="10"/>
  <c r="B339" i="10"/>
  <c r="C339" i="10"/>
  <c r="D339" i="10"/>
  <c r="E339" i="10"/>
  <c r="F339" i="10" s="1"/>
  <c r="A340" i="10"/>
  <c r="B340" i="10"/>
  <c r="C340" i="10"/>
  <c r="E340" i="10" s="1"/>
  <c r="F340" i="10" s="1"/>
  <c r="D340" i="10"/>
  <c r="A341" i="10"/>
  <c r="B341" i="10"/>
  <c r="C341" i="10"/>
  <c r="D341" i="10"/>
  <c r="E341" i="10"/>
  <c r="F341" i="10" s="1"/>
  <c r="A342" i="10"/>
  <c r="B342" i="10"/>
  <c r="C342" i="10"/>
  <c r="D342" i="10"/>
  <c r="A343" i="10"/>
  <c r="B343" i="10"/>
  <c r="C343" i="10"/>
  <c r="E343" i="10" s="1"/>
  <c r="F343" i="10" s="1"/>
  <c r="D343" i="10"/>
  <c r="A344" i="10"/>
  <c r="B344" i="10"/>
  <c r="C344" i="10"/>
  <c r="D344" i="10"/>
  <c r="E344" i="10"/>
  <c r="F344" i="10" s="1"/>
  <c r="A345" i="10"/>
  <c r="B345" i="10"/>
  <c r="E345" i="10" s="1"/>
  <c r="C345" i="10"/>
  <c r="D345" i="10"/>
  <c r="F345" i="10"/>
  <c r="A346" i="10"/>
  <c r="B346" i="10"/>
  <c r="C346" i="10"/>
  <c r="D346" i="10"/>
  <c r="A347" i="10"/>
  <c r="B347" i="10"/>
  <c r="C347" i="10"/>
  <c r="E347" i="10" s="1"/>
  <c r="D347" i="10"/>
  <c r="F347" i="10"/>
  <c r="A348" i="10"/>
  <c r="B348" i="10"/>
  <c r="E348" i="10" s="1"/>
  <c r="F348" i="10" s="1"/>
  <c r="C348" i="10"/>
  <c r="D348" i="10"/>
  <c r="A349" i="10"/>
  <c r="B349" i="10"/>
  <c r="C349" i="10"/>
  <c r="D349" i="10"/>
  <c r="A350" i="10"/>
  <c r="B350" i="10"/>
  <c r="C350" i="10"/>
  <c r="D350" i="10"/>
  <c r="A351" i="10"/>
  <c r="B351" i="10"/>
  <c r="C351" i="10"/>
  <c r="D351" i="10"/>
  <c r="E351" i="10"/>
  <c r="F351" i="10" s="1"/>
  <c r="A352" i="10"/>
  <c r="B352" i="10"/>
  <c r="C352" i="10"/>
  <c r="D352" i="10"/>
  <c r="A353" i="10"/>
  <c r="B353" i="10"/>
  <c r="C353" i="10"/>
  <c r="D353" i="10"/>
  <c r="E353" i="10"/>
  <c r="F353" i="10" s="1"/>
  <c r="A354" i="10"/>
  <c r="B354" i="10"/>
  <c r="C354" i="10"/>
  <c r="E354" i="10" s="1"/>
  <c r="F354" i="10" s="1"/>
  <c r="D354" i="10"/>
  <c r="A355" i="10"/>
  <c r="B355" i="10"/>
  <c r="C355" i="10"/>
  <c r="D355" i="10"/>
  <c r="E355" i="10"/>
  <c r="F355" i="10" s="1"/>
  <c r="A356" i="10"/>
  <c r="B356" i="10"/>
  <c r="C356" i="10"/>
  <c r="E356" i="10" s="1"/>
  <c r="F356" i="10" s="1"/>
  <c r="D356" i="10"/>
  <c r="A357" i="10"/>
  <c r="B357" i="10"/>
  <c r="C357" i="10"/>
  <c r="D357" i="10"/>
  <c r="E357" i="10"/>
  <c r="F357" i="10" s="1"/>
  <c r="A358" i="10"/>
  <c r="B358" i="10"/>
  <c r="C358" i="10"/>
  <c r="E358" i="10" s="1"/>
  <c r="F358" i="10" s="1"/>
  <c r="D358" i="10"/>
  <c r="A359" i="10"/>
  <c r="B359" i="10"/>
  <c r="C359" i="10"/>
  <c r="D359" i="10"/>
  <c r="A360" i="10"/>
  <c r="B360" i="10"/>
  <c r="C360" i="10"/>
  <c r="D360" i="10"/>
  <c r="E360" i="10"/>
  <c r="F360" i="10" s="1"/>
  <c r="A361" i="10"/>
  <c r="B361" i="10"/>
  <c r="C361" i="10"/>
  <c r="D361" i="10"/>
  <c r="E361" i="10"/>
  <c r="F361" i="10" s="1"/>
  <c r="A362" i="10"/>
  <c r="B362" i="10"/>
  <c r="C362" i="10"/>
  <c r="D362" i="10"/>
  <c r="A363" i="10"/>
  <c r="B363" i="10"/>
  <c r="C363" i="10"/>
  <c r="D363" i="10"/>
  <c r="A364" i="10"/>
  <c r="B364" i="10"/>
  <c r="E364" i="10" s="1"/>
  <c r="F364" i="10" s="1"/>
  <c r="C364" i="10"/>
  <c r="D364" i="10"/>
  <c r="A365" i="10"/>
  <c r="B365" i="10"/>
  <c r="C365" i="10"/>
  <c r="D365" i="10"/>
  <c r="E365" i="10" s="1"/>
  <c r="F365" i="10" s="1"/>
  <c r="A366" i="10"/>
  <c r="B366" i="10"/>
  <c r="C366" i="10"/>
  <c r="D366" i="10"/>
  <c r="A367" i="10"/>
  <c r="B367" i="10"/>
  <c r="C367" i="10"/>
  <c r="D367" i="10"/>
  <c r="E367" i="10" s="1"/>
  <c r="F367" i="10" s="1"/>
  <c r="A368" i="10"/>
  <c r="B368" i="10"/>
  <c r="C368" i="10"/>
  <c r="E368" i="10" s="1"/>
  <c r="F368" i="10" s="1"/>
  <c r="D368" i="10"/>
  <c r="A369" i="10"/>
  <c r="B369" i="10"/>
  <c r="C369" i="10"/>
  <c r="D369" i="10"/>
  <c r="E369" i="10"/>
  <c r="F369" i="10" s="1"/>
  <c r="A370" i="10"/>
  <c r="B370" i="10"/>
  <c r="C370" i="10"/>
  <c r="D370" i="10"/>
  <c r="A371" i="10"/>
  <c r="B371" i="10"/>
  <c r="C371" i="10"/>
  <c r="D371" i="10"/>
  <c r="E371" i="10"/>
  <c r="F371" i="10" s="1"/>
  <c r="A372" i="10"/>
  <c r="B372" i="10"/>
  <c r="C372" i="10"/>
  <c r="D372" i="10"/>
  <c r="A373" i="10"/>
  <c r="B373" i="10"/>
  <c r="E373" i="10" s="1"/>
  <c r="F373" i="10" s="1"/>
  <c r="C373" i="10"/>
  <c r="D373" i="10"/>
  <c r="A374" i="10"/>
  <c r="B374" i="10"/>
  <c r="C374" i="10"/>
  <c r="D374" i="10"/>
  <c r="A375" i="10"/>
  <c r="B375" i="10"/>
  <c r="C375" i="10"/>
  <c r="D375" i="10"/>
  <c r="E375" i="10"/>
  <c r="F375" i="10" s="1"/>
  <c r="A376" i="10"/>
  <c r="B376" i="10"/>
  <c r="C376" i="10"/>
  <c r="D376" i="10"/>
  <c r="E376" i="10"/>
  <c r="F376" i="10" s="1"/>
  <c r="A377" i="10"/>
  <c r="B377" i="10"/>
  <c r="E377" i="10" s="1"/>
  <c r="C377" i="10"/>
  <c r="D377" i="10"/>
  <c r="F377" i="10"/>
  <c r="A378" i="10"/>
  <c r="B378" i="10"/>
  <c r="C378" i="10"/>
  <c r="E378" i="10" s="1"/>
  <c r="D378" i="10"/>
  <c r="F378" i="10"/>
  <c r="A379" i="10"/>
  <c r="B379" i="10"/>
  <c r="C379" i="10"/>
  <c r="D379" i="10"/>
  <c r="A380" i="10"/>
  <c r="B380" i="10"/>
  <c r="C380" i="10"/>
  <c r="D380" i="10"/>
  <c r="E380" i="10"/>
  <c r="F380" i="10" s="1"/>
  <c r="A381" i="10"/>
  <c r="B381" i="10"/>
  <c r="C381" i="10"/>
  <c r="D381" i="10"/>
  <c r="A382" i="10"/>
  <c r="B382" i="10"/>
  <c r="C382" i="10"/>
  <c r="E382" i="10" s="1"/>
  <c r="F382" i="10" s="1"/>
  <c r="D382" i="10"/>
  <c r="A383" i="10"/>
  <c r="B383" i="10"/>
  <c r="C383" i="10"/>
  <c r="D383" i="10"/>
  <c r="E383" i="10"/>
  <c r="F383" i="10" s="1"/>
  <c r="A384" i="10"/>
  <c r="B384" i="10"/>
  <c r="C384" i="10"/>
  <c r="E384" i="10" s="1"/>
  <c r="D384" i="10"/>
  <c r="F384" i="10"/>
  <c r="A385" i="10"/>
  <c r="B385" i="10"/>
  <c r="E385" i="10" s="1"/>
  <c r="F385" i="10" s="1"/>
  <c r="C385" i="10"/>
  <c r="D385" i="10"/>
  <c r="A386" i="10"/>
  <c r="B386" i="10"/>
  <c r="C386" i="10"/>
  <c r="E386" i="10" s="1"/>
  <c r="D386" i="10"/>
  <c r="F386" i="10"/>
  <c r="A387" i="10"/>
  <c r="B387" i="10"/>
  <c r="E387" i="10" s="1"/>
  <c r="F387" i="10" s="1"/>
  <c r="C387" i="10"/>
  <c r="D387" i="10"/>
  <c r="A388" i="10"/>
  <c r="B388" i="10"/>
  <c r="C388" i="10"/>
  <c r="D388" i="10"/>
  <c r="A389" i="10"/>
  <c r="B389" i="10"/>
  <c r="E389" i="10" s="1"/>
  <c r="C389" i="10"/>
  <c r="D389" i="10"/>
  <c r="F389" i="10"/>
  <c r="A390" i="10"/>
  <c r="B390" i="10"/>
  <c r="C390" i="10"/>
  <c r="D390" i="10"/>
  <c r="A391" i="10"/>
  <c r="B391" i="10"/>
  <c r="C391" i="10"/>
  <c r="E391" i="10" s="1"/>
  <c r="D391" i="10"/>
  <c r="F391" i="10"/>
  <c r="A392" i="10"/>
  <c r="B392" i="10"/>
  <c r="C392" i="10"/>
  <c r="E392" i="10" s="1"/>
  <c r="F392" i="10" s="1"/>
  <c r="D392" i="10"/>
  <c r="A393" i="10"/>
  <c r="B393" i="10"/>
  <c r="E393" i="10" s="1"/>
  <c r="F393" i="10" s="1"/>
  <c r="C393" i="10"/>
  <c r="D393" i="10"/>
  <c r="A394" i="10"/>
  <c r="B394" i="10"/>
  <c r="C394" i="10"/>
  <c r="E394" i="10" s="1"/>
  <c r="F394" i="10" s="1"/>
  <c r="D394" i="10"/>
  <c r="A395" i="10"/>
  <c r="B395" i="10"/>
  <c r="C395" i="10"/>
  <c r="D395" i="10"/>
  <c r="A396" i="10"/>
  <c r="B396" i="10"/>
  <c r="C396" i="10"/>
  <c r="D396" i="10"/>
  <c r="A397" i="10"/>
  <c r="B397" i="10"/>
  <c r="C397" i="10"/>
  <c r="D397" i="10"/>
  <c r="E397" i="10"/>
  <c r="F397" i="10" s="1"/>
  <c r="A398" i="10"/>
  <c r="B398" i="10"/>
  <c r="C398" i="10"/>
  <c r="D398" i="10"/>
  <c r="E398" i="10"/>
  <c r="F398" i="10"/>
  <c r="A399" i="10"/>
  <c r="B399" i="10"/>
  <c r="C399" i="10"/>
  <c r="E399" i="10" s="1"/>
  <c r="D399" i="10"/>
  <c r="F399" i="10"/>
  <c r="A400" i="10"/>
  <c r="B400" i="10"/>
  <c r="C400" i="10"/>
  <c r="D400" i="10"/>
  <c r="A401" i="10"/>
  <c r="B401" i="10"/>
  <c r="C401" i="10"/>
  <c r="D401" i="10"/>
  <c r="E401" i="10" s="1"/>
  <c r="F401" i="10" s="1"/>
  <c r="A402" i="10"/>
  <c r="B402" i="10"/>
  <c r="E402" i="10" s="1"/>
  <c r="F402" i="10" s="1"/>
  <c r="C402" i="10"/>
  <c r="D402" i="10"/>
  <c r="A403" i="10"/>
  <c r="B403" i="10"/>
  <c r="C403" i="10"/>
  <c r="D403" i="10"/>
  <c r="A404" i="10"/>
  <c r="B404" i="10"/>
  <c r="C404" i="10"/>
  <c r="E404" i="10" s="1"/>
  <c r="F404" i="10" s="1"/>
  <c r="D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 s="1"/>
  <c r="A407" i="10"/>
  <c r="B407" i="10"/>
  <c r="C407" i="10"/>
  <c r="E407" i="10" s="1"/>
  <c r="F407" i="10" s="1"/>
  <c r="D407" i="10"/>
  <c r="A408" i="10"/>
  <c r="B408" i="10"/>
  <c r="C408" i="10"/>
  <c r="D408" i="10"/>
  <c r="E408" i="10"/>
  <c r="F408" i="10"/>
  <c r="A409" i="10"/>
  <c r="B409" i="10"/>
  <c r="C409" i="10"/>
  <c r="E409" i="10" s="1"/>
  <c r="F409" i="10" s="1"/>
  <c r="D409" i="10"/>
  <c r="A410" i="10"/>
  <c r="B410" i="10"/>
  <c r="E410" i="10" s="1"/>
  <c r="F410" i="10" s="1"/>
  <c r="C410" i="10"/>
  <c r="D410" i="10"/>
  <c r="A411" i="10"/>
  <c r="B411" i="10"/>
  <c r="C411" i="10"/>
  <c r="D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 s="1"/>
  <c r="A414" i="10"/>
  <c r="B414" i="10"/>
  <c r="E414" i="10" s="1"/>
  <c r="F414" i="10" s="1"/>
  <c r="C414" i="10"/>
  <c r="D414" i="10"/>
  <c r="A415" i="10"/>
  <c r="B415" i="10"/>
  <c r="C415" i="10"/>
  <c r="D415" i="10"/>
  <c r="A416" i="10"/>
  <c r="B416" i="10"/>
  <c r="C416" i="10"/>
  <c r="E416" i="10" s="1"/>
  <c r="D416" i="10"/>
  <c r="F416" i="10"/>
  <c r="A417" i="10"/>
  <c r="B417" i="10"/>
  <c r="E417" i="10" s="1"/>
  <c r="F417" i="10" s="1"/>
  <c r="C417" i="10"/>
  <c r="D417" i="10"/>
  <c r="A418" i="10"/>
  <c r="B418" i="10"/>
  <c r="C418" i="10"/>
  <c r="D418" i="10"/>
  <c r="A419" i="10"/>
  <c r="B419" i="10"/>
  <c r="C419" i="10"/>
  <c r="D419" i="10"/>
  <c r="A420" i="10"/>
  <c r="B420" i="10"/>
  <c r="C420" i="10"/>
  <c r="D420" i="10"/>
  <c r="E420" i="10"/>
  <c r="F420" i="10" s="1"/>
  <c r="A421" i="10"/>
  <c r="B421" i="10"/>
  <c r="C421" i="10"/>
  <c r="E421" i="10" s="1"/>
  <c r="F421" i="10" s="1"/>
  <c r="D421" i="10"/>
  <c r="A422" i="10"/>
  <c r="B422" i="10"/>
  <c r="C422" i="10"/>
  <c r="D422" i="10"/>
  <c r="E422" i="10"/>
  <c r="F422" i="10" s="1"/>
  <c r="A423" i="10"/>
  <c r="B423" i="10"/>
  <c r="C423" i="10"/>
  <c r="E423" i="10" s="1"/>
  <c r="D423" i="10"/>
  <c r="F423" i="10"/>
  <c r="A424" i="10"/>
  <c r="B424" i="10"/>
  <c r="E424" i="10" s="1"/>
  <c r="F424" i="10" s="1"/>
  <c r="C424" i="10"/>
  <c r="D424" i="10"/>
  <c r="A425" i="10"/>
  <c r="B425" i="10"/>
  <c r="C425" i="10"/>
  <c r="D425" i="10"/>
  <c r="A426" i="10"/>
  <c r="B426" i="10"/>
  <c r="C426" i="10"/>
  <c r="D426" i="10"/>
  <c r="E426" i="10" s="1"/>
  <c r="F426" i="10" s="1"/>
  <c r="A427" i="10"/>
  <c r="B427" i="10"/>
  <c r="C427" i="10"/>
  <c r="D427" i="10"/>
  <c r="A428" i="10"/>
  <c r="B428" i="10"/>
  <c r="C428" i="10"/>
  <c r="D428" i="10"/>
  <c r="A429" i="10"/>
  <c r="B429" i="10"/>
  <c r="C429" i="10"/>
  <c r="E429" i="10" s="1"/>
  <c r="F429" i="10" s="1"/>
  <c r="D429" i="10"/>
  <c r="A430" i="10"/>
  <c r="B430" i="10"/>
  <c r="C430" i="10"/>
  <c r="D430" i="10"/>
  <c r="E430" i="10"/>
  <c r="F430" i="10"/>
  <c r="A431" i="10"/>
  <c r="B431" i="10"/>
  <c r="C431" i="10"/>
  <c r="E431" i="10" s="1"/>
  <c r="D431" i="10"/>
  <c r="F431" i="10"/>
  <c r="A432" i="10"/>
  <c r="B432" i="10"/>
  <c r="C432" i="10"/>
  <c r="D432" i="10"/>
  <c r="A433" i="10"/>
  <c r="B433" i="10"/>
  <c r="C433" i="10"/>
  <c r="D433" i="10"/>
  <c r="E433" i="10"/>
  <c r="F433" i="10"/>
  <c r="A434" i="10"/>
  <c r="B434" i="10"/>
  <c r="E434" i="10" s="1"/>
  <c r="F434" i="10" s="1"/>
  <c r="C434" i="10"/>
  <c r="D434" i="10"/>
  <c r="A435" i="10"/>
  <c r="B435" i="10"/>
  <c r="C435" i="10"/>
  <c r="D435" i="10"/>
  <c r="A436" i="10"/>
  <c r="B436" i="10"/>
  <c r="C436" i="10"/>
  <c r="E436" i="10" s="1"/>
  <c r="F436" i="10" s="1"/>
  <c r="D436" i="10"/>
  <c r="A437" i="10"/>
  <c r="B437" i="10"/>
  <c r="C437" i="10"/>
  <c r="E437" i="10" s="1"/>
  <c r="F437" i="10" s="1"/>
  <c r="D437" i="10"/>
  <c r="A438" i="10"/>
  <c r="B438" i="10"/>
  <c r="C438" i="10"/>
  <c r="D438" i="10"/>
  <c r="E438" i="10"/>
  <c r="F438" i="10" s="1"/>
  <c r="A439" i="10"/>
  <c r="B439" i="10"/>
  <c r="C439" i="10"/>
  <c r="E439" i="10" s="1"/>
  <c r="F439" i="10" s="1"/>
  <c r="D439" i="10"/>
  <c r="A440" i="10"/>
  <c r="B440" i="10"/>
  <c r="C440" i="10"/>
  <c r="D440" i="10"/>
  <c r="E440" i="10"/>
  <c r="F440" i="10" s="1"/>
  <c r="A441" i="10"/>
  <c r="B441" i="10"/>
  <c r="C441" i="10"/>
  <c r="D441" i="10"/>
  <c r="A442" i="10"/>
  <c r="B442" i="10"/>
  <c r="E442" i="10" s="1"/>
  <c r="F442" i="10" s="1"/>
  <c r="C442" i="10"/>
  <c r="D442" i="10"/>
  <c r="A443" i="10"/>
  <c r="B443" i="10"/>
  <c r="C443" i="10"/>
  <c r="D443" i="10"/>
  <c r="A444" i="10"/>
  <c r="B444" i="10"/>
  <c r="C444" i="10"/>
  <c r="E444" i="10" s="1"/>
  <c r="F444" i="10" s="1"/>
  <c r="D444" i="10"/>
  <c r="A445" i="10"/>
  <c r="B445" i="10"/>
  <c r="C445" i="10"/>
  <c r="D445" i="10"/>
  <c r="E445" i="10"/>
  <c r="F445" i="10" s="1"/>
  <c r="A446" i="10"/>
  <c r="B446" i="10"/>
  <c r="E446" i="10" s="1"/>
  <c r="F446" i="10" s="1"/>
  <c r="C446" i="10"/>
  <c r="D446" i="10"/>
  <c r="A447" i="10"/>
  <c r="B447" i="10"/>
  <c r="C447" i="10"/>
  <c r="D447" i="10"/>
  <c r="A448" i="10"/>
  <c r="B448" i="10"/>
  <c r="C448" i="10"/>
  <c r="D448" i="10"/>
  <c r="A449" i="10"/>
  <c r="B449" i="10"/>
  <c r="E449" i="10" s="1"/>
  <c r="C449" i="10"/>
  <c r="D449" i="10"/>
  <c r="F449" i="10"/>
  <c r="A450" i="10"/>
  <c r="B450" i="10"/>
  <c r="E450" i="10" s="1"/>
  <c r="F450" i="10" s="1"/>
  <c r="C450" i="10"/>
  <c r="D450" i="10"/>
  <c r="A451" i="10"/>
  <c r="B451" i="10"/>
  <c r="C451" i="10"/>
  <c r="D451" i="10"/>
  <c r="A452" i="10"/>
  <c r="B452" i="10"/>
  <c r="C452" i="10"/>
  <c r="D452" i="10"/>
  <c r="E452" i="10"/>
  <c r="F452" i="10" s="1"/>
  <c r="A453" i="10"/>
  <c r="B453" i="10"/>
  <c r="C453" i="10"/>
  <c r="E453" i="10" s="1"/>
  <c r="F453" i="10" s="1"/>
  <c r="D453" i="10"/>
  <c r="A454" i="10"/>
  <c r="B454" i="10"/>
  <c r="C454" i="10"/>
  <c r="D454" i="10"/>
  <c r="E454" i="10"/>
  <c r="F454" i="10" s="1"/>
  <c r="A455" i="10"/>
  <c r="B455" i="10"/>
  <c r="C455" i="10"/>
  <c r="E455" i="10" s="1"/>
  <c r="F455" i="10" s="1"/>
  <c r="D455" i="10"/>
  <c r="A456" i="10"/>
  <c r="B456" i="10"/>
  <c r="E456" i="10" s="1"/>
  <c r="C456" i="10"/>
  <c r="D456" i="10"/>
  <c r="F456" i="10"/>
  <c r="A457" i="10"/>
  <c r="B457" i="10"/>
  <c r="C457" i="10"/>
  <c r="D457" i="10"/>
  <c r="A458" i="10"/>
  <c r="B458" i="10"/>
  <c r="C458" i="10"/>
  <c r="D458" i="10"/>
  <c r="E458" i="10"/>
  <c r="F458" i="10"/>
  <c r="A459" i="10"/>
  <c r="B459" i="10"/>
  <c r="C459" i="10"/>
  <c r="D459" i="10"/>
  <c r="A460" i="10"/>
  <c r="B460" i="10"/>
  <c r="C460" i="10"/>
  <c r="E460" i="10" s="1"/>
  <c r="F460" i="10" s="1"/>
  <c r="D460" i="10"/>
  <c r="A461" i="10"/>
  <c r="B461" i="10"/>
  <c r="C461" i="10"/>
  <c r="D461" i="10"/>
  <c r="E461" i="10"/>
  <c r="F461" i="10" s="1"/>
  <c r="A462" i="10"/>
  <c r="B462" i="10"/>
  <c r="C462" i="10"/>
  <c r="E462" i="10" s="1"/>
  <c r="F462" i="10" s="1"/>
  <c r="D462" i="10"/>
  <c r="A463" i="10"/>
  <c r="B463" i="10"/>
  <c r="C463" i="10"/>
  <c r="D463" i="10"/>
  <c r="E463" i="10"/>
  <c r="F463" i="10" s="1"/>
  <c r="A464" i="10"/>
  <c r="B464" i="10"/>
  <c r="C464" i="10"/>
  <c r="D464" i="10"/>
  <c r="A465" i="10"/>
  <c r="B465" i="10"/>
  <c r="C465" i="10"/>
  <c r="E465" i="10" s="1"/>
  <c r="F465" i="10" s="1"/>
  <c r="D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 s="1"/>
  <c r="A468" i="10"/>
  <c r="B468" i="10"/>
  <c r="C468" i="10"/>
  <c r="E468" i="10" s="1"/>
  <c r="F468" i="10" s="1"/>
  <c r="D468" i="10"/>
  <c r="A469" i="10"/>
  <c r="B469" i="10"/>
  <c r="C469" i="10"/>
  <c r="D469" i="10"/>
  <c r="E469" i="10"/>
  <c r="F469" i="10" s="1"/>
  <c r="A470" i="10"/>
  <c r="B470" i="10"/>
  <c r="C470" i="10"/>
  <c r="E470" i="10" s="1"/>
  <c r="F470" i="10" s="1"/>
  <c r="D470" i="10"/>
  <c r="A471" i="10"/>
  <c r="B471" i="10"/>
  <c r="C471" i="10"/>
  <c r="D471" i="10"/>
  <c r="E471" i="10"/>
  <c r="F471" i="10" s="1"/>
  <c r="A472" i="10"/>
  <c r="B472" i="10"/>
  <c r="C472" i="10"/>
  <c r="D472" i="10"/>
  <c r="A473" i="10"/>
  <c r="B473" i="10"/>
  <c r="C473" i="10"/>
  <c r="E473" i="10" s="1"/>
  <c r="F473" i="10" s="1"/>
  <c r="D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 s="1"/>
  <c r="A476" i="10"/>
  <c r="B476" i="10"/>
  <c r="C476" i="10"/>
  <c r="E476" i="10" s="1"/>
  <c r="F476" i="10" s="1"/>
  <c r="D476" i="10"/>
  <c r="A477" i="10"/>
  <c r="B477" i="10"/>
  <c r="C477" i="10"/>
  <c r="D477" i="10"/>
  <c r="E477" i="10"/>
  <c r="F477" i="10" s="1"/>
  <c r="A478" i="10"/>
  <c r="B478" i="10"/>
  <c r="C478" i="10"/>
  <c r="E478" i="10" s="1"/>
  <c r="F478" i="10" s="1"/>
  <c r="D478" i="10"/>
  <c r="A479" i="10"/>
  <c r="B479" i="10"/>
  <c r="C479" i="10"/>
  <c r="D479" i="10"/>
  <c r="E479" i="10"/>
  <c r="F479" i="10" s="1"/>
  <c r="A480" i="10"/>
  <c r="B480" i="10"/>
  <c r="C480" i="10"/>
  <c r="D480" i="10"/>
  <c r="A481" i="10"/>
  <c r="B481" i="10"/>
  <c r="C481" i="10"/>
  <c r="E481" i="10" s="1"/>
  <c r="F481" i="10" s="1"/>
  <c r="D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 s="1"/>
  <c r="A484" i="10"/>
  <c r="B484" i="10"/>
  <c r="C484" i="10"/>
  <c r="E484" i="10" s="1"/>
  <c r="F484" i="10" s="1"/>
  <c r="D484" i="10"/>
  <c r="A485" i="10"/>
  <c r="B485" i="10"/>
  <c r="C485" i="10"/>
  <c r="D485" i="10"/>
  <c r="E485" i="10"/>
  <c r="F485" i="10" s="1"/>
  <c r="A486" i="10"/>
  <c r="B486" i="10"/>
  <c r="C486" i="10"/>
  <c r="E486" i="10" s="1"/>
  <c r="F486" i="10" s="1"/>
  <c r="D486" i="10"/>
  <c r="A487" i="10"/>
  <c r="B487" i="10"/>
  <c r="C487" i="10"/>
  <c r="D487" i="10"/>
  <c r="E487" i="10"/>
  <c r="F487" i="10" s="1"/>
  <c r="A488" i="10"/>
  <c r="B488" i="10"/>
  <c r="C488" i="10"/>
  <c r="D488" i="10"/>
  <c r="A489" i="10"/>
  <c r="B489" i="10"/>
  <c r="C489" i="10"/>
  <c r="E489" i="10" s="1"/>
  <c r="F489" i="10" s="1"/>
  <c r="D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 s="1"/>
  <c r="A492" i="10"/>
  <c r="B492" i="10"/>
  <c r="C492" i="10"/>
  <c r="E492" i="10" s="1"/>
  <c r="F492" i="10" s="1"/>
  <c r="D492" i="10"/>
  <c r="A493" i="10"/>
  <c r="B493" i="10"/>
  <c r="C493" i="10"/>
  <c r="D493" i="10"/>
  <c r="E493" i="10"/>
  <c r="F493" i="10" s="1"/>
  <c r="A494" i="10"/>
  <c r="B494" i="10"/>
  <c r="C494" i="10"/>
  <c r="E494" i="10" s="1"/>
  <c r="F494" i="10" s="1"/>
  <c r="D494" i="10"/>
  <c r="A495" i="10"/>
  <c r="B495" i="10"/>
  <c r="C495" i="10"/>
  <c r="D495" i="10"/>
  <c r="E495" i="10"/>
  <c r="F495" i="10" s="1"/>
  <c r="A496" i="10"/>
  <c r="B496" i="10"/>
  <c r="C496" i="10"/>
  <c r="D496" i="10"/>
  <c r="A497" i="10"/>
  <c r="B497" i="10"/>
  <c r="C497" i="10"/>
  <c r="E497" i="10" s="1"/>
  <c r="F497" i="10" s="1"/>
  <c r="D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 s="1"/>
  <c r="A500" i="10"/>
  <c r="B500" i="10"/>
  <c r="C500" i="10"/>
  <c r="E500" i="10" s="1"/>
  <c r="F500" i="10" s="1"/>
  <c r="D500" i="10"/>
  <c r="C5" i="4"/>
  <c r="H5" i="4"/>
  <c r="G6" i="4"/>
  <c r="H8" i="4"/>
  <c r="G12" i="4"/>
  <c r="G13" i="4"/>
  <c r="G14" i="4"/>
  <c r="G15" i="4"/>
  <c r="H15" i="4"/>
  <c r="G16" i="4"/>
  <c r="H16" i="4"/>
  <c r="A4" i="12"/>
  <c r="A4" i="7"/>
  <c r="H7" i="7"/>
  <c r="K7" i="7"/>
  <c r="A3" i="8"/>
  <c r="B6" i="8"/>
  <c r="G8" i="4" s="1"/>
  <c r="C6" i="8"/>
  <c r="A9" i="8"/>
  <c r="A3" i="5"/>
  <c r="B6" i="5"/>
  <c r="C6" i="5"/>
  <c r="H6" i="4" s="1"/>
  <c r="B7" i="5"/>
  <c r="G7" i="4" s="1"/>
  <c r="C7" i="5"/>
  <c r="H7" i="4" s="1"/>
  <c r="A9" i="5"/>
  <c r="A3" i="6"/>
  <c r="B6" i="6"/>
  <c r="G5" i="4" s="1"/>
  <c r="C6" i="6"/>
  <c r="A9" i="6"/>
  <c r="H1" i="3"/>
  <c r="C8" i="4" s="1"/>
  <c r="A3" i="3"/>
  <c r="H1" i="2"/>
  <c r="C7" i="4" s="1"/>
  <c r="C6" i="4" s="1"/>
  <c r="B7" i="7" s="1"/>
  <c r="E7" i="7" s="1"/>
  <c r="A3" i="2"/>
  <c r="H1" i="1"/>
  <c r="A3" i="1"/>
  <c r="E432" i="10" l="1"/>
  <c r="F432" i="10" s="1"/>
  <c r="E100" i="10"/>
  <c r="F100" i="10" s="1"/>
  <c r="E443" i="10"/>
  <c r="F443" i="10" s="1"/>
  <c r="E346" i="10"/>
  <c r="F346" i="10" s="1"/>
  <c r="E457" i="10"/>
  <c r="F457" i="10" s="1"/>
  <c r="E447" i="10"/>
  <c r="F447" i="10" s="1"/>
  <c r="E396" i="10"/>
  <c r="F396" i="10" s="1"/>
  <c r="E359" i="10"/>
  <c r="F359" i="10" s="1"/>
  <c r="E324" i="10"/>
  <c r="F324" i="10" s="1"/>
  <c r="E310" i="10"/>
  <c r="F310" i="10" s="1"/>
  <c r="E415" i="10"/>
  <c r="F415" i="10" s="1"/>
  <c r="E388" i="10"/>
  <c r="F388" i="10" s="1"/>
  <c r="E160" i="10"/>
  <c r="F160" i="10" s="1"/>
  <c r="F12" i="10"/>
  <c r="C6" i="10"/>
  <c r="H12" i="4" s="1"/>
  <c r="E448" i="10"/>
  <c r="F448" i="10" s="1"/>
  <c r="E425" i="10"/>
  <c r="F425" i="10" s="1"/>
  <c r="E156" i="10"/>
  <c r="F156" i="10" s="1"/>
  <c r="E441" i="10"/>
  <c r="F441" i="10" s="1"/>
  <c r="E379" i="10"/>
  <c r="F379" i="10" s="1"/>
  <c r="E374" i="10"/>
  <c r="F374" i="10" s="1"/>
  <c r="E276" i="10"/>
  <c r="F276" i="10" s="1"/>
  <c r="E267" i="10"/>
  <c r="F267" i="10" s="1"/>
  <c r="E496" i="10"/>
  <c r="F496" i="10" s="1"/>
  <c r="E488" i="10"/>
  <c r="F488" i="10" s="1"/>
  <c r="E480" i="10"/>
  <c r="F480" i="10" s="1"/>
  <c r="E472" i="10"/>
  <c r="F472" i="10" s="1"/>
  <c r="E464" i="10"/>
  <c r="F464" i="10" s="1"/>
  <c r="E428" i="10"/>
  <c r="F428" i="10" s="1"/>
  <c r="E418" i="10"/>
  <c r="F418" i="10" s="1"/>
  <c r="E411" i="10"/>
  <c r="F411" i="10" s="1"/>
  <c r="E56" i="10"/>
  <c r="F56" i="10" s="1"/>
  <c r="E216" i="10"/>
  <c r="F216" i="10" s="1"/>
  <c r="E77" i="10"/>
  <c r="F77" i="10" s="1"/>
  <c r="E400" i="10"/>
  <c r="F400" i="10" s="1"/>
  <c r="E349" i="10"/>
  <c r="F349" i="10" s="1"/>
  <c r="E307" i="10"/>
  <c r="F307" i="10" s="1"/>
  <c r="E296" i="10"/>
  <c r="F296" i="10" s="1"/>
  <c r="E294" i="10"/>
  <c r="F294" i="10" s="1"/>
  <c r="E228" i="10"/>
  <c r="F228" i="10" s="1"/>
  <c r="E381" i="10"/>
  <c r="F381" i="10" s="1"/>
  <c r="E435" i="10"/>
  <c r="F435" i="10" s="1"/>
  <c r="E403" i="10"/>
  <c r="F403" i="10" s="1"/>
  <c r="E390" i="10"/>
  <c r="F390" i="10" s="1"/>
  <c r="E370" i="10"/>
  <c r="F370" i="10" s="1"/>
  <c r="E326" i="10"/>
  <c r="F326" i="10" s="1"/>
  <c r="E315" i="10"/>
  <c r="F315" i="10" s="1"/>
  <c r="E290" i="10"/>
  <c r="F290" i="10" s="1"/>
  <c r="E256" i="10"/>
  <c r="F256" i="10" s="1"/>
  <c r="E203" i="10"/>
  <c r="F203" i="10" s="1"/>
  <c r="E182" i="10"/>
  <c r="F182" i="10" s="1"/>
  <c r="E139" i="10"/>
  <c r="F139" i="10" s="1"/>
  <c r="E124" i="10"/>
  <c r="F124" i="10" s="1"/>
  <c r="E71" i="10"/>
  <c r="F71" i="10" s="1"/>
  <c r="E53" i="10"/>
  <c r="F53" i="10" s="1"/>
  <c r="E36" i="10"/>
  <c r="F36" i="10" s="1"/>
  <c r="E451" i="10"/>
  <c r="F451" i="10" s="1"/>
  <c r="E419" i="10"/>
  <c r="F419" i="10" s="1"/>
  <c r="E363" i="10"/>
  <c r="F363" i="10" s="1"/>
  <c r="E352" i="10"/>
  <c r="F352" i="10" s="1"/>
  <c r="E327" i="10"/>
  <c r="F327" i="10" s="1"/>
  <c r="E308" i="10"/>
  <c r="F308" i="10" s="1"/>
  <c r="E279" i="10"/>
  <c r="F279" i="10" s="1"/>
  <c r="E244" i="10"/>
  <c r="F244" i="10" s="1"/>
  <c r="E234" i="10"/>
  <c r="F234" i="10" s="1"/>
  <c r="E192" i="10"/>
  <c r="F192" i="10" s="1"/>
  <c r="E173" i="10"/>
  <c r="F173" i="10" s="1"/>
  <c r="E152" i="10"/>
  <c r="F152" i="10" s="1"/>
  <c r="E128" i="10"/>
  <c r="F128" i="10" s="1"/>
  <c r="E75" i="10"/>
  <c r="F75" i="10" s="1"/>
  <c r="E32" i="10"/>
  <c r="F32" i="10" s="1"/>
  <c r="E28" i="10"/>
  <c r="F28" i="10" s="1"/>
  <c r="E231" i="10"/>
  <c r="F231" i="10" s="1"/>
  <c r="E199" i="10"/>
  <c r="F199" i="10" s="1"/>
  <c r="E163" i="10"/>
  <c r="F163" i="10" s="1"/>
  <c r="E45" i="10"/>
  <c r="F45" i="10" s="1"/>
  <c r="E459" i="10"/>
  <c r="F459" i="10" s="1"/>
  <c r="E427" i="10"/>
  <c r="F427" i="10" s="1"/>
  <c r="E395" i="10"/>
  <c r="F395" i="10" s="1"/>
  <c r="E372" i="10"/>
  <c r="F372" i="10" s="1"/>
  <c r="E342" i="10"/>
  <c r="F342" i="10" s="1"/>
  <c r="E306" i="10"/>
  <c r="F306" i="10" s="1"/>
  <c r="E287" i="10"/>
  <c r="F287" i="10" s="1"/>
  <c r="E274" i="10"/>
  <c r="F274" i="10" s="1"/>
  <c r="E266" i="10"/>
  <c r="F266" i="10" s="1"/>
  <c r="E227" i="10"/>
  <c r="F227" i="10" s="1"/>
  <c r="E208" i="10"/>
  <c r="F208" i="10" s="1"/>
  <c r="E103" i="10"/>
  <c r="F103" i="10" s="1"/>
  <c r="E166" i="10"/>
  <c r="F166" i="10" s="1"/>
  <c r="E148" i="10"/>
  <c r="F148" i="10" s="1"/>
  <c r="E142" i="10"/>
  <c r="F142" i="10" s="1"/>
  <c r="E130" i="10"/>
  <c r="F130" i="10" s="1"/>
  <c r="E118" i="10"/>
  <c r="F118" i="10" s="1"/>
  <c r="E91" i="10"/>
  <c r="F91" i="10" s="1"/>
  <c r="E38" i="10"/>
  <c r="F38" i="10" s="1"/>
  <c r="E20" i="10"/>
  <c r="F20" i="10" s="1"/>
  <c r="E350" i="10"/>
  <c r="F350" i="10" s="1"/>
  <c r="E318" i="10"/>
  <c r="F318" i="10" s="1"/>
  <c r="E283" i="10"/>
  <c r="F283" i="10" s="1"/>
  <c r="E238" i="10"/>
  <c r="F238" i="10" s="1"/>
  <c r="E212" i="10"/>
  <c r="F212" i="10" s="1"/>
  <c r="E187" i="10"/>
  <c r="F187" i="10" s="1"/>
  <c r="E134" i="10"/>
  <c r="F134" i="10" s="1"/>
  <c r="E116" i="10"/>
  <c r="F116" i="10" s="1"/>
  <c r="E110" i="10"/>
  <c r="F110" i="10" s="1"/>
  <c r="E98" i="10"/>
  <c r="F98" i="10" s="1"/>
  <c r="E86" i="10"/>
  <c r="F86" i="10" s="1"/>
  <c r="E59" i="10"/>
  <c r="F59" i="10" s="1"/>
  <c r="E155" i="10"/>
  <c r="F155" i="10" s="1"/>
  <c r="E102" i="10"/>
  <c r="F102" i="10" s="1"/>
  <c r="E84" i="10"/>
  <c r="F84" i="10" s="1"/>
  <c r="E78" i="10"/>
  <c r="F78" i="10" s="1"/>
  <c r="E54" i="10"/>
  <c r="F54" i="10" s="1"/>
  <c r="E27" i="10"/>
  <c r="F27" i="10" s="1"/>
  <c r="E362" i="10"/>
  <c r="F362" i="10" s="1"/>
  <c r="E330" i="10"/>
  <c r="F330" i="10" s="1"/>
  <c r="E298" i="10"/>
  <c r="F298" i="10" s="1"/>
  <c r="E278" i="10"/>
  <c r="F278" i="10" s="1"/>
  <c r="E262" i="10"/>
  <c r="F262" i="10" s="1"/>
  <c r="E210" i="10"/>
  <c r="F210" i="10" s="1"/>
  <c r="E144" i="10"/>
  <c r="F144" i="10" s="1"/>
  <c r="E141" i="10"/>
  <c r="F141" i="10" s="1"/>
  <c r="E138" i="10"/>
  <c r="F138" i="10" s="1"/>
  <c r="E114" i="10"/>
  <c r="F114" i="10" s="1"/>
  <c r="E87" i="10"/>
  <c r="F87" i="10" s="1"/>
  <c r="E366" i="10"/>
  <c r="F366" i="10" s="1"/>
  <c r="E334" i="10"/>
  <c r="F334" i="10" s="1"/>
  <c r="E302" i="10"/>
  <c r="F302" i="10" s="1"/>
  <c r="E246" i="10"/>
  <c r="F246" i="10" s="1"/>
  <c r="E230" i="10"/>
  <c r="F230" i="10" s="1"/>
  <c r="E198" i="10"/>
  <c r="F198" i="10" s="1"/>
  <c r="E180" i="10"/>
  <c r="F180" i="10" s="1"/>
  <c r="E174" i="10"/>
  <c r="F174" i="10" s="1"/>
  <c r="E162" i="10"/>
  <c r="F162" i="10" s="1"/>
  <c r="E123" i="10"/>
  <c r="F123" i="10" s="1"/>
  <c r="E70" i="10"/>
  <c r="F70" i="10" s="1"/>
  <c r="E52" i="10"/>
  <c r="F52" i="10" s="1"/>
  <c r="E46" i="10"/>
  <c r="F46" i="10" s="1"/>
  <c r="E34" i="10"/>
  <c r="F34" i="10" s="1"/>
  <c r="E22" i="10"/>
  <c r="F22" i="10" s="1"/>
  <c r="E186" i="10"/>
  <c r="F186" i="10" s="1"/>
  <c r="E154" i="10"/>
  <c r="F154" i="10" s="1"/>
  <c r="E122" i="10"/>
  <c r="F122" i="10" s="1"/>
  <c r="E90" i="10"/>
  <c r="F90" i="10" s="1"/>
  <c r="E58" i="10"/>
  <c r="F58" i="10" s="1"/>
  <c r="E26" i="10"/>
  <c r="F26" i="10" s="1"/>
  <c r="E286" i="10"/>
  <c r="F286" i="10" s="1"/>
  <c r="E254" i="10"/>
  <c r="F254" i="10" s="1"/>
  <c r="E222" i="10"/>
  <c r="F222" i="10" s="1"/>
  <c r="E190" i="10"/>
  <c r="F190" i="10" s="1"/>
  <c r="E158" i="10"/>
  <c r="F158" i="10" s="1"/>
  <c r="E126" i="10"/>
  <c r="F126" i="10" s="1"/>
  <c r="E94" i="10"/>
  <c r="F94" i="10" s="1"/>
  <c r="E62" i="10"/>
  <c r="F62" i="10" s="1"/>
  <c r="E30" i="10"/>
  <c r="F30" i="10" s="1"/>
</calcChain>
</file>

<file path=xl/sharedStrings.xml><?xml version="1.0" encoding="utf-8"?>
<sst xmlns="http://schemas.openxmlformats.org/spreadsheetml/2006/main" count="1886" uniqueCount="672">
  <si>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</si>
  <si>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</si>
  <si>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</si>
  <si>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</si>
  <si>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</si>
  <si>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</si>
  <si>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</si>
  <si>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</si>
  <si>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</si>
  <si>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</si>
  <si>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</si>
  <si>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</si>
  <si>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</si>
  <si>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</si>
  <si>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</si>
  <si>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</si>
  <si>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</si>
  <si>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</si>
  <si>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</si>
  <si>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</si>
  <si>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</si>
  <si>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</si>
  <si>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</si>
  <si>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</si>
  <si>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</si>
  <si>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</si>
  <si>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</si>
  <si>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</si>
  <si>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</si>
  <si>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</si>
  <si>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</si>
  <si>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</si>
  <si>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</si>
  <si>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</si>
  <si>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</si>
  <si>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</si>
  <si>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</si>
  <si>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</si>
  <si>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</si>
  <si>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</si>
  <si>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</si>
  <si>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</si>
  <si>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</si>
  <si>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</si>
  <si>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</si>
  <si>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</si>
  <si>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</si>
  <si>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</si>
  <si>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</si>
  <si>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</si>
  <si>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</si>
  <si>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</si>
  <si>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</si>
  <si>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</si>
  <si>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</si>
  <si>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</si>
  <si>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</si>
  <si>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</si>
  <si>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</si>
  <si>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</si>
  <si>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</si>
  <si>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</si>
  <si>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</si>
  <si>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</si>
  <si>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</si>
  <si>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</si>
  <si>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</si>
  <si>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</si>
  <si>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</si>
  <si>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</si>
  <si>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</si>
  <si>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</si>
  <si>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</si>
  <si>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</si>
  <si>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</si>
  <si>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</si>
  <si>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</si>
  <si>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</si>
  <si>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</si>
  <si>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</si>
  <si>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</si>
  <si>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</si>
  <si>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</si>
  <si>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</si>
  <si>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</si>
  <si>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</si>
  <si>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</si>
  <si>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</si>
  <si>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</si>
  <si>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</si>
  <si>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</si>
  <si>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</si>
  <si>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</si>
  <si>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</si>
  <si>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</si>
  <si>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</si>
  <si>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</si>
  <si>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</si>
  <si>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</si>
  <si>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</si>
  <si>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</si>
  <si>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</si>
  <si>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</si>
  <si>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</si>
  <si>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</si>
  <si>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</si>
  <si>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</si>
  <si>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</si>
  <si>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</si>
  <si>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</si>
  <si>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</si>
  <si>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</si>
  <si>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</si>
  <si>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</si>
  <si>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</si>
  <si>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</si>
  <si>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</si>
  <si>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</si>
  <si>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</si>
  <si>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</si>
  <si>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</si>
  <si>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</si>
  <si>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</si>
  <si>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</si>
  <si>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</si>
  <si>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</si>
  <si>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</si>
  <si>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</si>
  <si>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</si>
  <si>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</si>
  <si>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</si>
  <si>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</si>
  <si>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</si>
  <si>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</si>
  <si>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</si>
  <si>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</si>
  <si>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</si>
  <si>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</si>
  <si>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</si>
  <si>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</si>
  <si>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</si>
  <si>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</si>
  <si>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</si>
  <si>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</si>
  <si>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</si>
  <si>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</si>
  <si>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</si>
  <si>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</si>
  <si>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</si>
  <si>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</si>
  <si>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</si>
  <si>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</si>
  <si>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</si>
  <si>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</si>
  <si>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</si>
  <si>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</si>
  <si>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</si>
  <si>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</si>
  <si>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</si>
  <si>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</si>
  <si>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</si>
  <si>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</si>
  <si>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</si>
  <si>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</si>
  <si>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</si>
  <si>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</si>
  <si>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</si>
  <si>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</si>
  <si>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</si>
  <si>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</si>
  <si>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</si>
  <si>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</si>
  <si>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</si>
  <si>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</si>
  <si>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</si>
  <si>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</si>
  <si>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</si>
  <si>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</si>
  <si>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</si>
  <si>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</si>
  <si>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</si>
  <si>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</si>
  <si>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</si>
  <si>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</si>
  <si>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</si>
  <si>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</si>
  <si>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</si>
  <si>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</si>
  <si>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</si>
  <si>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</si>
  <si>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</si>
  <si>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</si>
  <si>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</si>
  <si>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</si>
  <si>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</si>
  <si>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</si>
  <si>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</si>
  <si>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</si>
  <si>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</si>
  <si>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</si>
  <si>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</si>
  <si>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</si>
  <si>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</si>
  <si>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</si>
  <si>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</si>
  <si>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</si>
  <si>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</si>
  <si>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</si>
  <si>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</si>
  <si>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</si>
  <si>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</si>
  <si>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</si>
  <si>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</si>
  <si>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</si>
  <si>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</si>
  <si>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</si>
  <si>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</si>
  <si>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</si>
  <si>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</si>
  <si>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</si>
  <si>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</si>
  <si>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</si>
  <si>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</si>
  <si>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</si>
  <si>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</si>
  <si>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</si>
  <si>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</si>
  <si>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</si>
  <si>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</si>
  <si>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</si>
  <si>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</si>
  <si>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</si>
  <si>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</si>
  <si>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</si>
  <si>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</si>
  <si>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</si>
  <si>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</si>
  <si>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</si>
  <si>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</si>
  <si>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</si>
  <si>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</si>
  <si>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</si>
  <si>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</si>
  <si>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</si>
  <si>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</si>
  <si>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</si>
  <si>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</si>
  <si>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</si>
  <si>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</si>
  <si>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</si>
  <si>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</si>
  <si>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</si>
  <si>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</si>
  <si>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</si>
  <si>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</si>
  <si>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</si>
  <si>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</si>
  <si>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</si>
  <si>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</si>
  <si>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</si>
  <si>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</si>
  <si>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</si>
  <si>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</si>
  <si>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</si>
  <si>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</si>
  <si>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</si>
  <si>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</si>
  <si>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</si>
  <si>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</si>
  <si>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</si>
  <si>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</si>
  <si>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</si>
  <si>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</si>
  <si>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</si>
  <si>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</si>
  <si>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</si>
  <si>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</si>
  <si>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</si>
  <si>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</si>
  <si>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</si>
  <si>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</si>
  <si>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</si>
  <si>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</si>
  <si>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</si>
  <si>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</si>
  <si>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</si>
  <si>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</si>
  <si>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</si>
  <si>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</si>
  <si>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</si>
  <si>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</si>
  <si>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</si>
  <si>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</si>
  <si>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</si>
  <si>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</si>
  <si>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</si>
  <si>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    Firm-LD Peak - Ent - May01</t>
  </si>
  <si>
    <t>Enron Canada Corp.</t>
  </si>
  <si>
    <t>ENESTOREY</t>
  </si>
  <si>
    <t>Geoffrey Storey</t>
  </si>
  <si>
    <t>Commodity Type:  All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</si>
  <si>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</si>
  <si>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</si>
  <si>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</si>
  <si>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t> Commodity Type:  All</t>
  </si>
  <si>
    <t>Fin Swap-Peak</t>
  </si>
  <si>
    <t>Firm-LD Off-Peak</t>
  </si>
  <si>
    <t>    Firm-LD Peak - Cin - Next Week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</si>
  <si>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</si>
  <si>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</si>
  <si>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</si>
  <si>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</si>
  <si>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</si>
  <si>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</si>
  <si>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</si>
  <si>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Next Week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</si>
  <si>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</si>
  <si>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</si>
  <si>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</si>
  <si>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</si>
  <si>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</si>
  <si>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</si>
  <si>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</si>
  <si>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</si>
  <si>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</si>
  <si>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</si>
  <si>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</si>
  <si>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</si>
  <si>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</si>
  <si>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</si>
  <si>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</si>
  <si>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</si>
  <si>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</si>
  <si>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</si>
  <si>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</si>
  <si>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</si>
  <si>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</si>
  <si>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</si>
  <si>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</si>
  <si>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Socal-Topock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</si>
  <si>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</si>
  <si>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</si>
  <si>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</si>
  <si>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</si>
  <si>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</si>
  <si>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</si>
  <si>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</si>
  <si>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</si>
  <si>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</si>
  <si>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</si>
  <si>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</si>
  <si>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CG-ML - Next Day Gas</t>
  </si>
  <si>
    <t>    NG Firm Phys, ID, GDD - Tenn-5L - Next Day Gas</t>
  </si>
  <si>
    <t>    NG Firm Phys, ID, GDD - Tenn-8L - Next Day Gas</t>
  </si>
  <si>
    <t>Nov01-Mar02</t>
  </si>
  <si>
    <t>NG Firm Phys, ID, IF</t>
  </si>
  <si>
    <t>    NG Firm Phys, ID, IF - TGT-SL - May01</t>
  </si>
  <si>
    <t>NG Fin BS, LD1 for IF</t>
  </si>
  <si>
    <t>May01-Oct01</t>
  </si>
  <si>
    <t>    NG Fin BS, LD1 for IF - Perm - Nov01-Mar02</t>
  </si>
  <si>
    <t>    NG Fin BS, LD1 for IF - Waha - May01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</si>
  <si>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</si>
  <si>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</si>
  <si>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</si>
  <si>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</si>
  <si>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</si>
  <si>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</si>
  <si>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</si>
  <si>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</si>
  <si>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</si>
  <si>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</si>
  <si>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</si>
  <si>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</si>
  <si>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</si>
  <si>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</si>
  <si>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</si>
  <si>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</si>
  <si>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</si>
  <si>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</si>
  <si>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</si>
  <si>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</si>
  <si>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</si>
  <si>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</si>
  <si>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</si>
  <si>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</si>
  <si>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</si>
  <si>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US Natural Gas Total</t>
  </si>
  <si>
    <t>Power Total</t>
  </si>
  <si>
    <t>    Firm-LD Peak - Nepool - Sep01</t>
  </si>
  <si>
    <t>    Firm-LD Peak - PJM-W - Jan02-Feb02</t>
  </si>
  <si>
    <t>    NG Firm Phys, FP - FGT-Z2 - Next Day Gas</t>
  </si>
  <si>
    <t>    NG Firm Phys, FP - NGPL-Nipsco - Next Day Gas</t>
  </si>
  <si>
    <t>    NG Firm Phys, ID, GDD - CG-ONSH - Next Day Gas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</si>
  <si>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</si>
  <si>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</si>
  <si>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</si>
  <si>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Trunk ELA - Next Day Gas</t>
  </si>
  <si>
    <t>NG Fin BS, LD1 for GDM</t>
  </si>
  <si>
    <t>    NG Fin BS, LD1 for GDM - Mich - May01</t>
  </si>
  <si>
    <t>    NG Fin BS, LD1 for GDM - Mich - Nov01-Mar02</t>
  </si>
  <si>
    <t>    NG Fin BS, LD1 for IF - Perm - May01-Oct01</t>
  </si>
  <si>
    <t>NG Fin BS, LD1 for NGI</t>
  </si>
  <si>
    <t>    NG Fin BS, LD1 for NGI - Chicago - May01-Oct01</t>
  </si>
  <si>
    <t>USD / MMBtu</t>
  </si>
  <si>
    <t>Daily</t>
  </si>
  <si>
    <t>May-01-01</t>
  </si>
  <si>
    <t>May-31-01</t>
  </si>
  <si>
    <t>AEP Energy Services, Inc.</t>
  </si>
  <si>
    <t>Storey, G</t>
  </si>
  <si>
    <t>Sold</t>
  </si>
  <si>
    <t>Comed</t>
  </si>
  <si>
    <t>Apr-19-01</t>
  </si>
  <si>
    <t>Morgan Stanley Capital Group, Inc.</t>
  </si>
  <si>
    <t>ng.Northern Natural Demarc</t>
  </si>
  <si>
    <t>SELL</t>
  </si>
  <si>
    <t>    Firm-LD Peak - Cin - Custom</t>
  </si>
  <si>
    <t>Custom</t>
  </si>
  <si>
    <t>    Firm-LD Peak - Cin - Q4 01</t>
  </si>
  <si>
    <t>    Firm-LD Peak - Nepool - Jul01-Aug01</t>
  </si>
  <si>
    <t>    NG Firm Phys, FP - CG-ML - Next Day Gas</t>
  </si>
  <si>
    <t>    NG Firm Phys, ID, GDD - TCO - Next Day Gas</t>
  </si>
  <si>
    <t>    NG Firm Phys, ID, GDD - Henry - Next Day Gas</t>
  </si>
  <si>
    <t>    NG Firm Phys, ID, GDD - NGPL-Nicor - Next Day Gas</t>
  </si>
  <si>
    <t>    NG Firm Phys, ID, GDD - Waha - Next Day Gas</t>
  </si>
  <si>
    <t>    NG Firm Phys, ID, IF - Trunk ELA - May01</t>
  </si>
  <si>
    <t>    NG Fin BS, LD1 for IF - HSC - Sep01</t>
  </si>
  <si>
    <t>    NG Fin BS, LD1 for IF - SJ - May01</t>
  </si>
  <si>
    <t>    NG Fin BS, LD1 for IF - TGT-SL - May01</t>
  </si>
  <si>
    <t>    NG Fin BS, LD1 for IF - Transco Z6 (NY) - Nov01-Mar02</t>
  </si>
  <si>
    <t>    NG Fin BS, LD1 for IF - Trunk LA - May01</t>
  </si>
  <si>
    <t>    NG Fin BS, LD1 for NGI - Chicago - May01</t>
  </si>
  <si>
    <t>    NG Fin, FP for LD1 - Henry - Cal 03</t>
  </si>
  <si>
    <t>Cal 03</t>
  </si>
  <si>
    <t>Perm</t>
  </si>
  <si>
    <t>Aquila Energy Marketing Corp</t>
  </si>
  <si>
    <t>Jun-01-01</t>
  </si>
  <si>
    <t>Jun-30-01</t>
  </si>
  <si>
    <t>DYNTTU</t>
  </si>
  <si>
    <t>ng.TETCO ELA</t>
  </si>
  <si>
    <t>ng.Next Day</t>
  </si>
  <si>
    <t>08:49 A.M.</t>
  </si>
  <si>
    <t>BUY</t>
  </si>
  <si>
    <t>DYNFMOR</t>
  </si>
  <si>
    <t>08:18 A.M.</t>
  </si>
  <si>
    <t>DYNJSIZ</t>
  </si>
  <si>
    <t>ng.ANR Southwest</t>
  </si>
  <si>
    <t>09:41 A.M.</t>
  </si>
  <si>
    <t>pwr.East Coast Spot Power</t>
  </si>
  <si>
    <t>pwr.May01</t>
  </si>
  <si>
    <t>DYNATAY</t>
  </si>
  <si>
    <t>pwr.CE</t>
  </si>
  <si>
    <t>pwr.TVA</t>
  </si>
  <si>
    <r>
      <t> Trade Dates:  </t>
    </r>
    <r>
      <rPr>
        <sz val="8"/>
        <color indexed="8"/>
        <rFont val="Verdana"/>
        <family val="2"/>
      </rPr>
      <t>Apr-19-01 thru Apr-19-01</t>
    </r>
  </si>
  <si>
    <t>    Fin Swap-Peak - NYPOOL J - Jun01</t>
  </si>
  <si>
    <t>Apr-19-01 18:04 GMT</t>
  </si>
  <si>
    <t>    Fin Swap-Peak - NYPOOL A - May01</t>
  </si>
  <si>
    <t>Apr-19-01 18:35 GMT</t>
  </si>
  <si>
    <t>    Firm-LD Off-Peak - Nepool Off-Peak - Weekend 2x16</t>
  </si>
  <si>
    <t>Weekend 2x16</t>
  </si>
  <si>
    <t>Apr-19-01 13:32 GMT</t>
  </si>
  <si>
    <t>Apr-19-01 13:13 GMT</t>
  </si>
  <si>
    <t>Apr-19-01 19:53 GMT</t>
  </si>
  <si>
    <t>Apr-19-01 18:53 GMT</t>
  </si>
  <si>
    <t>Apr-19-01 19:13 GMT</t>
  </si>
  <si>
    <t>Apr-19-01 19:50 GMT</t>
  </si>
  <si>
    <t>Apr-19-01 13:17 GMT</t>
  </si>
  <si>
    <t>    Firm-LD Peak - Cin - Sep02</t>
  </si>
  <si>
    <t>Apr-19-01 14:15 GMT</t>
  </si>
  <si>
    <t>    Firm-LD Peak - Comed - Custom</t>
  </si>
  <si>
    <t>Apr-19-01 15:02 GMT</t>
  </si>
  <si>
    <t>Apr-19-01 19:41 GMT</t>
  </si>
  <si>
    <t>    Firm-LD Peak - Comed - Jun01</t>
  </si>
  <si>
    <t>Apr-19-01 15:57 GMT</t>
  </si>
  <si>
    <t>Apr-19-01 19:23 GMT</t>
  </si>
  <si>
    <t>Apr-19-01 18:29 GMT</t>
  </si>
  <si>
    <t>Apr-19-01 18:13 GMT</t>
  </si>
  <si>
    <t>    Firm-LD Peak - NP-15 - May01</t>
  </si>
  <si>
    <t>Apr-19-01 17:05 GMT</t>
  </si>
  <si>
    <t>Apr-19-01 13:08 GMT</t>
  </si>
  <si>
    <t>Apr-19-01 14:22 GMT</t>
  </si>
  <si>
    <t>    Firm-LD Peak - Nepool - Jun01</t>
  </si>
  <si>
    <t>Apr-19-01 14:50 GMT</t>
  </si>
  <si>
    <t>Apr-19-01 14:11 GMT</t>
  </si>
  <si>
    <t>Apr-19-01 12:31 GMT</t>
  </si>
  <si>
    <t>    Firm-LD Peak - PJM-W - Custom</t>
  </si>
  <si>
    <t>Apr-19-01 19:01 GMT</t>
  </si>
  <si>
    <t>Apr-19-01 20:02 GMT</t>
  </si>
  <si>
    <t>    Firm-LD Peak - PJM-W - Bal Month</t>
  </si>
  <si>
    <t>Bal Month</t>
  </si>
  <si>
    <t>Apr-19-01 19:06 GMT</t>
  </si>
  <si>
    <t>Apr-19-01 17:59 GMT</t>
  </si>
  <si>
    <t>Apr-19-01 20:32 GMT</t>
  </si>
  <si>
    <t>Apr-19-01 17:30 GMT</t>
  </si>
  <si>
    <t>    Firm-LD Peak - PJM-W - Sep01</t>
  </si>
  <si>
    <t>Apr-19-01 15:08 GMT</t>
  </si>
  <si>
    <t>    Firm-LD Peak - Palo - Next Day</t>
  </si>
  <si>
    <t>Apr-19-01 13:16 GMT</t>
  </si>
  <si>
    <t>    Firm-LD Peak - Palo - Bal Month</t>
  </si>
  <si>
    <t>Apr-19-01 17:51 GMT</t>
  </si>
  <si>
    <t>    Firm-LD Peak - Palo - May01</t>
  </si>
  <si>
    <t>Apr-19-01 17:58 GMT</t>
  </si>
  <si>
    <t>    Firm-LD Peak - Palo - Jun01</t>
  </si>
  <si>
    <t>Apr-19-01 20:01 GMT</t>
  </si>
  <si>
    <t>    Firm-LD Peak - SP-15 - Next Day</t>
  </si>
  <si>
    <t>Apr-19-01 13:37 GMT</t>
  </si>
  <si>
    <t>    Firm-LD Peak - SP-15 - Bal Month</t>
  </si>
  <si>
    <t>Apr-19-01 17:50 GMT</t>
  </si>
  <si>
    <t>Apr-19-01 13:35 GMT</t>
  </si>
  <si>
    <t>    Firm-LD Peak - TVA - May01</t>
  </si>
  <si>
    <t>Apr-19-01 18:14 GMT</t>
  </si>
  <si>
    <t>    NG Firm Phys, FP - ANR-SW - Next Day Gas</t>
  </si>
  <si>
    <t>Apr-19-01 13:23 GMT</t>
  </si>
  <si>
    <t>Apr-19-01 17:57 GMT</t>
  </si>
  <si>
    <t>Apr-19-01 14:27 GMT</t>
  </si>
  <si>
    <t>Apr-19-01 14:57 GMT</t>
  </si>
  <si>
    <t>Apr-19-01 13:29 GMT</t>
  </si>
  <si>
    <t>Apr-19-01 13:53 GMT</t>
  </si>
  <si>
    <t>Apr-19-01 14:25 GMT</t>
  </si>
  <si>
    <t>Apr-19-01 14:31 GMT</t>
  </si>
  <si>
    <t>Apr-19-01 14:44 GMT</t>
  </si>
  <si>
    <t>    NG Firm Phys, FP - NGPL-AM - Next Day Gas</t>
  </si>
  <si>
    <t>Apr-19-01 14:19 GMT</t>
  </si>
  <si>
    <t>Apr-19-01 14:36 GMT</t>
  </si>
  <si>
    <t>Apr-19-01 14:42 GMT</t>
  </si>
  <si>
    <t>Apr-19-01 13:54 GMT</t>
  </si>
  <si>
    <t>Apr-19-01 14:26 GMT</t>
  </si>
  <si>
    <t>Apr-19-01 15:23 GMT</t>
  </si>
  <si>
    <t>Apr-19-01 13:45 GMT</t>
  </si>
  <si>
    <t>Apr-19-01 14:41 GMT</t>
  </si>
  <si>
    <t>Apr-19-01 14:05 GMT</t>
  </si>
  <si>
    <t>Apr-19-01 14:07 GMT</t>
  </si>
  <si>
    <t>    NG Firm Phys, FP - Tenn-Z0 - Next Day Gas</t>
  </si>
  <si>
    <t>Apr-19-01 15:45 GMT</t>
  </si>
  <si>
    <t>Apr-19-01 14:37 GMT</t>
  </si>
  <si>
    <t>Apr-19-01 14:24 GMT</t>
  </si>
  <si>
    <t>Apr-19-01 14:30 GMT</t>
  </si>
  <si>
    <t>Apr-19-01 14:21 GMT</t>
  </si>
  <si>
    <t>Apr-19-01 14:40 GMT</t>
  </si>
  <si>
    <t>Apr-19-01 13:02 GMT</t>
  </si>
  <si>
    <t>Apr-19-01 13:49 GMT</t>
  </si>
  <si>
    <t>Apr-19-01 13:01 GMT</t>
  </si>
  <si>
    <t>Apr-19-01 12:51 GMT</t>
  </si>
  <si>
    <t>    NG Firm Phys, ID, GDD - NGPL-TxOk East-GC - Next Day Gas</t>
  </si>
  <si>
    <t>Apr-19-01 14:13 GMT</t>
  </si>
  <si>
    <t>Apr-19-01 13:19 GMT</t>
  </si>
  <si>
    <t>Apr-19-01 13:28 GMT</t>
  </si>
  <si>
    <t>Apr-19-01 11:34 GMT</t>
  </si>
  <si>
    <t>Apr-19-01 13:07 GMT</t>
  </si>
  <si>
    <t>    NG Firm Phys, ID, IF - CG-ML - May01</t>
  </si>
  <si>
    <t>Apr-19-01 17:29 GMT</t>
  </si>
  <si>
    <t>    NG Firm Phys, ID, IF - CG-ONSH - May01</t>
  </si>
  <si>
    <t>    NG Firm Phys, ID, IF - Tenn-5L - May01</t>
  </si>
  <si>
    <t>    NG Firm Phys, ID, IF - TET-STX - May01</t>
  </si>
  <si>
    <t>Apr-19-01 13:48 GMT</t>
  </si>
  <si>
    <t>Apr-19-01 17:28 GMT</t>
  </si>
  <si>
    <t>Apr-19-01 18:55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</si>
  <si>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</si>
  <si>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Apr-19-01 15:46 GMT</t>
  </si>
  <si>
    <t>    NG Fin BS, LD1 for IF - ANR-SE - May01-Oct01</t>
  </si>
  <si>
    <t>Apr-19-01 15:22 GMT</t>
  </si>
  <si>
    <t>    NG Fin BS, LD1 for IF - CNG-SP - May01</t>
  </si>
  <si>
    <t>Apr-19-01 14:58 GMT</t>
  </si>
  <si>
    <t>    NG Fin BS, LD1 for IF - Henry - May01</t>
  </si>
  <si>
    <t>    NG Fin BS, LD1 for IF - HSC - Jun01</t>
  </si>
  <si>
    <t>    NG Fin BS, LD1 for IF - HSC - Oct01</t>
  </si>
  <si>
    <t>Apr-19-01 16:59 GMT</t>
  </si>
  <si>
    <t>    NG Fin BS, LD1 for IF - HSC - Nov01-Mar02</t>
  </si>
  <si>
    <t>Apr-19-01 19:11 GMT</t>
  </si>
  <si>
    <t>    NG Fin BS, LD1 for IF - NGPL-LA - May01</t>
  </si>
  <si>
    <t>Apr-19-01 13:46 GMT</t>
  </si>
  <si>
    <t>    NG Fin BS, LD1 for IF - Sumas - Jun01</t>
  </si>
  <si>
    <t>Apr-19-01 19:17 GMT</t>
  </si>
  <si>
    <t>    NG Fin BS, LD1 for IF - Sumas - Oct01</t>
  </si>
  <si>
    <t>    NG Fin BS, LD1 for IF - Panhandle - May01-Oct01</t>
  </si>
  <si>
    <t>    NG Fin BS, LD1 for IF - Perm - Jun01</t>
  </si>
  <si>
    <t>Apr-19-01 14:00 GMT</t>
  </si>
  <si>
    <t>Apr-19-01 14:45 GMT</t>
  </si>
  <si>
    <t>Apr-19-01 16:02 GMT</t>
  </si>
  <si>
    <t>Apr-19-01 19:08 GMT</t>
  </si>
  <si>
    <t>    NG Fin BS, LD1 for IF - Tenn-LA - May01</t>
  </si>
  <si>
    <t>Apr-19-01 15:00 GMT</t>
  </si>
  <si>
    <t>    NG Fin BS, LD1 for IF - TET ELA - May01-Oct01</t>
  </si>
  <si>
    <t>Apr-19-01 13:24 GMT</t>
  </si>
  <si>
    <t>Apr-19-01 13:25 GMT</t>
  </si>
  <si>
    <t>    NG Fin BS, LD1 for IF - Transco Z6 (NY) - May01</t>
  </si>
  <si>
    <t>Apr-19-01 14:32 GMT</t>
  </si>
  <si>
    <t>Apr-19-01 15:36 GMT</t>
  </si>
  <si>
    <t>Apr-19-01 18:49 GMT</t>
  </si>
  <si>
    <t>    NG Fin BS, LD1 for IF - Waha - Q3 01</t>
  </si>
  <si>
    <t>Q3 01</t>
  </si>
  <si>
    <t>Apr-19-01 18:07 GMT</t>
  </si>
  <si>
    <t>Apr-19-01 16:14 GMT</t>
  </si>
  <si>
    <t>    NG Fin BS, LD1 for NGI - Socal - Q4 01</t>
  </si>
  <si>
    <t>Apr-19-01 20:23 GMT</t>
  </si>
  <si>
    <t>Apr-19-01 19:02 GMT</t>
  </si>
  <si>
    <t>NG Fin Sw Swap, IF for GDD</t>
  </si>
  <si>
    <t>    NG Fin Sw Swap, IF for GDD - HSC - May01</t>
  </si>
  <si>
    <t>Apr-19-01 15:21 GMT</t>
  </si>
  <si>
    <t>Apr-19-01 19:56 GMT</t>
  </si>
  <si>
    <t>Apr-19-01 20:07 GMT</t>
  </si>
  <si>
    <t>Apr-19-01 20:29 GMT</t>
  </si>
  <si>
    <t>Apr-19-01 15:52 GMT</t>
  </si>
  <si>
    <t> Trade Dates:  Apr-19-01 thru Apr-19-01</t>
  </si>
  <si>
    <t>Oct-31-01</t>
  </si>
  <si>
    <t>Henry</t>
  </si>
  <si>
    <t>Jan-01-03</t>
  </si>
  <si>
    <t>Dec-31-03</t>
  </si>
  <si>
    <t>Arnold, J</t>
  </si>
  <si>
    <t>Apr-19-01  Deals</t>
  </si>
  <si>
    <t>Apr-20-01</t>
  </si>
  <si>
    <t>Duke Energy Trading and Marketing LLC</t>
  </si>
  <si>
    <t>Carson , M</t>
  </si>
  <si>
    <t>Cinergy Services, Inc.</t>
  </si>
  <si>
    <t>Cargill-Alliant, LLC</t>
  </si>
  <si>
    <t>Mirant Americas Energy Marketing, LP</t>
  </si>
  <si>
    <t>Apr-23-01</t>
  </si>
  <si>
    <t>Apr-27-01</t>
  </si>
  <si>
    <t>Reliant Energy Services, Inc.</t>
  </si>
  <si>
    <t>El Paso Merchant Energy L.P.</t>
  </si>
  <si>
    <t>Palo</t>
  </si>
  <si>
    <t>Motley, M</t>
  </si>
  <si>
    <t>DYNCMCG</t>
  </si>
  <si>
    <t>10:02 A.M.</t>
  </si>
  <si>
    <t>08:40 A.M.</t>
  </si>
  <si>
    <t>DYNLJOR</t>
  </si>
  <si>
    <t>ng.Not Applicable</t>
  </si>
  <si>
    <t>ng.Basis Swap</t>
  </si>
  <si>
    <t>ng.Transco Z6 NY City Gate</t>
  </si>
  <si>
    <t>ng.NYMEX Last Day Settlement</t>
  </si>
  <si>
    <t>ng.Inside FERC Transco Z6</t>
  </si>
  <si>
    <t>ng.Prompt Month - Financial</t>
  </si>
  <si>
    <t>09:39 A.M.</t>
  </si>
  <si>
    <t>09:40 A.M.</t>
  </si>
  <si>
    <t>ng.Henry Hub</t>
  </si>
  <si>
    <t>08:20 A.M.</t>
  </si>
  <si>
    <t>ng.Transco Zone 3, Station 65</t>
  </si>
  <si>
    <t>09:20 A.M.</t>
  </si>
  <si>
    <t>09:25 A.M.</t>
  </si>
  <si>
    <t>09:28 A.M.</t>
  </si>
  <si>
    <t>08:01 A.M.</t>
  </si>
  <si>
    <t>08:07 A.M.</t>
  </si>
  <si>
    <t>08:26 A.M.</t>
  </si>
  <si>
    <t>08:52 A.M.</t>
  </si>
  <si>
    <t>09:05 A.M.</t>
  </si>
  <si>
    <t>ng.Panhandle (PEPL)</t>
  </si>
  <si>
    <t>pwr.Sep01</t>
  </si>
  <si>
    <t>01:41 P.M.</t>
  </si>
  <si>
    <t>pwr.East Coast Next Week Power</t>
  </si>
  <si>
    <t>07:37 A.M.</t>
  </si>
  <si>
    <t>06:37 A.M.</t>
  </si>
  <si>
    <t>06:43 A.M.</t>
  </si>
  <si>
    <t>07:11 A.M.</t>
  </si>
  <si>
    <t>07:17 A.M.</t>
  </si>
  <si>
    <t>07:31 A.M.</t>
  </si>
  <si>
    <t>07:44 A.M.</t>
  </si>
  <si>
    <t>07:55 A.M.</t>
  </si>
  <si>
    <t>DYNKNEL</t>
  </si>
  <si>
    <t>pwr.Cinergy</t>
  </si>
  <si>
    <t>02:49 P.M.</t>
  </si>
  <si>
    <t>DYNSMCGI</t>
  </si>
  <si>
    <t>07:53 A.M.</t>
  </si>
  <si>
    <t>ENRON GAS LIQUIDS INC</t>
  </si>
  <si>
    <t>DYNDDEL</t>
  </si>
  <si>
    <t>ngl.ethane</t>
  </si>
  <si>
    <t>ngl.N/A</t>
  </si>
  <si>
    <t>ngl.Physical</t>
  </si>
  <si>
    <t>ngl.Mont Belvieu, Diamond/Koch</t>
  </si>
  <si>
    <t>ngl.Fixed</t>
  </si>
  <si>
    <t>ngl.April 2001</t>
  </si>
  <si>
    <t>ngl.As Directed</t>
  </si>
  <si>
    <t>09:54 A.M.</t>
  </si>
  <si>
    <t>Natural Gas Liquids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</si>
</sst>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1.375841550929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eth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Diamond/Koch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ransaction Time " numFmtId="0">
      <sharedItems count="1">
        <s v="09:54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41749999999999998" maxValue="0.41749999999999998" count="1">
        <n v="0.41749999999999998"/>
      </sharedItems>
    </cacheField>
    <cacheField name="Deal Number " numFmtId="0">
      <sharedItems containsSemiMixedTypes="0" containsString="0" containsNumber="1" containsInteger="1" minValue="25213" maxValue="25213" count="1">
        <n v="252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1.374959259258" createdVersion="1" recordCount="2" upgradeOnRefresh="1">
  <cacheSource type="worksheet">
    <worksheetSource ref="A15:T17" sheet="ICE-ENA"/>
  </cacheSource>
  <cacheFields count="20">
    <cacheField name="Trade Date" numFmtId="0">
      <sharedItems count="1">
        <s v="Apr-19-01"/>
      </sharedItems>
    </cacheField>
    <cacheField name="Deal ID" numFmtId="0">
      <sharedItems containsSemiMixedTypes="0" containsString="0" containsNumber="1" containsInteger="1" minValue="331238910" maxValue="856947017" count="2">
        <n v="856947017"/>
        <n v="331238910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6">
        <s v="NG Fin BS, LD1 for IF"/>
        <s v="NG Fin, FP for LD1"/>
        <s v="Firm-LD Peak" u="1"/>
        <m u="1"/>
        <s v="NG Fin BS, LD1 for GDM" u="1"/>
        <s v="NG Fin Sw Swap, IF for GDD" u="1"/>
      </sharedItems>
    </cacheField>
    <cacheField name="Hub" numFmtId="0">
      <sharedItems count="2">
        <s v="Perm"/>
        <s v="Henry"/>
      </sharedItems>
    </cacheField>
    <cacheField name="Strip" numFmtId="0">
      <sharedItems count="2">
        <s v="May01-Oct01"/>
        <s v="Cal 03"/>
      </sharedItems>
    </cacheField>
    <cacheField name="START" numFmtId="0">
      <sharedItems count="2">
        <s v="May-01-01"/>
        <s v="Jan-01-03"/>
      </sharedItems>
    </cacheField>
    <cacheField name="END" numFmtId="0">
      <sharedItems count="2">
        <s v="Oct-31-01"/>
        <s v="Dec-31-03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8.5000000000000006E-2" maxValue="4.3049999999999997" count="2">
        <n v="8.5000000000000006E-2"/>
        <n v="4.3049999999999997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5000" count="1"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20000" maxValue="1825000" count="2">
        <n v="920000"/>
        <n v="1825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9">
        <s v="Storey, G"/>
        <s v="Arnold, J"/>
        <s v="Carson , M" u="1"/>
        <s v="Dorland , C" u="1"/>
        <s v="Fischer, M" u="1"/>
        <s v="Herndon, R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1.375612847223" createdVersion="1" recordCount="17" upgradeOnRefresh="1">
  <cacheSource type="worksheet">
    <worksheetSource ref="A10:Y27" sheet="DD-ENA"/>
  </cacheSource>
  <cacheFields count="25">
    <cacheField name="Enron Trader" numFmtId="0">
      <sharedItems count="16">
        <s v="Chris Germany"/>
        <s v="John Arnold"/>
        <s v="Susan Pereira"/>
        <s v="Kelli Stevens"/>
        <s v="Dan Junek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31" count="2">
        <n v="1"/>
        <n v="31"/>
      </sharedItems>
    </cacheField>
    <cacheField name="Total Volume" numFmtId="0">
      <sharedItems containsSemiMixedTypes="0" containsString="0" containsNumber="1" containsInteger="1" minValue="5000" maxValue="310000" count="4">
        <n v="10000"/>
        <n v="310000"/>
        <n v="30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4">
        <s v="ENECGERMANY"/>
        <s v="ENEJARNO"/>
        <s v="ENEPEREI"/>
        <s v="ENEkelli"/>
      </sharedItems>
    </cacheField>
    <cacheField name="Dynegy User Name " numFmtId="0">
      <sharedItems count="5">
        <s v="DYNCMCG"/>
        <s v="DYNTTU"/>
        <s v="DYNLJOR"/>
        <s v="DYNFMOR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2">
        <s v="ng-pwr.Firm"/>
        <s v="ng.Not Applicable"/>
      </sharedItems>
    </cacheField>
    <cacheField name="Deal Type " numFmtId="0">
      <sharedItems count="2">
        <s v="Physical"/>
        <s v="ng.Basis Swap"/>
      </sharedItems>
    </cacheField>
    <cacheField name="Location " numFmtId="0">
      <sharedItems count="7">
        <s v="ng.TETCO ELA"/>
        <s v="ng.Transco Z6 NY City Gate"/>
        <s v="ng.Henry Hub"/>
        <s v="ng.Transco Zone 3, Station 65"/>
        <s v="ng.ANR Southwest"/>
        <s v="ng.Northern Natural Demarc"/>
        <s v="ng.Panhandle (PEPL)"/>
      </sharedItems>
    </cacheField>
    <cacheField name="Pricing Mechanism " numFmtId="0">
      <sharedItems count="2">
        <s v="ng-pwr.Fixed Price"/>
        <s v="ng.NYMEX Last Day Settlement"/>
      </sharedItems>
    </cacheField>
    <cacheField name="Settlement Type " numFmtId="0">
      <sharedItems containsBlank="1" count="2">
        <m/>
        <s v="ng.Inside FERC Transco Z6"/>
      </sharedItems>
    </cacheField>
    <cacheField name="Term " numFmtId="0">
      <sharedItems count="2">
        <s v="ng.Next Day"/>
        <s v="ng.Prompt Month - Financial"/>
      </sharedItems>
    </cacheField>
    <cacheField name="Term Start Date " numFmtId="0">
      <sharedItems containsSemiMixedTypes="0" containsNonDate="0" containsDate="1" containsString="0" minDate="2001-04-20T00:00:00" maxDate="2001-05-02T00:00:00" count="2">
        <d v="2001-04-20T00:00:00"/>
        <d v="2001-05-01T00:00:00"/>
      </sharedItems>
    </cacheField>
    <cacheField name="Term End Date " numFmtId="0">
      <sharedItems containsSemiMixedTypes="0" containsNonDate="0" containsDate="1" containsString="0" minDate="2001-04-20T00:00:00" maxDate="2001-06-01T00:00:00" count="2">
        <d v="2001-04-20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ransaction Time " numFmtId="0">
      <sharedItems count="15">
        <s v="10:02 A.M."/>
        <s v="08:40 A.M."/>
        <s v="09:39 A.M."/>
        <s v="09:40 A.M."/>
        <s v="08:20 A.M."/>
        <s v="09:41 A.M."/>
        <s v="09:20 A.M."/>
        <s v="09:25 A.M."/>
        <s v="09:28 A.M."/>
        <s v="08:01 A.M."/>
        <s v="08:07 A.M."/>
        <s v="08:26 A.M."/>
        <s v="08:49 A.M."/>
        <s v="08:52 A.M."/>
        <s v="09:05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30000" count="3">
        <n v="10000"/>
        <n v="30000"/>
        <n v="5000"/>
      </sharedItems>
    </cacheField>
    <cacheField name="Price " numFmtId="0">
      <sharedItems containsSemiMixedTypes="0" containsString="0" containsNumber="1" minValue="0.42499999999999999" maxValue="5.07" count="12">
        <n v="4.9800000000000004"/>
        <n v="5.0549999999999997"/>
        <n v="0.43"/>
        <n v="0.42499999999999999"/>
        <n v="5.07"/>
        <n v="5.0650000000000004"/>
        <n v="4.96"/>
        <n v="4.97"/>
        <n v="5.01"/>
        <n v="4.9550000000000001"/>
        <n v="4.9749999999999996"/>
        <n v="4.9450000000000003"/>
      </sharedItems>
    </cacheField>
    <cacheField name="Deal Number " numFmtId="0">
      <sharedItems containsSemiMixedTypes="0" containsString="0" containsNumber="1" containsInteger="1" minValue="25046" maxValue="25214" count="17">
        <n v="25214"/>
        <n v="25107"/>
        <n v="25197"/>
        <n v="25198"/>
        <n v="25076"/>
        <n v="25199"/>
        <n v="25180"/>
        <n v="25183"/>
        <n v="25185"/>
        <n v="25048"/>
        <n v="25060"/>
        <n v="25084"/>
        <n v="25133"/>
        <n v="25139"/>
        <n v="25157"/>
        <n v="25046"/>
        <n v="250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1.375745486112" createdVersion="1" recordCount="12" upgradeOnRefresh="1">
  <cacheSource type="worksheet">
    <worksheetSource ref="A9:AB21" sheet="DD-EPM"/>
  </cacheSource>
  <cacheFields count="28">
    <cacheField name="Enron Trader" numFmtId="0">
      <sharedItems count="5">
        <s v="Clint Dean"/>
        <s v="Jeff King"/>
        <s v="Mike Carson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4">
        <n v="30"/>
        <n v="5"/>
        <n v="1"/>
        <n v="31"/>
      </sharedItems>
    </cacheField>
    <cacheField name="Total Volume" numFmtId="0">
      <sharedItems containsSemiMixedTypes="0" containsString="0" containsNumber="1" containsInteger="1" minValue="800" maxValue="24800" count="4">
        <n v="24000"/>
        <n v="4000"/>
        <n v="800"/>
        <n v="24800"/>
      </sharedItems>
    </cacheField>
    <cacheField name="Notional Value" numFmtId="0">
      <sharedItems containsSemiMixedTypes="0" containsString="0" containsNumber="1" containsInteger="1" minValue="32000" maxValue="1344000" count="11">
        <n v="1344000"/>
        <n v="182000"/>
        <n v="180000"/>
        <n v="32000"/>
        <n v="32600"/>
        <n v="33200"/>
        <n v="33400"/>
        <n v="34000"/>
        <n v="34800"/>
        <n v="1282160"/>
        <n v="33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4">
        <s v="DYNMSTE"/>
        <s v="DYNATAY"/>
        <s v="DYNKNEL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pwr.Ercot"/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Sep01"/>
        <s v="pwr.East Coast Next Week Power"/>
        <s v="pwr.East Coast Spot Power"/>
        <s v="pwr.May01"/>
      </sharedItems>
    </cacheField>
    <cacheField name="Term Start Date " numFmtId="0">
      <sharedItems containsSemiMixedTypes="0" containsNonDate="0" containsDate="1" containsString="0" minDate="2001-04-20T00:00:00" maxDate="2001-09-02T00:00:00" count="4">
        <d v="2001-09-01T00:00:00"/>
        <d v="2001-04-23T00:00:00"/>
        <d v="2001-04-20T00:00:00"/>
        <d v="2001-05-01T00:00:00"/>
      </sharedItems>
    </cacheField>
    <cacheField name="Term End Date " numFmtId="0">
      <sharedItems containsSemiMixedTypes="0" containsNonDate="0" containsDate="1" containsString="0" minDate="2001-04-20T00:00:00" maxDate="2001-10-01T00:00:00" count="4">
        <d v="2001-09-30T00:00:00"/>
        <d v="2001-04-27T00:00:00"/>
        <d v="2001-04-20T00:00:00"/>
        <d v="2001-05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ransaction Time " numFmtId="0">
      <sharedItems count="12">
        <s v="01:41 P.M."/>
        <s v="07:37 A.M."/>
        <s v="08:18 A.M."/>
        <s v="06:37 A.M."/>
        <s v="06:43 A.M."/>
        <s v="07:11 A.M."/>
        <s v="07:17 A.M."/>
        <s v="07:31 A.M."/>
        <s v="07:44 A.M."/>
        <s v="07:55 A.M."/>
        <s v="02:49 P.M."/>
        <s v="07:5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0" maxValue="56" count="11">
        <n v="56"/>
        <n v="45.5"/>
        <n v="45"/>
        <n v="40"/>
        <n v="40.75"/>
        <n v="41.5"/>
        <n v="41.75"/>
        <n v="42.5"/>
        <n v="43.5"/>
        <n v="51.7"/>
        <n v="42"/>
      </sharedItems>
    </cacheField>
    <cacheField name="Deal Number " numFmtId="0">
      <sharedItems containsSemiMixedTypes="0" containsString="0" containsNumber="1" containsInteger="1" minValue="25016" maxValue="25321" count="12">
        <n v="25305"/>
        <n v="25032"/>
        <n v="25075"/>
        <n v="25016"/>
        <n v="25017"/>
        <n v="25024"/>
        <n v="25026"/>
        <n v="25031"/>
        <n v="25036"/>
        <n v="25041"/>
        <n v="25321"/>
        <n v="250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1.375311342592" createdVersion="1" recordCount="35" upgradeOnRefresh="1">
  <cacheSource type="worksheet">
    <worksheetSource ref="A15:T50" sheet="ICE-EPM"/>
  </cacheSource>
  <cacheFields count="20">
    <cacheField name="Trade Date" numFmtId="0">
      <sharedItems count="1">
        <s v="Apr-19-01"/>
      </sharedItems>
    </cacheField>
    <cacheField name="Deal ID" numFmtId="0">
      <sharedItems containsSemiMixedTypes="0" containsString="0" containsNumber="1" containsInteger="1" minValue="126006570" maxValue="916201437"/>
    </cacheField>
    <cacheField name="Leg ID" numFmtId="0">
      <sharedItems containsString="0" containsBlank="1" containsNumber="1" containsInteger="1" minValue="242536714" maxValue="242536714" count="2">
        <m/>
        <n v="242536714"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5">
        <s v="Cin"/>
        <s v="TVA"/>
        <s v="Comed"/>
        <s v="Ent"/>
        <s v="Palo"/>
      </sharedItems>
    </cacheField>
    <cacheField name="Strip" numFmtId="0">
      <sharedItems containsDate="1" containsMixedTypes="1" minDate="2001-05-01T00:00:00" maxDate="2001-06-02T00:00:00" count="4">
        <d v="2001-05-01T00:00:00"/>
        <s v="Next Day"/>
        <s v="Next Week"/>
        <d v="2001-06-01T00:00:00"/>
      </sharedItems>
    </cacheField>
    <cacheField name="START" numFmtId="0">
      <sharedItems count="4">
        <s v="May-01-01"/>
        <s v="Apr-20-01"/>
        <s v="Apr-23-01"/>
        <s v="Jun-01-01"/>
      </sharedItems>
    </cacheField>
    <cacheField name="END" numFmtId="0">
      <sharedItems count="5">
        <s v="May-31-01"/>
        <s v="Apr-20-01"/>
        <s v="Apr-27-01"/>
        <s v="Jun-30-01"/>
        <s v="Apr-23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9">
        <s v="American Electric Power Service Corp."/>
        <s v="Duke Energy Trading and Marketing LLC"/>
        <s v="Cinergy Services, Inc."/>
        <s v="Cargill-Alliant, LLC"/>
        <s v="Mirant Americas Energy Marketing, LP"/>
        <s v="Reliant Energy Services, Inc."/>
        <s v="El Paso Merchant Energy L.P."/>
        <s v="Aquila Energy Marketing Corp"/>
        <s v="Morgan Stanley Capital Group, Inc."/>
      </sharedItems>
    </cacheField>
    <cacheField name="Price" numFmtId="0">
      <sharedItems containsSemiMixedTypes="0" containsString="0" containsNumber="1" minValue="36" maxValue="385" count="25">
        <n v="51.5"/>
        <n v="38.75"/>
        <n v="39"/>
        <n v="41"/>
        <n v="41.75"/>
        <n v="47"/>
        <n v="42.75"/>
        <n v="43"/>
        <n v="46.75"/>
        <n v="43.5"/>
        <n v="44.25"/>
        <n v="51.55"/>
        <n v="47.5"/>
        <n v="42.25"/>
        <n v="42.5"/>
        <n v="85.25"/>
        <n v="85"/>
        <n v="36"/>
        <n v="57.5"/>
        <n v="66.5"/>
        <n v="66.25"/>
        <n v="65"/>
        <n v="48.5"/>
        <n v="85.75"/>
        <n v="38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200" count="3">
        <n v="50"/>
        <n v="2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70400" count="6">
        <n v="17600"/>
        <n v="800"/>
        <n v="4000"/>
        <n v="16800"/>
        <n v="704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Carson , M"/>
        <s v="Herndon, R"/>
        <s v="Motley, M"/>
        <s v="Fischer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0"/>
    <x v="1"/>
    <x v="0"/>
    <x v="0"/>
    <x v="0"/>
    <x v="1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0"/>
    <x v="1"/>
    <x v="2"/>
    <x v="0"/>
    <x v="1"/>
    <x v="1"/>
    <x v="1"/>
    <x v="1"/>
    <x v="1"/>
    <x v="1"/>
    <x v="1"/>
    <x v="1"/>
    <x v="0"/>
    <x v="0"/>
    <x v="0"/>
    <x v="2"/>
    <x v="1"/>
    <x v="0"/>
    <x v="2"/>
    <x v="2"/>
  </r>
  <r>
    <x v="1"/>
    <x v="1"/>
    <x v="1"/>
    <x v="0"/>
    <x v="0"/>
    <x v="0"/>
    <x v="1"/>
    <x v="2"/>
    <x v="0"/>
    <x v="1"/>
    <x v="1"/>
    <x v="1"/>
    <x v="1"/>
    <x v="1"/>
    <x v="1"/>
    <x v="1"/>
    <x v="1"/>
    <x v="0"/>
    <x v="0"/>
    <x v="0"/>
    <x v="3"/>
    <x v="1"/>
    <x v="0"/>
    <x v="3"/>
    <x v="3"/>
  </r>
  <r>
    <x v="2"/>
    <x v="0"/>
    <x v="2"/>
    <x v="0"/>
    <x v="0"/>
    <x v="0"/>
    <x v="2"/>
    <x v="3"/>
    <x v="0"/>
    <x v="0"/>
    <x v="0"/>
    <x v="2"/>
    <x v="0"/>
    <x v="0"/>
    <x v="0"/>
    <x v="0"/>
    <x v="0"/>
    <x v="0"/>
    <x v="0"/>
    <x v="0"/>
    <x v="4"/>
    <x v="0"/>
    <x v="1"/>
    <x v="4"/>
    <x v="4"/>
  </r>
  <r>
    <x v="2"/>
    <x v="0"/>
    <x v="0"/>
    <x v="0"/>
    <x v="0"/>
    <x v="0"/>
    <x v="2"/>
    <x v="3"/>
    <x v="0"/>
    <x v="0"/>
    <x v="0"/>
    <x v="2"/>
    <x v="0"/>
    <x v="0"/>
    <x v="0"/>
    <x v="0"/>
    <x v="0"/>
    <x v="0"/>
    <x v="0"/>
    <x v="0"/>
    <x v="5"/>
    <x v="1"/>
    <x v="0"/>
    <x v="5"/>
    <x v="5"/>
  </r>
  <r>
    <x v="2"/>
    <x v="0"/>
    <x v="0"/>
    <x v="0"/>
    <x v="0"/>
    <x v="0"/>
    <x v="2"/>
    <x v="3"/>
    <x v="0"/>
    <x v="0"/>
    <x v="0"/>
    <x v="3"/>
    <x v="0"/>
    <x v="0"/>
    <x v="0"/>
    <x v="0"/>
    <x v="0"/>
    <x v="0"/>
    <x v="0"/>
    <x v="0"/>
    <x v="6"/>
    <x v="0"/>
    <x v="0"/>
    <x v="5"/>
    <x v="6"/>
  </r>
  <r>
    <x v="3"/>
    <x v="0"/>
    <x v="3"/>
    <x v="0"/>
    <x v="0"/>
    <x v="0"/>
    <x v="3"/>
    <x v="4"/>
    <x v="0"/>
    <x v="0"/>
    <x v="0"/>
    <x v="4"/>
    <x v="0"/>
    <x v="0"/>
    <x v="0"/>
    <x v="0"/>
    <x v="0"/>
    <x v="0"/>
    <x v="0"/>
    <x v="0"/>
    <x v="7"/>
    <x v="0"/>
    <x v="2"/>
    <x v="6"/>
    <x v="7"/>
  </r>
  <r>
    <x v="3"/>
    <x v="0"/>
    <x v="3"/>
    <x v="0"/>
    <x v="0"/>
    <x v="0"/>
    <x v="3"/>
    <x v="4"/>
    <x v="0"/>
    <x v="0"/>
    <x v="0"/>
    <x v="4"/>
    <x v="0"/>
    <x v="0"/>
    <x v="0"/>
    <x v="0"/>
    <x v="0"/>
    <x v="0"/>
    <x v="0"/>
    <x v="0"/>
    <x v="8"/>
    <x v="0"/>
    <x v="2"/>
    <x v="7"/>
    <x v="8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9"/>
    <x v="1"/>
    <x v="2"/>
    <x v="8"/>
    <x v="9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0"/>
    <x v="1"/>
    <x v="2"/>
    <x v="7"/>
    <x v="10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1"/>
    <x v="1"/>
    <x v="2"/>
    <x v="6"/>
    <x v="11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2"/>
    <x v="1"/>
    <x v="2"/>
    <x v="9"/>
    <x v="12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3"/>
    <x v="1"/>
    <x v="2"/>
    <x v="9"/>
    <x v="13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4"/>
    <x v="1"/>
    <x v="2"/>
    <x v="9"/>
    <x v="14"/>
  </r>
  <r>
    <x v="3"/>
    <x v="0"/>
    <x v="3"/>
    <x v="0"/>
    <x v="0"/>
    <x v="0"/>
    <x v="3"/>
    <x v="4"/>
    <x v="0"/>
    <x v="0"/>
    <x v="0"/>
    <x v="6"/>
    <x v="0"/>
    <x v="0"/>
    <x v="0"/>
    <x v="0"/>
    <x v="0"/>
    <x v="0"/>
    <x v="0"/>
    <x v="0"/>
    <x v="9"/>
    <x v="1"/>
    <x v="2"/>
    <x v="10"/>
    <x v="15"/>
  </r>
  <r>
    <x v="3"/>
    <x v="0"/>
    <x v="3"/>
    <x v="0"/>
    <x v="0"/>
    <x v="0"/>
    <x v="3"/>
    <x v="4"/>
    <x v="0"/>
    <x v="0"/>
    <x v="0"/>
    <x v="6"/>
    <x v="0"/>
    <x v="0"/>
    <x v="0"/>
    <x v="0"/>
    <x v="0"/>
    <x v="0"/>
    <x v="0"/>
    <x v="0"/>
    <x v="10"/>
    <x v="1"/>
    <x v="2"/>
    <x v="11"/>
    <x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1"/>
    <x v="0"/>
    <x v="1"/>
    <x v="1"/>
  </r>
  <r>
    <x v="1"/>
    <x v="0"/>
    <x v="0"/>
    <x v="1"/>
    <x v="1"/>
    <x v="2"/>
    <x v="0"/>
    <x v="0"/>
    <x v="0"/>
    <x v="1"/>
    <x v="1"/>
    <x v="0"/>
    <x v="0"/>
    <x v="0"/>
    <x v="1"/>
    <x v="0"/>
    <x v="0"/>
    <x v="1"/>
    <x v="1"/>
    <x v="1"/>
    <x v="0"/>
    <x v="0"/>
    <x v="0"/>
    <x v="2"/>
    <x v="1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2"/>
    <x v="2"/>
    <x v="0"/>
    <x v="0"/>
    <x v="0"/>
    <x v="3"/>
    <x v="0"/>
    <x v="0"/>
    <x v="3"/>
    <x v="3"/>
  </r>
  <r>
    <x v="1"/>
    <x v="0"/>
    <x v="0"/>
    <x v="2"/>
    <x v="2"/>
    <x v="4"/>
    <x v="0"/>
    <x v="0"/>
    <x v="0"/>
    <x v="1"/>
    <x v="1"/>
    <x v="0"/>
    <x v="0"/>
    <x v="0"/>
    <x v="1"/>
    <x v="0"/>
    <x v="0"/>
    <x v="2"/>
    <x v="2"/>
    <x v="2"/>
    <x v="0"/>
    <x v="0"/>
    <x v="0"/>
    <x v="4"/>
    <x v="0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1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1"/>
    <x v="0"/>
    <x v="0"/>
    <x v="2"/>
    <x v="2"/>
    <x v="2"/>
    <x v="0"/>
    <x v="0"/>
    <x v="0"/>
    <x v="6"/>
    <x v="0"/>
    <x v="0"/>
    <x v="6"/>
    <x v="6"/>
  </r>
  <r>
    <x v="1"/>
    <x v="0"/>
    <x v="0"/>
    <x v="2"/>
    <x v="2"/>
    <x v="6"/>
    <x v="0"/>
    <x v="0"/>
    <x v="0"/>
    <x v="1"/>
    <x v="1"/>
    <x v="0"/>
    <x v="0"/>
    <x v="0"/>
    <x v="1"/>
    <x v="0"/>
    <x v="0"/>
    <x v="2"/>
    <x v="2"/>
    <x v="2"/>
    <x v="0"/>
    <x v="0"/>
    <x v="0"/>
    <x v="7"/>
    <x v="0"/>
    <x v="0"/>
    <x v="6"/>
    <x v="7"/>
  </r>
  <r>
    <x v="1"/>
    <x v="0"/>
    <x v="0"/>
    <x v="2"/>
    <x v="2"/>
    <x v="7"/>
    <x v="0"/>
    <x v="0"/>
    <x v="0"/>
    <x v="1"/>
    <x v="1"/>
    <x v="0"/>
    <x v="0"/>
    <x v="0"/>
    <x v="1"/>
    <x v="0"/>
    <x v="0"/>
    <x v="2"/>
    <x v="2"/>
    <x v="2"/>
    <x v="0"/>
    <x v="0"/>
    <x v="0"/>
    <x v="8"/>
    <x v="0"/>
    <x v="0"/>
    <x v="7"/>
    <x v="8"/>
  </r>
  <r>
    <x v="1"/>
    <x v="0"/>
    <x v="0"/>
    <x v="2"/>
    <x v="2"/>
    <x v="8"/>
    <x v="0"/>
    <x v="0"/>
    <x v="0"/>
    <x v="1"/>
    <x v="1"/>
    <x v="0"/>
    <x v="0"/>
    <x v="0"/>
    <x v="1"/>
    <x v="0"/>
    <x v="0"/>
    <x v="2"/>
    <x v="2"/>
    <x v="2"/>
    <x v="0"/>
    <x v="0"/>
    <x v="0"/>
    <x v="9"/>
    <x v="0"/>
    <x v="0"/>
    <x v="8"/>
    <x v="9"/>
  </r>
  <r>
    <x v="1"/>
    <x v="0"/>
    <x v="0"/>
    <x v="3"/>
    <x v="3"/>
    <x v="9"/>
    <x v="0"/>
    <x v="0"/>
    <x v="0"/>
    <x v="1"/>
    <x v="2"/>
    <x v="0"/>
    <x v="0"/>
    <x v="0"/>
    <x v="2"/>
    <x v="0"/>
    <x v="0"/>
    <x v="3"/>
    <x v="3"/>
    <x v="3"/>
    <x v="0"/>
    <x v="0"/>
    <x v="0"/>
    <x v="10"/>
    <x v="0"/>
    <x v="0"/>
    <x v="9"/>
    <x v="10"/>
  </r>
  <r>
    <x v="2"/>
    <x v="0"/>
    <x v="0"/>
    <x v="2"/>
    <x v="2"/>
    <x v="10"/>
    <x v="0"/>
    <x v="0"/>
    <x v="0"/>
    <x v="2"/>
    <x v="3"/>
    <x v="0"/>
    <x v="0"/>
    <x v="0"/>
    <x v="3"/>
    <x v="0"/>
    <x v="0"/>
    <x v="2"/>
    <x v="2"/>
    <x v="2"/>
    <x v="0"/>
    <x v="0"/>
    <x v="0"/>
    <x v="11"/>
    <x v="0"/>
    <x v="0"/>
    <x v="10"/>
    <x v="1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5">
  <r>
    <x v="0"/>
    <n v="21197826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746406800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n v="171731679"/>
    <x v="0"/>
    <x v="1"/>
    <x v="0"/>
    <x v="1"/>
    <x v="1"/>
    <x v="1"/>
    <x v="1"/>
    <x v="0"/>
    <x v="0"/>
    <x v="0"/>
    <x v="2"/>
    <x v="2"/>
    <x v="0"/>
    <x v="0"/>
    <x v="0"/>
    <x v="1"/>
    <x v="0"/>
    <x v="1"/>
  </r>
  <r>
    <x v="0"/>
    <n v="513906644"/>
    <x v="0"/>
    <x v="1"/>
    <x v="0"/>
    <x v="0"/>
    <x v="1"/>
    <x v="1"/>
    <x v="1"/>
    <x v="0"/>
    <x v="0"/>
    <x v="0"/>
    <x v="0"/>
    <x v="3"/>
    <x v="0"/>
    <x v="0"/>
    <x v="0"/>
    <x v="1"/>
    <x v="0"/>
    <x v="0"/>
  </r>
  <r>
    <x v="0"/>
    <n v="555886351"/>
    <x v="0"/>
    <x v="1"/>
    <x v="0"/>
    <x v="2"/>
    <x v="1"/>
    <x v="1"/>
    <x v="1"/>
    <x v="0"/>
    <x v="0"/>
    <x v="0"/>
    <x v="3"/>
    <x v="4"/>
    <x v="0"/>
    <x v="0"/>
    <x v="0"/>
    <x v="1"/>
    <x v="0"/>
    <x v="0"/>
  </r>
  <r>
    <x v="0"/>
    <n v="128604796"/>
    <x v="0"/>
    <x v="1"/>
    <x v="0"/>
    <x v="3"/>
    <x v="1"/>
    <x v="1"/>
    <x v="1"/>
    <x v="0"/>
    <x v="0"/>
    <x v="0"/>
    <x v="0"/>
    <x v="5"/>
    <x v="0"/>
    <x v="0"/>
    <x v="0"/>
    <x v="1"/>
    <x v="0"/>
    <x v="1"/>
  </r>
  <r>
    <x v="0"/>
    <n v="523833098"/>
    <x v="0"/>
    <x v="1"/>
    <x v="0"/>
    <x v="2"/>
    <x v="1"/>
    <x v="1"/>
    <x v="1"/>
    <x v="0"/>
    <x v="0"/>
    <x v="0"/>
    <x v="0"/>
    <x v="6"/>
    <x v="0"/>
    <x v="0"/>
    <x v="0"/>
    <x v="1"/>
    <x v="0"/>
    <x v="0"/>
  </r>
  <r>
    <x v="0"/>
    <n v="337022667"/>
    <x v="0"/>
    <x v="1"/>
    <x v="0"/>
    <x v="2"/>
    <x v="1"/>
    <x v="1"/>
    <x v="1"/>
    <x v="0"/>
    <x v="0"/>
    <x v="0"/>
    <x v="0"/>
    <x v="7"/>
    <x v="0"/>
    <x v="0"/>
    <x v="0"/>
    <x v="1"/>
    <x v="0"/>
    <x v="0"/>
  </r>
  <r>
    <x v="0"/>
    <n v="126006570"/>
    <x v="0"/>
    <x v="1"/>
    <x v="0"/>
    <x v="3"/>
    <x v="1"/>
    <x v="1"/>
    <x v="1"/>
    <x v="0"/>
    <x v="0"/>
    <x v="0"/>
    <x v="0"/>
    <x v="8"/>
    <x v="0"/>
    <x v="0"/>
    <x v="0"/>
    <x v="1"/>
    <x v="0"/>
    <x v="1"/>
  </r>
  <r>
    <x v="0"/>
    <n v="709011998"/>
    <x v="0"/>
    <x v="1"/>
    <x v="0"/>
    <x v="2"/>
    <x v="1"/>
    <x v="1"/>
    <x v="1"/>
    <x v="0"/>
    <x v="0"/>
    <x v="0"/>
    <x v="0"/>
    <x v="9"/>
    <x v="0"/>
    <x v="0"/>
    <x v="0"/>
    <x v="1"/>
    <x v="0"/>
    <x v="0"/>
  </r>
  <r>
    <x v="0"/>
    <n v="166063007"/>
    <x v="0"/>
    <x v="1"/>
    <x v="0"/>
    <x v="2"/>
    <x v="1"/>
    <x v="1"/>
    <x v="1"/>
    <x v="0"/>
    <x v="0"/>
    <x v="0"/>
    <x v="0"/>
    <x v="10"/>
    <x v="0"/>
    <x v="0"/>
    <x v="0"/>
    <x v="1"/>
    <x v="0"/>
    <x v="0"/>
  </r>
  <r>
    <x v="0"/>
    <n v="204021049"/>
    <x v="0"/>
    <x v="1"/>
    <x v="0"/>
    <x v="2"/>
    <x v="1"/>
    <x v="1"/>
    <x v="1"/>
    <x v="0"/>
    <x v="0"/>
    <x v="0"/>
    <x v="0"/>
    <x v="10"/>
    <x v="0"/>
    <x v="0"/>
    <x v="0"/>
    <x v="1"/>
    <x v="0"/>
    <x v="0"/>
  </r>
  <r>
    <x v="0"/>
    <n v="213809770"/>
    <x v="0"/>
    <x v="1"/>
    <x v="0"/>
    <x v="0"/>
    <x v="0"/>
    <x v="0"/>
    <x v="0"/>
    <x v="0"/>
    <x v="0"/>
    <x v="0"/>
    <x v="0"/>
    <x v="11"/>
    <x v="0"/>
    <x v="0"/>
    <x v="0"/>
    <x v="0"/>
    <x v="0"/>
    <x v="1"/>
  </r>
  <r>
    <x v="0"/>
    <n v="199449410"/>
    <x v="0"/>
    <x v="1"/>
    <x v="0"/>
    <x v="0"/>
    <x v="0"/>
    <x v="0"/>
    <x v="0"/>
    <x v="0"/>
    <x v="0"/>
    <x v="0"/>
    <x v="4"/>
    <x v="11"/>
    <x v="0"/>
    <x v="0"/>
    <x v="0"/>
    <x v="0"/>
    <x v="0"/>
    <x v="1"/>
  </r>
  <r>
    <x v="0"/>
    <n v="198727521"/>
    <x v="0"/>
    <x v="0"/>
    <x v="0"/>
    <x v="0"/>
    <x v="2"/>
    <x v="2"/>
    <x v="2"/>
    <x v="0"/>
    <x v="0"/>
    <x v="0"/>
    <x v="5"/>
    <x v="12"/>
    <x v="0"/>
    <x v="0"/>
    <x v="0"/>
    <x v="2"/>
    <x v="0"/>
    <x v="0"/>
  </r>
  <r>
    <x v="0"/>
    <n v="602202474"/>
    <x v="0"/>
    <x v="1"/>
    <x v="0"/>
    <x v="0"/>
    <x v="1"/>
    <x v="1"/>
    <x v="1"/>
    <x v="0"/>
    <x v="0"/>
    <x v="0"/>
    <x v="0"/>
    <x v="13"/>
    <x v="0"/>
    <x v="0"/>
    <x v="0"/>
    <x v="1"/>
    <x v="0"/>
    <x v="0"/>
  </r>
  <r>
    <x v="0"/>
    <n v="268420727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272611346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593536382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161085227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874694306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197917256"/>
    <x v="0"/>
    <x v="1"/>
    <x v="0"/>
    <x v="0"/>
    <x v="1"/>
    <x v="1"/>
    <x v="1"/>
    <x v="0"/>
    <x v="0"/>
    <x v="0"/>
    <x v="0"/>
    <x v="7"/>
    <x v="0"/>
    <x v="0"/>
    <x v="0"/>
    <x v="1"/>
    <x v="0"/>
    <x v="0"/>
  </r>
  <r>
    <x v="0"/>
    <n v="149547316"/>
    <x v="0"/>
    <x v="0"/>
    <x v="0"/>
    <x v="3"/>
    <x v="3"/>
    <x v="3"/>
    <x v="3"/>
    <x v="0"/>
    <x v="0"/>
    <x v="0"/>
    <x v="6"/>
    <x v="15"/>
    <x v="0"/>
    <x v="0"/>
    <x v="0"/>
    <x v="3"/>
    <x v="0"/>
    <x v="2"/>
  </r>
  <r>
    <x v="0"/>
    <n v="173543059"/>
    <x v="0"/>
    <x v="0"/>
    <x v="0"/>
    <x v="3"/>
    <x v="3"/>
    <x v="3"/>
    <x v="3"/>
    <x v="0"/>
    <x v="0"/>
    <x v="0"/>
    <x v="7"/>
    <x v="16"/>
    <x v="0"/>
    <x v="0"/>
    <x v="0"/>
    <x v="3"/>
    <x v="0"/>
    <x v="2"/>
  </r>
  <r>
    <x v="0"/>
    <n v="135446637"/>
    <x v="0"/>
    <x v="0"/>
    <x v="0"/>
    <x v="2"/>
    <x v="1"/>
    <x v="1"/>
    <x v="1"/>
    <x v="0"/>
    <x v="0"/>
    <x v="0"/>
    <x v="0"/>
    <x v="17"/>
    <x v="0"/>
    <x v="0"/>
    <x v="0"/>
    <x v="1"/>
    <x v="0"/>
    <x v="0"/>
  </r>
  <r>
    <x v="0"/>
    <n v="669881924"/>
    <x v="0"/>
    <x v="0"/>
    <x v="0"/>
    <x v="0"/>
    <x v="0"/>
    <x v="0"/>
    <x v="0"/>
    <x v="0"/>
    <x v="0"/>
    <x v="0"/>
    <x v="7"/>
    <x v="0"/>
    <x v="0"/>
    <x v="1"/>
    <x v="0"/>
    <x v="4"/>
    <x v="0"/>
    <x v="0"/>
  </r>
  <r>
    <x v="0"/>
    <n v="243345287"/>
    <x v="0"/>
    <x v="0"/>
    <x v="0"/>
    <x v="0"/>
    <x v="1"/>
    <x v="2"/>
    <x v="4"/>
    <x v="0"/>
    <x v="0"/>
    <x v="0"/>
    <x v="0"/>
    <x v="18"/>
    <x v="0"/>
    <x v="0"/>
    <x v="0"/>
    <x v="1"/>
    <x v="0"/>
    <x v="0"/>
  </r>
  <r>
    <x v="0"/>
    <n v="729298510"/>
    <x v="0"/>
    <x v="1"/>
    <x v="0"/>
    <x v="0"/>
    <x v="0"/>
    <x v="0"/>
    <x v="0"/>
    <x v="0"/>
    <x v="0"/>
    <x v="0"/>
    <x v="7"/>
    <x v="11"/>
    <x v="0"/>
    <x v="0"/>
    <x v="0"/>
    <x v="0"/>
    <x v="0"/>
    <x v="0"/>
  </r>
  <r>
    <x v="0"/>
    <n v="185363862"/>
    <x v="0"/>
    <x v="0"/>
    <x v="0"/>
    <x v="3"/>
    <x v="1"/>
    <x v="2"/>
    <x v="4"/>
    <x v="0"/>
    <x v="0"/>
    <x v="0"/>
    <x v="0"/>
    <x v="19"/>
    <x v="0"/>
    <x v="0"/>
    <x v="0"/>
    <x v="1"/>
    <x v="0"/>
    <x v="1"/>
  </r>
  <r>
    <x v="0"/>
    <n v="362224404"/>
    <x v="0"/>
    <x v="0"/>
    <x v="0"/>
    <x v="3"/>
    <x v="1"/>
    <x v="2"/>
    <x v="4"/>
    <x v="0"/>
    <x v="0"/>
    <x v="0"/>
    <x v="0"/>
    <x v="20"/>
    <x v="0"/>
    <x v="0"/>
    <x v="0"/>
    <x v="1"/>
    <x v="0"/>
    <x v="1"/>
  </r>
  <r>
    <x v="0"/>
    <n v="169541038"/>
    <x v="0"/>
    <x v="0"/>
    <x v="0"/>
    <x v="3"/>
    <x v="1"/>
    <x v="2"/>
    <x v="4"/>
    <x v="0"/>
    <x v="0"/>
    <x v="0"/>
    <x v="0"/>
    <x v="21"/>
    <x v="0"/>
    <x v="0"/>
    <x v="0"/>
    <x v="1"/>
    <x v="0"/>
    <x v="1"/>
  </r>
  <r>
    <x v="0"/>
    <n v="916201437"/>
    <x v="0"/>
    <x v="0"/>
    <x v="0"/>
    <x v="0"/>
    <x v="2"/>
    <x v="2"/>
    <x v="2"/>
    <x v="0"/>
    <x v="0"/>
    <x v="0"/>
    <x v="4"/>
    <x v="22"/>
    <x v="0"/>
    <x v="0"/>
    <x v="0"/>
    <x v="2"/>
    <x v="0"/>
    <x v="0"/>
  </r>
  <r>
    <x v="0"/>
    <n v="208185190"/>
    <x v="0"/>
    <x v="0"/>
    <x v="0"/>
    <x v="3"/>
    <x v="1"/>
    <x v="2"/>
    <x v="4"/>
    <x v="0"/>
    <x v="0"/>
    <x v="0"/>
    <x v="0"/>
    <x v="21"/>
    <x v="0"/>
    <x v="0"/>
    <x v="0"/>
    <x v="1"/>
    <x v="0"/>
    <x v="1"/>
  </r>
  <r>
    <x v="0"/>
    <n v="175851510"/>
    <x v="1"/>
    <x v="0"/>
    <x v="0"/>
    <x v="3"/>
    <x v="3"/>
    <x v="3"/>
    <x v="3"/>
    <x v="0"/>
    <x v="0"/>
    <x v="0"/>
    <x v="6"/>
    <x v="23"/>
    <x v="0"/>
    <x v="0"/>
    <x v="0"/>
    <x v="3"/>
    <x v="0"/>
    <x v="2"/>
  </r>
  <r>
    <x v="0"/>
    <n v="763898213"/>
    <x v="0"/>
    <x v="0"/>
    <x v="0"/>
    <x v="4"/>
    <x v="3"/>
    <x v="3"/>
    <x v="3"/>
    <x v="0"/>
    <x v="0"/>
    <x v="0"/>
    <x v="8"/>
    <x v="24"/>
    <x v="0"/>
    <x v="2"/>
    <x v="0"/>
    <x v="5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1"/>
        <item x="0"/>
        <item m="1" x="4"/>
        <item x="2"/>
        <item x="3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2"/>
        <item m="1" x="3"/>
        <item x="1"/>
        <item m="1" x="4"/>
        <item x="0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9">
        <item m="1" x="2"/>
        <item m="1" x="3"/>
        <item m="1" x="4"/>
        <item m="1" x="5"/>
        <item m="1" x="6"/>
        <item m="1" x="7"/>
        <item m="1" x="8"/>
        <item x="1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8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6">
        <item x="0"/>
        <item x="1"/>
        <item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8" count="1">
            <x v="0"/>
          </reference>
        </references>
      </pivotArea>
    </format>
    <format dxfId="8">
      <pivotArea field="8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4"/>
        <item x="1"/>
        <item x="3"/>
        <item m="1" x="5"/>
        <item m="1" x="6"/>
        <item m="1" x="7"/>
        <item x="2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2"/>
      <x/>
    </i>
    <i r="1">
      <x v="2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7">
      <pivotArea dataOnly="0" outline="0" fieldPosition="0">
        <references count="1">
          <reference field="4294967294" count="0"/>
        </references>
      </pivotArea>
    </format>
    <format dxfId="26">
      <pivotArea field="0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2">
      <pivotArea outline="0" fieldPosition="0"/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grandRow="1" outline="0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5" count="1">
            <x v="0"/>
          </reference>
        </references>
      </pivotArea>
    </format>
    <format dxfId="32">
      <pivotArea field="5" type="button" dataOnly="0" labelOnly="1" outline="0" axis="axisRow" fieldPosition="0"/>
    </format>
    <format dxfId="31">
      <pivotArea field="0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331238910&amp;dt=Apr-19-01" TargetMode="External"/><Relationship Id="rId1" Type="http://schemas.openxmlformats.org/officeDocument/2006/relationships/hyperlink" Target="https://www.intcx.com/ReportServlet/any.class?operation=confirm&amp;dealID=856947017&amp;dt=Apr-19-01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tcx.com/ReportServlet/any.class?operation=confirm&amp;dealID=213809770&amp;dt=Apr-19-01" TargetMode="External"/><Relationship Id="rId18" Type="http://schemas.openxmlformats.org/officeDocument/2006/relationships/hyperlink" Target="https://www.intcx.com/ReportServlet/any.class?operation=confirm&amp;dealID=272611346&amp;dt=Apr-19-01" TargetMode="External"/><Relationship Id="rId26" Type="http://schemas.openxmlformats.org/officeDocument/2006/relationships/hyperlink" Target="https://www.intcx.com/ReportServlet/any.class?operation=confirm&amp;dealID=669881924&amp;dt=Apr-19-01" TargetMode="External"/><Relationship Id="rId3" Type="http://schemas.openxmlformats.org/officeDocument/2006/relationships/hyperlink" Target="https://www.intcx.com/ReportServlet/any.class?operation=confirm&amp;dealID=171731679&amp;dt=Apr-19-01" TargetMode="External"/><Relationship Id="rId21" Type="http://schemas.openxmlformats.org/officeDocument/2006/relationships/hyperlink" Target="https://www.intcx.com/ReportServlet/any.class?operation=confirm&amp;dealID=874694306&amp;dt=Apr-19-01" TargetMode="External"/><Relationship Id="rId34" Type="http://schemas.openxmlformats.org/officeDocument/2006/relationships/hyperlink" Target="https://www.intcx.com/ReportServlet/any.class?operation=confirm&amp;dealID=242536714&amp;dt=Apr-19-01" TargetMode="External"/><Relationship Id="rId7" Type="http://schemas.openxmlformats.org/officeDocument/2006/relationships/hyperlink" Target="https://www.intcx.com/ReportServlet/any.class?operation=confirm&amp;dealID=523833098&amp;dt=Apr-19-01" TargetMode="External"/><Relationship Id="rId12" Type="http://schemas.openxmlformats.org/officeDocument/2006/relationships/hyperlink" Target="https://www.intcx.com/ReportServlet/any.class?operation=confirm&amp;dealID=204021049&amp;dt=Apr-19-01" TargetMode="External"/><Relationship Id="rId17" Type="http://schemas.openxmlformats.org/officeDocument/2006/relationships/hyperlink" Target="https://www.intcx.com/ReportServlet/any.class?operation=confirm&amp;dealID=268420727&amp;dt=Apr-19-01" TargetMode="External"/><Relationship Id="rId25" Type="http://schemas.openxmlformats.org/officeDocument/2006/relationships/hyperlink" Target="https://www.intcx.com/ReportServlet/any.class?operation=confirm&amp;dealID=135446637&amp;dt=Apr-19-01" TargetMode="External"/><Relationship Id="rId33" Type="http://schemas.openxmlformats.org/officeDocument/2006/relationships/hyperlink" Target="https://www.intcx.com/ReportServlet/any.class?operation=confirm&amp;dealID=208185190&amp;dt=Apr-19-01" TargetMode="External"/><Relationship Id="rId2" Type="http://schemas.openxmlformats.org/officeDocument/2006/relationships/hyperlink" Target="https://www.intcx.com/ReportServlet/any.class?operation=confirm&amp;dealID=746406800&amp;dt=Apr-19-01" TargetMode="External"/><Relationship Id="rId16" Type="http://schemas.openxmlformats.org/officeDocument/2006/relationships/hyperlink" Target="https://www.intcx.com/ReportServlet/any.class?operation=confirm&amp;dealID=602202474&amp;dt=Apr-19-01" TargetMode="External"/><Relationship Id="rId20" Type="http://schemas.openxmlformats.org/officeDocument/2006/relationships/hyperlink" Target="https://www.intcx.com/ReportServlet/any.class?operation=confirm&amp;dealID=161085227&amp;dt=Apr-19-01" TargetMode="External"/><Relationship Id="rId29" Type="http://schemas.openxmlformats.org/officeDocument/2006/relationships/hyperlink" Target="https://www.intcx.com/ReportServlet/any.class?operation=confirm&amp;dealID=185363862&amp;dt=Apr-19-01" TargetMode="External"/><Relationship Id="rId1" Type="http://schemas.openxmlformats.org/officeDocument/2006/relationships/hyperlink" Target="https://www.intcx.com/ReportServlet/any.class?operation=confirm&amp;dealID=211978262&amp;dt=Apr-19-01" TargetMode="External"/><Relationship Id="rId6" Type="http://schemas.openxmlformats.org/officeDocument/2006/relationships/hyperlink" Target="https://www.intcx.com/ReportServlet/any.class?operation=confirm&amp;dealID=128604796&amp;dt=Apr-19-01" TargetMode="External"/><Relationship Id="rId11" Type="http://schemas.openxmlformats.org/officeDocument/2006/relationships/hyperlink" Target="https://www.intcx.com/ReportServlet/any.class?operation=confirm&amp;dealID=166063007&amp;dt=Apr-19-01" TargetMode="External"/><Relationship Id="rId24" Type="http://schemas.openxmlformats.org/officeDocument/2006/relationships/hyperlink" Target="https://www.intcx.com/ReportServlet/any.class?operation=confirm&amp;dealID=173543059&amp;dt=Apr-19-01" TargetMode="External"/><Relationship Id="rId32" Type="http://schemas.openxmlformats.org/officeDocument/2006/relationships/hyperlink" Target="https://www.intcx.com/ReportServlet/any.class?operation=confirm&amp;dealID=916201437&amp;dt=Apr-19-01" TargetMode="External"/><Relationship Id="rId5" Type="http://schemas.openxmlformats.org/officeDocument/2006/relationships/hyperlink" Target="https://www.intcx.com/ReportServlet/any.class?operation=confirm&amp;dealID=555886351&amp;dt=Apr-19-01" TargetMode="External"/><Relationship Id="rId15" Type="http://schemas.openxmlformats.org/officeDocument/2006/relationships/hyperlink" Target="https://www.intcx.com/ReportServlet/any.class?operation=confirm&amp;dealID=198727521&amp;dt=Apr-19-01" TargetMode="External"/><Relationship Id="rId23" Type="http://schemas.openxmlformats.org/officeDocument/2006/relationships/hyperlink" Target="https://www.intcx.com/ReportServlet/any.class?operation=confirm&amp;dealID=149547316&amp;dt=Apr-19-01" TargetMode="External"/><Relationship Id="rId28" Type="http://schemas.openxmlformats.org/officeDocument/2006/relationships/hyperlink" Target="https://www.intcx.com/ReportServlet/any.class?operation=confirm&amp;dealID=729298510&amp;dt=Apr-19-01" TargetMode="External"/><Relationship Id="rId10" Type="http://schemas.openxmlformats.org/officeDocument/2006/relationships/hyperlink" Target="https://www.intcx.com/ReportServlet/any.class?operation=confirm&amp;dealID=709011998&amp;dt=Apr-19-01" TargetMode="External"/><Relationship Id="rId19" Type="http://schemas.openxmlformats.org/officeDocument/2006/relationships/hyperlink" Target="https://www.intcx.com/ReportServlet/any.class?operation=confirm&amp;dealID=593536382&amp;dt=Apr-19-01" TargetMode="External"/><Relationship Id="rId31" Type="http://schemas.openxmlformats.org/officeDocument/2006/relationships/hyperlink" Target="https://www.intcx.com/ReportServlet/any.class?operation=confirm&amp;dealID=169541038&amp;dt=Apr-19-01" TargetMode="External"/><Relationship Id="rId4" Type="http://schemas.openxmlformats.org/officeDocument/2006/relationships/hyperlink" Target="https://www.intcx.com/ReportServlet/any.class?operation=confirm&amp;dealID=513906644&amp;dt=Apr-19-01" TargetMode="External"/><Relationship Id="rId9" Type="http://schemas.openxmlformats.org/officeDocument/2006/relationships/hyperlink" Target="https://www.intcx.com/ReportServlet/any.class?operation=confirm&amp;dealID=126006570&amp;dt=Apr-19-01" TargetMode="External"/><Relationship Id="rId14" Type="http://schemas.openxmlformats.org/officeDocument/2006/relationships/hyperlink" Target="https://www.intcx.com/ReportServlet/any.class?operation=confirm&amp;dealID=199449410&amp;dt=Apr-19-01" TargetMode="External"/><Relationship Id="rId22" Type="http://schemas.openxmlformats.org/officeDocument/2006/relationships/hyperlink" Target="https://www.intcx.com/ReportServlet/any.class?operation=confirm&amp;dealID=197917256&amp;dt=Apr-19-01" TargetMode="External"/><Relationship Id="rId27" Type="http://schemas.openxmlformats.org/officeDocument/2006/relationships/hyperlink" Target="https://www.intcx.com/ReportServlet/any.class?operation=confirm&amp;dealID=243345287&amp;dt=Apr-19-01" TargetMode="External"/><Relationship Id="rId30" Type="http://schemas.openxmlformats.org/officeDocument/2006/relationships/hyperlink" Target="https://www.intcx.com/ReportServlet/any.class?operation=confirm&amp;dealID=362224404&amp;dt=Apr-19-01" TargetMode="External"/><Relationship Id="rId35" Type="http://schemas.openxmlformats.org/officeDocument/2006/relationships/hyperlink" Target="https://www.intcx.com/ReportServlet/any.class?operation=confirm&amp;dealID=763898213&amp;dt=Apr-19-01" TargetMode="External"/><Relationship Id="rId8" Type="http://schemas.openxmlformats.org/officeDocument/2006/relationships/hyperlink" Target="https://www.intcx.com/ReportServlet/any.class?operation=confirm&amp;dealID=337022667&amp;dt=Apr-19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zoomScale="85" workbookViewId="0"/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37000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4261600</v>
      </c>
      <c r="D5" s="128"/>
      <c r="E5" s="142" t="s">
        <v>84</v>
      </c>
      <c r="F5" s="143" t="s">
        <v>19</v>
      </c>
      <c r="G5" s="144">
        <f>'ICE-EPM'!B6</f>
        <v>35</v>
      </c>
      <c r="H5" s="145">
        <f>'ICE-EPM'!C6</f>
        <v>228800</v>
      </c>
    </row>
    <row r="6" spans="2:8" x14ac:dyDescent="0.2">
      <c r="B6" s="126" t="s">
        <v>269</v>
      </c>
      <c r="C6" s="127">
        <f>SUM(C7:C8)</f>
        <v>78415000</v>
      </c>
      <c r="D6" s="125"/>
      <c r="E6" s="129" t="s">
        <v>83</v>
      </c>
      <c r="F6" s="130" t="s">
        <v>279</v>
      </c>
      <c r="G6" s="131">
        <f>'ICE-ENA'!B6</f>
        <v>2</v>
      </c>
      <c r="H6" s="132">
        <f>'ICE-ENA'!C6</f>
        <v>2745000</v>
      </c>
    </row>
    <row r="7" spans="2:8" x14ac:dyDescent="0.2">
      <c r="B7" s="133" t="s">
        <v>266</v>
      </c>
      <c r="C7" s="127">
        <f>'ICE-Physical Gas'!H1</f>
        <v>6287500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72127500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5" t="s">
        <v>284</v>
      </c>
      <c r="F10" s="176"/>
      <c r="G10" s="176"/>
      <c r="H10" s="177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12</v>
      </c>
      <c r="H12" s="145">
        <f>'DD-EPM'!C6</f>
        <v>63200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17</v>
      </c>
      <c r="H14" s="132">
        <f>'DD-ENA'!C7</f>
        <v>740000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1</v>
      </c>
      <c r="H16" s="139">
        <f>'DD-EGL'!C6</f>
        <v>25000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37000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">
      <c r="A7" s="17" t="s">
        <v>61</v>
      </c>
      <c r="B7" s="21">
        <f>COUNTIF($F$10:$F$5000,A7)</f>
        <v>17</v>
      </c>
      <c r="C7" s="21">
        <f>SUMIF($F$10:$F$5001,A7,$C$10:$C$5001)</f>
        <v>740000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10000</v>
      </c>
      <c r="D11" s="76" t="s">
        <v>375</v>
      </c>
      <c r="E11" s="76" t="s">
        <v>376</v>
      </c>
      <c r="F11" s="76" t="s">
        <v>61</v>
      </c>
      <c r="G11" s="76" t="s">
        <v>62</v>
      </c>
      <c r="H11" s="76" t="s">
        <v>621</v>
      </c>
      <c r="I11" s="76" t="s">
        <v>377</v>
      </c>
      <c r="J11" s="76" t="s">
        <v>378</v>
      </c>
      <c r="K11" s="76" t="s">
        <v>379</v>
      </c>
      <c r="L11" s="76" t="s">
        <v>438</v>
      </c>
      <c r="M11" s="76" t="s">
        <v>380</v>
      </c>
      <c r="N11" s="76"/>
      <c r="O11" s="76" t="s">
        <v>439</v>
      </c>
      <c r="P11" s="80">
        <v>37001</v>
      </c>
      <c r="Q11" s="80">
        <v>37001</v>
      </c>
      <c r="R11" s="76"/>
      <c r="S11" s="76"/>
      <c r="T11" s="77">
        <v>37000</v>
      </c>
      <c r="U11" s="76" t="s">
        <v>622</v>
      </c>
      <c r="V11" s="76" t="s">
        <v>441</v>
      </c>
      <c r="W11" s="76">
        <v>10000</v>
      </c>
      <c r="X11" s="76">
        <v>4.9800000000000004</v>
      </c>
      <c r="Y11" s="76">
        <v>25214</v>
      </c>
    </row>
    <row r="12" spans="1:25" ht="25.5" x14ac:dyDescent="0.2">
      <c r="A12" s="31" t="str">
        <f t="shared" si="0"/>
        <v>Chris Germany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10000</v>
      </c>
      <c r="D12" s="78" t="s">
        <v>375</v>
      </c>
      <c r="E12" s="78" t="s">
        <v>376</v>
      </c>
      <c r="F12" s="78" t="s">
        <v>61</v>
      </c>
      <c r="G12" s="78" t="s">
        <v>62</v>
      </c>
      <c r="H12" s="78" t="s">
        <v>437</v>
      </c>
      <c r="I12" s="78" t="s">
        <v>377</v>
      </c>
      <c r="J12" s="78" t="s">
        <v>378</v>
      </c>
      <c r="K12" s="78" t="s">
        <v>379</v>
      </c>
      <c r="L12" s="78" t="s">
        <v>438</v>
      </c>
      <c r="M12" s="78" t="s">
        <v>380</v>
      </c>
      <c r="N12" s="78"/>
      <c r="O12" s="78" t="s">
        <v>439</v>
      </c>
      <c r="P12" s="81">
        <v>37001</v>
      </c>
      <c r="Q12" s="81">
        <v>37001</v>
      </c>
      <c r="R12" s="78"/>
      <c r="S12" s="78"/>
      <c r="T12" s="79">
        <v>37000</v>
      </c>
      <c r="U12" s="78" t="s">
        <v>623</v>
      </c>
      <c r="V12" s="78" t="s">
        <v>441</v>
      </c>
      <c r="W12" s="78">
        <v>10000</v>
      </c>
      <c r="X12" s="78">
        <v>5.0549999999999997</v>
      </c>
      <c r="Y12" s="78">
        <v>25107</v>
      </c>
    </row>
    <row r="13" spans="1:25" ht="25.5" x14ac:dyDescent="0.2">
      <c r="A13" s="31" t="str">
        <f t="shared" si="0"/>
        <v>John Arnold</v>
      </c>
      <c r="B13" s="30">
        <f t="shared" si="1"/>
        <v>31</v>
      </c>
      <c r="C13" s="31">
        <f t="shared" si="2"/>
        <v>310000</v>
      </c>
      <c r="D13" s="76" t="s">
        <v>375</v>
      </c>
      <c r="E13" s="76" t="s">
        <v>376</v>
      </c>
      <c r="F13" s="76" t="s">
        <v>61</v>
      </c>
      <c r="G13" s="76" t="s">
        <v>64</v>
      </c>
      <c r="H13" s="76" t="s">
        <v>624</v>
      </c>
      <c r="I13" s="76" t="s">
        <v>377</v>
      </c>
      <c r="J13" s="76" t="s">
        <v>625</v>
      </c>
      <c r="K13" s="76" t="s">
        <v>626</v>
      </c>
      <c r="L13" s="76" t="s">
        <v>627</v>
      </c>
      <c r="M13" s="76" t="s">
        <v>628</v>
      </c>
      <c r="N13" s="76" t="s">
        <v>629</v>
      </c>
      <c r="O13" s="76" t="s">
        <v>630</v>
      </c>
      <c r="P13" s="80">
        <v>37012</v>
      </c>
      <c r="Q13" s="80">
        <v>37042</v>
      </c>
      <c r="R13" s="76"/>
      <c r="S13" s="76"/>
      <c r="T13" s="77">
        <v>37000</v>
      </c>
      <c r="U13" s="76" t="s">
        <v>631</v>
      </c>
      <c r="V13" s="76" t="s">
        <v>414</v>
      </c>
      <c r="W13" s="76">
        <v>10000</v>
      </c>
      <c r="X13" s="76">
        <v>0.43</v>
      </c>
      <c r="Y13" s="76">
        <v>25197</v>
      </c>
    </row>
    <row r="14" spans="1:25" ht="25.5" x14ac:dyDescent="0.2">
      <c r="A14" s="31" t="str">
        <f t="shared" si="0"/>
        <v>John Arnold</v>
      </c>
      <c r="B14" s="30">
        <f t="shared" si="1"/>
        <v>31</v>
      </c>
      <c r="C14" s="31">
        <f t="shared" si="2"/>
        <v>310000</v>
      </c>
      <c r="D14" s="78" t="s">
        <v>375</v>
      </c>
      <c r="E14" s="78" t="s">
        <v>376</v>
      </c>
      <c r="F14" s="78" t="s">
        <v>61</v>
      </c>
      <c r="G14" s="78" t="s">
        <v>64</v>
      </c>
      <c r="H14" s="78" t="s">
        <v>624</v>
      </c>
      <c r="I14" s="78" t="s">
        <v>377</v>
      </c>
      <c r="J14" s="78" t="s">
        <v>625</v>
      </c>
      <c r="K14" s="78" t="s">
        <v>626</v>
      </c>
      <c r="L14" s="78" t="s">
        <v>627</v>
      </c>
      <c r="M14" s="78" t="s">
        <v>628</v>
      </c>
      <c r="N14" s="78" t="s">
        <v>629</v>
      </c>
      <c r="O14" s="78" t="s">
        <v>630</v>
      </c>
      <c r="P14" s="81">
        <v>37012</v>
      </c>
      <c r="Q14" s="81">
        <v>37042</v>
      </c>
      <c r="R14" s="78"/>
      <c r="S14" s="78"/>
      <c r="T14" s="79">
        <v>37000</v>
      </c>
      <c r="U14" s="78" t="s">
        <v>632</v>
      </c>
      <c r="V14" s="78" t="s">
        <v>414</v>
      </c>
      <c r="W14" s="78">
        <v>10000</v>
      </c>
      <c r="X14" s="78">
        <v>0.42499999999999999</v>
      </c>
      <c r="Y14" s="78">
        <v>25198</v>
      </c>
    </row>
    <row r="15" spans="1:25" ht="25.5" x14ac:dyDescent="0.2">
      <c r="A15" s="31" t="str">
        <f t="shared" si="0"/>
        <v>Susan Pereira</v>
      </c>
      <c r="B15" s="30">
        <f t="shared" si="1"/>
        <v>1</v>
      </c>
      <c r="C15" s="31">
        <f t="shared" si="2"/>
        <v>30000</v>
      </c>
      <c r="D15" s="76" t="s">
        <v>375</v>
      </c>
      <c r="E15" s="76" t="s">
        <v>376</v>
      </c>
      <c r="F15" s="76" t="s">
        <v>61</v>
      </c>
      <c r="G15" s="76" t="s">
        <v>66</v>
      </c>
      <c r="H15" s="76" t="s">
        <v>442</v>
      </c>
      <c r="I15" s="76" t="s">
        <v>377</v>
      </c>
      <c r="J15" s="76" t="s">
        <v>378</v>
      </c>
      <c r="K15" s="76" t="s">
        <v>379</v>
      </c>
      <c r="L15" s="76" t="s">
        <v>633</v>
      </c>
      <c r="M15" s="76" t="s">
        <v>380</v>
      </c>
      <c r="N15" s="76"/>
      <c r="O15" s="76" t="s">
        <v>439</v>
      </c>
      <c r="P15" s="80">
        <v>37001</v>
      </c>
      <c r="Q15" s="80">
        <v>37001</v>
      </c>
      <c r="R15" s="76"/>
      <c r="S15" s="76"/>
      <c r="T15" s="77">
        <v>37000</v>
      </c>
      <c r="U15" s="76" t="s">
        <v>634</v>
      </c>
      <c r="V15" s="76" t="s">
        <v>441</v>
      </c>
      <c r="W15" s="76">
        <v>30000</v>
      </c>
      <c r="X15" s="76">
        <v>5.07</v>
      </c>
      <c r="Y15" s="76">
        <v>25076</v>
      </c>
    </row>
    <row r="16" spans="1:25" ht="25.5" x14ac:dyDescent="0.2">
      <c r="A16" s="31" t="str">
        <f t="shared" si="0"/>
        <v>Susan Pereira</v>
      </c>
      <c r="B16" s="30">
        <f t="shared" si="1"/>
        <v>1</v>
      </c>
      <c r="C16" s="31">
        <f t="shared" si="2"/>
        <v>10000</v>
      </c>
      <c r="D16" s="78" t="s">
        <v>375</v>
      </c>
      <c r="E16" s="78" t="s">
        <v>376</v>
      </c>
      <c r="F16" s="78" t="s">
        <v>61</v>
      </c>
      <c r="G16" s="78" t="s">
        <v>66</v>
      </c>
      <c r="H16" s="78" t="s">
        <v>442</v>
      </c>
      <c r="I16" s="78" t="s">
        <v>377</v>
      </c>
      <c r="J16" s="78" t="s">
        <v>378</v>
      </c>
      <c r="K16" s="78" t="s">
        <v>379</v>
      </c>
      <c r="L16" s="78" t="s">
        <v>633</v>
      </c>
      <c r="M16" s="78" t="s">
        <v>380</v>
      </c>
      <c r="N16" s="78"/>
      <c r="O16" s="78" t="s">
        <v>439</v>
      </c>
      <c r="P16" s="81">
        <v>37001</v>
      </c>
      <c r="Q16" s="81">
        <v>37001</v>
      </c>
      <c r="R16" s="78"/>
      <c r="S16" s="78"/>
      <c r="T16" s="79">
        <v>37000</v>
      </c>
      <c r="U16" s="78" t="s">
        <v>446</v>
      </c>
      <c r="V16" s="78" t="s">
        <v>414</v>
      </c>
      <c r="W16" s="78">
        <v>10000</v>
      </c>
      <c r="X16" s="78">
        <v>5.0650000000000004</v>
      </c>
      <c r="Y16" s="78">
        <v>25199</v>
      </c>
    </row>
    <row r="17" spans="1:25" ht="25.5" x14ac:dyDescent="0.2">
      <c r="A17" s="31" t="str">
        <f t="shared" si="0"/>
        <v>Susan Pereira</v>
      </c>
      <c r="B17" s="30">
        <f t="shared" si="1"/>
        <v>1</v>
      </c>
      <c r="C17" s="31">
        <f t="shared" si="2"/>
        <v>10000</v>
      </c>
      <c r="D17" s="76" t="s">
        <v>375</v>
      </c>
      <c r="E17" s="76" t="s">
        <v>376</v>
      </c>
      <c r="F17" s="76" t="s">
        <v>61</v>
      </c>
      <c r="G17" s="76" t="s">
        <v>66</v>
      </c>
      <c r="H17" s="76" t="s">
        <v>442</v>
      </c>
      <c r="I17" s="76" t="s">
        <v>377</v>
      </c>
      <c r="J17" s="76" t="s">
        <v>378</v>
      </c>
      <c r="K17" s="76" t="s">
        <v>379</v>
      </c>
      <c r="L17" s="76" t="s">
        <v>635</v>
      </c>
      <c r="M17" s="76" t="s">
        <v>380</v>
      </c>
      <c r="N17" s="76"/>
      <c r="O17" s="76" t="s">
        <v>439</v>
      </c>
      <c r="P17" s="80">
        <v>37001</v>
      </c>
      <c r="Q17" s="80">
        <v>37001</v>
      </c>
      <c r="R17" s="76"/>
      <c r="S17" s="76"/>
      <c r="T17" s="77">
        <v>37000</v>
      </c>
      <c r="U17" s="76" t="s">
        <v>636</v>
      </c>
      <c r="V17" s="76" t="s">
        <v>441</v>
      </c>
      <c r="W17" s="76">
        <v>10000</v>
      </c>
      <c r="X17" s="76">
        <v>5.0650000000000004</v>
      </c>
      <c r="Y17" s="76">
        <v>25180</v>
      </c>
    </row>
    <row r="18" spans="1:25" ht="25.5" x14ac:dyDescent="0.2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78" t="s">
        <v>375</v>
      </c>
      <c r="E18" s="78" t="s">
        <v>376</v>
      </c>
      <c r="F18" s="78" t="s">
        <v>61</v>
      </c>
      <c r="G18" s="78" t="s">
        <v>69</v>
      </c>
      <c r="H18" s="78" t="s">
        <v>444</v>
      </c>
      <c r="I18" s="78" t="s">
        <v>377</v>
      </c>
      <c r="J18" s="78" t="s">
        <v>378</v>
      </c>
      <c r="K18" s="78" t="s">
        <v>379</v>
      </c>
      <c r="L18" s="78" t="s">
        <v>445</v>
      </c>
      <c r="M18" s="78" t="s">
        <v>380</v>
      </c>
      <c r="N18" s="78"/>
      <c r="O18" s="78" t="s">
        <v>439</v>
      </c>
      <c r="P18" s="81">
        <v>37001</v>
      </c>
      <c r="Q18" s="81">
        <v>37001</v>
      </c>
      <c r="R18" s="78"/>
      <c r="S18" s="78"/>
      <c r="T18" s="79">
        <v>37000</v>
      </c>
      <c r="U18" s="78" t="s">
        <v>637</v>
      </c>
      <c r="V18" s="78" t="s">
        <v>441</v>
      </c>
      <c r="W18" s="78">
        <v>5000</v>
      </c>
      <c r="X18" s="78">
        <v>4.96</v>
      </c>
      <c r="Y18" s="78">
        <v>25183</v>
      </c>
    </row>
    <row r="19" spans="1:25" ht="25.5" x14ac:dyDescent="0.2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6" t="s">
        <v>375</v>
      </c>
      <c r="E19" s="76" t="s">
        <v>376</v>
      </c>
      <c r="F19" s="76" t="s">
        <v>61</v>
      </c>
      <c r="G19" s="76" t="s">
        <v>69</v>
      </c>
      <c r="H19" s="76" t="s">
        <v>444</v>
      </c>
      <c r="I19" s="76" t="s">
        <v>377</v>
      </c>
      <c r="J19" s="76" t="s">
        <v>378</v>
      </c>
      <c r="K19" s="76" t="s">
        <v>379</v>
      </c>
      <c r="L19" s="76" t="s">
        <v>445</v>
      </c>
      <c r="M19" s="76" t="s">
        <v>380</v>
      </c>
      <c r="N19" s="76"/>
      <c r="O19" s="76" t="s">
        <v>439</v>
      </c>
      <c r="P19" s="80">
        <v>37001</v>
      </c>
      <c r="Q19" s="80">
        <v>37001</v>
      </c>
      <c r="R19" s="76"/>
      <c r="S19" s="76"/>
      <c r="T19" s="77">
        <v>37000</v>
      </c>
      <c r="U19" s="76" t="s">
        <v>638</v>
      </c>
      <c r="V19" s="76" t="s">
        <v>441</v>
      </c>
      <c r="W19" s="76">
        <v>5000</v>
      </c>
      <c r="X19" s="76">
        <v>4.97</v>
      </c>
      <c r="Y19" s="76">
        <v>25185</v>
      </c>
    </row>
    <row r="20" spans="1:25" ht="25.5" x14ac:dyDescent="0.2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78" t="s">
        <v>375</v>
      </c>
      <c r="E20" s="78" t="s">
        <v>376</v>
      </c>
      <c r="F20" s="78" t="s">
        <v>61</v>
      </c>
      <c r="G20" s="78" t="s">
        <v>69</v>
      </c>
      <c r="H20" s="78" t="s">
        <v>444</v>
      </c>
      <c r="I20" s="78" t="s">
        <v>377</v>
      </c>
      <c r="J20" s="78" t="s">
        <v>378</v>
      </c>
      <c r="K20" s="78" t="s">
        <v>379</v>
      </c>
      <c r="L20" s="78" t="s">
        <v>413</v>
      </c>
      <c r="M20" s="78" t="s">
        <v>380</v>
      </c>
      <c r="N20" s="78"/>
      <c r="O20" s="78" t="s">
        <v>439</v>
      </c>
      <c r="P20" s="81">
        <v>37001</v>
      </c>
      <c r="Q20" s="81">
        <v>37001</v>
      </c>
      <c r="R20" s="78"/>
      <c r="S20" s="78"/>
      <c r="T20" s="79">
        <v>37000</v>
      </c>
      <c r="U20" s="78" t="s">
        <v>639</v>
      </c>
      <c r="V20" s="78" t="s">
        <v>414</v>
      </c>
      <c r="W20" s="78">
        <v>5000</v>
      </c>
      <c r="X20" s="78">
        <v>5.01</v>
      </c>
      <c r="Y20" s="78">
        <v>25048</v>
      </c>
    </row>
    <row r="21" spans="1:25" ht="25.5" x14ac:dyDescent="0.2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6" t="s">
        <v>375</v>
      </c>
      <c r="E21" s="76" t="s">
        <v>376</v>
      </c>
      <c r="F21" s="76" t="s">
        <v>61</v>
      </c>
      <c r="G21" s="76" t="s">
        <v>69</v>
      </c>
      <c r="H21" s="76" t="s">
        <v>444</v>
      </c>
      <c r="I21" s="76" t="s">
        <v>377</v>
      </c>
      <c r="J21" s="76" t="s">
        <v>378</v>
      </c>
      <c r="K21" s="76" t="s">
        <v>379</v>
      </c>
      <c r="L21" s="76" t="s">
        <v>413</v>
      </c>
      <c r="M21" s="76" t="s">
        <v>380</v>
      </c>
      <c r="N21" s="76"/>
      <c r="O21" s="76" t="s">
        <v>439</v>
      </c>
      <c r="P21" s="80">
        <v>37001</v>
      </c>
      <c r="Q21" s="80">
        <v>37001</v>
      </c>
      <c r="R21" s="76"/>
      <c r="S21" s="76"/>
      <c r="T21" s="77">
        <v>37000</v>
      </c>
      <c r="U21" s="76" t="s">
        <v>640</v>
      </c>
      <c r="V21" s="76" t="s">
        <v>414</v>
      </c>
      <c r="W21" s="76">
        <v>5000</v>
      </c>
      <c r="X21" s="76">
        <v>4.97</v>
      </c>
      <c r="Y21" s="76">
        <v>25060</v>
      </c>
    </row>
    <row r="22" spans="1:25" ht="25.5" x14ac:dyDescent="0.2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78" t="s">
        <v>375</v>
      </c>
      <c r="E22" s="78" t="s">
        <v>376</v>
      </c>
      <c r="F22" s="78" t="s">
        <v>61</v>
      </c>
      <c r="G22" s="78" t="s">
        <v>69</v>
      </c>
      <c r="H22" s="78" t="s">
        <v>444</v>
      </c>
      <c r="I22" s="78" t="s">
        <v>377</v>
      </c>
      <c r="J22" s="78" t="s">
        <v>378</v>
      </c>
      <c r="K22" s="78" t="s">
        <v>379</v>
      </c>
      <c r="L22" s="78" t="s">
        <v>413</v>
      </c>
      <c r="M22" s="78" t="s">
        <v>380</v>
      </c>
      <c r="N22" s="78"/>
      <c r="O22" s="78" t="s">
        <v>439</v>
      </c>
      <c r="P22" s="81">
        <v>37001</v>
      </c>
      <c r="Q22" s="81">
        <v>37001</v>
      </c>
      <c r="R22" s="78"/>
      <c r="S22" s="78"/>
      <c r="T22" s="79">
        <v>37000</v>
      </c>
      <c r="U22" s="78" t="s">
        <v>641</v>
      </c>
      <c r="V22" s="78" t="s">
        <v>414</v>
      </c>
      <c r="W22" s="78">
        <v>5000</v>
      </c>
      <c r="X22" s="78">
        <v>4.96</v>
      </c>
      <c r="Y22" s="78">
        <v>25084</v>
      </c>
    </row>
    <row r="23" spans="1:25" ht="25.5" x14ac:dyDescent="0.2">
      <c r="A23" s="31" t="str">
        <f t="shared" si="0"/>
        <v>Kelli Stevens</v>
      </c>
      <c r="B23" s="30">
        <f t="shared" si="1"/>
        <v>1</v>
      </c>
      <c r="C23" s="31">
        <f t="shared" si="2"/>
        <v>5000</v>
      </c>
      <c r="D23" s="76" t="s">
        <v>375</v>
      </c>
      <c r="E23" s="76" t="s">
        <v>376</v>
      </c>
      <c r="F23" s="76" t="s">
        <v>61</v>
      </c>
      <c r="G23" s="76" t="s">
        <v>69</v>
      </c>
      <c r="H23" s="76" t="s">
        <v>444</v>
      </c>
      <c r="I23" s="76" t="s">
        <v>377</v>
      </c>
      <c r="J23" s="76" t="s">
        <v>378</v>
      </c>
      <c r="K23" s="76" t="s">
        <v>379</v>
      </c>
      <c r="L23" s="76" t="s">
        <v>413</v>
      </c>
      <c r="M23" s="76" t="s">
        <v>380</v>
      </c>
      <c r="N23" s="76"/>
      <c r="O23" s="76" t="s">
        <v>439</v>
      </c>
      <c r="P23" s="80">
        <v>37001</v>
      </c>
      <c r="Q23" s="80">
        <v>37001</v>
      </c>
      <c r="R23" s="76"/>
      <c r="S23" s="76"/>
      <c r="T23" s="77">
        <v>37000</v>
      </c>
      <c r="U23" s="76" t="s">
        <v>440</v>
      </c>
      <c r="V23" s="76" t="s">
        <v>414</v>
      </c>
      <c r="W23" s="76">
        <v>5000</v>
      </c>
      <c r="X23" s="76">
        <v>4.9550000000000001</v>
      </c>
      <c r="Y23" s="76">
        <v>25133</v>
      </c>
    </row>
    <row r="24" spans="1:25" ht="25.5" x14ac:dyDescent="0.2">
      <c r="A24" s="31" t="str">
        <f t="shared" si="0"/>
        <v>Kelli Stevens</v>
      </c>
      <c r="B24" s="30">
        <f t="shared" si="1"/>
        <v>1</v>
      </c>
      <c r="C24" s="31">
        <f t="shared" si="2"/>
        <v>5000</v>
      </c>
      <c r="D24" s="78" t="s">
        <v>375</v>
      </c>
      <c r="E24" s="78" t="s">
        <v>376</v>
      </c>
      <c r="F24" s="78" t="s">
        <v>61</v>
      </c>
      <c r="G24" s="78" t="s">
        <v>69</v>
      </c>
      <c r="H24" s="78" t="s">
        <v>444</v>
      </c>
      <c r="I24" s="78" t="s">
        <v>377</v>
      </c>
      <c r="J24" s="78" t="s">
        <v>378</v>
      </c>
      <c r="K24" s="78" t="s">
        <v>379</v>
      </c>
      <c r="L24" s="78" t="s">
        <v>413</v>
      </c>
      <c r="M24" s="78" t="s">
        <v>380</v>
      </c>
      <c r="N24" s="78"/>
      <c r="O24" s="78" t="s">
        <v>439</v>
      </c>
      <c r="P24" s="81">
        <v>37001</v>
      </c>
      <c r="Q24" s="81">
        <v>37001</v>
      </c>
      <c r="R24" s="78"/>
      <c r="S24" s="78"/>
      <c r="T24" s="79">
        <v>37000</v>
      </c>
      <c r="U24" s="78" t="s">
        <v>642</v>
      </c>
      <c r="V24" s="78" t="s">
        <v>414</v>
      </c>
      <c r="W24" s="78">
        <v>5000</v>
      </c>
      <c r="X24" s="78">
        <v>4.9550000000000001</v>
      </c>
      <c r="Y24" s="78">
        <v>25139</v>
      </c>
    </row>
    <row r="25" spans="1:25" ht="25.5" x14ac:dyDescent="0.2">
      <c r="A25" s="31" t="str">
        <f t="shared" si="0"/>
        <v>Kelli Stevens</v>
      </c>
      <c r="B25" s="30">
        <f t="shared" si="1"/>
        <v>1</v>
      </c>
      <c r="C25" s="31">
        <f t="shared" si="2"/>
        <v>5000</v>
      </c>
      <c r="D25" s="76" t="s">
        <v>375</v>
      </c>
      <c r="E25" s="76" t="s">
        <v>376</v>
      </c>
      <c r="F25" s="76" t="s">
        <v>61</v>
      </c>
      <c r="G25" s="76" t="s">
        <v>69</v>
      </c>
      <c r="H25" s="76" t="s">
        <v>444</v>
      </c>
      <c r="I25" s="76" t="s">
        <v>377</v>
      </c>
      <c r="J25" s="76" t="s">
        <v>378</v>
      </c>
      <c r="K25" s="76" t="s">
        <v>379</v>
      </c>
      <c r="L25" s="76" t="s">
        <v>413</v>
      </c>
      <c r="M25" s="76" t="s">
        <v>380</v>
      </c>
      <c r="N25" s="76"/>
      <c r="O25" s="76" t="s">
        <v>439</v>
      </c>
      <c r="P25" s="80">
        <v>37001</v>
      </c>
      <c r="Q25" s="80">
        <v>37001</v>
      </c>
      <c r="R25" s="76"/>
      <c r="S25" s="76"/>
      <c r="T25" s="77">
        <v>37000</v>
      </c>
      <c r="U25" s="76" t="s">
        <v>643</v>
      </c>
      <c r="V25" s="76" t="s">
        <v>414</v>
      </c>
      <c r="W25" s="76">
        <v>5000</v>
      </c>
      <c r="X25" s="76">
        <v>4.9550000000000001</v>
      </c>
      <c r="Y25" s="76">
        <v>25157</v>
      </c>
    </row>
    <row r="26" spans="1:25" ht="25.5" x14ac:dyDescent="0.2">
      <c r="A26" s="31" t="str">
        <f t="shared" si="0"/>
        <v>Kelli Stevens</v>
      </c>
      <c r="B26" s="30">
        <f t="shared" si="1"/>
        <v>1</v>
      </c>
      <c r="C26" s="31">
        <f t="shared" si="2"/>
        <v>5000</v>
      </c>
      <c r="D26" s="78" t="s">
        <v>375</v>
      </c>
      <c r="E26" s="78" t="s">
        <v>376</v>
      </c>
      <c r="F26" s="78" t="s">
        <v>61</v>
      </c>
      <c r="G26" s="78" t="s">
        <v>69</v>
      </c>
      <c r="H26" s="78" t="s">
        <v>444</v>
      </c>
      <c r="I26" s="78" t="s">
        <v>377</v>
      </c>
      <c r="J26" s="78" t="s">
        <v>378</v>
      </c>
      <c r="K26" s="78" t="s">
        <v>379</v>
      </c>
      <c r="L26" s="78" t="s">
        <v>644</v>
      </c>
      <c r="M26" s="78" t="s">
        <v>380</v>
      </c>
      <c r="N26" s="78"/>
      <c r="O26" s="78" t="s">
        <v>439</v>
      </c>
      <c r="P26" s="81">
        <v>37001</v>
      </c>
      <c r="Q26" s="81">
        <v>37001</v>
      </c>
      <c r="R26" s="78"/>
      <c r="S26" s="78"/>
      <c r="T26" s="79">
        <v>37000</v>
      </c>
      <c r="U26" s="78" t="s">
        <v>639</v>
      </c>
      <c r="V26" s="78" t="s">
        <v>414</v>
      </c>
      <c r="W26" s="78">
        <v>5000</v>
      </c>
      <c r="X26" s="78">
        <v>4.9749999999999996</v>
      </c>
      <c r="Y26" s="78">
        <v>25046</v>
      </c>
    </row>
    <row r="27" spans="1:25" ht="25.5" x14ac:dyDescent="0.2">
      <c r="A27" s="31" t="str">
        <f t="shared" si="0"/>
        <v>Kelli Stevens</v>
      </c>
      <c r="B27" s="30">
        <f t="shared" si="1"/>
        <v>1</v>
      </c>
      <c r="C27" s="31">
        <f t="shared" si="2"/>
        <v>5000</v>
      </c>
      <c r="D27" s="76" t="s">
        <v>375</v>
      </c>
      <c r="E27" s="76" t="s">
        <v>376</v>
      </c>
      <c r="F27" s="76" t="s">
        <v>61</v>
      </c>
      <c r="G27" s="76" t="s">
        <v>69</v>
      </c>
      <c r="H27" s="76" t="s">
        <v>444</v>
      </c>
      <c r="I27" s="76" t="s">
        <v>377</v>
      </c>
      <c r="J27" s="76" t="s">
        <v>378</v>
      </c>
      <c r="K27" s="76" t="s">
        <v>379</v>
      </c>
      <c r="L27" s="76" t="s">
        <v>644</v>
      </c>
      <c r="M27" s="76" t="s">
        <v>380</v>
      </c>
      <c r="N27" s="76"/>
      <c r="O27" s="76" t="s">
        <v>439</v>
      </c>
      <c r="P27" s="80">
        <v>37001</v>
      </c>
      <c r="Q27" s="80">
        <v>37001</v>
      </c>
      <c r="R27" s="76"/>
      <c r="S27" s="76"/>
      <c r="T27" s="77">
        <v>37000</v>
      </c>
      <c r="U27" s="76" t="s">
        <v>640</v>
      </c>
      <c r="V27" s="76" t="s">
        <v>414</v>
      </c>
      <c r="W27" s="76">
        <v>5000</v>
      </c>
      <c r="X27" s="76">
        <v>4.9450000000000003</v>
      </c>
      <c r="Y27" s="76">
        <v>25059</v>
      </c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37000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12</v>
      </c>
      <c r="C6" s="21">
        <f>SUMIF($I$9:$I$4994,A6,$E$9:$E$4994)</f>
        <v>63200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30</v>
      </c>
      <c r="E10" s="40">
        <f t="shared" ref="E10:E33" si="2">Z10*(C10-B10+1)*D10</f>
        <v>24000</v>
      </c>
      <c r="F10" s="41">
        <f t="shared" ref="F10:F33" si="3">E10*AA10</f>
        <v>1344000</v>
      </c>
      <c r="G10" s="76" t="s">
        <v>375</v>
      </c>
      <c r="H10" s="76" t="s">
        <v>381</v>
      </c>
      <c r="I10" s="76" t="s">
        <v>59</v>
      </c>
      <c r="J10" s="76" t="s">
        <v>73</v>
      </c>
      <c r="K10" s="76" t="s">
        <v>382</v>
      </c>
      <c r="L10" s="76" t="s">
        <v>383</v>
      </c>
      <c r="M10" s="76" t="s">
        <v>378</v>
      </c>
      <c r="N10" s="76" t="s">
        <v>379</v>
      </c>
      <c r="O10" s="76" t="s">
        <v>384</v>
      </c>
      <c r="P10" s="76" t="s">
        <v>380</v>
      </c>
      <c r="Q10" s="76"/>
      <c r="R10" s="76" t="s">
        <v>645</v>
      </c>
      <c r="S10" s="80">
        <v>37135</v>
      </c>
      <c r="T10" s="80">
        <v>37164</v>
      </c>
      <c r="U10" s="76" t="s">
        <v>385</v>
      </c>
      <c r="V10" s="76"/>
      <c r="W10" s="77">
        <v>37000</v>
      </c>
      <c r="X10" s="76" t="s">
        <v>646</v>
      </c>
      <c r="Y10" s="76" t="s">
        <v>441</v>
      </c>
      <c r="Z10" s="76">
        <v>50</v>
      </c>
      <c r="AA10" s="76">
        <v>56</v>
      </c>
      <c r="AB10" s="76">
        <v>25305</v>
      </c>
    </row>
    <row r="11" spans="1:28" ht="25.5" x14ac:dyDescent="0.2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5</v>
      </c>
      <c r="E11" s="40">
        <f t="shared" si="2"/>
        <v>4000</v>
      </c>
      <c r="F11" s="41">
        <f t="shared" si="3"/>
        <v>182000</v>
      </c>
      <c r="G11" s="78" t="s">
        <v>375</v>
      </c>
      <c r="H11" s="78" t="s">
        <v>381</v>
      </c>
      <c r="I11" s="78" t="s">
        <v>59</v>
      </c>
      <c r="J11" s="78" t="s">
        <v>74</v>
      </c>
      <c r="K11" s="78" t="s">
        <v>449</v>
      </c>
      <c r="L11" s="78" t="s">
        <v>383</v>
      </c>
      <c r="M11" s="78" t="s">
        <v>378</v>
      </c>
      <c r="N11" s="78" t="s">
        <v>379</v>
      </c>
      <c r="O11" s="78" t="s">
        <v>450</v>
      </c>
      <c r="P11" s="78" t="s">
        <v>380</v>
      </c>
      <c r="Q11" s="78"/>
      <c r="R11" s="78" t="s">
        <v>647</v>
      </c>
      <c r="S11" s="81">
        <v>37004</v>
      </c>
      <c r="T11" s="81">
        <v>37008</v>
      </c>
      <c r="U11" s="78" t="s">
        <v>385</v>
      </c>
      <c r="V11" s="78"/>
      <c r="W11" s="79">
        <v>37000</v>
      </c>
      <c r="X11" s="78" t="s">
        <v>648</v>
      </c>
      <c r="Y11" s="78" t="s">
        <v>414</v>
      </c>
      <c r="Z11" s="78">
        <v>50</v>
      </c>
      <c r="AA11" s="78">
        <v>45.5</v>
      </c>
      <c r="AB11" s="78">
        <v>25032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5</v>
      </c>
      <c r="E12" s="40">
        <f t="shared" si="2"/>
        <v>4000</v>
      </c>
      <c r="F12" s="41">
        <f t="shared" si="3"/>
        <v>180000</v>
      </c>
      <c r="G12" s="76" t="s">
        <v>375</v>
      </c>
      <c r="H12" s="76" t="s">
        <v>381</v>
      </c>
      <c r="I12" s="76" t="s">
        <v>59</v>
      </c>
      <c r="J12" s="76" t="s">
        <v>74</v>
      </c>
      <c r="K12" s="76" t="s">
        <v>449</v>
      </c>
      <c r="L12" s="76" t="s">
        <v>383</v>
      </c>
      <c r="M12" s="76" t="s">
        <v>378</v>
      </c>
      <c r="N12" s="76" t="s">
        <v>379</v>
      </c>
      <c r="O12" s="76" t="s">
        <v>450</v>
      </c>
      <c r="P12" s="76" t="s">
        <v>380</v>
      </c>
      <c r="Q12" s="76"/>
      <c r="R12" s="76" t="s">
        <v>647</v>
      </c>
      <c r="S12" s="80">
        <v>37004</v>
      </c>
      <c r="T12" s="80">
        <v>37008</v>
      </c>
      <c r="U12" s="76" t="s">
        <v>385</v>
      </c>
      <c r="V12" s="76"/>
      <c r="W12" s="77">
        <v>37000</v>
      </c>
      <c r="X12" s="76" t="s">
        <v>443</v>
      </c>
      <c r="Y12" s="76" t="s">
        <v>414</v>
      </c>
      <c r="Z12" s="76">
        <v>50</v>
      </c>
      <c r="AA12" s="76">
        <v>45</v>
      </c>
      <c r="AB12" s="76">
        <v>25075</v>
      </c>
    </row>
    <row r="13" spans="1:28" ht="25.5" x14ac:dyDescent="0.2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</v>
      </c>
      <c r="E13" s="40">
        <f t="shared" si="2"/>
        <v>800</v>
      </c>
      <c r="F13" s="41">
        <f t="shared" si="3"/>
        <v>32000</v>
      </c>
      <c r="G13" s="78" t="s">
        <v>375</v>
      </c>
      <c r="H13" s="78" t="s">
        <v>381</v>
      </c>
      <c r="I13" s="78" t="s">
        <v>59</v>
      </c>
      <c r="J13" s="78" t="s">
        <v>74</v>
      </c>
      <c r="K13" s="78" t="s">
        <v>449</v>
      </c>
      <c r="L13" s="78" t="s">
        <v>383</v>
      </c>
      <c r="M13" s="78" t="s">
        <v>378</v>
      </c>
      <c r="N13" s="78" t="s">
        <v>379</v>
      </c>
      <c r="O13" s="78" t="s">
        <v>450</v>
      </c>
      <c r="P13" s="78" t="s">
        <v>380</v>
      </c>
      <c r="Q13" s="78"/>
      <c r="R13" s="78" t="s">
        <v>447</v>
      </c>
      <c r="S13" s="81">
        <v>37001</v>
      </c>
      <c r="T13" s="81">
        <v>37001</v>
      </c>
      <c r="U13" s="78" t="s">
        <v>385</v>
      </c>
      <c r="V13" s="78"/>
      <c r="W13" s="79">
        <v>37000</v>
      </c>
      <c r="X13" s="78" t="s">
        <v>649</v>
      </c>
      <c r="Y13" s="78" t="s">
        <v>441</v>
      </c>
      <c r="Z13" s="78">
        <v>50</v>
      </c>
      <c r="AA13" s="78">
        <v>40</v>
      </c>
      <c r="AB13" s="78">
        <v>25016</v>
      </c>
    </row>
    <row r="14" spans="1:28" ht="25.5" x14ac:dyDescent="0.2">
      <c r="A14" s="41" t="str">
        <f t="shared" si="0"/>
        <v>Jeff King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1</v>
      </c>
      <c r="E14" s="40">
        <f t="shared" si="2"/>
        <v>800</v>
      </c>
      <c r="F14" s="41">
        <f t="shared" si="3"/>
        <v>32600</v>
      </c>
      <c r="G14" s="76" t="s">
        <v>375</v>
      </c>
      <c r="H14" s="76" t="s">
        <v>381</v>
      </c>
      <c r="I14" s="76" t="s">
        <v>59</v>
      </c>
      <c r="J14" s="76" t="s">
        <v>74</v>
      </c>
      <c r="K14" s="76" t="s">
        <v>449</v>
      </c>
      <c r="L14" s="76" t="s">
        <v>383</v>
      </c>
      <c r="M14" s="76" t="s">
        <v>378</v>
      </c>
      <c r="N14" s="76" t="s">
        <v>379</v>
      </c>
      <c r="O14" s="76" t="s">
        <v>450</v>
      </c>
      <c r="P14" s="76" t="s">
        <v>380</v>
      </c>
      <c r="Q14" s="76"/>
      <c r="R14" s="76" t="s">
        <v>447</v>
      </c>
      <c r="S14" s="80">
        <v>37001</v>
      </c>
      <c r="T14" s="80">
        <v>37001</v>
      </c>
      <c r="U14" s="76" t="s">
        <v>385</v>
      </c>
      <c r="V14" s="76"/>
      <c r="W14" s="77">
        <v>37000</v>
      </c>
      <c r="X14" s="76" t="s">
        <v>650</v>
      </c>
      <c r="Y14" s="76" t="s">
        <v>441</v>
      </c>
      <c r="Z14" s="76">
        <v>50</v>
      </c>
      <c r="AA14" s="76">
        <v>40.75</v>
      </c>
      <c r="AB14" s="76">
        <v>25017</v>
      </c>
    </row>
    <row r="15" spans="1:28" ht="25.5" x14ac:dyDescent="0.2">
      <c r="A15" s="41" t="str">
        <f t="shared" si="0"/>
        <v>Jeff King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1</v>
      </c>
      <c r="E15" s="40">
        <f t="shared" si="2"/>
        <v>800</v>
      </c>
      <c r="F15" s="41">
        <f t="shared" si="3"/>
        <v>33200</v>
      </c>
      <c r="G15" s="78" t="s">
        <v>375</v>
      </c>
      <c r="H15" s="78" t="s">
        <v>381</v>
      </c>
      <c r="I15" s="78" t="s">
        <v>59</v>
      </c>
      <c r="J15" s="78" t="s">
        <v>74</v>
      </c>
      <c r="K15" s="78" t="s">
        <v>449</v>
      </c>
      <c r="L15" s="78" t="s">
        <v>383</v>
      </c>
      <c r="M15" s="78" t="s">
        <v>378</v>
      </c>
      <c r="N15" s="78" t="s">
        <v>379</v>
      </c>
      <c r="O15" s="78" t="s">
        <v>450</v>
      </c>
      <c r="P15" s="78" t="s">
        <v>380</v>
      </c>
      <c r="Q15" s="78"/>
      <c r="R15" s="78" t="s">
        <v>447</v>
      </c>
      <c r="S15" s="81">
        <v>37001</v>
      </c>
      <c r="T15" s="81">
        <v>37001</v>
      </c>
      <c r="U15" s="78" t="s">
        <v>385</v>
      </c>
      <c r="V15" s="78"/>
      <c r="W15" s="79">
        <v>37000</v>
      </c>
      <c r="X15" s="78" t="s">
        <v>651</v>
      </c>
      <c r="Y15" s="78" t="s">
        <v>441</v>
      </c>
      <c r="Z15" s="78">
        <v>50</v>
      </c>
      <c r="AA15" s="78">
        <v>41.5</v>
      </c>
      <c r="AB15" s="78">
        <v>25024</v>
      </c>
    </row>
    <row r="16" spans="1:28" ht="25.5" x14ac:dyDescent="0.2">
      <c r="A16" s="41" t="str">
        <f t="shared" si="0"/>
        <v>Jeff King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33400</v>
      </c>
      <c r="G16" s="76" t="s">
        <v>375</v>
      </c>
      <c r="H16" s="76" t="s">
        <v>381</v>
      </c>
      <c r="I16" s="76" t="s">
        <v>59</v>
      </c>
      <c r="J16" s="76" t="s">
        <v>74</v>
      </c>
      <c r="K16" s="76" t="s">
        <v>449</v>
      </c>
      <c r="L16" s="76" t="s">
        <v>383</v>
      </c>
      <c r="M16" s="76" t="s">
        <v>378</v>
      </c>
      <c r="N16" s="76" t="s">
        <v>379</v>
      </c>
      <c r="O16" s="76" t="s">
        <v>450</v>
      </c>
      <c r="P16" s="76" t="s">
        <v>380</v>
      </c>
      <c r="Q16" s="76"/>
      <c r="R16" s="76" t="s">
        <v>447</v>
      </c>
      <c r="S16" s="80">
        <v>37001</v>
      </c>
      <c r="T16" s="80">
        <v>37001</v>
      </c>
      <c r="U16" s="76" t="s">
        <v>385</v>
      </c>
      <c r="V16" s="76"/>
      <c r="W16" s="77">
        <v>37000</v>
      </c>
      <c r="X16" s="76" t="s">
        <v>652</v>
      </c>
      <c r="Y16" s="76" t="s">
        <v>441</v>
      </c>
      <c r="Z16" s="76">
        <v>50</v>
      </c>
      <c r="AA16" s="76">
        <v>41.75</v>
      </c>
      <c r="AB16" s="76">
        <v>25026</v>
      </c>
    </row>
    <row r="17" spans="1:28" ht="25.5" x14ac:dyDescent="0.2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33400</v>
      </c>
      <c r="G17" s="78" t="s">
        <v>375</v>
      </c>
      <c r="H17" s="78" t="s">
        <v>381</v>
      </c>
      <c r="I17" s="78" t="s">
        <v>59</v>
      </c>
      <c r="J17" s="78" t="s">
        <v>74</v>
      </c>
      <c r="K17" s="78" t="s">
        <v>449</v>
      </c>
      <c r="L17" s="78" t="s">
        <v>383</v>
      </c>
      <c r="M17" s="78" t="s">
        <v>378</v>
      </c>
      <c r="N17" s="78" t="s">
        <v>379</v>
      </c>
      <c r="O17" s="78" t="s">
        <v>450</v>
      </c>
      <c r="P17" s="78" t="s">
        <v>380</v>
      </c>
      <c r="Q17" s="78"/>
      <c r="R17" s="78" t="s">
        <v>447</v>
      </c>
      <c r="S17" s="81">
        <v>37001</v>
      </c>
      <c r="T17" s="81">
        <v>37001</v>
      </c>
      <c r="U17" s="78" t="s">
        <v>385</v>
      </c>
      <c r="V17" s="78"/>
      <c r="W17" s="79">
        <v>37000</v>
      </c>
      <c r="X17" s="78" t="s">
        <v>653</v>
      </c>
      <c r="Y17" s="78" t="s">
        <v>441</v>
      </c>
      <c r="Z17" s="78">
        <v>50</v>
      </c>
      <c r="AA17" s="78">
        <v>41.75</v>
      </c>
      <c r="AB17" s="78">
        <v>25031</v>
      </c>
    </row>
    <row r="18" spans="1:28" ht="25.5" x14ac:dyDescent="0.2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34000</v>
      </c>
      <c r="G18" s="76" t="s">
        <v>375</v>
      </c>
      <c r="H18" s="76" t="s">
        <v>381</v>
      </c>
      <c r="I18" s="76" t="s">
        <v>59</v>
      </c>
      <c r="J18" s="76" t="s">
        <v>74</v>
      </c>
      <c r="K18" s="76" t="s">
        <v>449</v>
      </c>
      <c r="L18" s="76" t="s">
        <v>383</v>
      </c>
      <c r="M18" s="76" t="s">
        <v>378</v>
      </c>
      <c r="N18" s="76" t="s">
        <v>379</v>
      </c>
      <c r="O18" s="76" t="s">
        <v>450</v>
      </c>
      <c r="P18" s="76" t="s">
        <v>380</v>
      </c>
      <c r="Q18" s="76"/>
      <c r="R18" s="76" t="s">
        <v>447</v>
      </c>
      <c r="S18" s="80">
        <v>37001</v>
      </c>
      <c r="T18" s="80">
        <v>37001</v>
      </c>
      <c r="U18" s="76" t="s">
        <v>385</v>
      </c>
      <c r="V18" s="76"/>
      <c r="W18" s="77">
        <v>37000</v>
      </c>
      <c r="X18" s="76" t="s">
        <v>654</v>
      </c>
      <c r="Y18" s="76" t="s">
        <v>441</v>
      </c>
      <c r="Z18" s="76">
        <v>50</v>
      </c>
      <c r="AA18" s="76">
        <v>42.5</v>
      </c>
      <c r="AB18" s="76">
        <v>25036</v>
      </c>
    </row>
    <row r="19" spans="1:28" ht="25.5" x14ac:dyDescent="0.2">
      <c r="A19" s="41" t="str">
        <f t="shared" si="0"/>
        <v>Jeff King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34800</v>
      </c>
      <c r="G19" s="78" t="s">
        <v>375</v>
      </c>
      <c r="H19" s="78" t="s">
        <v>381</v>
      </c>
      <c r="I19" s="78" t="s">
        <v>59</v>
      </c>
      <c r="J19" s="78" t="s">
        <v>74</v>
      </c>
      <c r="K19" s="78" t="s">
        <v>449</v>
      </c>
      <c r="L19" s="78" t="s">
        <v>383</v>
      </c>
      <c r="M19" s="78" t="s">
        <v>378</v>
      </c>
      <c r="N19" s="78" t="s">
        <v>379</v>
      </c>
      <c r="O19" s="78" t="s">
        <v>450</v>
      </c>
      <c r="P19" s="78" t="s">
        <v>380</v>
      </c>
      <c r="Q19" s="78"/>
      <c r="R19" s="78" t="s">
        <v>447</v>
      </c>
      <c r="S19" s="81">
        <v>37001</v>
      </c>
      <c r="T19" s="81">
        <v>37001</v>
      </c>
      <c r="U19" s="78" t="s">
        <v>385</v>
      </c>
      <c r="V19" s="78"/>
      <c r="W19" s="79">
        <v>37000</v>
      </c>
      <c r="X19" s="78" t="s">
        <v>655</v>
      </c>
      <c r="Y19" s="78" t="s">
        <v>441</v>
      </c>
      <c r="Z19" s="78">
        <v>50</v>
      </c>
      <c r="AA19" s="78">
        <v>43.5</v>
      </c>
      <c r="AB19" s="78">
        <v>25041</v>
      </c>
    </row>
    <row r="20" spans="1:28" ht="25.5" x14ac:dyDescent="0.2">
      <c r="A20" s="41" t="str">
        <f t="shared" si="0"/>
        <v>Jeff King</v>
      </c>
      <c r="B20" s="38">
        <f t="shared" si="4"/>
        <v>7</v>
      </c>
      <c r="C20" s="38">
        <f t="shared" si="5"/>
        <v>22</v>
      </c>
      <c r="D20" s="39">
        <f t="shared" si="1"/>
        <v>31</v>
      </c>
      <c r="E20" s="40">
        <f t="shared" si="2"/>
        <v>24800</v>
      </c>
      <c r="F20" s="41">
        <f t="shared" si="3"/>
        <v>1282160</v>
      </c>
      <c r="G20" s="76" t="s">
        <v>375</v>
      </c>
      <c r="H20" s="76" t="s">
        <v>381</v>
      </c>
      <c r="I20" s="76" t="s">
        <v>59</v>
      </c>
      <c r="J20" s="76" t="s">
        <v>74</v>
      </c>
      <c r="K20" s="76" t="s">
        <v>656</v>
      </c>
      <c r="L20" s="76" t="s">
        <v>383</v>
      </c>
      <c r="M20" s="76" t="s">
        <v>378</v>
      </c>
      <c r="N20" s="76" t="s">
        <v>379</v>
      </c>
      <c r="O20" s="76" t="s">
        <v>657</v>
      </c>
      <c r="P20" s="76" t="s">
        <v>380</v>
      </c>
      <c r="Q20" s="76"/>
      <c r="R20" s="76" t="s">
        <v>448</v>
      </c>
      <c r="S20" s="80">
        <v>37012</v>
      </c>
      <c r="T20" s="80">
        <v>37042</v>
      </c>
      <c r="U20" s="76" t="s">
        <v>385</v>
      </c>
      <c r="V20" s="76"/>
      <c r="W20" s="77">
        <v>37000</v>
      </c>
      <c r="X20" s="76" t="s">
        <v>658</v>
      </c>
      <c r="Y20" s="76" t="s">
        <v>441</v>
      </c>
      <c r="Z20" s="76">
        <v>50</v>
      </c>
      <c r="AA20" s="76">
        <v>51.7</v>
      </c>
      <c r="AB20" s="76">
        <v>25321</v>
      </c>
    </row>
    <row r="21" spans="1:28" ht="25.5" x14ac:dyDescent="0.2">
      <c r="A21" s="41" t="str">
        <f t="shared" si="0"/>
        <v>Mike Carson</v>
      </c>
      <c r="B21" s="38">
        <f t="shared" si="4"/>
        <v>7</v>
      </c>
      <c r="C21" s="38">
        <f t="shared" si="5"/>
        <v>22</v>
      </c>
      <c r="D21" s="39">
        <f t="shared" si="1"/>
        <v>1</v>
      </c>
      <c r="E21" s="40">
        <f t="shared" si="2"/>
        <v>800</v>
      </c>
      <c r="F21" s="41">
        <f t="shared" si="3"/>
        <v>33600</v>
      </c>
      <c r="G21" s="78" t="s">
        <v>375</v>
      </c>
      <c r="H21" s="78" t="s">
        <v>381</v>
      </c>
      <c r="I21" s="78" t="s">
        <v>59</v>
      </c>
      <c r="J21" s="78" t="s">
        <v>75</v>
      </c>
      <c r="K21" s="78" t="s">
        <v>659</v>
      </c>
      <c r="L21" s="78" t="s">
        <v>383</v>
      </c>
      <c r="M21" s="78" t="s">
        <v>378</v>
      </c>
      <c r="N21" s="78" t="s">
        <v>379</v>
      </c>
      <c r="O21" s="78" t="s">
        <v>451</v>
      </c>
      <c r="P21" s="78" t="s">
        <v>380</v>
      </c>
      <c r="Q21" s="78"/>
      <c r="R21" s="78" t="s">
        <v>447</v>
      </c>
      <c r="S21" s="81">
        <v>37001</v>
      </c>
      <c r="T21" s="81">
        <v>37001</v>
      </c>
      <c r="U21" s="78" t="s">
        <v>385</v>
      </c>
      <c r="V21" s="78"/>
      <c r="W21" s="79">
        <v>37000</v>
      </c>
      <c r="X21" s="78" t="s">
        <v>660</v>
      </c>
      <c r="Y21" s="78" t="s">
        <v>441</v>
      </c>
      <c r="Z21" s="78">
        <v>50</v>
      </c>
      <c r="AA21" s="78">
        <v>42</v>
      </c>
      <c r="AB21" s="78">
        <v>25040</v>
      </c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A20" sqref="A20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37000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1</v>
      </c>
      <c r="C6" s="21">
        <f>SUMIF($F$9:$F$4998,A6,$C$9:$C$4998)</f>
        <v>25000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/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ht="25.5" x14ac:dyDescent="0.2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25000</v>
      </c>
      <c r="D10" s="76" t="s">
        <v>375</v>
      </c>
      <c r="E10" s="76" t="s">
        <v>661</v>
      </c>
      <c r="F10" s="76" t="s">
        <v>76</v>
      </c>
      <c r="G10" s="76" t="s">
        <v>79</v>
      </c>
      <c r="H10" s="76" t="s">
        <v>662</v>
      </c>
      <c r="I10" s="76" t="s">
        <v>663</v>
      </c>
      <c r="J10" s="76" t="s">
        <v>664</v>
      </c>
      <c r="K10" s="76" t="s">
        <v>665</v>
      </c>
      <c r="L10" s="76" t="s">
        <v>666</v>
      </c>
      <c r="M10" s="76" t="s">
        <v>667</v>
      </c>
      <c r="N10" s="76"/>
      <c r="O10" s="76" t="s">
        <v>668</v>
      </c>
      <c r="P10" s="80">
        <v>36982</v>
      </c>
      <c r="Q10" s="80">
        <v>37011</v>
      </c>
      <c r="R10" s="76"/>
      <c r="S10" s="76" t="s">
        <v>669</v>
      </c>
      <c r="T10" s="77">
        <v>37000</v>
      </c>
      <c r="U10" s="76" t="s">
        <v>670</v>
      </c>
      <c r="V10" s="76" t="s">
        <v>414</v>
      </c>
      <c r="W10" s="76">
        <v>25000</v>
      </c>
      <c r="X10" s="76">
        <v>0.41749999999999998</v>
      </c>
      <c r="Y10" s="76">
        <v>25213</v>
      </c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298</v>
      </c>
      <c r="B75" s="78" t="s">
        <v>299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37000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78415000</v>
      </c>
      <c r="C7" s="181" t="s">
        <v>290</v>
      </c>
      <c r="D7" s="182"/>
      <c r="E7" s="104">
        <f>VLOOKUP("Grand Total",$A$9:$E$23,5,FALSE)/B7</f>
        <v>3.5006057514506153E-2</v>
      </c>
      <c r="F7" s="167"/>
      <c r="G7" s="162" t="s">
        <v>274</v>
      </c>
      <c r="H7" s="103">
        <f>'E-Mail'!C5</f>
        <v>4261600</v>
      </c>
      <c r="I7" s="35"/>
      <c r="J7" s="6" t="s">
        <v>290</v>
      </c>
      <c r="K7" s="104">
        <f>VLOOKUP("Grand Total",$G$9:$K$23,5,FALSE)/H7</f>
        <v>5.368875539703398E-2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607</v>
      </c>
      <c r="B10" s="10" t="s">
        <v>364</v>
      </c>
      <c r="C10" s="10" t="s">
        <v>16</v>
      </c>
      <c r="D10" s="13">
        <v>1</v>
      </c>
      <c r="E10" s="15">
        <v>1825000</v>
      </c>
      <c r="F10" s="157"/>
      <c r="G10" s="10" t="s">
        <v>611</v>
      </c>
      <c r="H10" s="10" t="s">
        <v>10</v>
      </c>
      <c r="I10" s="10" t="s">
        <v>13</v>
      </c>
      <c r="J10" s="13">
        <v>10</v>
      </c>
      <c r="K10" s="15">
        <v>41600</v>
      </c>
    </row>
    <row r="11" spans="1:19" x14ac:dyDescent="0.2">
      <c r="A11" s="10" t="s">
        <v>408</v>
      </c>
      <c r="B11" s="10" t="s">
        <v>357</v>
      </c>
      <c r="C11" s="10" t="s">
        <v>16</v>
      </c>
      <c r="D11" s="13">
        <v>1</v>
      </c>
      <c r="E11" s="15">
        <v>920000</v>
      </c>
      <c r="F11" s="157"/>
      <c r="G11" s="10" t="s">
        <v>374</v>
      </c>
      <c r="H11" s="10" t="s">
        <v>10</v>
      </c>
      <c r="I11" s="10" t="s">
        <v>13</v>
      </c>
      <c r="J11" s="13">
        <v>21</v>
      </c>
      <c r="K11" s="15">
        <v>126400</v>
      </c>
    </row>
    <row r="12" spans="1:19" x14ac:dyDescent="0.2">
      <c r="A12" s="11" t="s">
        <v>45</v>
      </c>
      <c r="B12" s="12"/>
      <c r="C12" s="12"/>
      <c r="D12" s="14">
        <v>2</v>
      </c>
      <c r="E12" s="16">
        <v>2745000</v>
      </c>
      <c r="F12" s="157"/>
      <c r="G12" s="10" t="s">
        <v>295</v>
      </c>
      <c r="H12" s="10" t="s">
        <v>10</v>
      </c>
      <c r="I12" s="10" t="s">
        <v>13</v>
      </c>
      <c r="J12" s="13">
        <v>3</v>
      </c>
      <c r="K12" s="15">
        <v>50400</v>
      </c>
    </row>
    <row r="13" spans="1:19" x14ac:dyDescent="0.2">
      <c r="F13" s="157"/>
      <c r="G13" s="10" t="s">
        <v>620</v>
      </c>
      <c r="H13" s="10" t="s">
        <v>10</v>
      </c>
      <c r="I13" s="10" t="s">
        <v>13</v>
      </c>
      <c r="J13" s="13">
        <v>1</v>
      </c>
      <c r="K13" s="15">
        <v>10400</v>
      </c>
    </row>
    <row r="14" spans="1:19" x14ac:dyDescent="0.2">
      <c r="F14" s="157"/>
      <c r="G14" s="11" t="s">
        <v>45</v>
      </c>
      <c r="H14" s="12"/>
      <c r="I14" s="12"/>
      <c r="J14" s="14">
        <v>35</v>
      </c>
      <c r="K14" s="16">
        <v>228800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37000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2</v>
      </c>
      <c r="D11" s="15">
        <v>20000</v>
      </c>
      <c r="F11" s="156" t="s">
        <v>59</v>
      </c>
      <c r="G11" s="10" t="s">
        <v>100</v>
      </c>
      <c r="H11" s="52">
        <v>1</v>
      </c>
      <c r="I11" s="15">
        <v>24000</v>
      </c>
      <c r="J11" s="93"/>
      <c r="K11" s="156" t="s">
        <v>76</v>
      </c>
      <c r="L11" s="10" t="s">
        <v>209</v>
      </c>
      <c r="M11" s="13">
        <v>1</v>
      </c>
      <c r="N11" s="15">
        <v>25000</v>
      </c>
    </row>
    <row r="12" spans="1:14" x14ac:dyDescent="0.2">
      <c r="A12" s="160"/>
      <c r="B12" s="168" t="s">
        <v>120</v>
      </c>
      <c r="C12" s="169">
        <v>2</v>
      </c>
      <c r="D12" s="170">
        <v>620000</v>
      </c>
      <c r="F12" s="172"/>
      <c r="G12" s="168" t="s">
        <v>156</v>
      </c>
      <c r="H12" s="171">
        <v>10</v>
      </c>
      <c r="I12" s="170">
        <v>38400</v>
      </c>
      <c r="J12" s="93"/>
      <c r="K12" s="154" t="s">
        <v>671</v>
      </c>
      <c r="L12" s="155"/>
      <c r="M12" s="83">
        <v>1</v>
      </c>
      <c r="N12" s="84">
        <v>25000</v>
      </c>
    </row>
    <row r="13" spans="1:14" x14ac:dyDescent="0.2">
      <c r="A13" s="160"/>
      <c r="B13" s="168" t="s">
        <v>143</v>
      </c>
      <c r="C13" s="169">
        <v>10</v>
      </c>
      <c r="D13" s="170">
        <v>50000</v>
      </c>
      <c r="F13" s="172"/>
      <c r="G13" s="168" t="s">
        <v>179</v>
      </c>
      <c r="H13" s="171">
        <v>1</v>
      </c>
      <c r="I13" s="170">
        <v>800</v>
      </c>
      <c r="J13" s="93"/>
      <c r="K13" s="86" t="s">
        <v>45</v>
      </c>
      <c r="L13" s="87"/>
      <c r="M13" s="94">
        <v>1</v>
      </c>
      <c r="N13" s="89">
        <v>25000</v>
      </c>
    </row>
    <row r="14" spans="1:14" x14ac:dyDescent="0.2">
      <c r="A14" s="160"/>
      <c r="B14" s="168" t="s">
        <v>132</v>
      </c>
      <c r="C14" s="169">
        <v>3</v>
      </c>
      <c r="D14" s="170">
        <v>50000</v>
      </c>
      <c r="F14" s="154" t="s">
        <v>387</v>
      </c>
      <c r="G14" s="155"/>
      <c r="H14" s="85">
        <v>12</v>
      </c>
      <c r="I14" s="84">
        <v>63200</v>
      </c>
      <c r="J14" s="91"/>
    </row>
    <row r="15" spans="1:14" x14ac:dyDescent="0.2">
      <c r="A15" s="154" t="s">
        <v>386</v>
      </c>
      <c r="B15" s="155"/>
      <c r="C15" s="83">
        <v>17</v>
      </c>
      <c r="D15" s="84">
        <v>740000</v>
      </c>
      <c r="F15" s="86" t="s">
        <v>45</v>
      </c>
      <c r="G15" s="87"/>
      <c r="H15" s="88">
        <v>12</v>
      </c>
      <c r="I15" s="89">
        <v>63200</v>
      </c>
    </row>
    <row r="16" spans="1:14" x14ac:dyDescent="0.2">
      <c r="A16" s="11" t="s">
        <v>45</v>
      </c>
      <c r="B16" s="12"/>
      <c r="C16" s="14">
        <v>17</v>
      </c>
      <c r="D16" s="16">
        <v>740000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4261600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37000</v>
      </c>
      <c r="B3" s="3"/>
      <c r="F3" s="4"/>
      <c r="G3" s="61"/>
      <c r="H3" s="63"/>
    </row>
    <row r="5" spans="1:9" s="53" customFormat="1" ht="9.75" customHeight="1" x14ac:dyDescent="0.2">
      <c r="A5" s="54" t="s">
        <v>301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452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</row>
    <row r="10" spans="1:9" s="53" customFormat="1" ht="25.5" customHeight="1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</row>
    <row r="11" spans="1:9" s="53" customFormat="1" ht="10.5" customHeight="1" thickTop="1" thickBot="1" x14ac:dyDescent="0.25">
      <c r="A11" s="185" t="s">
        <v>305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22.5" thickTop="1" thickBot="1" x14ac:dyDescent="0.25">
      <c r="A12" s="57" t="s">
        <v>453</v>
      </c>
      <c r="B12" s="58">
        <v>37043</v>
      </c>
      <c r="C12" s="59">
        <v>88.5</v>
      </c>
      <c r="D12" s="59">
        <v>88.5</v>
      </c>
      <c r="E12" s="59">
        <v>88.5</v>
      </c>
      <c r="F12" s="59">
        <v>88.5</v>
      </c>
      <c r="G12" s="59" t="s">
        <v>454</v>
      </c>
      <c r="H12" s="60">
        <v>33600</v>
      </c>
      <c r="I12" s="57" t="s">
        <v>13</v>
      </c>
    </row>
    <row r="13" spans="1:9" s="53" customFormat="1" ht="22.5" thickTop="1" thickBot="1" x14ac:dyDescent="0.25">
      <c r="A13" s="57" t="s">
        <v>455</v>
      </c>
      <c r="B13" s="58">
        <v>37012</v>
      </c>
      <c r="C13" s="59">
        <v>47.25</v>
      </c>
      <c r="D13" s="59">
        <v>48</v>
      </c>
      <c r="E13" s="59">
        <v>47.667000000000002</v>
      </c>
      <c r="F13" s="59">
        <v>48</v>
      </c>
      <c r="G13" s="59" t="s">
        <v>456</v>
      </c>
      <c r="H13" s="60">
        <v>52800</v>
      </c>
      <c r="I13" s="57" t="s">
        <v>13</v>
      </c>
    </row>
    <row r="14" spans="1:9" s="53" customFormat="1" ht="14.25" thickTop="1" thickBot="1" x14ac:dyDescent="0.25">
      <c r="A14" s="185" t="s">
        <v>306</v>
      </c>
      <c r="B14" s="186"/>
      <c r="C14" s="186"/>
      <c r="D14" s="186"/>
      <c r="E14" s="186"/>
      <c r="F14" s="186"/>
      <c r="G14" s="186"/>
      <c r="H14" s="186"/>
      <c r="I14" s="187"/>
    </row>
    <row r="15" spans="1:9" s="53" customFormat="1" ht="22.5" thickTop="1" thickBot="1" x14ac:dyDescent="0.25">
      <c r="A15" s="57" t="s">
        <v>457</v>
      </c>
      <c r="B15" s="57" t="s">
        <v>458</v>
      </c>
      <c r="C15" s="59">
        <v>44</v>
      </c>
      <c r="D15" s="59">
        <v>44</v>
      </c>
      <c r="E15" s="59">
        <v>44</v>
      </c>
      <c r="F15" s="59">
        <v>44</v>
      </c>
      <c r="G15" s="59" t="s">
        <v>459</v>
      </c>
      <c r="H15" s="60">
        <v>1600</v>
      </c>
      <c r="I15" s="57" t="s">
        <v>13</v>
      </c>
    </row>
    <row r="16" spans="1:9" s="53" customFormat="1" ht="14.25" thickTop="1" thickBot="1" x14ac:dyDescent="0.25">
      <c r="A16" s="185" t="s">
        <v>10</v>
      </c>
      <c r="B16" s="186"/>
      <c r="C16" s="186"/>
      <c r="D16" s="186"/>
      <c r="E16" s="186"/>
      <c r="F16" s="186"/>
      <c r="G16" s="186"/>
      <c r="H16" s="186"/>
      <c r="I16" s="187"/>
    </row>
    <row r="17" spans="1:9" s="53" customFormat="1" ht="22.5" thickTop="1" thickBot="1" x14ac:dyDescent="0.25">
      <c r="A17" s="57" t="s">
        <v>415</v>
      </c>
      <c r="B17" s="57" t="s">
        <v>416</v>
      </c>
      <c r="C17" s="59">
        <v>52.5</v>
      </c>
      <c r="D17" s="59">
        <v>52.5</v>
      </c>
      <c r="E17" s="59">
        <v>52.5</v>
      </c>
      <c r="F17" s="59">
        <v>52.5</v>
      </c>
      <c r="G17" s="59" t="s">
        <v>460</v>
      </c>
      <c r="H17" s="60">
        <v>12000</v>
      </c>
      <c r="I17" s="57" t="s">
        <v>13</v>
      </c>
    </row>
    <row r="18" spans="1:9" s="53" customFormat="1" ht="22.5" thickTop="1" thickBot="1" x14ac:dyDescent="0.25">
      <c r="A18" s="57" t="s">
        <v>11</v>
      </c>
      <c r="B18" s="57" t="s">
        <v>12</v>
      </c>
      <c r="C18" s="59">
        <v>39.5</v>
      </c>
      <c r="D18" s="59">
        <v>59</v>
      </c>
      <c r="E18" s="59">
        <v>43.533999999999999</v>
      </c>
      <c r="F18" s="59">
        <v>59</v>
      </c>
      <c r="G18" s="59" t="s">
        <v>461</v>
      </c>
      <c r="H18" s="60">
        <v>65600</v>
      </c>
      <c r="I18" s="57" t="s">
        <v>13</v>
      </c>
    </row>
    <row r="19" spans="1:9" s="53" customFormat="1" ht="22.5" thickTop="1" thickBot="1" x14ac:dyDescent="0.25">
      <c r="A19" s="57" t="s">
        <v>307</v>
      </c>
      <c r="B19" s="57" t="s">
        <v>308</v>
      </c>
      <c r="C19" s="59">
        <v>46</v>
      </c>
      <c r="D19" s="59">
        <v>49.5</v>
      </c>
      <c r="E19" s="59">
        <v>48.125</v>
      </c>
      <c r="F19" s="59">
        <v>48.25</v>
      </c>
      <c r="G19" s="59" t="s">
        <v>462</v>
      </c>
      <c r="H19" s="60">
        <v>24000</v>
      </c>
      <c r="I19" s="57" t="s">
        <v>13</v>
      </c>
    </row>
    <row r="20" spans="1:9" s="53" customFormat="1" ht="22.5" thickTop="1" thickBot="1" x14ac:dyDescent="0.25">
      <c r="A20" s="57" t="s">
        <v>17</v>
      </c>
      <c r="B20" s="58">
        <v>37012</v>
      </c>
      <c r="C20" s="59">
        <v>50.95</v>
      </c>
      <c r="D20" s="59">
        <v>51.6</v>
      </c>
      <c r="E20" s="59">
        <v>51.427</v>
      </c>
      <c r="F20" s="59">
        <v>51.55</v>
      </c>
      <c r="G20" s="59" t="s">
        <v>463</v>
      </c>
      <c r="H20" s="60">
        <v>2235200</v>
      </c>
      <c r="I20" s="57" t="s">
        <v>13</v>
      </c>
    </row>
    <row r="21" spans="1:9" s="53" customFormat="1" ht="22.5" thickTop="1" thickBot="1" x14ac:dyDescent="0.25">
      <c r="A21" s="57" t="s">
        <v>24</v>
      </c>
      <c r="B21" s="58">
        <v>37043</v>
      </c>
      <c r="C21" s="59">
        <v>74.75</v>
      </c>
      <c r="D21" s="59">
        <v>77.25</v>
      </c>
      <c r="E21" s="59">
        <v>75.322999999999993</v>
      </c>
      <c r="F21" s="59">
        <v>77.25</v>
      </c>
      <c r="G21" s="59" t="s">
        <v>464</v>
      </c>
      <c r="H21" s="60">
        <v>520800</v>
      </c>
      <c r="I21" s="57" t="s">
        <v>13</v>
      </c>
    </row>
    <row r="22" spans="1:9" s="53" customFormat="1" ht="22.5" thickTop="1" thickBot="1" x14ac:dyDescent="0.25">
      <c r="A22" s="57" t="s">
        <v>417</v>
      </c>
      <c r="B22" s="57" t="s">
        <v>302</v>
      </c>
      <c r="C22" s="59">
        <v>42.45</v>
      </c>
      <c r="D22" s="59">
        <v>42.5</v>
      </c>
      <c r="E22" s="59">
        <v>42.475000000000001</v>
      </c>
      <c r="F22" s="59">
        <v>42.45</v>
      </c>
      <c r="G22" s="59" t="s">
        <v>465</v>
      </c>
      <c r="H22" s="60">
        <v>102400</v>
      </c>
      <c r="I22" s="57" t="s">
        <v>13</v>
      </c>
    </row>
    <row r="23" spans="1:9" s="53" customFormat="1" ht="22.5" thickTop="1" thickBot="1" x14ac:dyDescent="0.25">
      <c r="A23" s="57" t="s">
        <v>466</v>
      </c>
      <c r="B23" s="58">
        <v>37136</v>
      </c>
      <c r="C23" s="59">
        <v>38.25</v>
      </c>
      <c r="D23" s="59">
        <v>38.25</v>
      </c>
      <c r="E23" s="59">
        <v>38.25</v>
      </c>
      <c r="F23" s="59">
        <v>38.25</v>
      </c>
      <c r="G23" s="59" t="s">
        <v>467</v>
      </c>
      <c r="H23" s="60">
        <v>16000</v>
      </c>
      <c r="I23" s="57" t="s">
        <v>13</v>
      </c>
    </row>
    <row r="24" spans="1:9" s="53" customFormat="1" ht="22.5" thickTop="1" thickBot="1" x14ac:dyDescent="0.25">
      <c r="A24" s="57" t="s">
        <v>468</v>
      </c>
      <c r="B24" s="57" t="s">
        <v>416</v>
      </c>
      <c r="C24" s="59">
        <v>50</v>
      </c>
      <c r="D24" s="59">
        <v>50</v>
      </c>
      <c r="E24" s="59">
        <v>50</v>
      </c>
      <c r="F24" s="59">
        <v>50</v>
      </c>
      <c r="G24" s="59" t="s">
        <v>469</v>
      </c>
      <c r="H24" s="59">
        <v>800</v>
      </c>
      <c r="I24" s="57" t="s">
        <v>13</v>
      </c>
    </row>
    <row r="25" spans="1:9" s="53" customFormat="1" ht="22.5" thickTop="1" thickBot="1" x14ac:dyDescent="0.25">
      <c r="A25" s="57" t="s">
        <v>310</v>
      </c>
      <c r="B25" s="57" t="s">
        <v>12</v>
      </c>
      <c r="C25" s="59">
        <v>36</v>
      </c>
      <c r="D25" s="59">
        <v>55</v>
      </c>
      <c r="E25" s="59">
        <v>43</v>
      </c>
      <c r="F25" s="59">
        <v>55</v>
      </c>
      <c r="G25" s="59" t="s">
        <v>470</v>
      </c>
      <c r="H25" s="60">
        <v>16000</v>
      </c>
      <c r="I25" s="57" t="s">
        <v>13</v>
      </c>
    </row>
    <row r="26" spans="1:9" s="53" customFormat="1" ht="22.5" thickTop="1" thickBot="1" x14ac:dyDescent="0.25">
      <c r="A26" s="57" t="s">
        <v>471</v>
      </c>
      <c r="B26" s="58">
        <v>37043</v>
      </c>
      <c r="C26" s="59">
        <v>71.75</v>
      </c>
      <c r="D26" s="59">
        <v>71.75</v>
      </c>
      <c r="E26" s="59">
        <v>71.75</v>
      </c>
      <c r="F26" s="59">
        <v>71.75</v>
      </c>
      <c r="G26" s="59" t="s">
        <v>472</v>
      </c>
      <c r="H26" s="60">
        <v>33600</v>
      </c>
      <c r="I26" s="57" t="s">
        <v>13</v>
      </c>
    </row>
    <row r="27" spans="1:9" s="53" customFormat="1" ht="22.5" thickTop="1" thickBot="1" x14ac:dyDescent="0.25">
      <c r="A27" s="57" t="s">
        <v>311</v>
      </c>
      <c r="B27" s="57" t="s">
        <v>12</v>
      </c>
      <c r="C27" s="59">
        <v>43</v>
      </c>
      <c r="D27" s="59">
        <v>66.5</v>
      </c>
      <c r="E27" s="59">
        <v>54.706000000000003</v>
      </c>
      <c r="F27" s="59">
        <v>65</v>
      </c>
      <c r="G27" s="59" t="s">
        <v>473</v>
      </c>
      <c r="H27" s="60">
        <v>36000</v>
      </c>
      <c r="I27" s="57" t="s">
        <v>13</v>
      </c>
    </row>
    <row r="28" spans="1:9" s="53" customFormat="1" ht="22.5" thickTop="1" thickBot="1" x14ac:dyDescent="0.25">
      <c r="A28" s="57" t="s">
        <v>312</v>
      </c>
      <c r="B28" s="57" t="s">
        <v>308</v>
      </c>
      <c r="C28" s="59">
        <v>60</v>
      </c>
      <c r="D28" s="59">
        <v>60</v>
      </c>
      <c r="E28" s="59">
        <v>60</v>
      </c>
      <c r="F28" s="59">
        <v>60</v>
      </c>
      <c r="G28" s="59" t="s">
        <v>474</v>
      </c>
      <c r="H28" s="60">
        <v>4000</v>
      </c>
      <c r="I28" s="57" t="s">
        <v>13</v>
      </c>
    </row>
    <row r="29" spans="1:9" s="53" customFormat="1" ht="22.5" thickTop="1" thickBot="1" x14ac:dyDescent="0.25">
      <c r="A29" s="57" t="s">
        <v>296</v>
      </c>
      <c r="B29" s="58">
        <v>37012</v>
      </c>
      <c r="C29" s="59">
        <v>61</v>
      </c>
      <c r="D29" s="59">
        <v>61.25</v>
      </c>
      <c r="E29" s="59">
        <v>61.125</v>
      </c>
      <c r="F29" s="59">
        <v>61.25</v>
      </c>
      <c r="G29" s="59" t="s">
        <v>475</v>
      </c>
      <c r="H29" s="60">
        <v>35200</v>
      </c>
      <c r="I29" s="57" t="s">
        <v>13</v>
      </c>
    </row>
    <row r="30" spans="1:9" s="53" customFormat="1" ht="22.5" thickTop="1" thickBot="1" x14ac:dyDescent="0.25">
      <c r="A30" s="57" t="s">
        <v>313</v>
      </c>
      <c r="B30" s="58">
        <v>37043</v>
      </c>
      <c r="C30" s="59">
        <v>85</v>
      </c>
      <c r="D30" s="59">
        <v>85.75</v>
      </c>
      <c r="E30" s="59">
        <v>85.375</v>
      </c>
      <c r="F30" s="59">
        <v>85.75</v>
      </c>
      <c r="G30" s="59" t="s">
        <v>464</v>
      </c>
      <c r="H30" s="60">
        <v>67200</v>
      </c>
      <c r="I30" s="57" t="s">
        <v>13</v>
      </c>
    </row>
    <row r="31" spans="1:9" s="53" customFormat="1" ht="22.5" thickTop="1" thickBot="1" x14ac:dyDescent="0.25">
      <c r="A31" s="57" t="s">
        <v>476</v>
      </c>
      <c r="B31" s="58">
        <v>37012</v>
      </c>
      <c r="C31" s="59">
        <v>306</v>
      </c>
      <c r="D31" s="59">
        <v>306</v>
      </c>
      <c r="E31" s="59">
        <v>306</v>
      </c>
      <c r="F31" s="59">
        <v>306</v>
      </c>
      <c r="G31" s="59" t="s">
        <v>477</v>
      </c>
      <c r="H31" s="60">
        <v>10400</v>
      </c>
      <c r="I31" s="57" t="s">
        <v>13</v>
      </c>
    </row>
    <row r="32" spans="1:9" s="53" customFormat="1" ht="22.5" thickTop="1" thickBot="1" x14ac:dyDescent="0.25">
      <c r="A32" s="57" t="s">
        <v>303</v>
      </c>
      <c r="B32" s="57" t="s">
        <v>12</v>
      </c>
      <c r="C32" s="59">
        <v>45.3</v>
      </c>
      <c r="D32" s="59">
        <v>48</v>
      </c>
      <c r="E32" s="59">
        <v>46.244999999999997</v>
      </c>
      <c r="F32" s="59">
        <v>45.3</v>
      </c>
      <c r="G32" s="59" t="s">
        <v>478</v>
      </c>
      <c r="H32" s="60">
        <v>16800</v>
      </c>
      <c r="I32" s="57" t="s">
        <v>13</v>
      </c>
    </row>
    <row r="33" spans="1:9" s="53" customFormat="1" ht="22.5" thickTop="1" thickBot="1" x14ac:dyDescent="0.25">
      <c r="A33" s="57" t="s">
        <v>314</v>
      </c>
      <c r="B33" s="58">
        <v>37012</v>
      </c>
      <c r="C33" s="59">
        <v>55.5</v>
      </c>
      <c r="D33" s="59">
        <v>56.5</v>
      </c>
      <c r="E33" s="59">
        <v>56</v>
      </c>
      <c r="F33" s="59">
        <v>55.5</v>
      </c>
      <c r="G33" s="59" t="s">
        <v>479</v>
      </c>
      <c r="H33" s="60">
        <v>52800</v>
      </c>
      <c r="I33" s="57" t="s">
        <v>13</v>
      </c>
    </row>
    <row r="34" spans="1:9" s="53" customFormat="1" ht="22.5" thickTop="1" thickBot="1" x14ac:dyDescent="0.25">
      <c r="A34" s="57" t="s">
        <v>480</v>
      </c>
      <c r="B34" s="58">
        <v>37043</v>
      </c>
      <c r="C34" s="59">
        <v>73.25</v>
      </c>
      <c r="D34" s="59">
        <v>73.75</v>
      </c>
      <c r="E34" s="59">
        <v>73.563000000000002</v>
      </c>
      <c r="F34" s="59">
        <v>73.75</v>
      </c>
      <c r="G34" s="59" t="s">
        <v>481</v>
      </c>
      <c r="H34" s="60">
        <v>67200</v>
      </c>
      <c r="I34" s="57" t="s">
        <v>13</v>
      </c>
    </row>
    <row r="35" spans="1:9" s="53" customFormat="1" ht="22.5" thickTop="1" thickBot="1" x14ac:dyDescent="0.25">
      <c r="A35" s="57" t="s">
        <v>418</v>
      </c>
      <c r="B35" s="57" t="s">
        <v>14</v>
      </c>
      <c r="C35" s="59">
        <v>98</v>
      </c>
      <c r="D35" s="59">
        <v>98</v>
      </c>
      <c r="E35" s="59">
        <v>98</v>
      </c>
      <c r="F35" s="59">
        <v>98</v>
      </c>
      <c r="G35" s="59" t="s">
        <v>482</v>
      </c>
      <c r="H35" s="60">
        <v>70400</v>
      </c>
      <c r="I35" s="57" t="s">
        <v>13</v>
      </c>
    </row>
    <row r="36" spans="1:9" s="53" customFormat="1" ht="22.5" thickTop="1" thickBot="1" x14ac:dyDescent="0.25">
      <c r="A36" s="57" t="s">
        <v>388</v>
      </c>
      <c r="B36" s="58">
        <v>37135</v>
      </c>
      <c r="C36" s="59">
        <v>56.25</v>
      </c>
      <c r="D36" s="59">
        <v>56.25</v>
      </c>
      <c r="E36" s="59">
        <v>56.25</v>
      </c>
      <c r="F36" s="59">
        <v>56.25</v>
      </c>
      <c r="G36" s="59" t="s">
        <v>483</v>
      </c>
      <c r="H36" s="60">
        <v>30400</v>
      </c>
      <c r="I36" s="57" t="s">
        <v>13</v>
      </c>
    </row>
    <row r="37" spans="1:9" s="53" customFormat="1" ht="22.5" thickTop="1" thickBot="1" x14ac:dyDescent="0.25">
      <c r="A37" s="57" t="s">
        <v>484</v>
      </c>
      <c r="B37" s="57" t="s">
        <v>416</v>
      </c>
      <c r="C37" s="59">
        <v>53.25</v>
      </c>
      <c r="D37" s="59">
        <v>54.5</v>
      </c>
      <c r="E37" s="59">
        <v>53.75</v>
      </c>
      <c r="F37" s="59">
        <v>53.5</v>
      </c>
      <c r="G37" s="59" t="s">
        <v>485</v>
      </c>
      <c r="H37" s="60">
        <v>4800</v>
      </c>
      <c r="I37" s="57" t="s">
        <v>13</v>
      </c>
    </row>
    <row r="38" spans="1:9" s="53" customFormat="1" ht="22.5" thickTop="1" thickBot="1" x14ac:dyDescent="0.25">
      <c r="A38" s="57" t="s">
        <v>15</v>
      </c>
      <c r="B38" s="57" t="s">
        <v>12</v>
      </c>
      <c r="C38" s="59">
        <v>41</v>
      </c>
      <c r="D38" s="59">
        <v>53.6</v>
      </c>
      <c r="E38" s="59">
        <v>43.075000000000003</v>
      </c>
      <c r="F38" s="59">
        <v>53.6</v>
      </c>
      <c r="G38" s="59" t="s">
        <v>486</v>
      </c>
      <c r="H38" s="60">
        <v>11200</v>
      </c>
      <c r="I38" s="57" t="s">
        <v>13</v>
      </c>
    </row>
    <row r="39" spans="1:9" s="53" customFormat="1" ht="22.5" thickTop="1" thickBot="1" x14ac:dyDescent="0.25">
      <c r="A39" s="57" t="s">
        <v>487</v>
      </c>
      <c r="B39" s="57" t="s">
        <v>488</v>
      </c>
      <c r="C39" s="59">
        <v>48.25</v>
      </c>
      <c r="D39" s="59">
        <v>48.25</v>
      </c>
      <c r="E39" s="59">
        <v>48.25</v>
      </c>
      <c r="F39" s="59">
        <v>48.25</v>
      </c>
      <c r="G39" s="59" t="s">
        <v>489</v>
      </c>
      <c r="H39" s="60">
        <v>4800</v>
      </c>
      <c r="I39" s="57" t="s">
        <v>13</v>
      </c>
    </row>
    <row r="40" spans="1:9" s="53" customFormat="1" ht="22.5" thickTop="1" thickBot="1" x14ac:dyDescent="0.25">
      <c r="A40" s="57" t="s">
        <v>315</v>
      </c>
      <c r="B40" s="57" t="s">
        <v>308</v>
      </c>
      <c r="C40" s="59">
        <v>47</v>
      </c>
      <c r="D40" s="59">
        <v>49</v>
      </c>
      <c r="E40" s="59">
        <v>48.029000000000003</v>
      </c>
      <c r="F40" s="59">
        <v>48</v>
      </c>
      <c r="G40" s="59" t="s">
        <v>490</v>
      </c>
      <c r="H40" s="60">
        <v>48000</v>
      </c>
      <c r="I40" s="57" t="s">
        <v>13</v>
      </c>
    </row>
    <row r="41" spans="1:9" s="53" customFormat="1" ht="22.5" thickTop="1" thickBot="1" x14ac:dyDescent="0.25">
      <c r="A41" s="57" t="s">
        <v>289</v>
      </c>
      <c r="B41" s="58">
        <v>37012</v>
      </c>
      <c r="C41" s="59">
        <v>50</v>
      </c>
      <c r="D41" s="59">
        <v>50.6</v>
      </c>
      <c r="E41" s="59">
        <v>50.323999999999998</v>
      </c>
      <c r="F41" s="59">
        <v>50.6</v>
      </c>
      <c r="G41" s="59" t="s">
        <v>491</v>
      </c>
      <c r="H41" s="60">
        <v>404800</v>
      </c>
      <c r="I41" s="57" t="s">
        <v>13</v>
      </c>
    </row>
    <row r="42" spans="1:9" s="53" customFormat="1" ht="22.5" thickTop="1" thickBot="1" x14ac:dyDescent="0.25">
      <c r="A42" s="57" t="s">
        <v>316</v>
      </c>
      <c r="B42" s="58">
        <v>37043</v>
      </c>
      <c r="C42" s="59">
        <v>73.75</v>
      </c>
      <c r="D42" s="59">
        <v>74.25</v>
      </c>
      <c r="E42" s="59">
        <v>73.95</v>
      </c>
      <c r="F42" s="59">
        <v>74.25</v>
      </c>
      <c r="G42" s="59" t="s">
        <v>492</v>
      </c>
      <c r="H42" s="60">
        <v>117600</v>
      </c>
      <c r="I42" s="57" t="s">
        <v>13</v>
      </c>
    </row>
    <row r="43" spans="1:9" s="53" customFormat="1" ht="22.5" thickTop="1" thickBot="1" x14ac:dyDescent="0.25">
      <c r="A43" s="57" t="s">
        <v>493</v>
      </c>
      <c r="B43" s="58">
        <v>37135</v>
      </c>
      <c r="C43" s="59">
        <v>46</v>
      </c>
      <c r="D43" s="59">
        <v>46</v>
      </c>
      <c r="E43" s="59">
        <v>46</v>
      </c>
      <c r="F43" s="59">
        <v>46</v>
      </c>
      <c r="G43" s="59" t="s">
        <v>494</v>
      </c>
      <c r="H43" s="60">
        <v>30400</v>
      </c>
      <c r="I43" s="57" t="s">
        <v>13</v>
      </c>
    </row>
    <row r="44" spans="1:9" s="53" customFormat="1" ht="22.5" thickTop="1" thickBot="1" x14ac:dyDescent="0.25">
      <c r="A44" s="57" t="s">
        <v>389</v>
      </c>
      <c r="B44" s="57" t="s">
        <v>309</v>
      </c>
      <c r="C44" s="59">
        <v>47.6</v>
      </c>
      <c r="D44" s="59">
        <v>48</v>
      </c>
      <c r="E44" s="59">
        <v>47.8</v>
      </c>
      <c r="F44" s="59">
        <v>48</v>
      </c>
      <c r="G44" s="59" t="s">
        <v>467</v>
      </c>
      <c r="H44" s="60">
        <v>67200</v>
      </c>
      <c r="I44" s="57" t="s">
        <v>13</v>
      </c>
    </row>
    <row r="45" spans="1:9" s="53" customFormat="1" ht="22.5" thickTop="1" thickBot="1" x14ac:dyDescent="0.25">
      <c r="A45" s="57" t="s">
        <v>495</v>
      </c>
      <c r="B45" s="57" t="s">
        <v>12</v>
      </c>
      <c r="C45" s="59">
        <v>150</v>
      </c>
      <c r="D45" s="59">
        <v>150</v>
      </c>
      <c r="E45" s="59">
        <v>150</v>
      </c>
      <c r="F45" s="59">
        <v>150</v>
      </c>
      <c r="G45" s="59" t="s">
        <v>496</v>
      </c>
      <c r="H45" s="59">
        <v>800</v>
      </c>
      <c r="I45" s="57" t="s">
        <v>13</v>
      </c>
    </row>
    <row r="46" spans="1:9" s="53" customFormat="1" ht="22.5" thickTop="1" thickBot="1" x14ac:dyDescent="0.25">
      <c r="A46" s="57" t="s">
        <v>497</v>
      </c>
      <c r="B46" s="57" t="s">
        <v>488</v>
      </c>
      <c r="C46" s="59">
        <v>210</v>
      </c>
      <c r="D46" s="59">
        <v>210</v>
      </c>
      <c r="E46" s="59">
        <v>210</v>
      </c>
      <c r="F46" s="59">
        <v>210</v>
      </c>
      <c r="G46" s="59" t="s">
        <v>498</v>
      </c>
      <c r="H46" s="60">
        <v>2800</v>
      </c>
      <c r="I46" s="57" t="s">
        <v>13</v>
      </c>
    </row>
    <row r="47" spans="1:9" s="53" customFormat="1" ht="22.5" thickTop="1" thickBot="1" x14ac:dyDescent="0.25">
      <c r="A47" s="57" t="s">
        <v>499</v>
      </c>
      <c r="B47" s="58">
        <v>37012</v>
      </c>
      <c r="C47" s="59">
        <v>287</v>
      </c>
      <c r="D47" s="59">
        <v>287</v>
      </c>
      <c r="E47" s="59">
        <v>287</v>
      </c>
      <c r="F47" s="59">
        <v>287</v>
      </c>
      <c r="G47" s="59" t="s">
        <v>500</v>
      </c>
      <c r="H47" s="60">
        <v>10400</v>
      </c>
      <c r="I47" s="57" t="s">
        <v>13</v>
      </c>
    </row>
    <row r="48" spans="1:9" s="53" customFormat="1" ht="22.5" thickTop="1" thickBot="1" x14ac:dyDescent="0.25">
      <c r="A48" s="57" t="s">
        <v>501</v>
      </c>
      <c r="B48" s="58">
        <v>37043</v>
      </c>
      <c r="C48" s="59">
        <v>385</v>
      </c>
      <c r="D48" s="59">
        <v>390</v>
      </c>
      <c r="E48" s="59">
        <v>387.5</v>
      </c>
      <c r="F48" s="59">
        <v>385</v>
      </c>
      <c r="G48" s="59" t="s">
        <v>502</v>
      </c>
      <c r="H48" s="60">
        <v>20800</v>
      </c>
      <c r="I48" s="57" t="s">
        <v>13</v>
      </c>
    </row>
    <row r="49" spans="1:9" s="53" customFormat="1" ht="22.5" thickTop="1" thickBot="1" x14ac:dyDescent="0.25">
      <c r="A49" s="57" t="s">
        <v>503</v>
      </c>
      <c r="B49" s="57" t="s">
        <v>12</v>
      </c>
      <c r="C49" s="59">
        <v>165</v>
      </c>
      <c r="D49" s="59">
        <v>173</v>
      </c>
      <c r="E49" s="59">
        <v>169</v>
      </c>
      <c r="F49" s="59">
        <v>173</v>
      </c>
      <c r="G49" s="59" t="s">
        <v>504</v>
      </c>
      <c r="H49" s="60">
        <v>1600</v>
      </c>
      <c r="I49" s="57" t="s">
        <v>13</v>
      </c>
    </row>
    <row r="50" spans="1:9" s="53" customFormat="1" ht="22.5" thickTop="1" thickBot="1" x14ac:dyDescent="0.25">
      <c r="A50" s="57" t="s">
        <v>505</v>
      </c>
      <c r="B50" s="57" t="s">
        <v>488</v>
      </c>
      <c r="C50" s="59">
        <v>210</v>
      </c>
      <c r="D50" s="59">
        <v>210</v>
      </c>
      <c r="E50" s="59">
        <v>210</v>
      </c>
      <c r="F50" s="59">
        <v>210</v>
      </c>
      <c r="G50" s="59" t="s">
        <v>506</v>
      </c>
      <c r="H50" s="60">
        <v>2800</v>
      </c>
      <c r="I50" s="57" t="s">
        <v>13</v>
      </c>
    </row>
    <row r="51" spans="1:9" s="53" customFormat="1" ht="22.5" thickTop="1" thickBot="1" x14ac:dyDescent="0.25">
      <c r="A51" s="57" t="s">
        <v>317</v>
      </c>
      <c r="B51" s="57" t="s">
        <v>12</v>
      </c>
      <c r="C51" s="59">
        <v>38.5</v>
      </c>
      <c r="D51" s="59">
        <v>42</v>
      </c>
      <c r="E51" s="59">
        <v>39.570999999999998</v>
      </c>
      <c r="F51" s="59">
        <v>39</v>
      </c>
      <c r="G51" s="59" t="s">
        <v>507</v>
      </c>
      <c r="H51" s="60">
        <v>11200</v>
      </c>
      <c r="I51" s="57" t="s">
        <v>13</v>
      </c>
    </row>
    <row r="52" spans="1:9" s="53" customFormat="1" ht="22.5" thickTop="1" thickBot="1" x14ac:dyDescent="0.25">
      <c r="A52" s="57" t="s">
        <v>508</v>
      </c>
      <c r="B52" s="58">
        <v>37012</v>
      </c>
      <c r="C52" s="59">
        <v>55.45</v>
      </c>
      <c r="D52" s="59">
        <v>55.45</v>
      </c>
      <c r="E52" s="59">
        <v>55.45</v>
      </c>
      <c r="F52" s="59">
        <v>55.45</v>
      </c>
      <c r="G52" s="59" t="s">
        <v>509</v>
      </c>
      <c r="H52" s="60">
        <v>17600</v>
      </c>
      <c r="I52" s="57" t="s">
        <v>13</v>
      </c>
    </row>
    <row r="53" spans="1:9" s="53" customFormat="1" ht="14.25" thickTop="1" thickBot="1" x14ac:dyDescent="0.25">
      <c r="A53" s="57"/>
      <c r="B53" s="58"/>
      <c r="C53" s="59"/>
      <c r="D53" s="59"/>
      <c r="E53" s="59"/>
      <c r="F53" s="59"/>
      <c r="G53" s="59"/>
      <c r="H53" s="60"/>
      <c r="I53" s="57"/>
    </row>
    <row r="54" spans="1:9" s="53" customFormat="1" ht="14.25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</row>
    <row r="55" spans="1:9" s="53" customFormat="1" ht="14.25" thickTop="1" thickBot="1" x14ac:dyDescent="0.25">
      <c r="A55" s="57"/>
      <c r="B55" s="57"/>
      <c r="C55" s="59"/>
      <c r="D55" s="59"/>
      <c r="E55" s="59"/>
      <c r="F55" s="59"/>
      <c r="G55" s="59"/>
      <c r="H55" s="60"/>
      <c r="I55" s="57"/>
    </row>
    <row r="56" spans="1:9" s="53" customFormat="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</row>
    <row r="57" spans="1:9" ht="14.25" thickTop="1" thickBot="1" x14ac:dyDescent="0.25">
      <c r="A57" s="57"/>
      <c r="B57" s="58"/>
      <c r="C57" s="59"/>
      <c r="D57" s="59"/>
      <c r="E57" s="59"/>
      <c r="F57" s="59"/>
      <c r="G57" s="59"/>
      <c r="H57" s="60"/>
      <c r="I57" s="57"/>
    </row>
    <row r="58" spans="1:9" ht="14.25" thickTop="1" thickBot="1" x14ac:dyDescent="0.25">
      <c r="A58" s="57"/>
      <c r="B58" s="58"/>
      <c r="C58" s="59"/>
      <c r="D58" s="59"/>
      <c r="E58" s="59"/>
      <c r="F58" s="59"/>
      <c r="G58" s="59"/>
      <c r="H58" s="60"/>
      <c r="I58" s="57"/>
    </row>
    <row r="59" spans="1:9" ht="14.25" thickTop="1" thickBot="1" x14ac:dyDescent="0.25">
      <c r="A59" s="57"/>
      <c r="B59" s="57"/>
      <c r="C59" s="59"/>
      <c r="D59" s="59"/>
      <c r="E59" s="59"/>
      <c r="F59" s="59"/>
      <c r="G59" s="59"/>
      <c r="H59" s="60"/>
      <c r="I59" s="57"/>
    </row>
    <row r="60" spans="1:9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</row>
    <row r="61" spans="1:9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25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</row>
    <row r="65" spans="1:9" ht="14.25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3.5" thickTop="1" x14ac:dyDescent="0.2"/>
  </sheetData>
  <mergeCells count="11">
    <mergeCell ref="A9:A10"/>
    <mergeCell ref="B9:B10"/>
    <mergeCell ref="A14:I14"/>
    <mergeCell ref="A16:I16"/>
    <mergeCell ref="C9:C10"/>
    <mergeCell ref="D9:D10"/>
    <mergeCell ref="A11:I11"/>
    <mergeCell ref="G9:G10"/>
    <mergeCell ref="H9:H10"/>
    <mergeCell ref="I9:I10"/>
    <mergeCell ref="F9:F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6287500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37000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452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  <c r="L9" s="53"/>
    </row>
    <row r="10" spans="1:12" ht="25.5" customHeight="1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  <c r="L10" s="53"/>
    </row>
    <row r="11" spans="1:12" ht="10.5" customHeight="1" thickTop="1" thickBot="1" x14ac:dyDescent="0.25">
      <c r="A11" s="185" t="s">
        <v>318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25">
      <c r="A12" s="57" t="s">
        <v>510</v>
      </c>
      <c r="B12" s="57" t="s">
        <v>320</v>
      </c>
      <c r="C12" s="59">
        <v>4.96</v>
      </c>
      <c r="D12" s="59">
        <v>4.96</v>
      </c>
      <c r="E12" s="59">
        <v>4.96</v>
      </c>
      <c r="F12" s="59">
        <v>4.96</v>
      </c>
      <c r="G12" s="59" t="s">
        <v>511</v>
      </c>
      <c r="H12" s="60">
        <v>5000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319</v>
      </c>
      <c r="B13" s="57" t="s">
        <v>320</v>
      </c>
      <c r="C13" s="59">
        <v>4.99</v>
      </c>
      <c r="D13" s="59">
        <v>5.05</v>
      </c>
      <c r="E13" s="59">
        <v>5.0199999999999996</v>
      </c>
      <c r="F13" s="59">
        <v>4.99</v>
      </c>
      <c r="G13" s="59" t="s">
        <v>494</v>
      </c>
      <c r="H13" s="60">
        <v>10000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321</v>
      </c>
      <c r="B14" s="57" t="s">
        <v>320</v>
      </c>
      <c r="C14" s="59">
        <v>5.35</v>
      </c>
      <c r="D14" s="59">
        <v>5.4279999999999999</v>
      </c>
      <c r="E14" s="59">
        <v>5.38</v>
      </c>
      <c r="F14" s="59">
        <v>5.35</v>
      </c>
      <c r="G14" s="59" t="s">
        <v>512</v>
      </c>
      <c r="H14" s="60">
        <v>375000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419</v>
      </c>
      <c r="B15" s="57" t="s">
        <v>320</v>
      </c>
      <c r="C15" s="59">
        <v>5.13</v>
      </c>
      <c r="D15" s="59">
        <v>5.13</v>
      </c>
      <c r="E15" s="59">
        <v>5.13</v>
      </c>
      <c r="F15" s="59">
        <v>5.13</v>
      </c>
      <c r="G15" s="59" t="s">
        <v>513</v>
      </c>
      <c r="H15" s="60">
        <v>2500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322</v>
      </c>
      <c r="B16" s="57" t="s">
        <v>320</v>
      </c>
      <c r="C16" s="59">
        <v>5.05</v>
      </c>
      <c r="D16" s="59">
        <v>5.09</v>
      </c>
      <c r="E16" s="59">
        <v>5.0620000000000003</v>
      </c>
      <c r="F16" s="59">
        <v>5.05</v>
      </c>
      <c r="G16" s="59" t="s">
        <v>514</v>
      </c>
      <c r="H16" s="60">
        <v>87500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323</v>
      </c>
      <c r="B17" s="57" t="s">
        <v>320</v>
      </c>
      <c r="C17" s="59">
        <v>5.47</v>
      </c>
      <c r="D17" s="59">
        <v>5.47</v>
      </c>
      <c r="E17" s="59">
        <v>5.47</v>
      </c>
      <c r="F17" s="59">
        <v>5.47</v>
      </c>
      <c r="G17" s="59" t="s">
        <v>515</v>
      </c>
      <c r="H17" s="60">
        <v>35000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324</v>
      </c>
      <c r="B18" s="57" t="s">
        <v>320</v>
      </c>
      <c r="C18" s="59">
        <v>5.31</v>
      </c>
      <c r="D18" s="59">
        <v>5.3449999999999998</v>
      </c>
      <c r="E18" s="59">
        <v>5.327</v>
      </c>
      <c r="F18" s="59">
        <v>5.31</v>
      </c>
      <c r="G18" s="59" t="s">
        <v>516</v>
      </c>
      <c r="H18" s="60">
        <v>25000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325</v>
      </c>
      <c r="B19" s="57" t="s">
        <v>320</v>
      </c>
      <c r="C19" s="59">
        <v>4.97</v>
      </c>
      <c r="D19" s="59">
        <v>5.05</v>
      </c>
      <c r="E19" s="59">
        <v>5.0039999999999996</v>
      </c>
      <c r="F19" s="59">
        <v>5.03</v>
      </c>
      <c r="G19" s="59" t="s">
        <v>517</v>
      </c>
      <c r="H19" s="60">
        <v>335000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326</v>
      </c>
      <c r="B20" s="57" t="s">
        <v>320</v>
      </c>
      <c r="C20" s="59">
        <v>4.25</v>
      </c>
      <c r="D20" s="59">
        <v>4.9000000000000004</v>
      </c>
      <c r="E20" s="59">
        <v>4.4169999999999998</v>
      </c>
      <c r="F20" s="59">
        <v>4.9000000000000004</v>
      </c>
      <c r="G20" s="59" t="s">
        <v>518</v>
      </c>
      <c r="H20" s="60">
        <v>265000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390</v>
      </c>
      <c r="B21" s="57" t="s">
        <v>320</v>
      </c>
      <c r="C21" s="59">
        <v>5.05</v>
      </c>
      <c r="D21" s="59">
        <v>5.05</v>
      </c>
      <c r="E21" s="59">
        <v>5.05</v>
      </c>
      <c r="F21" s="59">
        <v>5.05</v>
      </c>
      <c r="G21" s="59" t="s">
        <v>519</v>
      </c>
      <c r="H21" s="60">
        <v>10000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327</v>
      </c>
      <c r="B22" s="57" t="s">
        <v>320</v>
      </c>
      <c r="C22" s="59">
        <v>5.03</v>
      </c>
      <c r="D22" s="59">
        <v>5.0999999999999996</v>
      </c>
      <c r="E22" s="59">
        <v>5.0650000000000004</v>
      </c>
      <c r="F22" s="59">
        <v>5.03</v>
      </c>
      <c r="G22" s="59" t="s">
        <v>512</v>
      </c>
      <c r="H22" s="60">
        <v>147500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328</v>
      </c>
      <c r="B23" s="57" t="s">
        <v>320</v>
      </c>
      <c r="C23" s="59">
        <v>4.22</v>
      </c>
      <c r="D23" s="59">
        <v>4.3499999999999996</v>
      </c>
      <c r="E23" s="59">
        <v>4.2690000000000001</v>
      </c>
      <c r="F23" s="59">
        <v>4.3499999999999996</v>
      </c>
      <c r="G23" s="59" t="s">
        <v>518</v>
      </c>
      <c r="H23" s="60">
        <v>22500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329</v>
      </c>
      <c r="B24" s="57" t="s">
        <v>320</v>
      </c>
      <c r="C24" s="59">
        <v>5.335</v>
      </c>
      <c r="D24" s="59">
        <v>5.36</v>
      </c>
      <c r="E24" s="59">
        <v>5.3440000000000003</v>
      </c>
      <c r="F24" s="59">
        <v>5.335</v>
      </c>
      <c r="G24" s="59" t="s">
        <v>467</v>
      </c>
      <c r="H24" s="60">
        <v>95000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520</v>
      </c>
      <c r="B25" s="57" t="s">
        <v>320</v>
      </c>
      <c r="C25" s="59">
        <v>4.9800000000000004</v>
      </c>
      <c r="D25" s="59">
        <v>4.9800000000000004</v>
      </c>
      <c r="E25" s="59">
        <v>4.9800000000000004</v>
      </c>
      <c r="F25" s="59">
        <v>4.9800000000000004</v>
      </c>
      <c r="G25" s="59" t="s">
        <v>517</v>
      </c>
      <c r="H25" s="60">
        <v>10000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330</v>
      </c>
      <c r="B26" s="57" t="s">
        <v>320</v>
      </c>
      <c r="C26" s="59">
        <v>5</v>
      </c>
      <c r="D26" s="59">
        <v>5.0129999999999999</v>
      </c>
      <c r="E26" s="59">
        <v>5.008</v>
      </c>
      <c r="F26" s="59">
        <v>5.01</v>
      </c>
      <c r="G26" s="59" t="s">
        <v>521</v>
      </c>
      <c r="H26" s="60">
        <v>70000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331</v>
      </c>
      <c r="B27" s="57" t="s">
        <v>320</v>
      </c>
      <c r="C27" s="59">
        <v>4.915</v>
      </c>
      <c r="D27" s="59">
        <v>5.96</v>
      </c>
      <c r="E27" s="59">
        <v>4.9939999999999998</v>
      </c>
      <c r="F27" s="59">
        <v>4.95</v>
      </c>
      <c r="G27" s="59" t="s">
        <v>522</v>
      </c>
      <c r="H27" s="60">
        <v>82500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332</v>
      </c>
      <c r="B28" s="57" t="s">
        <v>320</v>
      </c>
      <c r="C28" s="59">
        <v>5.17</v>
      </c>
      <c r="D28" s="59">
        <v>5.21</v>
      </c>
      <c r="E28" s="59">
        <v>5.1920000000000002</v>
      </c>
      <c r="F28" s="59">
        <v>5.1950000000000003</v>
      </c>
      <c r="G28" s="59" t="s">
        <v>523</v>
      </c>
      <c r="H28" s="60">
        <v>315000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391</v>
      </c>
      <c r="B29" s="57" t="s">
        <v>320</v>
      </c>
      <c r="C29" s="59">
        <v>5.19</v>
      </c>
      <c r="D29" s="59">
        <v>5.19</v>
      </c>
      <c r="E29" s="59">
        <v>5.19</v>
      </c>
      <c r="F29" s="59">
        <v>5.19</v>
      </c>
      <c r="G29" s="59" t="s">
        <v>524</v>
      </c>
      <c r="H29" s="60">
        <v>20000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333</v>
      </c>
      <c r="B30" s="57" t="s">
        <v>320</v>
      </c>
      <c r="C30" s="59">
        <v>4.9400000000000004</v>
      </c>
      <c r="D30" s="59">
        <v>4.95</v>
      </c>
      <c r="E30" s="59">
        <v>4.9429999999999996</v>
      </c>
      <c r="F30" s="59">
        <v>4.95</v>
      </c>
      <c r="G30" s="59" t="s">
        <v>525</v>
      </c>
      <c r="H30" s="60">
        <v>15000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334</v>
      </c>
      <c r="B31" s="57" t="s">
        <v>320</v>
      </c>
      <c r="C31" s="59">
        <v>4.9749999999999996</v>
      </c>
      <c r="D31" s="59">
        <v>4.99</v>
      </c>
      <c r="E31" s="59">
        <v>4.9779999999999998</v>
      </c>
      <c r="F31" s="59">
        <v>4.9749999999999996</v>
      </c>
      <c r="G31" s="59" t="s">
        <v>518</v>
      </c>
      <c r="H31" s="60">
        <v>12500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335</v>
      </c>
      <c r="B32" s="57" t="s">
        <v>320</v>
      </c>
      <c r="C32" s="59">
        <v>4.96</v>
      </c>
      <c r="D32" s="59">
        <v>4.97</v>
      </c>
      <c r="E32" s="59">
        <v>4.968</v>
      </c>
      <c r="F32" s="59">
        <v>4.97</v>
      </c>
      <c r="G32" s="59" t="s">
        <v>526</v>
      </c>
      <c r="H32" s="60">
        <v>32500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336</v>
      </c>
      <c r="B33" s="57" t="s">
        <v>320</v>
      </c>
      <c r="C33" s="59">
        <v>11.7</v>
      </c>
      <c r="D33" s="59">
        <v>11.9</v>
      </c>
      <c r="E33" s="59">
        <v>11.807</v>
      </c>
      <c r="F33" s="59">
        <v>11.7</v>
      </c>
      <c r="G33" s="59" t="s">
        <v>527</v>
      </c>
      <c r="H33" s="60">
        <v>35000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337</v>
      </c>
      <c r="B34" s="57" t="s">
        <v>320</v>
      </c>
      <c r="C34" s="59">
        <v>4.96</v>
      </c>
      <c r="D34" s="59">
        <v>4.97</v>
      </c>
      <c r="E34" s="59">
        <v>4.9649999999999999</v>
      </c>
      <c r="F34" s="59">
        <v>4.97</v>
      </c>
      <c r="G34" s="59" t="s">
        <v>528</v>
      </c>
      <c r="H34" s="60">
        <v>20000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338</v>
      </c>
      <c r="B35" s="57" t="s">
        <v>320</v>
      </c>
      <c r="C35" s="59">
        <v>12.6</v>
      </c>
      <c r="D35" s="59">
        <v>12.6</v>
      </c>
      <c r="E35" s="59">
        <v>12.6</v>
      </c>
      <c r="F35" s="59">
        <v>12.6</v>
      </c>
      <c r="G35" s="59" t="s">
        <v>529</v>
      </c>
      <c r="H35" s="60">
        <v>10000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339</v>
      </c>
      <c r="B36" s="57" t="s">
        <v>320</v>
      </c>
      <c r="C36" s="59">
        <v>12.6</v>
      </c>
      <c r="D36" s="59">
        <v>12.6</v>
      </c>
      <c r="E36" s="59">
        <v>12.6</v>
      </c>
      <c r="F36" s="59">
        <v>12.6</v>
      </c>
      <c r="G36" s="59" t="s">
        <v>530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531</v>
      </c>
      <c r="B37" s="57" t="s">
        <v>320</v>
      </c>
      <c r="C37" s="59">
        <v>4.9550000000000001</v>
      </c>
      <c r="D37" s="59">
        <v>4.9550000000000001</v>
      </c>
      <c r="E37" s="59">
        <v>4.9550000000000001</v>
      </c>
      <c r="F37" s="59">
        <v>4.9550000000000001</v>
      </c>
      <c r="G37" s="59" t="s">
        <v>479</v>
      </c>
      <c r="H37" s="60">
        <v>10000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340</v>
      </c>
      <c r="B38" s="57" t="s">
        <v>320</v>
      </c>
      <c r="C38" s="59">
        <v>4.9800000000000004</v>
      </c>
      <c r="D38" s="59">
        <v>5.03</v>
      </c>
      <c r="E38" s="59">
        <v>5.0039999999999996</v>
      </c>
      <c r="F38" s="59">
        <v>5.03</v>
      </c>
      <c r="G38" s="59" t="s">
        <v>481</v>
      </c>
      <c r="H38" s="60">
        <v>60000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341</v>
      </c>
      <c r="B39" s="57" t="s">
        <v>320</v>
      </c>
      <c r="C39" s="59">
        <v>4.9850000000000003</v>
      </c>
      <c r="D39" s="59">
        <v>5.0199999999999996</v>
      </c>
      <c r="E39" s="59">
        <v>4.9989999999999997</v>
      </c>
      <c r="F39" s="59">
        <v>5.01</v>
      </c>
      <c r="G39" s="59" t="s">
        <v>532</v>
      </c>
      <c r="H39" s="60">
        <v>62500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342</v>
      </c>
      <c r="B40" s="57" t="s">
        <v>320</v>
      </c>
      <c r="C40" s="59">
        <v>5</v>
      </c>
      <c r="D40" s="59">
        <v>5.0599999999999996</v>
      </c>
      <c r="E40" s="59">
        <v>5.0250000000000004</v>
      </c>
      <c r="F40" s="59">
        <v>5.01</v>
      </c>
      <c r="G40" s="59" t="s">
        <v>533</v>
      </c>
      <c r="H40" s="60">
        <v>92500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343</v>
      </c>
      <c r="B41" s="57" t="s">
        <v>320</v>
      </c>
      <c r="C41" s="59">
        <v>5.45</v>
      </c>
      <c r="D41" s="59">
        <v>5.5149999999999997</v>
      </c>
      <c r="E41" s="59">
        <v>5.4720000000000004</v>
      </c>
      <c r="F41" s="59">
        <v>5.45</v>
      </c>
      <c r="G41" s="59" t="s">
        <v>533</v>
      </c>
      <c r="H41" s="60">
        <v>15000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344</v>
      </c>
      <c r="B42" s="57" t="s">
        <v>320</v>
      </c>
      <c r="C42" s="59">
        <v>4.97</v>
      </c>
      <c r="D42" s="59">
        <v>4.9800000000000004</v>
      </c>
      <c r="E42" s="59">
        <v>4.9740000000000002</v>
      </c>
      <c r="F42" s="59">
        <v>4.97</v>
      </c>
      <c r="G42" s="59" t="s">
        <v>534</v>
      </c>
      <c r="H42" s="60">
        <v>45000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345</v>
      </c>
      <c r="B43" s="57" t="s">
        <v>320</v>
      </c>
      <c r="C43" s="59">
        <v>4.99</v>
      </c>
      <c r="D43" s="59">
        <v>5.04</v>
      </c>
      <c r="E43" s="59">
        <v>5.0179999999999998</v>
      </c>
      <c r="F43" s="59">
        <v>4.99</v>
      </c>
      <c r="G43" s="59" t="s">
        <v>535</v>
      </c>
      <c r="H43" s="60">
        <v>52500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346</v>
      </c>
      <c r="B44" s="57" t="s">
        <v>320</v>
      </c>
      <c r="C44" s="59">
        <v>5.0599999999999996</v>
      </c>
      <c r="D44" s="59">
        <v>5.1050000000000004</v>
      </c>
      <c r="E44" s="59">
        <v>5.085</v>
      </c>
      <c r="F44" s="59">
        <v>5.0650000000000004</v>
      </c>
      <c r="G44" s="59" t="s">
        <v>536</v>
      </c>
      <c r="H44" s="60">
        <v>125000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347</v>
      </c>
      <c r="B45" s="57" t="s">
        <v>320</v>
      </c>
      <c r="C45" s="59">
        <v>5.07</v>
      </c>
      <c r="D45" s="59">
        <v>5.0999999999999996</v>
      </c>
      <c r="E45" s="59">
        <v>5.0810000000000004</v>
      </c>
      <c r="F45" s="59">
        <v>5.085</v>
      </c>
      <c r="G45" s="59" t="s">
        <v>537</v>
      </c>
      <c r="H45" s="60">
        <v>45000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348</v>
      </c>
      <c r="B46" s="57" t="s">
        <v>320</v>
      </c>
      <c r="C46" s="59">
        <v>4.8600000000000003</v>
      </c>
      <c r="D46" s="59">
        <v>4.9000000000000004</v>
      </c>
      <c r="E46" s="59">
        <v>4.8789999999999996</v>
      </c>
      <c r="F46" s="59">
        <v>4.87</v>
      </c>
      <c r="G46" s="59" t="s">
        <v>533</v>
      </c>
      <c r="H46" s="60">
        <v>35000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349</v>
      </c>
      <c r="B47" s="57" t="s">
        <v>320</v>
      </c>
      <c r="C47" s="59">
        <v>4.9800000000000004</v>
      </c>
      <c r="D47" s="59">
        <v>5.0199999999999996</v>
      </c>
      <c r="E47" s="59">
        <v>5</v>
      </c>
      <c r="F47" s="59">
        <v>4.9800000000000004</v>
      </c>
      <c r="G47" s="59" t="s">
        <v>527</v>
      </c>
      <c r="H47" s="60">
        <v>20000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185" t="s">
        <v>350</v>
      </c>
      <c r="B48" s="186"/>
      <c r="C48" s="186"/>
      <c r="D48" s="186"/>
      <c r="E48" s="186"/>
      <c r="F48" s="186"/>
      <c r="G48" s="186"/>
      <c r="H48" s="186"/>
      <c r="I48" s="187"/>
      <c r="J48" s="53"/>
      <c r="K48" s="53"/>
      <c r="L48" s="53"/>
    </row>
    <row r="49" spans="1:12" ht="14.25" customHeight="1" thickTop="1" thickBot="1" x14ac:dyDescent="0.25">
      <c r="A49" s="57" t="s">
        <v>420</v>
      </c>
      <c r="B49" s="57" t="s">
        <v>320</v>
      </c>
      <c r="C49" s="59">
        <v>0</v>
      </c>
      <c r="D49" s="59">
        <v>0</v>
      </c>
      <c r="E49" s="59">
        <v>0</v>
      </c>
      <c r="F49" s="59">
        <v>0</v>
      </c>
      <c r="G49" s="59" t="s">
        <v>538</v>
      </c>
      <c r="H49" s="60">
        <v>5000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351</v>
      </c>
      <c r="B50" s="57" t="s">
        <v>320</v>
      </c>
      <c r="C50" s="59">
        <v>0</v>
      </c>
      <c r="D50" s="59">
        <v>0</v>
      </c>
      <c r="E50" s="59">
        <v>0</v>
      </c>
      <c r="F50" s="59">
        <v>0</v>
      </c>
      <c r="G50" s="59" t="s">
        <v>539</v>
      </c>
      <c r="H50" s="60">
        <v>40000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392</v>
      </c>
      <c r="B51" s="57" t="s">
        <v>320</v>
      </c>
      <c r="C51" s="59">
        <v>0</v>
      </c>
      <c r="D51" s="59">
        <v>0</v>
      </c>
      <c r="E51" s="59">
        <v>0</v>
      </c>
      <c r="F51" s="59">
        <v>0</v>
      </c>
      <c r="G51" s="59" t="s">
        <v>540</v>
      </c>
      <c r="H51" s="60">
        <v>20000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421</v>
      </c>
      <c r="B52" s="57" t="s">
        <v>320</v>
      </c>
      <c r="C52" s="59">
        <v>0</v>
      </c>
      <c r="D52" s="59">
        <v>0</v>
      </c>
      <c r="E52" s="59">
        <v>0</v>
      </c>
      <c r="F52" s="59">
        <v>0</v>
      </c>
      <c r="G52" s="59" t="s">
        <v>538</v>
      </c>
      <c r="H52" s="60">
        <v>25000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393</v>
      </c>
      <c r="B53" s="57" t="s">
        <v>320</v>
      </c>
      <c r="C53" s="59">
        <v>0</v>
      </c>
      <c r="D53" s="59">
        <v>0</v>
      </c>
      <c r="E53" s="59">
        <v>0</v>
      </c>
      <c r="F53" s="59">
        <v>0</v>
      </c>
      <c r="G53" s="59" t="s">
        <v>507</v>
      </c>
      <c r="H53" s="60">
        <v>20000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422</v>
      </c>
      <c r="B54" s="57" t="s">
        <v>320</v>
      </c>
      <c r="C54" s="59">
        <v>0</v>
      </c>
      <c r="D54" s="59">
        <v>0</v>
      </c>
      <c r="E54" s="59">
        <v>0</v>
      </c>
      <c r="F54" s="59">
        <v>0</v>
      </c>
      <c r="G54" s="59" t="s">
        <v>541</v>
      </c>
      <c r="H54" s="60">
        <v>40000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542</v>
      </c>
      <c r="B55" s="57" t="s">
        <v>320</v>
      </c>
      <c r="C55" s="59">
        <v>0</v>
      </c>
      <c r="D55" s="59">
        <v>0</v>
      </c>
      <c r="E55" s="59">
        <v>0</v>
      </c>
      <c r="F55" s="59">
        <v>0</v>
      </c>
      <c r="G55" s="59" t="s">
        <v>538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394</v>
      </c>
      <c r="B56" s="57" t="s">
        <v>320</v>
      </c>
      <c r="C56" s="59">
        <v>0</v>
      </c>
      <c r="D56" s="59">
        <v>0</v>
      </c>
      <c r="E56" s="59">
        <v>0</v>
      </c>
      <c r="F56" s="59">
        <v>0</v>
      </c>
      <c r="G56" s="59" t="s">
        <v>543</v>
      </c>
      <c r="H56" s="60">
        <v>10000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395</v>
      </c>
      <c r="B57" s="57" t="s">
        <v>320</v>
      </c>
      <c r="C57" s="59">
        <v>0</v>
      </c>
      <c r="D57" s="59">
        <v>0</v>
      </c>
      <c r="E57" s="59">
        <v>0</v>
      </c>
      <c r="F57" s="59">
        <v>0</v>
      </c>
      <c r="G57" s="59" t="s">
        <v>544</v>
      </c>
      <c r="H57" s="60">
        <v>32500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352</v>
      </c>
      <c r="B58" s="57" t="s">
        <v>320</v>
      </c>
      <c r="C58" s="59">
        <v>0</v>
      </c>
      <c r="D58" s="59">
        <v>0</v>
      </c>
      <c r="E58" s="59">
        <v>0</v>
      </c>
      <c r="F58" s="59">
        <v>0</v>
      </c>
      <c r="G58" s="59" t="s">
        <v>545</v>
      </c>
      <c r="H58" s="60">
        <v>30000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353</v>
      </c>
      <c r="B59" s="57" t="s">
        <v>320</v>
      </c>
      <c r="C59" s="59">
        <v>0</v>
      </c>
      <c r="D59" s="59">
        <v>0</v>
      </c>
      <c r="E59" s="59">
        <v>0</v>
      </c>
      <c r="F59" s="59">
        <v>0</v>
      </c>
      <c r="G59" s="59" t="s">
        <v>546</v>
      </c>
      <c r="H59" s="60">
        <v>10000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396</v>
      </c>
      <c r="B60" s="57" t="s">
        <v>320</v>
      </c>
      <c r="C60" s="59">
        <v>0</v>
      </c>
      <c r="D60" s="59">
        <v>0</v>
      </c>
      <c r="E60" s="59">
        <v>0</v>
      </c>
      <c r="F60" s="59">
        <v>0</v>
      </c>
      <c r="G60" s="59" t="s">
        <v>547</v>
      </c>
      <c r="H60" s="60">
        <v>15000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423</v>
      </c>
      <c r="B61" s="57" t="s">
        <v>320</v>
      </c>
      <c r="C61" s="59">
        <v>0</v>
      </c>
      <c r="D61" s="59">
        <v>0</v>
      </c>
      <c r="E61" s="59">
        <v>0</v>
      </c>
      <c r="F61" s="59">
        <v>0</v>
      </c>
      <c r="G61" s="59" t="s">
        <v>511</v>
      </c>
      <c r="H61" s="60">
        <v>10000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185" t="s">
        <v>355</v>
      </c>
      <c r="B62" s="186"/>
      <c r="C62" s="186"/>
      <c r="D62" s="186"/>
      <c r="E62" s="186"/>
      <c r="F62" s="186"/>
      <c r="G62" s="186"/>
      <c r="H62" s="186"/>
      <c r="I62" s="187"/>
      <c r="J62" s="53"/>
      <c r="K62" s="53"/>
      <c r="L62" s="53"/>
    </row>
    <row r="63" spans="1:12" ht="14.25" customHeight="1" thickTop="1" thickBot="1" x14ac:dyDescent="0.25">
      <c r="A63" s="57" t="s">
        <v>548</v>
      </c>
      <c r="B63" s="58">
        <v>37012</v>
      </c>
      <c r="C63" s="59">
        <v>0.06</v>
      </c>
      <c r="D63" s="59">
        <v>0.06</v>
      </c>
      <c r="E63" s="59">
        <v>0.06</v>
      </c>
      <c r="F63" s="59">
        <v>0.06</v>
      </c>
      <c r="G63" s="59" t="s">
        <v>549</v>
      </c>
      <c r="H63" s="60">
        <v>620000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550</v>
      </c>
      <c r="B64" s="58">
        <v>37012</v>
      </c>
      <c r="C64" s="59">
        <v>-3.0000000000000001E-3</v>
      </c>
      <c r="D64" s="59">
        <v>-3.0000000000000001E-3</v>
      </c>
      <c r="E64" s="59">
        <v>-3.0000000000000001E-3</v>
      </c>
      <c r="F64" s="59">
        <v>-3.0000000000000001E-3</v>
      </c>
      <c r="G64" s="59" t="s">
        <v>549</v>
      </c>
      <c r="H64" s="60">
        <v>620000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551</v>
      </c>
      <c r="B65" s="58">
        <v>37012</v>
      </c>
      <c r="C65" s="59">
        <v>-3.0000000000000001E-3</v>
      </c>
      <c r="D65" s="59">
        <v>-3.0000000000000001E-3</v>
      </c>
      <c r="E65" s="59">
        <v>-3.0000000000000001E-3</v>
      </c>
      <c r="F65" s="59">
        <v>-3.0000000000000001E-3</v>
      </c>
      <c r="G65" s="59" t="s">
        <v>492</v>
      </c>
      <c r="H65" s="60">
        <v>620000</v>
      </c>
      <c r="I65" s="57" t="s">
        <v>16</v>
      </c>
    </row>
    <row r="66" spans="1:12" ht="14.25" customHeight="1" thickTop="1" thickBot="1" x14ac:dyDescent="0.25">
      <c r="A66" s="57" t="s">
        <v>552</v>
      </c>
      <c r="B66" s="58">
        <v>37012</v>
      </c>
      <c r="C66" s="59">
        <v>-0.01</v>
      </c>
      <c r="D66" s="59">
        <v>-0.01</v>
      </c>
      <c r="E66" s="59">
        <v>-0.01</v>
      </c>
      <c r="F66" s="59">
        <v>-0.01</v>
      </c>
      <c r="G66" s="59" t="s">
        <v>553</v>
      </c>
      <c r="H66" s="60">
        <v>310000</v>
      </c>
      <c r="I66" s="57" t="s">
        <v>16</v>
      </c>
    </row>
    <row r="67" spans="1:12" ht="14.25" customHeight="1" thickTop="1" thickBot="1" x14ac:dyDescent="0.25">
      <c r="A67" s="57" t="s">
        <v>356</v>
      </c>
      <c r="B67" s="58">
        <v>37012</v>
      </c>
      <c r="C67" s="59">
        <v>-3.0000000000000001E-3</v>
      </c>
      <c r="D67" s="59">
        <v>-3.0000000000000001E-3</v>
      </c>
      <c r="E67" s="59">
        <v>-3.0000000000000001E-3</v>
      </c>
      <c r="F67" s="59">
        <v>-3.0000000000000001E-3</v>
      </c>
      <c r="G67" s="59" t="s">
        <v>554</v>
      </c>
      <c r="H67" s="60">
        <v>620000</v>
      </c>
      <c r="I67" s="57" t="s">
        <v>16</v>
      </c>
    </row>
    <row r="68" spans="1:12" ht="14.25" customHeight="1" thickTop="1" thickBot="1" x14ac:dyDescent="0.25">
      <c r="A68" s="57" t="s">
        <v>424</v>
      </c>
      <c r="B68" s="58">
        <v>37012</v>
      </c>
      <c r="C68" s="59">
        <v>-4.8000000000000001E-2</v>
      </c>
      <c r="D68" s="59">
        <v>-4.8000000000000001E-2</v>
      </c>
      <c r="E68" s="59">
        <v>-4.8000000000000001E-2</v>
      </c>
      <c r="F68" s="59">
        <v>-4.8000000000000001E-2</v>
      </c>
      <c r="G68" s="59" t="s">
        <v>555</v>
      </c>
      <c r="H68" s="60">
        <v>620000</v>
      </c>
      <c r="I68" s="57" t="s">
        <v>16</v>
      </c>
    </row>
    <row r="69" spans="1:12" ht="14.25" thickTop="1" thickBot="1" x14ac:dyDescent="0.25">
      <c r="A69" s="57"/>
      <c r="B69" s="58"/>
      <c r="C69" s="59"/>
      <c r="D69" s="59"/>
      <c r="E69" s="59"/>
      <c r="F69" s="59"/>
      <c r="G69" s="59"/>
      <c r="H69" s="60"/>
      <c r="I69" s="57"/>
    </row>
    <row r="70" spans="1:12" ht="14.25" thickTop="1" thickBot="1" x14ac:dyDescent="0.25">
      <c r="A70" s="57"/>
      <c r="B70" s="57"/>
      <c r="C70" s="59"/>
      <c r="D70" s="59"/>
      <c r="E70" s="59"/>
      <c r="F70" s="59"/>
      <c r="G70" s="59"/>
      <c r="H70" s="60"/>
      <c r="I70" s="57"/>
    </row>
    <row r="71" spans="1:12" ht="14.25" thickTop="1" thickBot="1" x14ac:dyDescent="0.25">
      <c r="A71" s="185"/>
      <c r="B71" s="186"/>
      <c r="C71" s="186"/>
      <c r="D71" s="186"/>
      <c r="E71" s="186"/>
      <c r="F71" s="186"/>
      <c r="G71" s="186"/>
      <c r="H71" s="186"/>
      <c r="I71" s="187"/>
    </row>
    <row r="72" spans="1:12" ht="14.25" thickTop="1" thickBot="1" x14ac:dyDescent="0.25">
      <c r="A72" s="57"/>
      <c r="B72" s="58"/>
      <c r="C72" s="59"/>
      <c r="D72" s="59"/>
      <c r="E72" s="59"/>
      <c r="F72" s="59"/>
      <c r="G72" s="59"/>
      <c r="H72" s="60"/>
      <c r="I72" s="57"/>
    </row>
    <row r="73" spans="1:12" ht="14.25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25" thickTop="1" thickBot="1" x14ac:dyDescent="0.25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thickTop="1" thickBot="1" x14ac:dyDescent="0.25">
      <c r="A75" s="57"/>
      <c r="B75" s="57"/>
      <c r="C75" s="59"/>
      <c r="D75" s="59"/>
      <c r="E75" s="59"/>
      <c r="F75" s="59"/>
      <c r="G75" s="59"/>
      <c r="H75" s="60"/>
      <c r="I75" s="57"/>
    </row>
    <row r="76" spans="1:12" ht="14.25" thickTop="1" thickBot="1" x14ac:dyDescent="0.25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3.5" thickTop="1" x14ac:dyDescent="0.2"/>
  </sheetData>
  <mergeCells count="12">
    <mergeCell ref="H9:H10"/>
    <mergeCell ref="I9:I10"/>
    <mergeCell ref="C9:C10"/>
    <mergeCell ref="A62:I62"/>
    <mergeCell ref="D9:D10"/>
    <mergeCell ref="A71:I71"/>
    <mergeCell ref="F9:F10"/>
    <mergeCell ref="A48:I48"/>
    <mergeCell ref="G9:G10"/>
    <mergeCell ref="A11:I11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A4" sqref="A4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72127500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37000</v>
      </c>
      <c r="F3" s="64"/>
      <c r="G3" s="65"/>
      <c r="H3" s="63"/>
    </row>
    <row r="5" spans="1:11" ht="9.75" customHeight="1" x14ac:dyDescent="0.2">
      <c r="A5" s="54" t="s">
        <v>556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452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</row>
    <row r="10" spans="1:11" ht="21.75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</row>
    <row r="11" spans="1:11" ht="10.5" customHeight="1" thickTop="1" thickBot="1" x14ac:dyDescent="0.25">
      <c r="A11" s="185" t="s">
        <v>397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25">
      <c r="A12" s="57" t="s">
        <v>398</v>
      </c>
      <c r="B12" s="58">
        <v>37012</v>
      </c>
      <c r="C12" s="59">
        <v>0.24299999999999999</v>
      </c>
      <c r="D12" s="59">
        <v>0.24299999999999999</v>
      </c>
      <c r="E12" s="59">
        <v>0.24299999999999999</v>
      </c>
      <c r="F12" s="59">
        <v>0.24299999999999999</v>
      </c>
      <c r="G12" s="59" t="s">
        <v>534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399</v>
      </c>
      <c r="B13" s="57" t="s">
        <v>354</v>
      </c>
      <c r="C13" s="59">
        <v>0.28799999999999998</v>
      </c>
      <c r="D13" s="59">
        <v>0.28799999999999998</v>
      </c>
      <c r="E13" s="59">
        <v>0.28799999999999998</v>
      </c>
      <c r="F13" s="59">
        <v>0.28799999999999998</v>
      </c>
      <c r="G13" s="59" t="s">
        <v>557</v>
      </c>
      <c r="H13" s="60">
        <v>1510000</v>
      </c>
      <c r="I13" s="57" t="s">
        <v>16</v>
      </c>
      <c r="J13" s="53"/>
      <c r="K13" s="53"/>
    </row>
    <row r="14" spans="1:11" ht="14.25" customHeight="1" thickTop="1" thickBot="1" x14ac:dyDescent="0.25">
      <c r="A14" s="185" t="s">
        <v>357</v>
      </c>
      <c r="B14" s="186"/>
      <c r="C14" s="186"/>
      <c r="D14" s="186"/>
      <c r="E14" s="186"/>
      <c r="F14" s="186"/>
      <c r="G14" s="186"/>
      <c r="H14" s="186"/>
      <c r="I14" s="187"/>
      <c r="J14" s="53"/>
      <c r="K14" s="53"/>
    </row>
    <row r="15" spans="1:11" ht="14.25" customHeight="1" thickTop="1" thickBot="1" x14ac:dyDescent="0.25">
      <c r="A15" s="57" t="s">
        <v>558</v>
      </c>
      <c r="B15" s="57" t="s">
        <v>358</v>
      </c>
      <c r="C15" s="59">
        <v>-0.08</v>
      </c>
      <c r="D15" s="59">
        <v>-0.08</v>
      </c>
      <c r="E15" s="59">
        <v>-0.08</v>
      </c>
      <c r="F15" s="59">
        <v>-0.08</v>
      </c>
      <c r="G15" s="59" t="s">
        <v>559</v>
      </c>
      <c r="H15" s="60">
        <v>5520000</v>
      </c>
      <c r="I15" s="57" t="s">
        <v>16</v>
      </c>
      <c r="J15" s="53"/>
      <c r="K15" s="53"/>
    </row>
    <row r="16" spans="1:11" ht="14.25" customHeight="1" thickTop="1" thickBot="1" x14ac:dyDescent="0.25">
      <c r="A16" s="57" t="s">
        <v>560</v>
      </c>
      <c r="B16" s="58">
        <v>37012</v>
      </c>
      <c r="C16" s="59">
        <v>0.32800000000000001</v>
      </c>
      <c r="D16" s="59">
        <v>0.32800000000000001</v>
      </c>
      <c r="E16" s="59">
        <v>0.32800000000000001</v>
      </c>
      <c r="F16" s="59">
        <v>0.32800000000000001</v>
      </c>
      <c r="G16" s="59" t="s">
        <v>561</v>
      </c>
      <c r="H16" s="60">
        <v>155000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562</v>
      </c>
      <c r="B17" s="58">
        <v>37012</v>
      </c>
      <c r="C17" s="59">
        <v>-5.0000000000000001E-3</v>
      </c>
      <c r="D17" s="59">
        <v>-5.0000000000000001E-3</v>
      </c>
      <c r="E17" s="59">
        <v>-5.0000000000000001E-3</v>
      </c>
      <c r="F17" s="59">
        <v>-5.0000000000000001E-3</v>
      </c>
      <c r="G17" s="59" t="s">
        <v>518</v>
      </c>
      <c r="H17" s="60">
        <v>620000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563</v>
      </c>
      <c r="B18" s="58">
        <v>37043</v>
      </c>
      <c r="C18" s="59">
        <v>0.03</v>
      </c>
      <c r="D18" s="59">
        <v>0.03</v>
      </c>
      <c r="E18" s="59">
        <v>0.03</v>
      </c>
      <c r="F18" s="59">
        <v>0.03</v>
      </c>
      <c r="G18" s="59" t="s">
        <v>489</v>
      </c>
      <c r="H18" s="60">
        <v>600000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425</v>
      </c>
      <c r="B19" s="58">
        <v>37135</v>
      </c>
      <c r="C19" s="59">
        <v>3.7999999999999999E-2</v>
      </c>
      <c r="D19" s="59">
        <v>3.7999999999999999E-2</v>
      </c>
      <c r="E19" s="59">
        <v>3.7999999999999999E-2</v>
      </c>
      <c r="F19" s="59">
        <v>3.7999999999999999E-2</v>
      </c>
      <c r="G19" s="59" t="s">
        <v>514</v>
      </c>
      <c r="H19" s="60">
        <v>600000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564</v>
      </c>
      <c r="B20" s="58">
        <v>37165</v>
      </c>
      <c r="C20" s="59">
        <v>2.5000000000000001E-2</v>
      </c>
      <c r="D20" s="59">
        <v>2.5000000000000001E-2</v>
      </c>
      <c r="E20" s="59">
        <v>2.5000000000000001E-2</v>
      </c>
      <c r="F20" s="59">
        <v>2.5000000000000001E-2</v>
      </c>
      <c r="G20" s="59" t="s">
        <v>565</v>
      </c>
      <c r="H20" s="60">
        <v>1860000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566</v>
      </c>
      <c r="B21" s="57" t="s">
        <v>354</v>
      </c>
      <c r="C21" s="59">
        <v>-0.02</v>
      </c>
      <c r="D21" s="59">
        <v>-0.02</v>
      </c>
      <c r="E21" s="59">
        <v>-0.02</v>
      </c>
      <c r="F21" s="59">
        <v>-0.02</v>
      </c>
      <c r="G21" s="59" t="s">
        <v>567</v>
      </c>
      <c r="H21" s="60">
        <v>1510000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568</v>
      </c>
      <c r="B22" s="58">
        <v>37012</v>
      </c>
      <c r="C22" s="59">
        <v>-6.8000000000000005E-2</v>
      </c>
      <c r="D22" s="59">
        <v>-6.8000000000000005E-2</v>
      </c>
      <c r="E22" s="59">
        <v>-6.8000000000000005E-2</v>
      </c>
      <c r="F22" s="59">
        <v>-6.8000000000000005E-2</v>
      </c>
      <c r="G22" s="59" t="s">
        <v>569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570</v>
      </c>
      <c r="B23" s="58">
        <v>37043</v>
      </c>
      <c r="C23" s="59">
        <v>0.26</v>
      </c>
      <c r="D23" s="59">
        <v>0.26</v>
      </c>
      <c r="E23" s="59">
        <v>0.26</v>
      </c>
      <c r="F23" s="59">
        <v>0.26</v>
      </c>
      <c r="G23" s="59" t="s">
        <v>571</v>
      </c>
      <c r="H23" s="60">
        <v>75000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572</v>
      </c>
      <c r="B24" s="58">
        <v>37165</v>
      </c>
      <c r="C24" s="59">
        <v>0.8</v>
      </c>
      <c r="D24" s="59">
        <v>0.8</v>
      </c>
      <c r="E24" s="59">
        <v>0.8</v>
      </c>
      <c r="F24" s="59">
        <v>0.8</v>
      </c>
      <c r="G24" s="59" t="s">
        <v>467</v>
      </c>
      <c r="H24" s="60">
        <v>155000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573</v>
      </c>
      <c r="B25" s="57" t="s">
        <v>358</v>
      </c>
      <c r="C25" s="59">
        <v>-0.10299999999999999</v>
      </c>
      <c r="D25" s="59">
        <v>-9.8000000000000004E-2</v>
      </c>
      <c r="E25" s="59">
        <v>-0.1</v>
      </c>
      <c r="F25" s="59">
        <v>-0.1</v>
      </c>
      <c r="G25" s="59" t="s">
        <v>554</v>
      </c>
      <c r="H25" s="60">
        <v>6440000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574</v>
      </c>
      <c r="B26" s="58">
        <v>37043</v>
      </c>
      <c r="C26" s="59">
        <v>3.5000000000000003E-2</v>
      </c>
      <c r="D26" s="59">
        <v>3.5000000000000003E-2</v>
      </c>
      <c r="E26" s="59">
        <v>3.5000000000000003E-2</v>
      </c>
      <c r="F26" s="59">
        <v>3.5000000000000003E-2</v>
      </c>
      <c r="G26" s="59" t="s">
        <v>575</v>
      </c>
      <c r="H26" s="60">
        <v>300000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400</v>
      </c>
      <c r="B27" s="57" t="s">
        <v>358</v>
      </c>
      <c r="C27" s="59">
        <v>8.5000000000000006E-2</v>
      </c>
      <c r="D27" s="59">
        <v>8.5000000000000006E-2</v>
      </c>
      <c r="E27" s="59">
        <v>8.5000000000000006E-2</v>
      </c>
      <c r="F27" s="59">
        <v>8.5000000000000006E-2</v>
      </c>
      <c r="G27" s="59" t="s">
        <v>576</v>
      </c>
      <c r="H27" s="60">
        <v>1840000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359</v>
      </c>
      <c r="B28" s="57" t="s">
        <v>354</v>
      </c>
      <c r="C28" s="59">
        <v>0.14799999999999999</v>
      </c>
      <c r="D28" s="59">
        <v>0.153</v>
      </c>
      <c r="E28" s="59">
        <v>0.15</v>
      </c>
      <c r="F28" s="59">
        <v>0.153</v>
      </c>
      <c r="G28" s="59" t="s">
        <v>577</v>
      </c>
      <c r="H28" s="60">
        <v>1510000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426</v>
      </c>
      <c r="B29" s="58">
        <v>37012</v>
      </c>
      <c r="C29" s="59">
        <v>-0.70499999999999996</v>
      </c>
      <c r="D29" s="59">
        <v>-0.70499999999999996</v>
      </c>
      <c r="E29" s="59">
        <v>-0.70499999999999996</v>
      </c>
      <c r="F29" s="59">
        <v>-0.70499999999999996</v>
      </c>
      <c r="G29" s="59" t="s">
        <v>578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579</v>
      </c>
      <c r="B30" s="58">
        <v>37012</v>
      </c>
      <c r="C30" s="59">
        <v>-8.7999999999999995E-2</v>
      </c>
      <c r="D30" s="59">
        <v>-8.7999999999999995E-2</v>
      </c>
      <c r="E30" s="59">
        <v>-8.7999999999999995E-2</v>
      </c>
      <c r="F30" s="59">
        <v>-8.7999999999999995E-2</v>
      </c>
      <c r="G30" s="59" t="s">
        <v>580</v>
      </c>
      <c r="H30" s="60">
        <v>310000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581</v>
      </c>
      <c r="B31" s="57" t="s">
        <v>358</v>
      </c>
      <c r="C31" s="59">
        <v>-7.4999999999999997E-2</v>
      </c>
      <c r="D31" s="59">
        <v>-7.4999999999999997E-2</v>
      </c>
      <c r="E31" s="59">
        <v>-7.4999999999999997E-2</v>
      </c>
      <c r="F31" s="59">
        <v>-7.4999999999999997E-2</v>
      </c>
      <c r="G31" s="59" t="s">
        <v>582</v>
      </c>
      <c r="H31" s="60">
        <v>3680000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427</v>
      </c>
      <c r="B32" s="58">
        <v>37012</v>
      </c>
      <c r="C32" s="59">
        <v>-0.02</v>
      </c>
      <c r="D32" s="59">
        <v>-0.02</v>
      </c>
      <c r="E32" s="59">
        <v>-0.02</v>
      </c>
      <c r="F32" s="59">
        <v>-0.02</v>
      </c>
      <c r="G32" s="59" t="s">
        <v>583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584</v>
      </c>
      <c r="B33" s="58">
        <v>37012</v>
      </c>
      <c r="C33" s="59">
        <v>0.433</v>
      </c>
      <c r="D33" s="59">
        <v>0.433</v>
      </c>
      <c r="E33" s="59">
        <v>0.433</v>
      </c>
      <c r="F33" s="59">
        <v>0.433</v>
      </c>
      <c r="G33" s="59" t="s">
        <v>585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428</v>
      </c>
      <c r="B34" s="57" t="s">
        <v>354</v>
      </c>
      <c r="C34" s="59">
        <v>1.66</v>
      </c>
      <c r="D34" s="59">
        <v>1.66</v>
      </c>
      <c r="E34" s="59">
        <v>1.66</v>
      </c>
      <c r="F34" s="59">
        <v>1.66</v>
      </c>
      <c r="G34" s="59" t="s">
        <v>586</v>
      </c>
      <c r="H34" s="60">
        <v>755000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429</v>
      </c>
      <c r="B35" s="58">
        <v>37012</v>
      </c>
      <c r="C35" s="59">
        <v>-0.125</v>
      </c>
      <c r="D35" s="59">
        <v>-0.125</v>
      </c>
      <c r="E35" s="59">
        <v>-0.125</v>
      </c>
      <c r="F35" s="59">
        <v>-0.125</v>
      </c>
      <c r="G35" s="59" t="s">
        <v>587</v>
      </c>
      <c r="H35" s="60">
        <v>310000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360</v>
      </c>
      <c r="B36" s="58">
        <v>37012</v>
      </c>
      <c r="C36" s="59">
        <v>-0.08</v>
      </c>
      <c r="D36" s="59">
        <v>-0.08</v>
      </c>
      <c r="E36" s="59">
        <v>-0.08</v>
      </c>
      <c r="F36" s="59">
        <v>-0.08</v>
      </c>
      <c r="G36" s="59" t="s">
        <v>538</v>
      </c>
      <c r="H36" s="60">
        <v>310000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588</v>
      </c>
      <c r="B37" s="57" t="s">
        <v>589</v>
      </c>
      <c r="C37" s="59">
        <v>0.08</v>
      </c>
      <c r="D37" s="59">
        <v>0.08</v>
      </c>
      <c r="E37" s="59">
        <v>0.08</v>
      </c>
      <c r="F37" s="59">
        <v>0.08</v>
      </c>
      <c r="G37" s="59" t="s">
        <v>590</v>
      </c>
      <c r="H37" s="60">
        <v>920000</v>
      </c>
      <c r="I37" s="57" t="s">
        <v>16</v>
      </c>
      <c r="J37" s="53"/>
      <c r="K37" s="53"/>
    </row>
    <row r="38" spans="1:11" ht="14.25" customHeight="1" thickTop="1" thickBot="1" x14ac:dyDescent="0.25">
      <c r="A38" s="185" t="s">
        <v>401</v>
      </c>
      <c r="B38" s="186"/>
      <c r="C38" s="186"/>
      <c r="D38" s="186"/>
      <c r="E38" s="186"/>
      <c r="F38" s="186"/>
      <c r="G38" s="186"/>
      <c r="H38" s="186"/>
      <c r="I38" s="187"/>
      <c r="J38" s="53"/>
      <c r="K38" s="53"/>
    </row>
    <row r="39" spans="1:11" ht="14.25" customHeight="1" thickTop="1" thickBot="1" x14ac:dyDescent="0.25">
      <c r="A39" s="57" t="s">
        <v>430</v>
      </c>
      <c r="B39" s="58">
        <v>37012</v>
      </c>
      <c r="C39" s="59">
        <v>0.123</v>
      </c>
      <c r="D39" s="59">
        <v>0.128</v>
      </c>
      <c r="E39" s="59">
        <v>0.125</v>
      </c>
      <c r="F39" s="59">
        <v>0.123</v>
      </c>
      <c r="G39" s="59" t="s">
        <v>591</v>
      </c>
      <c r="H39" s="60">
        <v>775000</v>
      </c>
      <c r="I39" s="57" t="s">
        <v>16</v>
      </c>
      <c r="J39" s="53"/>
      <c r="K39" s="53"/>
    </row>
    <row r="40" spans="1:11" ht="14.25" customHeight="1" thickTop="1" thickBot="1" x14ac:dyDescent="0.25">
      <c r="A40" s="57" t="s">
        <v>402</v>
      </c>
      <c r="B40" s="57" t="s">
        <v>358</v>
      </c>
      <c r="C40" s="59">
        <v>0.13</v>
      </c>
      <c r="D40" s="59">
        <v>0.13</v>
      </c>
      <c r="E40" s="59">
        <v>0.13</v>
      </c>
      <c r="F40" s="59">
        <v>0.13</v>
      </c>
      <c r="G40" s="59" t="s">
        <v>515</v>
      </c>
      <c r="H40" s="60">
        <v>1840000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592</v>
      </c>
      <c r="B41" s="57" t="s">
        <v>302</v>
      </c>
      <c r="C41" s="59">
        <v>7.05</v>
      </c>
      <c r="D41" s="59">
        <v>7.1</v>
      </c>
      <c r="E41" s="59">
        <v>7.0750000000000002</v>
      </c>
      <c r="F41" s="59">
        <v>7.05</v>
      </c>
      <c r="G41" s="59" t="s">
        <v>593</v>
      </c>
      <c r="H41" s="60">
        <v>920000</v>
      </c>
      <c r="I41" s="57" t="s">
        <v>16</v>
      </c>
      <c r="J41" s="53"/>
      <c r="K41" s="53"/>
    </row>
    <row r="42" spans="1:11" ht="14.25" customHeight="1" thickTop="1" thickBot="1" x14ac:dyDescent="0.25">
      <c r="A42" s="185" t="s">
        <v>361</v>
      </c>
      <c r="B42" s="186"/>
      <c r="C42" s="186"/>
      <c r="D42" s="186"/>
      <c r="E42" s="186"/>
      <c r="F42" s="186"/>
      <c r="G42" s="186"/>
      <c r="H42" s="186"/>
      <c r="I42" s="187"/>
      <c r="J42" s="53"/>
      <c r="K42" s="53"/>
    </row>
    <row r="43" spans="1:11" ht="22.5" thickTop="1" thickBot="1" x14ac:dyDescent="0.25">
      <c r="A43" s="57" t="s">
        <v>362</v>
      </c>
      <c r="B43" s="57" t="s">
        <v>363</v>
      </c>
      <c r="C43" s="59">
        <v>5.03</v>
      </c>
      <c r="D43" s="59">
        <v>5.1079999999999997</v>
      </c>
      <c r="E43" s="59">
        <v>5.069</v>
      </c>
      <c r="F43" s="59">
        <v>5.048</v>
      </c>
      <c r="G43" s="59" t="s">
        <v>594</v>
      </c>
      <c r="H43" s="60">
        <v>1730000</v>
      </c>
      <c r="I43" s="57" t="s">
        <v>16</v>
      </c>
      <c r="J43" s="53"/>
      <c r="K43" s="53"/>
    </row>
    <row r="44" spans="1:11" ht="14.25" customHeight="1" thickTop="1" thickBot="1" x14ac:dyDescent="0.25">
      <c r="A44" s="185" t="s">
        <v>595</v>
      </c>
      <c r="B44" s="186"/>
      <c r="C44" s="186"/>
      <c r="D44" s="186"/>
      <c r="E44" s="186"/>
      <c r="F44" s="186"/>
      <c r="G44" s="186"/>
      <c r="H44" s="186"/>
      <c r="I44" s="187"/>
      <c r="J44" s="53"/>
      <c r="K44" s="53"/>
    </row>
    <row r="45" spans="1:11" ht="14.25" customHeight="1" thickTop="1" thickBot="1" x14ac:dyDescent="0.25">
      <c r="A45" s="57" t="s">
        <v>596</v>
      </c>
      <c r="B45" s="58">
        <v>37012</v>
      </c>
      <c r="C45" s="59">
        <v>-3.0000000000000001E-3</v>
      </c>
      <c r="D45" s="59">
        <v>-3.0000000000000001E-3</v>
      </c>
      <c r="E45" s="59">
        <v>-3.0000000000000001E-3</v>
      </c>
      <c r="F45" s="59">
        <v>-3.0000000000000001E-3</v>
      </c>
      <c r="G45" s="59" t="s">
        <v>597</v>
      </c>
      <c r="H45" s="60">
        <v>310000</v>
      </c>
      <c r="I45" s="57" t="s">
        <v>16</v>
      </c>
      <c r="J45" s="53"/>
      <c r="K45" s="53"/>
    </row>
    <row r="46" spans="1:11" ht="14.25" thickTop="1" thickBot="1" x14ac:dyDescent="0.25">
      <c r="A46" s="185" t="s">
        <v>364</v>
      </c>
      <c r="B46" s="186"/>
      <c r="C46" s="186"/>
      <c r="D46" s="186"/>
      <c r="E46" s="186"/>
      <c r="F46" s="186"/>
      <c r="G46" s="186"/>
      <c r="H46" s="186"/>
      <c r="I46" s="187"/>
      <c r="J46" s="53"/>
      <c r="K46" s="53"/>
    </row>
    <row r="47" spans="1:11" ht="14.25" customHeight="1" thickTop="1" thickBot="1" x14ac:dyDescent="0.25">
      <c r="A47" s="57" t="s">
        <v>365</v>
      </c>
      <c r="B47" s="58">
        <v>37012</v>
      </c>
      <c r="C47" s="59">
        <v>5.0599999999999996</v>
      </c>
      <c r="D47" s="59">
        <v>5.15</v>
      </c>
      <c r="E47" s="59">
        <v>5.1079999999999997</v>
      </c>
      <c r="F47" s="59">
        <v>5.13</v>
      </c>
      <c r="G47" s="59" t="s">
        <v>598</v>
      </c>
      <c r="H47" s="60">
        <v>9377500</v>
      </c>
      <c r="I47" s="57" t="s">
        <v>16</v>
      </c>
      <c r="J47" s="53"/>
      <c r="K47" s="53"/>
    </row>
    <row r="48" spans="1:11" ht="14.25" thickTop="1" thickBot="1" x14ac:dyDescent="0.25">
      <c r="A48" s="57" t="s">
        <v>366</v>
      </c>
      <c r="B48" s="58">
        <v>37043</v>
      </c>
      <c r="C48" s="59">
        <v>5.17</v>
      </c>
      <c r="D48" s="59">
        <v>5.17</v>
      </c>
      <c r="E48" s="59">
        <v>5.17</v>
      </c>
      <c r="F48" s="59">
        <v>5.17</v>
      </c>
      <c r="G48" s="59" t="s">
        <v>463</v>
      </c>
      <c r="H48" s="60">
        <v>150000</v>
      </c>
      <c r="I48" s="57" t="s">
        <v>16</v>
      </c>
      <c r="J48" s="53"/>
      <c r="K48" s="53"/>
    </row>
    <row r="49" spans="1:11" ht="14.25" customHeight="1" thickTop="1" thickBot="1" x14ac:dyDescent="0.25">
      <c r="A49" s="57" t="s">
        <v>367</v>
      </c>
      <c r="B49" s="57" t="s">
        <v>358</v>
      </c>
      <c r="C49" s="59">
        <v>5.1749999999999998</v>
      </c>
      <c r="D49" s="59">
        <v>5.25</v>
      </c>
      <c r="E49" s="59">
        <v>5.226</v>
      </c>
      <c r="F49" s="59">
        <v>5.2450000000000001</v>
      </c>
      <c r="G49" s="59" t="s">
        <v>599</v>
      </c>
      <c r="H49" s="60">
        <v>15640000</v>
      </c>
      <c r="I49" s="57" t="s">
        <v>16</v>
      </c>
      <c r="J49" s="53"/>
      <c r="K49" s="53"/>
    </row>
    <row r="50" spans="1:11" ht="22.5" thickTop="1" thickBot="1" x14ac:dyDescent="0.25">
      <c r="A50" s="57" t="s">
        <v>368</v>
      </c>
      <c r="B50" s="57" t="s">
        <v>354</v>
      </c>
      <c r="C50" s="59">
        <v>5.4050000000000002</v>
      </c>
      <c r="D50" s="59">
        <v>5.4749999999999996</v>
      </c>
      <c r="E50" s="59">
        <v>5.4260000000000002</v>
      </c>
      <c r="F50" s="59">
        <v>5.4749999999999996</v>
      </c>
      <c r="G50" s="59" t="s">
        <v>600</v>
      </c>
      <c r="H50" s="60">
        <v>2642500</v>
      </c>
      <c r="I50" s="57" t="s">
        <v>16</v>
      </c>
      <c r="J50" s="53"/>
      <c r="K50" s="53"/>
    </row>
    <row r="51" spans="1:11" ht="14.25" customHeight="1" thickTop="1" thickBot="1" x14ac:dyDescent="0.25">
      <c r="A51" s="57" t="s">
        <v>369</v>
      </c>
      <c r="B51" s="57" t="s">
        <v>370</v>
      </c>
      <c r="C51" s="59">
        <v>4.84</v>
      </c>
      <c r="D51" s="59">
        <v>4.8650000000000002</v>
      </c>
      <c r="E51" s="59">
        <v>4.8479999999999999</v>
      </c>
      <c r="F51" s="59">
        <v>4.8650000000000002</v>
      </c>
      <c r="G51" s="59" t="s">
        <v>463</v>
      </c>
      <c r="H51" s="60">
        <v>5475000</v>
      </c>
      <c r="I51" s="57" t="s">
        <v>16</v>
      </c>
      <c r="J51" s="53"/>
      <c r="K51" s="53"/>
    </row>
    <row r="52" spans="1:11" ht="14.25" thickTop="1" thickBot="1" x14ac:dyDescent="0.25">
      <c r="A52" s="57" t="s">
        <v>431</v>
      </c>
      <c r="B52" s="57" t="s">
        <v>432</v>
      </c>
      <c r="C52" s="59">
        <v>4.3</v>
      </c>
      <c r="D52" s="59">
        <v>4.3049999999999997</v>
      </c>
      <c r="E52" s="59">
        <v>4.3029999999999999</v>
      </c>
      <c r="F52" s="59">
        <v>4.3049999999999997</v>
      </c>
      <c r="G52" s="59" t="s">
        <v>601</v>
      </c>
      <c r="H52" s="60">
        <v>2737500</v>
      </c>
      <c r="I52" s="57" t="s">
        <v>16</v>
      </c>
      <c r="J52" s="53"/>
      <c r="K52" s="53"/>
    </row>
    <row r="53" spans="1:1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thickTop="1" thickBot="1" x14ac:dyDescent="0.25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3.5" thickTop="1" x14ac:dyDescent="0.2"/>
    <row r="59" spans="1:11" ht="14.25" customHeight="1" x14ac:dyDescent="0.2"/>
    <row r="63" spans="1:1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4">
    <mergeCell ref="D9:D10"/>
    <mergeCell ref="C9:C10"/>
    <mergeCell ref="H9:H10"/>
    <mergeCell ref="A14:I14"/>
    <mergeCell ref="A46:I46"/>
    <mergeCell ref="A38:I38"/>
    <mergeCell ref="A42:I42"/>
    <mergeCell ref="A44:I44"/>
    <mergeCell ref="I9:I10"/>
    <mergeCell ref="F9:F10"/>
    <mergeCell ref="A11:I11"/>
    <mergeCell ref="G9:G10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F7" sqref="F7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37000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2</v>
      </c>
      <c r="C6" s="21">
        <f>SUMIF($S$15:$S$4990,A6,$R$15:$R$4990)</f>
        <v>2745000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304</v>
      </c>
    </row>
    <row r="12" spans="1:20" x14ac:dyDescent="0.2">
      <c r="A12" s="67" t="s">
        <v>25</v>
      </c>
    </row>
    <row r="13" spans="1:20" x14ac:dyDescent="0.2">
      <c r="A13" s="67" t="s">
        <v>602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411</v>
      </c>
      <c r="B16" s="71">
        <v>856947017</v>
      </c>
      <c r="C16" s="70"/>
      <c r="D16" s="70" t="s">
        <v>409</v>
      </c>
      <c r="E16" s="70" t="s">
        <v>357</v>
      </c>
      <c r="F16" s="70" t="s">
        <v>433</v>
      </c>
      <c r="G16" s="70" t="s">
        <v>358</v>
      </c>
      <c r="H16" s="69" t="s">
        <v>405</v>
      </c>
      <c r="I16" s="69" t="s">
        <v>603</v>
      </c>
      <c r="J16" s="70"/>
      <c r="K16" s="72"/>
      <c r="L16" s="70"/>
      <c r="M16" s="70" t="s">
        <v>407</v>
      </c>
      <c r="N16" s="72">
        <v>8.5000000000000006E-2</v>
      </c>
      <c r="O16" s="70" t="s">
        <v>403</v>
      </c>
      <c r="P16" s="74">
        <v>5000</v>
      </c>
      <c r="Q16" s="70" t="s">
        <v>404</v>
      </c>
      <c r="R16" s="74">
        <v>920000</v>
      </c>
      <c r="S16" s="70" t="s">
        <v>16</v>
      </c>
      <c r="T16" s="70" t="s">
        <v>408</v>
      </c>
    </row>
    <row r="17" spans="1:20" ht="14.25" thickTop="1" thickBot="1" x14ac:dyDescent="0.25">
      <c r="A17" s="69" t="s">
        <v>411</v>
      </c>
      <c r="B17" s="71">
        <v>331238910</v>
      </c>
      <c r="C17" s="70"/>
      <c r="D17" s="70" t="s">
        <v>409</v>
      </c>
      <c r="E17" s="70" t="s">
        <v>364</v>
      </c>
      <c r="F17" s="70" t="s">
        <v>604</v>
      </c>
      <c r="G17" s="70" t="s">
        <v>432</v>
      </c>
      <c r="H17" s="69" t="s">
        <v>605</v>
      </c>
      <c r="I17" s="69" t="s">
        <v>606</v>
      </c>
      <c r="J17" s="70"/>
      <c r="K17" s="72"/>
      <c r="L17" s="70"/>
      <c r="M17" s="70" t="s">
        <v>407</v>
      </c>
      <c r="N17" s="72">
        <v>4.3049999999999997</v>
      </c>
      <c r="O17" s="70" t="s">
        <v>403</v>
      </c>
      <c r="P17" s="74">
        <v>5000</v>
      </c>
      <c r="Q17" s="70" t="s">
        <v>404</v>
      </c>
      <c r="R17" s="74">
        <v>1825000</v>
      </c>
      <c r="S17" s="70" t="s">
        <v>16</v>
      </c>
      <c r="T17" s="70" t="s">
        <v>607</v>
      </c>
    </row>
    <row r="18" spans="1:20" ht="14.25" thickTop="1" thickBot="1" x14ac:dyDescent="0.25">
      <c r="A18" s="190" t="s">
        <v>608</v>
      </c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</row>
    <row r="19" spans="1:20" ht="14.25" thickTop="1" thickBot="1" x14ac:dyDescent="0.25">
      <c r="A19" s="69"/>
      <c r="B19" s="71"/>
      <c r="C19" s="70"/>
      <c r="D19" s="70"/>
      <c r="E19" s="70"/>
      <c r="F19" s="70"/>
      <c r="G19" s="70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3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3.5" thickTop="1" x14ac:dyDescent="0.2"/>
    <row r="22" spans="1:20" ht="12.75" customHeight="1" x14ac:dyDescent="0.2"/>
    <row r="23" spans="1:20" ht="10.5" customHeight="1" x14ac:dyDescent="0.2"/>
    <row r="26" spans="1:20" ht="12.75" customHeight="1" x14ac:dyDescent="0.2"/>
    <row r="27" spans="1:20" ht="10.5" customHeight="1" x14ac:dyDescent="0.2"/>
  </sheetData>
  <mergeCells count="1">
    <mergeCell ref="A18:T18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856947017&amp;dt=Apr-19-01"/>
    <hyperlink ref="B17" r:id="rId2" display="https://www.intcx.com/ReportServlet/any.class?operation=confirm&amp;dealID=331238910&amp;dt=Apr-19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37000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35</v>
      </c>
      <c r="C6" s="21">
        <f>SUMIF($S$15:$S$4967,A6,$R$15:$R$4967)</f>
        <v>228800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300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602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411</v>
      </c>
      <c r="B16" s="71">
        <v>211978262</v>
      </c>
      <c r="C16" s="70"/>
      <c r="D16" s="70" t="s">
        <v>409</v>
      </c>
      <c r="E16" s="70" t="s">
        <v>10</v>
      </c>
      <c r="F16" s="70" t="s">
        <v>51</v>
      </c>
      <c r="G16" s="73">
        <v>37012</v>
      </c>
      <c r="H16" s="69" t="s">
        <v>405</v>
      </c>
      <c r="I16" s="69" t="s">
        <v>406</v>
      </c>
      <c r="J16" s="70"/>
      <c r="K16" s="72"/>
      <c r="L16" s="70"/>
      <c r="M16" s="70" t="s">
        <v>372</v>
      </c>
      <c r="N16" s="72">
        <v>51.5</v>
      </c>
      <c r="O16" s="70" t="s">
        <v>49</v>
      </c>
      <c r="P16" s="72">
        <v>50</v>
      </c>
      <c r="Q16" s="70" t="s">
        <v>50</v>
      </c>
      <c r="R16" s="74">
        <v>17600</v>
      </c>
      <c r="S16" s="70" t="s">
        <v>13</v>
      </c>
      <c r="T16" s="70" t="s">
        <v>374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411</v>
      </c>
      <c r="B17" s="71">
        <v>746406800</v>
      </c>
      <c r="C17" s="70"/>
      <c r="D17" s="70" t="s">
        <v>409</v>
      </c>
      <c r="E17" s="70" t="s">
        <v>10</v>
      </c>
      <c r="F17" s="70" t="s">
        <v>373</v>
      </c>
      <c r="G17" s="70" t="s">
        <v>12</v>
      </c>
      <c r="H17" s="69" t="s">
        <v>609</v>
      </c>
      <c r="I17" s="69" t="s">
        <v>609</v>
      </c>
      <c r="J17" s="70"/>
      <c r="K17" s="72"/>
      <c r="L17" s="70"/>
      <c r="M17" s="70" t="s">
        <v>610</v>
      </c>
      <c r="N17" s="72">
        <v>38.75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611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411</v>
      </c>
      <c r="B18" s="71">
        <v>171731679</v>
      </c>
      <c r="C18" s="70"/>
      <c r="D18" s="70" t="s">
        <v>43</v>
      </c>
      <c r="E18" s="70" t="s">
        <v>10</v>
      </c>
      <c r="F18" s="70" t="s">
        <v>373</v>
      </c>
      <c r="G18" s="70" t="s">
        <v>12</v>
      </c>
      <c r="H18" s="69" t="s">
        <v>609</v>
      </c>
      <c r="I18" s="69" t="s">
        <v>609</v>
      </c>
      <c r="J18" s="70"/>
      <c r="K18" s="72"/>
      <c r="L18" s="70"/>
      <c r="M18" s="70" t="s">
        <v>612</v>
      </c>
      <c r="N18" s="72">
        <v>39</v>
      </c>
      <c r="O18" s="70" t="s">
        <v>49</v>
      </c>
      <c r="P18" s="72">
        <v>50</v>
      </c>
      <c r="Q18" s="70" t="s">
        <v>50</v>
      </c>
      <c r="R18" s="72">
        <v>800</v>
      </c>
      <c r="S18" s="70" t="s">
        <v>13</v>
      </c>
      <c r="T18" s="70" t="s">
        <v>611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411</v>
      </c>
      <c r="B19" s="71">
        <v>513906644</v>
      </c>
      <c r="C19" s="70"/>
      <c r="D19" s="70" t="s">
        <v>43</v>
      </c>
      <c r="E19" s="70" t="s">
        <v>10</v>
      </c>
      <c r="F19" s="70" t="s">
        <v>51</v>
      </c>
      <c r="G19" s="70" t="s">
        <v>12</v>
      </c>
      <c r="H19" s="69" t="s">
        <v>609</v>
      </c>
      <c r="I19" s="69" t="s">
        <v>609</v>
      </c>
      <c r="J19" s="70"/>
      <c r="K19" s="72"/>
      <c r="L19" s="70"/>
      <c r="M19" s="70" t="s">
        <v>372</v>
      </c>
      <c r="N19" s="72">
        <v>41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374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411</v>
      </c>
      <c r="B20" s="71">
        <v>555886351</v>
      </c>
      <c r="C20" s="70"/>
      <c r="D20" s="70" t="s">
        <v>43</v>
      </c>
      <c r="E20" s="70" t="s">
        <v>10</v>
      </c>
      <c r="F20" s="70" t="s">
        <v>410</v>
      </c>
      <c r="G20" s="70" t="s">
        <v>12</v>
      </c>
      <c r="H20" s="69" t="s">
        <v>609</v>
      </c>
      <c r="I20" s="69" t="s">
        <v>609</v>
      </c>
      <c r="J20" s="70"/>
      <c r="K20" s="72"/>
      <c r="L20" s="70"/>
      <c r="M20" s="70" t="s">
        <v>613</v>
      </c>
      <c r="N20" s="72">
        <v>41.75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374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411</v>
      </c>
      <c r="B21" s="71">
        <v>128604796</v>
      </c>
      <c r="C21" s="70"/>
      <c r="D21" s="70" t="s">
        <v>43</v>
      </c>
      <c r="E21" s="70" t="s">
        <v>10</v>
      </c>
      <c r="F21" s="70" t="s">
        <v>371</v>
      </c>
      <c r="G21" s="70" t="s">
        <v>12</v>
      </c>
      <c r="H21" s="69" t="s">
        <v>609</v>
      </c>
      <c r="I21" s="69" t="s">
        <v>609</v>
      </c>
      <c r="J21" s="70"/>
      <c r="K21" s="72"/>
      <c r="L21" s="70"/>
      <c r="M21" s="70" t="s">
        <v>372</v>
      </c>
      <c r="N21" s="72">
        <v>47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611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411</v>
      </c>
      <c r="B22" s="71">
        <v>523833098</v>
      </c>
      <c r="C22" s="70"/>
      <c r="D22" s="70" t="s">
        <v>43</v>
      </c>
      <c r="E22" s="70" t="s">
        <v>10</v>
      </c>
      <c r="F22" s="70" t="s">
        <v>410</v>
      </c>
      <c r="G22" s="70" t="s">
        <v>12</v>
      </c>
      <c r="H22" s="69" t="s">
        <v>609</v>
      </c>
      <c r="I22" s="69" t="s">
        <v>609</v>
      </c>
      <c r="J22" s="70"/>
      <c r="K22" s="72"/>
      <c r="L22" s="70"/>
      <c r="M22" s="70" t="s">
        <v>372</v>
      </c>
      <c r="N22" s="72">
        <v>42.75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374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411</v>
      </c>
      <c r="B23" s="71">
        <v>337022667</v>
      </c>
      <c r="C23" s="70"/>
      <c r="D23" s="70" t="s">
        <v>43</v>
      </c>
      <c r="E23" s="70" t="s">
        <v>10</v>
      </c>
      <c r="F23" s="70" t="s">
        <v>410</v>
      </c>
      <c r="G23" s="70" t="s">
        <v>12</v>
      </c>
      <c r="H23" s="69" t="s">
        <v>609</v>
      </c>
      <c r="I23" s="69" t="s">
        <v>609</v>
      </c>
      <c r="J23" s="70"/>
      <c r="K23" s="72"/>
      <c r="L23" s="70"/>
      <c r="M23" s="70" t="s">
        <v>372</v>
      </c>
      <c r="N23" s="72">
        <v>43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374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411</v>
      </c>
      <c r="B24" s="71">
        <v>126006570</v>
      </c>
      <c r="C24" s="70"/>
      <c r="D24" s="70" t="s">
        <v>43</v>
      </c>
      <c r="E24" s="70" t="s">
        <v>10</v>
      </c>
      <c r="F24" s="70" t="s">
        <v>371</v>
      </c>
      <c r="G24" s="70" t="s">
        <v>12</v>
      </c>
      <c r="H24" s="69" t="s">
        <v>609</v>
      </c>
      <c r="I24" s="69" t="s">
        <v>609</v>
      </c>
      <c r="J24" s="70"/>
      <c r="K24" s="72"/>
      <c r="L24" s="70"/>
      <c r="M24" s="70" t="s">
        <v>372</v>
      </c>
      <c r="N24" s="72">
        <v>46.75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611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411</v>
      </c>
      <c r="B25" s="71">
        <v>709011998</v>
      </c>
      <c r="C25" s="70"/>
      <c r="D25" s="70" t="s">
        <v>43</v>
      </c>
      <c r="E25" s="70" t="s">
        <v>10</v>
      </c>
      <c r="F25" s="70" t="s">
        <v>410</v>
      </c>
      <c r="G25" s="70" t="s">
        <v>12</v>
      </c>
      <c r="H25" s="69" t="s">
        <v>609</v>
      </c>
      <c r="I25" s="69" t="s">
        <v>609</v>
      </c>
      <c r="J25" s="70"/>
      <c r="K25" s="72"/>
      <c r="L25" s="70"/>
      <c r="M25" s="70" t="s">
        <v>372</v>
      </c>
      <c r="N25" s="72">
        <v>43.5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374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411</v>
      </c>
      <c r="B26" s="71">
        <v>166063007</v>
      </c>
      <c r="C26" s="70"/>
      <c r="D26" s="70" t="s">
        <v>43</v>
      </c>
      <c r="E26" s="70" t="s">
        <v>10</v>
      </c>
      <c r="F26" s="70" t="s">
        <v>410</v>
      </c>
      <c r="G26" s="70" t="s">
        <v>12</v>
      </c>
      <c r="H26" s="69" t="s">
        <v>609</v>
      </c>
      <c r="I26" s="69" t="s">
        <v>609</v>
      </c>
      <c r="J26" s="70"/>
      <c r="K26" s="72"/>
      <c r="L26" s="70"/>
      <c r="M26" s="70" t="s">
        <v>372</v>
      </c>
      <c r="N26" s="72">
        <v>44.25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374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411</v>
      </c>
      <c r="B27" s="71">
        <v>204021049</v>
      </c>
      <c r="C27" s="70"/>
      <c r="D27" s="70" t="s">
        <v>43</v>
      </c>
      <c r="E27" s="70" t="s">
        <v>10</v>
      </c>
      <c r="F27" s="70" t="s">
        <v>410</v>
      </c>
      <c r="G27" s="70" t="s">
        <v>12</v>
      </c>
      <c r="H27" s="69" t="s">
        <v>609</v>
      </c>
      <c r="I27" s="69" t="s">
        <v>609</v>
      </c>
      <c r="J27" s="70"/>
      <c r="K27" s="72"/>
      <c r="L27" s="70"/>
      <c r="M27" s="70" t="s">
        <v>372</v>
      </c>
      <c r="N27" s="72">
        <v>44.25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374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411</v>
      </c>
      <c r="B28" s="71">
        <v>213809770</v>
      </c>
      <c r="C28" s="70"/>
      <c r="D28" s="70" t="s">
        <v>43</v>
      </c>
      <c r="E28" s="70" t="s">
        <v>10</v>
      </c>
      <c r="F28" s="70" t="s">
        <v>51</v>
      </c>
      <c r="G28" s="73">
        <v>37012</v>
      </c>
      <c r="H28" s="69" t="s">
        <v>405</v>
      </c>
      <c r="I28" s="69" t="s">
        <v>406</v>
      </c>
      <c r="J28" s="70"/>
      <c r="K28" s="72"/>
      <c r="L28" s="70"/>
      <c r="M28" s="70" t="s">
        <v>372</v>
      </c>
      <c r="N28" s="72">
        <v>51.55</v>
      </c>
      <c r="O28" s="70" t="s">
        <v>49</v>
      </c>
      <c r="P28" s="72">
        <v>50</v>
      </c>
      <c r="Q28" s="70" t="s">
        <v>50</v>
      </c>
      <c r="R28" s="74">
        <v>17600</v>
      </c>
      <c r="S28" s="70" t="s">
        <v>13</v>
      </c>
      <c r="T28" s="70" t="s">
        <v>611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411</v>
      </c>
      <c r="B29" s="71">
        <v>199449410</v>
      </c>
      <c r="C29" s="70"/>
      <c r="D29" s="70" t="s">
        <v>43</v>
      </c>
      <c r="E29" s="70" t="s">
        <v>10</v>
      </c>
      <c r="F29" s="70" t="s">
        <v>51</v>
      </c>
      <c r="G29" s="73">
        <v>37012</v>
      </c>
      <c r="H29" s="69" t="s">
        <v>405</v>
      </c>
      <c r="I29" s="69" t="s">
        <v>406</v>
      </c>
      <c r="J29" s="70"/>
      <c r="K29" s="72"/>
      <c r="L29" s="70"/>
      <c r="M29" s="70" t="s">
        <v>614</v>
      </c>
      <c r="N29" s="72">
        <v>51.55</v>
      </c>
      <c r="O29" s="70" t="s">
        <v>49</v>
      </c>
      <c r="P29" s="72">
        <v>50</v>
      </c>
      <c r="Q29" s="70" t="s">
        <v>50</v>
      </c>
      <c r="R29" s="74">
        <v>17600</v>
      </c>
      <c r="S29" s="70" t="s">
        <v>13</v>
      </c>
      <c r="T29" s="70" t="s">
        <v>611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411</v>
      </c>
      <c r="B30" s="71">
        <v>198727521</v>
      </c>
      <c r="C30" s="70"/>
      <c r="D30" s="70" t="s">
        <v>409</v>
      </c>
      <c r="E30" s="70" t="s">
        <v>10</v>
      </c>
      <c r="F30" s="70" t="s">
        <v>51</v>
      </c>
      <c r="G30" s="70" t="s">
        <v>308</v>
      </c>
      <c r="H30" s="69" t="s">
        <v>615</v>
      </c>
      <c r="I30" s="69" t="s">
        <v>616</v>
      </c>
      <c r="J30" s="70"/>
      <c r="K30" s="72"/>
      <c r="L30" s="70"/>
      <c r="M30" s="70" t="s">
        <v>617</v>
      </c>
      <c r="N30" s="72">
        <v>47.5</v>
      </c>
      <c r="O30" s="70" t="s">
        <v>49</v>
      </c>
      <c r="P30" s="72">
        <v>50</v>
      </c>
      <c r="Q30" s="70" t="s">
        <v>50</v>
      </c>
      <c r="R30" s="74">
        <v>4000</v>
      </c>
      <c r="S30" s="70" t="s">
        <v>13</v>
      </c>
      <c r="T30" s="70" t="s">
        <v>374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411</v>
      </c>
      <c r="B31" s="71">
        <v>602202474</v>
      </c>
      <c r="C31" s="70"/>
      <c r="D31" s="70" t="s">
        <v>43</v>
      </c>
      <c r="E31" s="70" t="s">
        <v>10</v>
      </c>
      <c r="F31" s="70" t="s">
        <v>51</v>
      </c>
      <c r="G31" s="70" t="s">
        <v>12</v>
      </c>
      <c r="H31" s="69" t="s">
        <v>609</v>
      </c>
      <c r="I31" s="69" t="s">
        <v>609</v>
      </c>
      <c r="J31" s="70"/>
      <c r="K31" s="72"/>
      <c r="L31" s="70"/>
      <c r="M31" s="70" t="s">
        <v>372</v>
      </c>
      <c r="N31" s="72">
        <v>42.25</v>
      </c>
      <c r="O31" s="70" t="s">
        <v>49</v>
      </c>
      <c r="P31" s="72">
        <v>50</v>
      </c>
      <c r="Q31" s="70" t="s">
        <v>50</v>
      </c>
      <c r="R31" s="72">
        <v>800</v>
      </c>
      <c r="S31" s="70" t="s">
        <v>13</v>
      </c>
      <c r="T31" s="70" t="s">
        <v>374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411</v>
      </c>
      <c r="B32" s="71">
        <v>268420727</v>
      </c>
      <c r="C32" s="70"/>
      <c r="D32" s="70" t="s">
        <v>43</v>
      </c>
      <c r="E32" s="70" t="s">
        <v>10</v>
      </c>
      <c r="F32" s="70" t="s">
        <v>51</v>
      </c>
      <c r="G32" s="70" t="s">
        <v>12</v>
      </c>
      <c r="H32" s="69" t="s">
        <v>609</v>
      </c>
      <c r="I32" s="69" t="s">
        <v>609</v>
      </c>
      <c r="J32" s="70"/>
      <c r="K32" s="72"/>
      <c r="L32" s="70"/>
      <c r="M32" s="70" t="s">
        <v>372</v>
      </c>
      <c r="N32" s="72">
        <v>42.5</v>
      </c>
      <c r="O32" s="70" t="s">
        <v>49</v>
      </c>
      <c r="P32" s="72">
        <v>50</v>
      </c>
      <c r="Q32" s="70" t="s">
        <v>50</v>
      </c>
      <c r="R32" s="72">
        <v>800</v>
      </c>
      <c r="S32" s="70" t="s">
        <v>13</v>
      </c>
      <c r="T32" s="70" t="s">
        <v>374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 t="s">
        <v>411</v>
      </c>
      <c r="B33" s="71">
        <v>272611346</v>
      </c>
      <c r="C33" s="70"/>
      <c r="D33" s="70" t="s">
        <v>43</v>
      </c>
      <c r="E33" s="70" t="s">
        <v>10</v>
      </c>
      <c r="F33" s="70" t="s">
        <v>51</v>
      </c>
      <c r="G33" s="70" t="s">
        <v>12</v>
      </c>
      <c r="H33" s="69" t="s">
        <v>609</v>
      </c>
      <c r="I33" s="69" t="s">
        <v>609</v>
      </c>
      <c r="J33" s="70"/>
      <c r="K33" s="72"/>
      <c r="L33" s="70"/>
      <c r="M33" s="70" t="s">
        <v>372</v>
      </c>
      <c r="N33" s="72">
        <v>42.5</v>
      </c>
      <c r="O33" s="70" t="s">
        <v>49</v>
      </c>
      <c r="P33" s="72">
        <v>50</v>
      </c>
      <c r="Q33" s="70" t="s">
        <v>50</v>
      </c>
      <c r="R33" s="72">
        <v>800</v>
      </c>
      <c r="S33" s="70" t="s">
        <v>13</v>
      </c>
      <c r="T33" s="70" t="s">
        <v>374</v>
      </c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 t="s">
        <v>411</v>
      </c>
      <c r="B34" s="71">
        <v>593536382</v>
      </c>
      <c r="C34" s="70"/>
      <c r="D34" s="70" t="s">
        <v>43</v>
      </c>
      <c r="E34" s="70" t="s">
        <v>10</v>
      </c>
      <c r="F34" s="70" t="s">
        <v>51</v>
      </c>
      <c r="G34" s="70" t="s">
        <v>12</v>
      </c>
      <c r="H34" s="69" t="s">
        <v>609</v>
      </c>
      <c r="I34" s="69" t="s">
        <v>609</v>
      </c>
      <c r="J34" s="70"/>
      <c r="K34" s="72"/>
      <c r="L34" s="70"/>
      <c r="M34" s="70" t="s">
        <v>372</v>
      </c>
      <c r="N34" s="72">
        <v>42.5</v>
      </c>
      <c r="O34" s="70" t="s">
        <v>49</v>
      </c>
      <c r="P34" s="72">
        <v>50</v>
      </c>
      <c r="Q34" s="70" t="s">
        <v>50</v>
      </c>
      <c r="R34" s="72">
        <v>800</v>
      </c>
      <c r="S34" s="70" t="s">
        <v>13</v>
      </c>
      <c r="T34" s="70" t="s">
        <v>374</v>
      </c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 t="s">
        <v>411</v>
      </c>
      <c r="B35" s="71">
        <v>161085227</v>
      </c>
      <c r="C35" s="70"/>
      <c r="D35" s="70" t="s">
        <v>43</v>
      </c>
      <c r="E35" s="70" t="s">
        <v>10</v>
      </c>
      <c r="F35" s="70" t="s">
        <v>51</v>
      </c>
      <c r="G35" s="70" t="s">
        <v>12</v>
      </c>
      <c r="H35" s="69" t="s">
        <v>609</v>
      </c>
      <c r="I35" s="69" t="s">
        <v>609</v>
      </c>
      <c r="J35" s="70"/>
      <c r="K35" s="72"/>
      <c r="L35" s="70"/>
      <c r="M35" s="70" t="s">
        <v>372</v>
      </c>
      <c r="N35" s="72">
        <v>42.5</v>
      </c>
      <c r="O35" s="70" t="s">
        <v>49</v>
      </c>
      <c r="P35" s="72">
        <v>50</v>
      </c>
      <c r="Q35" s="70" t="s">
        <v>50</v>
      </c>
      <c r="R35" s="72">
        <v>800</v>
      </c>
      <c r="S35" s="70" t="s">
        <v>13</v>
      </c>
      <c r="T35" s="70" t="s">
        <v>374</v>
      </c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 t="s">
        <v>411</v>
      </c>
      <c r="B36" s="71">
        <v>874694306</v>
      </c>
      <c r="C36" s="70"/>
      <c r="D36" s="70" t="s">
        <v>43</v>
      </c>
      <c r="E36" s="70" t="s">
        <v>10</v>
      </c>
      <c r="F36" s="70" t="s">
        <v>51</v>
      </c>
      <c r="G36" s="70" t="s">
        <v>12</v>
      </c>
      <c r="H36" s="69" t="s">
        <v>609</v>
      </c>
      <c r="I36" s="69" t="s">
        <v>609</v>
      </c>
      <c r="J36" s="70"/>
      <c r="K36" s="72"/>
      <c r="L36" s="70"/>
      <c r="M36" s="70" t="s">
        <v>372</v>
      </c>
      <c r="N36" s="72">
        <v>42.5</v>
      </c>
      <c r="O36" s="70" t="s">
        <v>49</v>
      </c>
      <c r="P36" s="72">
        <v>50</v>
      </c>
      <c r="Q36" s="70" t="s">
        <v>50</v>
      </c>
      <c r="R36" s="72">
        <v>800</v>
      </c>
      <c r="S36" s="70" t="s">
        <v>13</v>
      </c>
      <c r="T36" s="70" t="s">
        <v>374</v>
      </c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 t="s">
        <v>411</v>
      </c>
      <c r="B37" s="71">
        <v>197917256</v>
      </c>
      <c r="C37" s="70"/>
      <c r="D37" s="70" t="s">
        <v>43</v>
      </c>
      <c r="E37" s="70" t="s">
        <v>10</v>
      </c>
      <c r="F37" s="70" t="s">
        <v>51</v>
      </c>
      <c r="G37" s="70" t="s">
        <v>12</v>
      </c>
      <c r="H37" s="69" t="s">
        <v>609</v>
      </c>
      <c r="I37" s="69" t="s">
        <v>609</v>
      </c>
      <c r="J37" s="70"/>
      <c r="K37" s="72"/>
      <c r="L37" s="70"/>
      <c r="M37" s="70" t="s">
        <v>372</v>
      </c>
      <c r="N37" s="72">
        <v>43</v>
      </c>
      <c r="O37" s="70" t="s">
        <v>49</v>
      </c>
      <c r="P37" s="72">
        <v>50</v>
      </c>
      <c r="Q37" s="70" t="s">
        <v>50</v>
      </c>
      <c r="R37" s="72">
        <v>800</v>
      </c>
      <c r="S37" s="70" t="s">
        <v>13</v>
      </c>
      <c r="T37" s="70" t="s">
        <v>374</v>
      </c>
      <c r="U37" s="53"/>
      <c r="V37" s="53"/>
      <c r="W37" s="53"/>
      <c r="X37" s="53"/>
      <c r="Y37" s="53"/>
      <c r="Z37" s="53"/>
    </row>
    <row r="38" spans="1:26" ht="14.25" thickTop="1" thickBot="1" x14ac:dyDescent="0.25">
      <c r="A38" s="69" t="s">
        <v>411</v>
      </c>
      <c r="B38" s="71">
        <v>149547316</v>
      </c>
      <c r="C38" s="70"/>
      <c r="D38" s="70" t="s">
        <v>409</v>
      </c>
      <c r="E38" s="70" t="s">
        <v>10</v>
      </c>
      <c r="F38" s="70" t="s">
        <v>371</v>
      </c>
      <c r="G38" s="73">
        <v>37043</v>
      </c>
      <c r="H38" s="69" t="s">
        <v>435</v>
      </c>
      <c r="I38" s="69" t="s">
        <v>436</v>
      </c>
      <c r="J38" s="70"/>
      <c r="K38" s="72"/>
      <c r="L38" s="70"/>
      <c r="M38" s="70" t="s">
        <v>618</v>
      </c>
      <c r="N38" s="72">
        <v>85.25</v>
      </c>
      <c r="O38" s="70" t="s">
        <v>49</v>
      </c>
      <c r="P38" s="72">
        <v>50</v>
      </c>
      <c r="Q38" s="70" t="s">
        <v>50</v>
      </c>
      <c r="R38" s="74">
        <v>16800</v>
      </c>
      <c r="S38" s="70" t="s">
        <v>13</v>
      </c>
      <c r="T38" s="70" t="s">
        <v>295</v>
      </c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 t="s">
        <v>411</v>
      </c>
      <c r="B39" s="71">
        <v>173543059</v>
      </c>
      <c r="C39" s="70"/>
      <c r="D39" s="70" t="s">
        <v>409</v>
      </c>
      <c r="E39" s="70" t="s">
        <v>10</v>
      </c>
      <c r="F39" s="70" t="s">
        <v>371</v>
      </c>
      <c r="G39" s="73">
        <v>37043</v>
      </c>
      <c r="H39" s="69" t="s">
        <v>435</v>
      </c>
      <c r="I39" s="69" t="s">
        <v>436</v>
      </c>
      <c r="J39" s="70"/>
      <c r="K39" s="72"/>
      <c r="L39" s="70"/>
      <c r="M39" s="70" t="s">
        <v>434</v>
      </c>
      <c r="N39" s="72">
        <v>85</v>
      </c>
      <c r="O39" s="70" t="s">
        <v>49</v>
      </c>
      <c r="P39" s="72">
        <v>50</v>
      </c>
      <c r="Q39" s="70" t="s">
        <v>50</v>
      </c>
      <c r="R39" s="74">
        <v>16800</v>
      </c>
      <c r="S39" s="70" t="s">
        <v>13</v>
      </c>
      <c r="T39" s="70" t="s">
        <v>295</v>
      </c>
      <c r="U39" s="53"/>
      <c r="V39" s="53"/>
      <c r="W39" s="53"/>
      <c r="X39" s="53"/>
      <c r="Y39" s="53"/>
      <c r="Z39" s="53"/>
    </row>
    <row r="40" spans="1:26" ht="14.25" thickTop="1" thickBot="1" x14ac:dyDescent="0.25">
      <c r="A40" s="69" t="s">
        <v>411</v>
      </c>
      <c r="B40" s="71">
        <v>135446637</v>
      </c>
      <c r="C40" s="70"/>
      <c r="D40" s="70" t="s">
        <v>409</v>
      </c>
      <c r="E40" s="70" t="s">
        <v>10</v>
      </c>
      <c r="F40" s="70" t="s">
        <v>410</v>
      </c>
      <c r="G40" s="70" t="s">
        <v>12</v>
      </c>
      <c r="H40" s="69" t="s">
        <v>609</v>
      </c>
      <c r="I40" s="69" t="s">
        <v>609</v>
      </c>
      <c r="J40" s="70"/>
      <c r="K40" s="72"/>
      <c r="L40" s="70"/>
      <c r="M40" s="70" t="s">
        <v>372</v>
      </c>
      <c r="N40" s="72">
        <v>36</v>
      </c>
      <c r="O40" s="70" t="s">
        <v>49</v>
      </c>
      <c r="P40" s="72">
        <v>50</v>
      </c>
      <c r="Q40" s="70" t="s">
        <v>50</v>
      </c>
      <c r="R40" s="72">
        <v>800</v>
      </c>
      <c r="S40" s="70" t="s">
        <v>13</v>
      </c>
      <c r="T40" s="70" t="s">
        <v>374</v>
      </c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 t="s">
        <v>411</v>
      </c>
      <c r="B41" s="71">
        <v>669881924</v>
      </c>
      <c r="C41" s="70"/>
      <c r="D41" s="70" t="s">
        <v>409</v>
      </c>
      <c r="E41" s="70" t="s">
        <v>10</v>
      </c>
      <c r="F41" s="70" t="s">
        <v>51</v>
      </c>
      <c r="G41" s="73">
        <v>37012</v>
      </c>
      <c r="H41" s="69" t="s">
        <v>405</v>
      </c>
      <c r="I41" s="69" t="s">
        <v>406</v>
      </c>
      <c r="J41" s="70"/>
      <c r="K41" s="72"/>
      <c r="L41" s="70"/>
      <c r="M41" s="70" t="s">
        <v>434</v>
      </c>
      <c r="N41" s="72">
        <v>51.5</v>
      </c>
      <c r="O41" s="70" t="s">
        <v>49</v>
      </c>
      <c r="P41" s="72">
        <v>200</v>
      </c>
      <c r="Q41" s="70" t="s">
        <v>50</v>
      </c>
      <c r="R41" s="74">
        <v>70400</v>
      </c>
      <c r="S41" s="70" t="s">
        <v>13</v>
      </c>
      <c r="T41" s="70" t="s">
        <v>374</v>
      </c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 t="s">
        <v>411</v>
      </c>
      <c r="B42" s="71">
        <v>243345287</v>
      </c>
      <c r="C42" s="70"/>
      <c r="D42" s="70" t="s">
        <v>409</v>
      </c>
      <c r="E42" s="70" t="s">
        <v>10</v>
      </c>
      <c r="F42" s="70" t="s">
        <v>51</v>
      </c>
      <c r="G42" s="70" t="s">
        <v>12</v>
      </c>
      <c r="H42" s="69" t="s">
        <v>615</v>
      </c>
      <c r="I42" s="69" t="s">
        <v>615</v>
      </c>
      <c r="J42" s="70"/>
      <c r="K42" s="72"/>
      <c r="L42" s="70"/>
      <c r="M42" s="70" t="s">
        <v>372</v>
      </c>
      <c r="N42" s="72">
        <v>57.5</v>
      </c>
      <c r="O42" s="70" t="s">
        <v>49</v>
      </c>
      <c r="P42" s="72">
        <v>50</v>
      </c>
      <c r="Q42" s="70" t="s">
        <v>50</v>
      </c>
      <c r="R42" s="72">
        <v>800</v>
      </c>
      <c r="S42" s="70" t="s">
        <v>13</v>
      </c>
      <c r="T42" s="70" t="s">
        <v>374</v>
      </c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 t="s">
        <v>411</v>
      </c>
      <c r="B43" s="71">
        <v>729298510</v>
      </c>
      <c r="C43" s="70"/>
      <c r="D43" s="70" t="s">
        <v>43</v>
      </c>
      <c r="E43" s="70" t="s">
        <v>10</v>
      </c>
      <c r="F43" s="70" t="s">
        <v>51</v>
      </c>
      <c r="G43" s="73">
        <v>37012</v>
      </c>
      <c r="H43" s="69" t="s">
        <v>405</v>
      </c>
      <c r="I43" s="69" t="s">
        <v>406</v>
      </c>
      <c r="J43" s="70"/>
      <c r="K43" s="72"/>
      <c r="L43" s="70"/>
      <c r="M43" s="70" t="s">
        <v>434</v>
      </c>
      <c r="N43" s="72">
        <v>51.55</v>
      </c>
      <c r="O43" s="70" t="s">
        <v>49</v>
      </c>
      <c r="P43" s="72">
        <v>50</v>
      </c>
      <c r="Q43" s="70" t="s">
        <v>50</v>
      </c>
      <c r="R43" s="74">
        <v>17600</v>
      </c>
      <c r="S43" s="70" t="s">
        <v>13</v>
      </c>
      <c r="T43" s="70" t="s">
        <v>374</v>
      </c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 t="s">
        <v>411</v>
      </c>
      <c r="B44" s="71">
        <v>185363862</v>
      </c>
      <c r="C44" s="70"/>
      <c r="D44" s="70" t="s">
        <v>409</v>
      </c>
      <c r="E44" s="70" t="s">
        <v>10</v>
      </c>
      <c r="F44" s="70" t="s">
        <v>371</v>
      </c>
      <c r="G44" s="70" t="s">
        <v>12</v>
      </c>
      <c r="H44" s="69" t="s">
        <v>615</v>
      </c>
      <c r="I44" s="69" t="s">
        <v>615</v>
      </c>
      <c r="J44" s="70"/>
      <c r="K44" s="72"/>
      <c r="L44" s="70"/>
      <c r="M44" s="70" t="s">
        <v>372</v>
      </c>
      <c r="N44" s="72">
        <v>66.5</v>
      </c>
      <c r="O44" s="70" t="s">
        <v>49</v>
      </c>
      <c r="P44" s="72">
        <v>50</v>
      </c>
      <c r="Q44" s="70" t="s">
        <v>50</v>
      </c>
      <c r="R44" s="72">
        <v>800</v>
      </c>
      <c r="S44" s="70" t="s">
        <v>13</v>
      </c>
      <c r="T44" s="70" t="s">
        <v>611</v>
      </c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 t="s">
        <v>411</v>
      </c>
      <c r="B45" s="71">
        <v>362224404</v>
      </c>
      <c r="C45" s="70"/>
      <c r="D45" s="70" t="s">
        <v>409</v>
      </c>
      <c r="E45" s="70" t="s">
        <v>10</v>
      </c>
      <c r="F45" s="70" t="s">
        <v>371</v>
      </c>
      <c r="G45" s="70" t="s">
        <v>12</v>
      </c>
      <c r="H45" s="69" t="s">
        <v>615</v>
      </c>
      <c r="I45" s="69" t="s">
        <v>615</v>
      </c>
      <c r="J45" s="70"/>
      <c r="K45" s="72"/>
      <c r="L45" s="70"/>
      <c r="M45" s="70" t="s">
        <v>372</v>
      </c>
      <c r="N45" s="72">
        <v>66.25</v>
      </c>
      <c r="O45" s="70" t="s">
        <v>49</v>
      </c>
      <c r="P45" s="72">
        <v>50</v>
      </c>
      <c r="Q45" s="70" t="s">
        <v>50</v>
      </c>
      <c r="R45" s="72">
        <v>800</v>
      </c>
      <c r="S45" s="70" t="s">
        <v>13</v>
      </c>
      <c r="T45" s="70" t="s">
        <v>611</v>
      </c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 t="s">
        <v>411</v>
      </c>
      <c r="B46" s="71">
        <v>169541038</v>
      </c>
      <c r="C46" s="70"/>
      <c r="D46" s="70" t="s">
        <v>409</v>
      </c>
      <c r="E46" s="70" t="s">
        <v>10</v>
      </c>
      <c r="F46" s="70" t="s">
        <v>371</v>
      </c>
      <c r="G46" s="70" t="s">
        <v>12</v>
      </c>
      <c r="H46" s="69" t="s">
        <v>615</v>
      </c>
      <c r="I46" s="69" t="s">
        <v>615</v>
      </c>
      <c r="J46" s="70"/>
      <c r="K46" s="72"/>
      <c r="L46" s="70"/>
      <c r="M46" s="70" t="s">
        <v>372</v>
      </c>
      <c r="N46" s="72">
        <v>65</v>
      </c>
      <c r="O46" s="70" t="s">
        <v>49</v>
      </c>
      <c r="P46" s="72">
        <v>50</v>
      </c>
      <c r="Q46" s="70" t="s">
        <v>50</v>
      </c>
      <c r="R46" s="72">
        <v>800</v>
      </c>
      <c r="S46" s="70" t="s">
        <v>13</v>
      </c>
      <c r="T46" s="70" t="s">
        <v>611</v>
      </c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 t="s">
        <v>411</v>
      </c>
      <c r="B47" s="71">
        <v>916201437</v>
      </c>
      <c r="C47" s="70"/>
      <c r="D47" s="70" t="s">
        <v>409</v>
      </c>
      <c r="E47" s="70" t="s">
        <v>10</v>
      </c>
      <c r="F47" s="70" t="s">
        <v>51</v>
      </c>
      <c r="G47" s="70" t="s">
        <v>308</v>
      </c>
      <c r="H47" s="69" t="s">
        <v>615</v>
      </c>
      <c r="I47" s="69" t="s">
        <v>616</v>
      </c>
      <c r="J47" s="70"/>
      <c r="K47" s="72"/>
      <c r="L47" s="70"/>
      <c r="M47" s="70" t="s">
        <v>614</v>
      </c>
      <c r="N47" s="72">
        <v>48.5</v>
      </c>
      <c r="O47" s="70" t="s">
        <v>49</v>
      </c>
      <c r="P47" s="72">
        <v>50</v>
      </c>
      <c r="Q47" s="70" t="s">
        <v>50</v>
      </c>
      <c r="R47" s="74">
        <v>4000</v>
      </c>
      <c r="S47" s="70" t="s">
        <v>13</v>
      </c>
      <c r="T47" s="70" t="s">
        <v>374</v>
      </c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 t="s">
        <v>411</v>
      </c>
      <c r="B48" s="71">
        <v>208185190</v>
      </c>
      <c r="C48" s="70"/>
      <c r="D48" s="70" t="s">
        <v>409</v>
      </c>
      <c r="E48" s="70" t="s">
        <v>10</v>
      </c>
      <c r="F48" s="70" t="s">
        <v>371</v>
      </c>
      <c r="G48" s="70" t="s">
        <v>12</v>
      </c>
      <c r="H48" s="69" t="s">
        <v>615</v>
      </c>
      <c r="I48" s="69" t="s">
        <v>615</v>
      </c>
      <c r="J48" s="70"/>
      <c r="K48" s="72"/>
      <c r="L48" s="70"/>
      <c r="M48" s="70" t="s">
        <v>372</v>
      </c>
      <c r="N48" s="72">
        <v>65</v>
      </c>
      <c r="O48" s="70" t="s">
        <v>49</v>
      </c>
      <c r="P48" s="72">
        <v>50</v>
      </c>
      <c r="Q48" s="70" t="s">
        <v>50</v>
      </c>
      <c r="R48" s="72">
        <v>800</v>
      </c>
      <c r="S48" s="70" t="s">
        <v>13</v>
      </c>
      <c r="T48" s="70" t="s">
        <v>611</v>
      </c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 t="s">
        <v>411</v>
      </c>
      <c r="B49" s="71">
        <v>175851510</v>
      </c>
      <c r="C49" s="70">
        <v>242536714</v>
      </c>
      <c r="D49" s="70" t="s">
        <v>409</v>
      </c>
      <c r="E49" s="70" t="s">
        <v>10</v>
      </c>
      <c r="F49" s="70" t="s">
        <v>371</v>
      </c>
      <c r="G49" s="73">
        <v>37043</v>
      </c>
      <c r="H49" s="69" t="s">
        <v>435</v>
      </c>
      <c r="I49" s="69" t="s">
        <v>436</v>
      </c>
      <c r="J49" s="70"/>
      <c r="K49" s="72"/>
      <c r="L49" s="70"/>
      <c r="M49" s="70" t="s">
        <v>618</v>
      </c>
      <c r="N49" s="72">
        <v>85.75</v>
      </c>
      <c r="O49" s="70" t="s">
        <v>49</v>
      </c>
      <c r="P49" s="72">
        <v>50</v>
      </c>
      <c r="Q49" s="70" t="s">
        <v>50</v>
      </c>
      <c r="R49" s="74">
        <v>16800</v>
      </c>
      <c r="S49" s="70" t="s">
        <v>13</v>
      </c>
      <c r="T49" s="70" t="s">
        <v>295</v>
      </c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 t="s">
        <v>411</v>
      </c>
      <c r="B50" s="71">
        <v>763898213</v>
      </c>
      <c r="C50" s="70"/>
      <c r="D50" s="70" t="s">
        <v>409</v>
      </c>
      <c r="E50" s="70" t="s">
        <v>10</v>
      </c>
      <c r="F50" s="70" t="s">
        <v>619</v>
      </c>
      <c r="G50" s="73">
        <v>37043</v>
      </c>
      <c r="H50" s="69" t="s">
        <v>435</v>
      </c>
      <c r="I50" s="69" t="s">
        <v>436</v>
      </c>
      <c r="J50" s="70"/>
      <c r="K50" s="72"/>
      <c r="L50" s="70"/>
      <c r="M50" s="70" t="s">
        <v>412</v>
      </c>
      <c r="N50" s="72">
        <v>385</v>
      </c>
      <c r="O50" s="70" t="s">
        <v>49</v>
      </c>
      <c r="P50" s="72">
        <v>25</v>
      </c>
      <c r="Q50" s="70" t="s">
        <v>50</v>
      </c>
      <c r="R50" s="74">
        <v>10400</v>
      </c>
      <c r="S50" s="70" t="s">
        <v>13</v>
      </c>
      <c r="T50" s="70" t="s">
        <v>620</v>
      </c>
      <c r="U50" s="53"/>
      <c r="V50" s="53"/>
      <c r="W50" s="53"/>
      <c r="X50" s="53"/>
      <c r="Y50" s="53"/>
      <c r="Z50" s="53"/>
    </row>
    <row r="51" spans="1:26" ht="14.25" thickTop="1" thickBot="1" x14ac:dyDescent="0.25">
      <c r="A51" s="190" t="s">
        <v>608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1">
    <mergeCell ref="A51:T51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211978262&amp;dt=Apr-19-01"/>
    <hyperlink ref="B17" r:id="rId2" display="https://www.intcx.com/ReportServlet/any.class?operation=confirm&amp;dealID=746406800&amp;dt=Apr-19-01"/>
    <hyperlink ref="B18" r:id="rId3" display="https://www.intcx.com/ReportServlet/any.class?operation=confirm&amp;dealID=171731679&amp;dt=Apr-19-01"/>
    <hyperlink ref="B19" r:id="rId4" display="https://www.intcx.com/ReportServlet/any.class?operation=confirm&amp;dealID=513906644&amp;dt=Apr-19-01"/>
    <hyperlink ref="B20" r:id="rId5" display="https://www.intcx.com/ReportServlet/any.class?operation=confirm&amp;dealID=555886351&amp;dt=Apr-19-01"/>
    <hyperlink ref="B21" r:id="rId6" display="https://www.intcx.com/ReportServlet/any.class?operation=confirm&amp;dealID=128604796&amp;dt=Apr-19-01"/>
    <hyperlink ref="B22" r:id="rId7" display="https://www.intcx.com/ReportServlet/any.class?operation=confirm&amp;dealID=523833098&amp;dt=Apr-19-01"/>
    <hyperlink ref="B23" r:id="rId8" display="https://www.intcx.com/ReportServlet/any.class?operation=confirm&amp;dealID=337022667&amp;dt=Apr-19-01"/>
    <hyperlink ref="B24" r:id="rId9" display="https://www.intcx.com/ReportServlet/any.class?operation=confirm&amp;dealID=126006570&amp;dt=Apr-19-01"/>
    <hyperlink ref="B25" r:id="rId10" display="https://www.intcx.com/ReportServlet/any.class?operation=confirm&amp;dealID=709011998&amp;dt=Apr-19-01"/>
    <hyperlink ref="B26" r:id="rId11" display="https://www.intcx.com/ReportServlet/any.class?operation=confirm&amp;dealID=166063007&amp;dt=Apr-19-01"/>
    <hyperlink ref="B27" r:id="rId12" display="https://www.intcx.com/ReportServlet/any.class?operation=confirm&amp;dealID=204021049&amp;dt=Apr-19-01"/>
    <hyperlink ref="B28" r:id="rId13" display="https://www.intcx.com/ReportServlet/any.class?operation=confirm&amp;dealID=213809770&amp;dt=Apr-19-01"/>
    <hyperlink ref="B29" r:id="rId14" display="https://www.intcx.com/ReportServlet/any.class?operation=confirm&amp;dealID=199449410&amp;dt=Apr-19-01"/>
    <hyperlink ref="B30" r:id="rId15" display="https://www.intcx.com/ReportServlet/any.class?operation=confirm&amp;dealID=198727521&amp;dt=Apr-19-01"/>
    <hyperlink ref="B31" r:id="rId16" display="https://www.intcx.com/ReportServlet/any.class?operation=confirm&amp;dealID=602202474&amp;dt=Apr-19-01"/>
    <hyperlink ref="B32" r:id="rId17" display="https://www.intcx.com/ReportServlet/any.class?operation=confirm&amp;dealID=268420727&amp;dt=Apr-19-01"/>
    <hyperlink ref="B33" r:id="rId18" display="https://www.intcx.com/ReportServlet/any.class?operation=confirm&amp;dealID=272611346&amp;dt=Apr-19-01"/>
    <hyperlink ref="B34" r:id="rId19" display="https://www.intcx.com/ReportServlet/any.class?operation=confirm&amp;dealID=593536382&amp;dt=Apr-19-01"/>
    <hyperlink ref="B35" r:id="rId20" display="https://www.intcx.com/ReportServlet/any.class?operation=confirm&amp;dealID=161085227&amp;dt=Apr-19-01"/>
    <hyperlink ref="B36" r:id="rId21" display="https://www.intcx.com/ReportServlet/any.class?operation=confirm&amp;dealID=874694306&amp;dt=Apr-19-01"/>
    <hyperlink ref="B37" r:id="rId22" display="https://www.intcx.com/ReportServlet/any.class?operation=confirm&amp;dealID=197917256&amp;dt=Apr-19-01"/>
    <hyperlink ref="B38" r:id="rId23" display="https://www.intcx.com/ReportServlet/any.class?operation=confirm&amp;dealID=149547316&amp;dt=Apr-19-01"/>
    <hyperlink ref="B39" r:id="rId24" display="https://www.intcx.com/ReportServlet/any.class?operation=confirm&amp;dealID=173543059&amp;dt=Apr-19-01"/>
    <hyperlink ref="B40" r:id="rId25" display="https://www.intcx.com/ReportServlet/any.class?operation=confirm&amp;dealID=135446637&amp;dt=Apr-19-01"/>
    <hyperlink ref="B41" r:id="rId26" display="https://www.intcx.com/ReportServlet/any.class?operation=confirm&amp;dealID=669881924&amp;dt=Apr-19-01"/>
    <hyperlink ref="B42" r:id="rId27" display="https://www.intcx.com/ReportServlet/any.class?operation=confirm&amp;dealID=243345287&amp;dt=Apr-19-01"/>
    <hyperlink ref="B43" r:id="rId28" display="https://www.intcx.com/ReportServlet/any.class?operation=confirm&amp;dealID=729298510&amp;dt=Apr-19-01"/>
    <hyperlink ref="B44" r:id="rId29" display="https://www.intcx.com/ReportServlet/any.class?operation=confirm&amp;dealID=185363862&amp;dt=Apr-19-01"/>
    <hyperlink ref="B45" r:id="rId30" display="https://www.intcx.com/ReportServlet/any.class?operation=confirm&amp;dealID=362224404&amp;dt=Apr-19-01"/>
    <hyperlink ref="B46" r:id="rId31" display="https://www.intcx.com/ReportServlet/any.class?operation=confirm&amp;dealID=169541038&amp;dt=Apr-19-01"/>
    <hyperlink ref="B47" r:id="rId32" display="https://www.intcx.com/ReportServlet/any.class?operation=confirm&amp;dealID=916201437&amp;dt=Apr-19-01"/>
    <hyperlink ref="B48" r:id="rId33" display="https://www.intcx.com/ReportServlet/any.class?operation=confirm&amp;dealID=208185190&amp;dt=Apr-19-01"/>
    <hyperlink ref="B49" r:id="rId34" display="https://www.intcx.com/ReportServlet/any.class?operation=confirm&amp;dealID=242536714&amp;dt=Apr-19-01"/>
    <hyperlink ref="B50" r:id="rId35" display="https://www.intcx.com/ReportServlet/any.class?operation=confirm&amp;dealID=763898213&amp;dt=Apr-19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M9" sqref="M9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37000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297</v>
      </c>
    </row>
    <row r="11" spans="1:20" x14ac:dyDescent="0.2">
      <c r="A11" s="67" t="s">
        <v>304</v>
      </c>
    </row>
    <row r="12" spans="1:20" x14ac:dyDescent="0.2">
      <c r="A12" s="67" t="s">
        <v>25</v>
      </c>
    </row>
    <row r="13" spans="1:20" x14ac:dyDescent="0.2">
      <c r="A13" s="67" t="s">
        <v>602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2014-09-03T10:34:37Z</dcterms:modified>
</cp:coreProperties>
</file>