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D8" i="11" s="1"/>
  <c r="A10" i="11"/>
  <c r="B10" i="11"/>
  <c r="C10" i="11" s="1"/>
  <c r="C6" i="11" s="1"/>
  <c r="A11" i="11"/>
  <c r="B11" i="11"/>
  <c r="C11" i="11" s="1"/>
  <c r="A12" i="11"/>
  <c r="B12" i="11"/>
  <c r="C12" i="11" s="1"/>
  <c r="A13" i="11"/>
  <c r="B13" i="11"/>
  <c r="C13" i="11"/>
  <c r="A14" i="11"/>
  <c r="B14" i="11"/>
  <c r="C14" i="11" s="1"/>
  <c r="A15" i="11"/>
  <c r="B15" i="11"/>
  <c r="C15" i="11"/>
  <c r="A16" i="11"/>
  <c r="B16" i="11"/>
  <c r="C16" i="11" s="1"/>
  <c r="A17" i="11"/>
  <c r="B17" i="11"/>
  <c r="C17" i="11"/>
  <c r="A18" i="11"/>
  <c r="B18" i="11"/>
  <c r="C18" i="11" s="1"/>
  <c r="A19" i="11"/>
  <c r="B19" i="11"/>
  <c r="C19" i="11" s="1"/>
  <c r="A20" i="11"/>
  <c r="B20" i="11"/>
  <c r="C20" i="11" s="1"/>
  <c r="A21" i="11"/>
  <c r="B21" i="11"/>
  <c r="C21" i="11" s="1"/>
  <c r="A22" i="11"/>
  <c r="B22" i="11"/>
  <c r="C22" i="11" s="1"/>
  <c r="A23" i="11"/>
  <c r="B23" i="11"/>
  <c r="C23" i="11"/>
  <c r="A24" i="11"/>
  <c r="B24" i="11"/>
  <c r="C24" i="11" s="1"/>
  <c r="A25" i="11"/>
  <c r="B25" i="11"/>
  <c r="C25" i="11"/>
  <c r="A26" i="11"/>
  <c r="B26" i="11"/>
  <c r="C26" i="11"/>
  <c r="A27" i="11"/>
  <c r="B27" i="11"/>
  <c r="C27" i="11" s="1"/>
  <c r="A28" i="11"/>
  <c r="B28" i="11"/>
  <c r="C28" i="11" s="1"/>
  <c r="A29" i="11"/>
  <c r="B29" i="11"/>
  <c r="C29" i="11" s="1"/>
  <c r="A30" i="11"/>
  <c r="B30" i="11"/>
  <c r="C30" i="11" s="1"/>
  <c r="A31" i="11"/>
  <c r="B31" i="11"/>
  <c r="C31" i="11"/>
  <c r="A32" i="11"/>
  <c r="B32" i="11"/>
  <c r="C32" i="11" s="1"/>
  <c r="A33" i="11"/>
  <c r="B33" i="11"/>
  <c r="C33" i="11"/>
  <c r="A34" i="11"/>
  <c r="B34" i="11"/>
  <c r="C34" i="11" s="1"/>
  <c r="A35" i="11"/>
  <c r="B35" i="11"/>
  <c r="C35" i="11" s="1"/>
  <c r="A36" i="11"/>
  <c r="B36" i="11"/>
  <c r="C36" i="11" s="1"/>
  <c r="A37" i="11"/>
  <c r="B37" i="11"/>
  <c r="C37" i="11" s="1"/>
  <c r="A38" i="11"/>
  <c r="B38" i="11"/>
  <c r="C38" i="11" s="1"/>
  <c r="A39" i="11"/>
  <c r="B39" i="11"/>
  <c r="C39" i="11"/>
  <c r="A40" i="11"/>
  <c r="B40" i="11"/>
  <c r="C40" i="11" s="1"/>
  <c r="A41" i="11"/>
  <c r="B41" i="11"/>
  <c r="C41" i="11"/>
  <c r="A42" i="11"/>
  <c r="B42" i="11"/>
  <c r="C42" i="11" s="1"/>
  <c r="A43" i="11"/>
  <c r="B43" i="11"/>
  <c r="C43" i="11" s="1"/>
  <c r="A44" i="11"/>
  <c r="B44" i="11"/>
  <c r="C44" i="11" s="1"/>
  <c r="A45" i="11"/>
  <c r="B45" i="11"/>
  <c r="C45" i="11" s="1"/>
  <c r="A46" i="11"/>
  <c r="B46" i="11"/>
  <c r="C46" i="11" s="1"/>
  <c r="A47" i="11"/>
  <c r="B47" i="11"/>
  <c r="C47" i="11"/>
  <c r="A48" i="11"/>
  <c r="B48" i="11"/>
  <c r="C48" i="11" s="1"/>
  <c r="A49" i="11"/>
  <c r="B49" i="11"/>
  <c r="C49" i="11"/>
  <c r="A50" i="11"/>
  <c r="B50" i="11"/>
  <c r="C50" i="11" s="1"/>
  <c r="A51" i="11"/>
  <c r="B51" i="11"/>
  <c r="C51" i="11" s="1"/>
  <c r="A52" i="11"/>
  <c r="B52" i="11"/>
  <c r="C52" i="11" s="1"/>
  <c r="A53" i="11"/>
  <c r="B53" i="11"/>
  <c r="C53" i="11"/>
  <c r="A54" i="11"/>
  <c r="B54" i="11"/>
  <c r="C54" i="11" s="1"/>
  <c r="A55" i="11"/>
  <c r="B55" i="11"/>
  <c r="C55" i="11"/>
  <c r="A56" i="11"/>
  <c r="B56" i="11"/>
  <c r="C56" i="11"/>
  <c r="A57" i="11"/>
  <c r="B57" i="11"/>
  <c r="C57" i="11"/>
  <c r="A58" i="11"/>
  <c r="B58" i="11"/>
  <c r="C58" i="11" s="1"/>
  <c r="A59" i="11"/>
  <c r="B59" i="11"/>
  <c r="C59" i="11" s="1"/>
  <c r="A60" i="11"/>
  <c r="B60" i="11"/>
  <c r="C60" i="11" s="1"/>
  <c r="A61" i="11"/>
  <c r="B61" i="11"/>
  <c r="C61" i="11" s="1"/>
  <c r="A62" i="11"/>
  <c r="B62" i="11"/>
  <c r="C62" i="11" s="1"/>
  <c r="A63" i="11"/>
  <c r="B63" i="11"/>
  <c r="C63" i="11"/>
  <c r="A64" i="11"/>
  <c r="B64" i="11"/>
  <c r="C64" i="11" s="1"/>
  <c r="A65" i="11"/>
  <c r="B65" i="11"/>
  <c r="C65" i="11"/>
  <c r="A66" i="11"/>
  <c r="B66" i="11"/>
  <c r="C66" i="11" s="1"/>
  <c r="A67" i="11"/>
  <c r="B67" i="11"/>
  <c r="C67" i="11" s="1"/>
  <c r="A68" i="11"/>
  <c r="B68" i="11"/>
  <c r="C68" i="11" s="1"/>
  <c r="A69" i="11"/>
  <c r="B69" i="11"/>
  <c r="C69" i="11"/>
  <c r="A70" i="11"/>
  <c r="B70" i="11"/>
  <c r="C70" i="11" s="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 s="1"/>
  <c r="A76" i="11"/>
  <c r="B76" i="11"/>
  <c r="C76" i="11" s="1"/>
  <c r="A77" i="11"/>
  <c r="B77" i="11"/>
  <c r="C77" i="11" s="1"/>
  <c r="A78" i="11"/>
  <c r="B78" i="11"/>
  <c r="C78" i="11" s="1"/>
  <c r="A79" i="11"/>
  <c r="B79" i="11"/>
  <c r="C79" i="11"/>
  <c r="A80" i="11"/>
  <c r="B80" i="11"/>
  <c r="C80" i="11" s="1"/>
  <c r="A81" i="11"/>
  <c r="B81" i="11"/>
  <c r="C81" i="11"/>
  <c r="A82" i="11"/>
  <c r="B82" i="11"/>
  <c r="C82" i="11" s="1"/>
  <c r="A83" i="11"/>
  <c r="B83" i="11"/>
  <c r="C83" i="11" s="1"/>
  <c r="A84" i="11"/>
  <c r="B84" i="11"/>
  <c r="C84" i="11" s="1"/>
  <c r="A85" i="11"/>
  <c r="B85" i="11"/>
  <c r="C85" i="11" s="1"/>
  <c r="A86" i="11"/>
  <c r="B86" i="11"/>
  <c r="C86" i="11" s="1"/>
  <c r="A87" i="11"/>
  <c r="B87" i="11"/>
  <c r="C87" i="11"/>
  <c r="A88" i="11"/>
  <c r="B88" i="11"/>
  <c r="C88" i="11" s="1"/>
  <c r="A89" i="11"/>
  <c r="B89" i="11"/>
  <c r="C89" i="11"/>
  <c r="A90" i="11"/>
  <c r="B90" i="11"/>
  <c r="C90" i="11"/>
  <c r="A91" i="11"/>
  <c r="B91" i="11"/>
  <c r="C91" i="11" s="1"/>
  <c r="A92" i="11"/>
  <c r="B92" i="11"/>
  <c r="C92" i="11" s="1"/>
  <c r="A93" i="11"/>
  <c r="B93" i="11"/>
  <c r="C93" i="11" s="1"/>
  <c r="A94" i="11"/>
  <c r="B94" i="11"/>
  <c r="C94" i="11" s="1"/>
  <c r="A95" i="11"/>
  <c r="B95" i="11"/>
  <c r="C95" i="11"/>
  <c r="A96" i="11"/>
  <c r="B96" i="11"/>
  <c r="C96" i="11" s="1"/>
  <c r="A97" i="11"/>
  <c r="B97" i="11"/>
  <c r="C97" i="11"/>
  <c r="A98" i="11"/>
  <c r="B98" i="11"/>
  <c r="C98" i="11" s="1"/>
  <c r="A99" i="11"/>
  <c r="B99" i="11"/>
  <c r="C99" i="11" s="1"/>
  <c r="A100" i="11"/>
  <c r="B100" i="11"/>
  <c r="C100" i="11" s="1"/>
  <c r="A101" i="11"/>
  <c r="B101" i="11"/>
  <c r="C101" i="11"/>
  <c r="A102" i="11"/>
  <c r="B102" i="11"/>
  <c r="C102" i="11" s="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 s="1"/>
  <c r="A108" i="11"/>
  <c r="B108" i="11"/>
  <c r="C108" i="11" s="1"/>
  <c r="A109" i="11"/>
  <c r="B109" i="11"/>
  <c r="C109" i="11" s="1"/>
  <c r="A110" i="11"/>
  <c r="B110" i="11"/>
  <c r="C110" i="11" s="1"/>
  <c r="A111" i="11"/>
  <c r="B111" i="11"/>
  <c r="C111" i="1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 s="1"/>
  <c r="A116" i="11"/>
  <c r="B116" i="11"/>
  <c r="C116" i="11" s="1"/>
  <c r="A117" i="11"/>
  <c r="B117" i="11"/>
  <c r="C117" i="11"/>
  <c r="A118" i="11"/>
  <c r="B118" i="11"/>
  <c r="C118" i="11" s="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 s="1"/>
  <c r="A124" i="11"/>
  <c r="B124" i="11"/>
  <c r="C124" i="11" s="1"/>
  <c r="A125" i="11"/>
  <c r="B125" i="11"/>
  <c r="C125" i="11" s="1"/>
  <c r="A126" i="11"/>
  <c r="B126" i="11"/>
  <c r="C126" i="11" s="1"/>
  <c r="A127" i="11"/>
  <c r="B127" i="11"/>
  <c r="C127" i="11"/>
  <c r="A128" i="11"/>
  <c r="B128" i="11"/>
  <c r="C128" i="11" s="1"/>
  <c r="A129" i="11"/>
  <c r="B129" i="11"/>
  <c r="C129" i="11"/>
  <c r="A130" i="11"/>
  <c r="B130" i="11"/>
  <c r="C130" i="11"/>
  <c r="A131" i="11"/>
  <c r="B131" i="11"/>
  <c r="C131" i="11" s="1"/>
  <c r="A132" i="11"/>
  <c r="B132" i="11"/>
  <c r="C132" i="11" s="1"/>
  <c r="A133" i="11"/>
  <c r="B133" i="11"/>
  <c r="C133" i="11"/>
  <c r="A134" i="11"/>
  <c r="B134" i="11"/>
  <c r="C134" i="11" s="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 s="1"/>
  <c r="A140" i="11"/>
  <c r="B140" i="11"/>
  <c r="C140" i="11" s="1"/>
  <c r="A141" i="11"/>
  <c r="B141" i="11"/>
  <c r="C141" i="11" s="1"/>
  <c r="A142" i="11"/>
  <c r="B142" i="11"/>
  <c r="C142" i="11" s="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 s="1"/>
  <c r="A147" i="11"/>
  <c r="B147" i="11"/>
  <c r="C147" i="11" s="1"/>
  <c r="A148" i="11"/>
  <c r="B148" i="11"/>
  <c r="C148" i="11" s="1"/>
  <c r="A149" i="11"/>
  <c r="B149" i="11"/>
  <c r="C149" i="11" s="1"/>
  <c r="A150" i="11"/>
  <c r="B150" i="11"/>
  <c r="C150" i="11" s="1"/>
  <c r="A151" i="11"/>
  <c r="B151" i="11"/>
  <c r="C151" i="11"/>
  <c r="A152" i="11"/>
  <c r="B152" i="11"/>
  <c r="C152" i="11" s="1"/>
  <c r="A153" i="11"/>
  <c r="B153" i="11"/>
  <c r="C153" i="11"/>
  <c r="A154" i="11"/>
  <c r="B154" i="11"/>
  <c r="C154" i="11"/>
  <c r="A155" i="11"/>
  <c r="B155" i="11"/>
  <c r="C155" i="11" s="1"/>
  <c r="A156" i="11"/>
  <c r="B156" i="11"/>
  <c r="C156" i="11" s="1"/>
  <c r="A157" i="11"/>
  <c r="B157" i="11"/>
  <c r="C157" i="11" s="1"/>
  <c r="A158" i="11"/>
  <c r="B158" i="11"/>
  <c r="C158" i="11" s="1"/>
  <c r="A159" i="11"/>
  <c r="B159" i="11"/>
  <c r="C159" i="1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 s="1"/>
  <c r="A164" i="11"/>
  <c r="B164" i="11"/>
  <c r="C164" i="11" s="1"/>
  <c r="A165" i="11"/>
  <c r="B165" i="11"/>
  <c r="C165" i="11"/>
  <c r="A166" i="11"/>
  <c r="B166" i="11"/>
  <c r="C166" i="11" s="1"/>
  <c r="A167" i="11"/>
  <c r="B167" i="11"/>
  <c r="C167" i="11"/>
  <c r="A168" i="11"/>
  <c r="B168" i="11"/>
  <c r="C168" i="11"/>
  <c r="A169" i="11"/>
  <c r="B169" i="11"/>
  <c r="C169" i="11"/>
  <c r="A170" i="11"/>
  <c r="B170" i="11"/>
  <c r="C170" i="11" s="1"/>
  <c r="A171" i="11"/>
  <c r="B171" i="11"/>
  <c r="C171" i="11" s="1"/>
  <c r="A172" i="11"/>
  <c r="B172" i="11"/>
  <c r="C172" i="11" s="1"/>
  <c r="A173" i="11"/>
  <c r="B173" i="11"/>
  <c r="C173" i="11"/>
  <c r="A174" i="11"/>
  <c r="B174" i="11"/>
  <c r="C174" i="11" s="1"/>
  <c r="A175" i="11"/>
  <c r="B175" i="11"/>
  <c r="C175" i="11"/>
  <c r="A176" i="11"/>
  <c r="B176" i="11"/>
  <c r="C176" i="11"/>
  <c r="A177" i="11"/>
  <c r="B177" i="11"/>
  <c r="C177" i="11"/>
  <c r="A178" i="11"/>
  <c r="B178" i="11"/>
  <c r="C178" i="11" s="1"/>
  <c r="A179" i="11"/>
  <c r="B179" i="11"/>
  <c r="C179" i="11" s="1"/>
  <c r="A180" i="11"/>
  <c r="B180" i="11"/>
  <c r="C180" i="11" s="1"/>
  <c r="A181" i="11"/>
  <c r="B181" i="11"/>
  <c r="C181" i="11"/>
  <c r="A182" i="11"/>
  <c r="B182" i="11"/>
  <c r="C182" i="11" s="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 s="1"/>
  <c r="A190" i="11"/>
  <c r="B190" i="11"/>
  <c r="C190" i="11" s="1"/>
  <c r="A191" i="11"/>
  <c r="B191" i="11"/>
  <c r="C191" i="1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 s="1"/>
  <c r="A196" i="11"/>
  <c r="B196" i="11"/>
  <c r="C196" i="11" s="1"/>
  <c r="A197" i="11"/>
  <c r="B197" i="11"/>
  <c r="C197" i="11"/>
  <c r="A198" i="11"/>
  <c r="B198" i="11"/>
  <c r="C198" i="11" s="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 s="1"/>
  <c r="A204" i="11"/>
  <c r="B204" i="11"/>
  <c r="C204" i="11" s="1"/>
  <c r="A205" i="11"/>
  <c r="B205" i="11"/>
  <c r="C205" i="11" s="1"/>
  <c r="A206" i="11"/>
  <c r="B206" i="11"/>
  <c r="C206" i="11" s="1"/>
  <c r="A207" i="11"/>
  <c r="B207" i="11"/>
  <c r="C207" i="11"/>
  <c r="A208" i="11"/>
  <c r="B208" i="11"/>
  <c r="C208" i="11" s="1"/>
  <c r="A209" i="11"/>
  <c r="B209" i="11"/>
  <c r="C209" i="11"/>
  <c r="A210" i="11"/>
  <c r="B210" i="11"/>
  <c r="C210" i="11" s="1"/>
  <c r="A211" i="11"/>
  <c r="B211" i="11"/>
  <c r="C211" i="11" s="1"/>
  <c r="A212" i="11"/>
  <c r="B212" i="11"/>
  <c r="C212" i="11" s="1"/>
  <c r="A213" i="11"/>
  <c r="B213" i="11"/>
  <c r="C213" i="11" s="1"/>
  <c r="A214" i="11"/>
  <c r="B214" i="11"/>
  <c r="C214" i="11" s="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 s="1"/>
  <c r="A222" i="11"/>
  <c r="B222" i="11"/>
  <c r="C222" i="11" s="1"/>
  <c r="A223" i="11"/>
  <c r="B223" i="11"/>
  <c r="C223" i="11"/>
  <c r="A224" i="11"/>
  <c r="B224" i="11"/>
  <c r="C224" i="11" s="1"/>
  <c r="A225" i="11"/>
  <c r="B225" i="11"/>
  <c r="C225" i="11"/>
  <c r="A226" i="11"/>
  <c r="B226" i="11"/>
  <c r="C226" i="11" s="1"/>
  <c r="A227" i="11"/>
  <c r="B227" i="11"/>
  <c r="C227" i="11" s="1"/>
  <c r="A228" i="11"/>
  <c r="B228" i="11"/>
  <c r="C228" i="11" s="1"/>
  <c r="A229" i="11"/>
  <c r="B229" i="11"/>
  <c r="C229" i="11"/>
  <c r="A230" i="11"/>
  <c r="B230" i="11"/>
  <c r="C230" i="11" s="1"/>
  <c r="A231" i="11"/>
  <c r="B231" i="11"/>
  <c r="C231" i="11"/>
  <c r="A232" i="11"/>
  <c r="B232" i="11"/>
  <c r="C232" i="11"/>
  <c r="A233" i="11"/>
  <c r="B233" i="11"/>
  <c r="C233" i="11"/>
  <c r="A234" i="11"/>
  <c r="B234" i="11"/>
  <c r="C234" i="11" s="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/>
  <c r="A240" i="11"/>
  <c r="B240" i="11"/>
  <c r="C240" i="11" s="1"/>
  <c r="A241" i="11"/>
  <c r="B241" i="11"/>
  <c r="C241" i="11"/>
  <c r="A242" i="11"/>
  <c r="B242" i="11"/>
  <c r="C242" i="11" s="1"/>
  <c r="A243" i="11"/>
  <c r="B243" i="11"/>
  <c r="C243" i="11" s="1"/>
  <c r="A244" i="11"/>
  <c r="B244" i="11"/>
  <c r="C244" i="11" s="1"/>
  <c r="A245" i="11"/>
  <c r="B245" i="11"/>
  <c r="C245" i="11"/>
  <c r="A246" i="11"/>
  <c r="B246" i="11"/>
  <c r="C246" i="11" s="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 s="1"/>
  <c r="A254" i="11"/>
  <c r="B254" i="11"/>
  <c r="C254" i="11" s="1"/>
  <c r="A255" i="11"/>
  <c r="B255" i="11"/>
  <c r="C255" i="1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 s="1"/>
  <c r="A260" i="11"/>
  <c r="B260" i="11"/>
  <c r="C260" i="11" s="1"/>
  <c r="A261" i="11"/>
  <c r="B261" i="11"/>
  <c r="C261" i="11"/>
  <c r="A262" i="11"/>
  <c r="B262" i="11"/>
  <c r="C262" i="11" s="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 s="1"/>
  <c r="A268" i="11"/>
  <c r="B268" i="11"/>
  <c r="C268" i="11" s="1"/>
  <c r="A269" i="11"/>
  <c r="B269" i="11"/>
  <c r="C269" i="11" s="1"/>
  <c r="A270" i="11"/>
  <c r="B270" i="11"/>
  <c r="C270" i="11" s="1"/>
  <c r="A271" i="11"/>
  <c r="B271" i="11"/>
  <c r="C271" i="11"/>
  <c r="A272" i="11"/>
  <c r="B272" i="11"/>
  <c r="C272" i="11" s="1"/>
  <c r="A273" i="11"/>
  <c r="B273" i="11"/>
  <c r="C273" i="11"/>
  <c r="A274" i="11"/>
  <c r="B274" i="11"/>
  <c r="C274" i="11" s="1"/>
  <c r="A275" i="11"/>
  <c r="B275" i="11"/>
  <c r="C275" i="11" s="1"/>
  <c r="A276" i="11"/>
  <c r="B276" i="11"/>
  <c r="C276" i="11" s="1"/>
  <c r="A277" i="11"/>
  <c r="B277" i="11"/>
  <c r="C277" i="11"/>
  <c r="A278" i="11"/>
  <c r="B278" i="11"/>
  <c r="C278" i="11" s="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 s="1"/>
  <c r="A286" i="11"/>
  <c r="B286" i="11"/>
  <c r="C286" i="11" s="1"/>
  <c r="A287" i="11"/>
  <c r="B287" i="11"/>
  <c r="C287" i="11"/>
  <c r="A288" i="11"/>
  <c r="B288" i="11"/>
  <c r="C288" i="11" s="1"/>
  <c r="A289" i="11"/>
  <c r="B289" i="11"/>
  <c r="C289" i="11"/>
  <c r="A290" i="11"/>
  <c r="B290" i="11"/>
  <c r="C290" i="11" s="1"/>
  <c r="A291" i="11"/>
  <c r="B291" i="11"/>
  <c r="C291" i="11" s="1"/>
  <c r="A292" i="11"/>
  <c r="B292" i="11"/>
  <c r="C292" i="11" s="1"/>
  <c r="A293" i="11"/>
  <c r="B293" i="11"/>
  <c r="C293" i="11"/>
  <c r="A294" i="11"/>
  <c r="B294" i="11"/>
  <c r="C294" i="11" s="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 s="1"/>
  <c r="A300" i="11"/>
  <c r="B300" i="11"/>
  <c r="C300" i="11" s="1"/>
  <c r="A301" i="11"/>
  <c r="B301" i="11"/>
  <c r="C301" i="11"/>
  <c r="A302" i="11"/>
  <c r="B302" i="11"/>
  <c r="C302" i="11" s="1"/>
  <c r="A303" i="11"/>
  <c r="B303" i="11"/>
  <c r="C303" i="11"/>
  <c r="A304" i="11"/>
  <c r="B304" i="11"/>
  <c r="C304" i="11"/>
  <c r="A305" i="11"/>
  <c r="B305" i="11"/>
  <c r="C305" i="11"/>
  <c r="A306" i="11"/>
  <c r="B306" i="11"/>
  <c r="C306" i="11" s="1"/>
  <c r="A307" i="11"/>
  <c r="B307" i="11"/>
  <c r="C307" i="11" s="1"/>
  <c r="A308" i="11"/>
  <c r="B308" i="11"/>
  <c r="C308" i="11" s="1"/>
  <c r="A309" i="11"/>
  <c r="B309" i="11"/>
  <c r="C309" i="11"/>
  <c r="A310" i="11"/>
  <c r="B310" i="11"/>
  <c r="C310" i="11" s="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 s="1"/>
  <c r="A316" i="11"/>
  <c r="B316" i="11"/>
  <c r="C316" i="11" s="1"/>
  <c r="A317" i="11"/>
  <c r="B317" i="11"/>
  <c r="C317" i="11" s="1"/>
  <c r="A318" i="11"/>
  <c r="B318" i="11"/>
  <c r="C318" i="11" s="1"/>
  <c r="A319" i="11"/>
  <c r="B319" i="11"/>
  <c r="C319" i="1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 s="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 s="1"/>
  <c r="A332" i="11"/>
  <c r="B332" i="11"/>
  <c r="C332" i="11" s="1"/>
  <c r="A333" i="11"/>
  <c r="B333" i="11"/>
  <c r="C333" i="11" s="1"/>
  <c r="A334" i="11"/>
  <c r="B334" i="11"/>
  <c r="C334" i="11" s="1"/>
  <c r="A335" i="11"/>
  <c r="B335" i="11"/>
  <c r="C335" i="11"/>
  <c r="A336" i="11"/>
  <c r="B336" i="11"/>
  <c r="C336" i="11" s="1"/>
  <c r="A337" i="11"/>
  <c r="B337" i="11"/>
  <c r="C337" i="11"/>
  <c r="A338" i="11"/>
  <c r="B338" i="11"/>
  <c r="C338" i="11" s="1"/>
  <c r="A339" i="11"/>
  <c r="B339" i="11"/>
  <c r="C339" i="11" s="1"/>
  <c r="A340" i="11"/>
  <c r="B340" i="11"/>
  <c r="C340" i="11" s="1"/>
  <c r="A341" i="11"/>
  <c r="B341" i="11"/>
  <c r="C341" i="11" s="1"/>
  <c r="A342" i="11"/>
  <c r="B342" i="11"/>
  <c r="C342" i="11" s="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/>
  <c r="A347" i="11"/>
  <c r="B347" i="11"/>
  <c r="C347" i="11" s="1"/>
  <c r="A348" i="11"/>
  <c r="B348" i="11"/>
  <c r="C348" i="11" s="1"/>
  <c r="A349" i="11"/>
  <c r="B349" i="11"/>
  <c r="C349" i="11" s="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 s="1"/>
  <c r="A355" i="11"/>
  <c r="B355" i="11"/>
  <c r="C355" i="11" s="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 s="1"/>
  <c r="A364" i="11"/>
  <c r="B364" i="11"/>
  <c r="C364" i="11" s="1"/>
  <c r="A365" i="11"/>
  <c r="B365" i="11"/>
  <c r="C365" i="11"/>
  <c r="A366" i="11"/>
  <c r="B366" i="11"/>
  <c r="C366" i="11" s="1"/>
  <c r="A367" i="11"/>
  <c r="B367" i="11"/>
  <c r="C367" i="11"/>
  <c r="A368" i="11"/>
  <c r="B368" i="11"/>
  <c r="C368" i="11"/>
  <c r="A369" i="11"/>
  <c r="B369" i="11"/>
  <c r="C369" i="11"/>
  <c r="A370" i="11"/>
  <c r="B370" i="11"/>
  <c r="C370" i="11" s="1"/>
  <c r="A371" i="11"/>
  <c r="B371" i="11"/>
  <c r="C371" i="11" s="1"/>
  <c r="A372" i="11"/>
  <c r="B372" i="11"/>
  <c r="C372" i="11" s="1"/>
  <c r="A373" i="11"/>
  <c r="B373" i="11"/>
  <c r="C373" i="11"/>
  <c r="A374" i="11"/>
  <c r="B374" i="11"/>
  <c r="C374" i="11" s="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 s="1"/>
  <c r="A380" i="11"/>
  <c r="B380" i="11"/>
  <c r="C380" i="11" s="1"/>
  <c r="A381" i="11"/>
  <c r="B381" i="11"/>
  <c r="C381" i="11" s="1"/>
  <c r="A382" i="11"/>
  <c r="B382" i="11"/>
  <c r="C382" i="11" s="1"/>
  <c r="A383" i="11"/>
  <c r="B383" i="11"/>
  <c r="C383" i="11"/>
  <c r="A384" i="11"/>
  <c r="B384" i="11"/>
  <c r="C384" i="11" s="1"/>
  <c r="A385" i="11"/>
  <c r="B385" i="11"/>
  <c r="C385" i="11"/>
  <c r="A386" i="11"/>
  <c r="B386" i="11"/>
  <c r="C386" i="11"/>
  <c r="A387" i="11"/>
  <c r="B387" i="11"/>
  <c r="C387" i="11" s="1"/>
  <c r="A388" i="11"/>
  <c r="B388" i="11"/>
  <c r="C388" i="11" s="1"/>
  <c r="A389" i="11"/>
  <c r="B389" i="11"/>
  <c r="C389" i="11"/>
  <c r="A390" i="11"/>
  <c r="B390" i="11"/>
  <c r="C390" i="11" s="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 s="1"/>
  <c r="A399" i="11"/>
  <c r="B399" i="11"/>
  <c r="C399" i="11"/>
  <c r="A400" i="11"/>
  <c r="B400" i="11"/>
  <c r="C400" i="11" s="1"/>
  <c r="A401" i="11"/>
  <c r="B401" i="11"/>
  <c r="C401" i="11"/>
  <c r="A402" i="11"/>
  <c r="B402" i="11"/>
  <c r="C402" i="11" s="1"/>
  <c r="A403" i="11"/>
  <c r="B403" i="11"/>
  <c r="C403" i="11" s="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 s="1"/>
  <c r="A414" i="11"/>
  <c r="B414" i="11"/>
  <c r="C414" i="11" s="1"/>
  <c r="A415" i="11"/>
  <c r="B415" i="11"/>
  <c r="C415" i="11"/>
  <c r="A416" i="11"/>
  <c r="B416" i="11"/>
  <c r="C416" i="11" s="1"/>
  <c r="A417" i="11"/>
  <c r="B417" i="11"/>
  <c r="C417" i="11"/>
  <c r="A418" i="11"/>
  <c r="B418" i="11"/>
  <c r="C418" i="11" s="1"/>
  <c r="A419" i="11"/>
  <c r="B419" i="11"/>
  <c r="C419" i="11" s="1"/>
  <c r="A420" i="11"/>
  <c r="B420" i="11"/>
  <c r="C420" i="11" s="1"/>
  <c r="A421" i="11"/>
  <c r="B421" i="11"/>
  <c r="C421" i="11"/>
  <c r="A422" i="11"/>
  <c r="B422" i="11"/>
  <c r="C422" i="11" s="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 s="1"/>
  <c r="A428" i="11"/>
  <c r="B428" i="11"/>
  <c r="C428" i="11" s="1"/>
  <c r="A429" i="11"/>
  <c r="B429" i="11"/>
  <c r="C429" i="11" s="1"/>
  <c r="A430" i="11"/>
  <c r="B430" i="11"/>
  <c r="C430" i="11" s="1"/>
  <c r="A431" i="11"/>
  <c r="B431" i="11"/>
  <c r="C431" i="11"/>
  <c r="A432" i="11"/>
  <c r="B432" i="11"/>
  <c r="C432" i="11" s="1"/>
  <c r="A433" i="11"/>
  <c r="B433" i="11"/>
  <c r="C433" i="11"/>
  <c r="A434" i="11"/>
  <c r="B434" i="11"/>
  <c r="C434" i="11" s="1"/>
  <c r="A435" i="11"/>
  <c r="B435" i="11"/>
  <c r="C435" i="11" s="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 s="1"/>
  <c r="A446" i="11"/>
  <c r="B446" i="11"/>
  <c r="C446" i="11" s="1"/>
  <c r="A447" i="11"/>
  <c r="B447" i="11"/>
  <c r="C447" i="1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 s="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 s="1"/>
  <c r="A463" i="11"/>
  <c r="B463" i="11"/>
  <c r="C463" i="11"/>
  <c r="A464" i="11"/>
  <c r="B464" i="11"/>
  <c r="C464" i="11" s="1"/>
  <c r="A465" i="11"/>
  <c r="B465" i="11"/>
  <c r="C465" i="11"/>
  <c r="A466" i="11"/>
  <c r="B466" i="11"/>
  <c r="C466" i="11" s="1"/>
  <c r="A467" i="11"/>
  <c r="B467" i="11"/>
  <c r="C467" i="11" s="1"/>
  <c r="A468" i="11"/>
  <c r="B468" i="11"/>
  <c r="C468" i="11" s="1"/>
  <c r="A469" i="11"/>
  <c r="B469" i="11"/>
  <c r="C469" i="11"/>
  <c r="A470" i="11"/>
  <c r="B470" i="11"/>
  <c r="C470" i="11" s="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 s="1"/>
  <c r="A476" i="11"/>
  <c r="B476" i="11"/>
  <c r="C476" i="11" s="1"/>
  <c r="A477" i="11"/>
  <c r="B477" i="11"/>
  <c r="C477" i="11" s="1"/>
  <c r="A478" i="11"/>
  <c r="B478" i="11"/>
  <c r="C478" i="11" s="1"/>
  <c r="A479" i="11"/>
  <c r="B479" i="11"/>
  <c r="C479" i="1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 s="1"/>
  <c r="A484" i="11"/>
  <c r="B484" i="11"/>
  <c r="C484" i="11" s="1"/>
  <c r="A485" i="11"/>
  <c r="B485" i="11"/>
  <c r="C485" i="11"/>
  <c r="A486" i="11"/>
  <c r="B486" i="11"/>
  <c r="C486" i="11" s="1"/>
  <c r="A487" i="11"/>
  <c r="B487" i="11"/>
  <c r="C487" i="11"/>
  <c r="A488" i="11"/>
  <c r="B488" i="11"/>
  <c r="C488" i="11"/>
  <c r="A489" i="11"/>
  <c r="B489" i="11"/>
  <c r="C489" i="11"/>
  <c r="A490" i="11"/>
  <c r="B490" i="11"/>
  <c r="C490" i="11" s="1"/>
  <c r="A491" i="11"/>
  <c r="B491" i="11"/>
  <c r="C491" i="11" s="1"/>
  <c r="A492" i="11"/>
  <c r="B492" i="11"/>
  <c r="C492" i="11" s="1"/>
  <c r="A493" i="11"/>
  <c r="B493" i="11"/>
  <c r="C493" i="11"/>
  <c r="A494" i="11"/>
  <c r="B494" i="11"/>
  <c r="C494" i="11" s="1"/>
  <c r="A495" i="11"/>
  <c r="B495" i="11"/>
  <c r="C495" i="11"/>
  <c r="A496" i="11"/>
  <c r="B496" i="11"/>
  <c r="C496" i="11"/>
  <c r="A497" i="11"/>
  <c r="B497" i="11"/>
  <c r="C497" i="11"/>
  <c r="A498" i="11"/>
  <c r="B498" i="11"/>
  <c r="C498" i="11" s="1"/>
  <c r="A499" i="11"/>
  <c r="B499" i="11"/>
  <c r="C499" i="11" s="1"/>
  <c r="A500" i="11"/>
  <c r="B500" i="11"/>
  <c r="C500" i="11" s="1"/>
  <c r="A501" i="11"/>
  <c r="B501" i="11"/>
  <c r="C501" i="11"/>
  <c r="A502" i="11"/>
  <c r="B502" i="11"/>
  <c r="C502" i="11" s="1"/>
  <c r="A503" i="11"/>
  <c r="B503" i="11"/>
  <c r="C503" i="11"/>
  <c r="A504" i="11"/>
  <c r="B504" i="11"/>
  <c r="C504" i="11"/>
  <c r="A3" i="9"/>
  <c r="B6" i="9"/>
  <c r="C6" i="9"/>
  <c r="B7" i="9"/>
  <c r="B8" i="9"/>
  <c r="C8" i="9"/>
  <c r="A11" i="9"/>
  <c r="B11" i="9"/>
  <c r="C11" i="9" s="1"/>
  <c r="A12" i="9"/>
  <c r="B12" i="9"/>
  <c r="C12" i="9"/>
  <c r="A13" i="9"/>
  <c r="B13" i="9"/>
  <c r="C13" i="9"/>
  <c r="A14" i="9"/>
  <c r="B14" i="9"/>
  <c r="C14" i="9"/>
  <c r="A15" i="9"/>
  <c r="B15" i="9"/>
  <c r="C15" i="9" s="1"/>
  <c r="A16" i="9"/>
  <c r="B16" i="9"/>
  <c r="C16" i="9" s="1"/>
  <c r="A17" i="9"/>
  <c r="B17" i="9"/>
  <c r="C17" i="9" s="1"/>
  <c r="A18" i="9"/>
  <c r="B18" i="9"/>
  <c r="C18" i="9" s="1"/>
  <c r="A19" i="9"/>
  <c r="B19" i="9"/>
  <c r="C19" i="9" s="1"/>
  <c r="A20" i="9"/>
  <c r="B20" i="9"/>
  <c r="C20" i="9"/>
  <c r="A21" i="9"/>
  <c r="B21" i="9"/>
  <c r="C21" i="9" s="1"/>
  <c r="A22" i="9"/>
  <c r="B22" i="9"/>
  <c r="C22" i="9"/>
  <c r="A23" i="9"/>
  <c r="B23" i="9"/>
  <c r="C23" i="9"/>
  <c r="A24" i="9"/>
  <c r="B24" i="9"/>
  <c r="C24" i="9" s="1"/>
  <c r="A25" i="9"/>
  <c r="B25" i="9"/>
  <c r="C25" i="9" s="1"/>
  <c r="A26" i="9"/>
  <c r="B26" i="9"/>
  <c r="C26" i="9" s="1"/>
  <c r="A27" i="9"/>
  <c r="B27" i="9"/>
  <c r="C27" i="9" s="1"/>
  <c r="A28" i="9"/>
  <c r="B28" i="9"/>
  <c r="C28" i="9"/>
  <c r="A29" i="9"/>
  <c r="B29" i="9"/>
  <c r="C29" i="9" s="1"/>
  <c r="A30" i="9"/>
  <c r="B30" i="9"/>
  <c r="C30" i="9"/>
  <c r="A31" i="9"/>
  <c r="B31" i="9"/>
  <c r="C31" i="9"/>
  <c r="A32" i="9"/>
  <c r="B32" i="9"/>
  <c r="C32" i="9" s="1"/>
  <c r="A33" i="9"/>
  <c r="B33" i="9"/>
  <c r="C33" i="9" s="1"/>
  <c r="A34" i="9"/>
  <c r="B34" i="9"/>
  <c r="C34" i="9"/>
  <c r="A35" i="9"/>
  <c r="B35" i="9"/>
  <c r="C35" i="9" s="1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 s="1"/>
  <c r="A41" i="9"/>
  <c r="B41" i="9"/>
  <c r="C41" i="9" s="1"/>
  <c r="A42" i="9"/>
  <c r="B42" i="9"/>
  <c r="C42" i="9"/>
  <c r="A43" i="9"/>
  <c r="B43" i="9"/>
  <c r="C43" i="9" s="1"/>
  <c r="A44" i="9"/>
  <c r="B44" i="9"/>
  <c r="C44" i="9"/>
  <c r="A45" i="9"/>
  <c r="B45" i="9"/>
  <c r="C45" i="9"/>
  <c r="A46" i="9"/>
  <c r="B46" i="9"/>
  <c r="C46" i="9"/>
  <c r="A47" i="9"/>
  <c r="B47" i="9"/>
  <c r="C47" i="9" s="1"/>
  <c r="A48" i="9"/>
  <c r="B48" i="9"/>
  <c r="C48" i="9" s="1"/>
  <c r="A49" i="9"/>
  <c r="B49" i="9"/>
  <c r="C49" i="9" s="1"/>
  <c r="A50" i="9"/>
  <c r="B50" i="9"/>
  <c r="C50" i="9"/>
  <c r="A51" i="9"/>
  <c r="B51" i="9"/>
  <c r="C51" i="9" s="1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 s="1"/>
  <c r="A57" i="9"/>
  <c r="B57" i="9"/>
  <c r="C57" i="9" s="1"/>
  <c r="A58" i="9"/>
  <c r="B58" i="9"/>
  <c r="C58" i="9" s="1"/>
  <c r="A59" i="9"/>
  <c r="B59" i="9"/>
  <c r="C59" i="9" s="1"/>
  <c r="A60" i="9"/>
  <c r="B60" i="9"/>
  <c r="C60" i="9"/>
  <c r="A61" i="9"/>
  <c r="B61" i="9"/>
  <c r="C61" i="9" s="1"/>
  <c r="A62" i="9"/>
  <c r="B62" i="9"/>
  <c r="C62" i="9"/>
  <c r="A63" i="9"/>
  <c r="B63" i="9"/>
  <c r="C63" i="9"/>
  <c r="A64" i="9"/>
  <c r="B64" i="9"/>
  <c r="C64" i="9" s="1"/>
  <c r="A65" i="9"/>
  <c r="B65" i="9"/>
  <c r="C65" i="9" s="1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 s="1"/>
  <c r="A72" i="9"/>
  <c r="B72" i="9"/>
  <c r="C72" i="9" s="1"/>
  <c r="A73" i="9"/>
  <c r="B73" i="9"/>
  <c r="C73" i="9"/>
  <c r="A74" i="9"/>
  <c r="B74" i="9"/>
  <c r="C74" i="9" s="1"/>
  <c r="A75" i="9"/>
  <c r="B75" i="9"/>
  <c r="C75" i="9" s="1"/>
  <c r="A76" i="9"/>
  <c r="B76" i="9"/>
  <c r="C76" i="9"/>
  <c r="A77" i="9"/>
  <c r="B77" i="9"/>
  <c r="C77" i="9" s="1"/>
  <c r="A78" i="9"/>
  <c r="B78" i="9"/>
  <c r="C78" i="9"/>
  <c r="A79" i="9"/>
  <c r="B79" i="9"/>
  <c r="C79" i="9"/>
  <c r="A80" i="9"/>
  <c r="B80" i="9"/>
  <c r="C80" i="9" s="1"/>
  <c r="A81" i="9"/>
  <c r="B81" i="9"/>
  <c r="C81" i="9" s="1"/>
  <c r="A82" i="9"/>
  <c r="B82" i="9"/>
  <c r="C82" i="9"/>
  <c r="A83" i="9"/>
  <c r="B83" i="9"/>
  <c r="C83" i="9" s="1"/>
  <c r="A84" i="9"/>
  <c r="B84" i="9"/>
  <c r="C84" i="9" s="1"/>
  <c r="A85" i="9"/>
  <c r="B85" i="9"/>
  <c r="C85" i="9"/>
  <c r="A86" i="9"/>
  <c r="B86" i="9"/>
  <c r="C86" i="9"/>
  <c r="A87" i="9"/>
  <c r="B87" i="9"/>
  <c r="C87" i="9" s="1"/>
  <c r="A88" i="9"/>
  <c r="B88" i="9"/>
  <c r="C88" i="9" s="1"/>
  <c r="A89" i="9"/>
  <c r="B89" i="9"/>
  <c r="C89" i="9"/>
  <c r="A90" i="9"/>
  <c r="B90" i="9"/>
  <c r="C90" i="9" s="1"/>
  <c r="A91" i="9"/>
  <c r="B91" i="9"/>
  <c r="C91" i="9" s="1"/>
  <c r="A92" i="9"/>
  <c r="B92" i="9"/>
  <c r="C92" i="9"/>
  <c r="A93" i="9"/>
  <c r="B93" i="9"/>
  <c r="C93" i="9" s="1"/>
  <c r="A94" i="9"/>
  <c r="B94" i="9"/>
  <c r="C94" i="9"/>
  <c r="A95" i="9"/>
  <c r="B95" i="9"/>
  <c r="C95" i="9"/>
  <c r="A96" i="9"/>
  <c r="B96" i="9"/>
  <c r="C96" i="9" s="1"/>
  <c r="A97" i="9"/>
  <c r="B97" i="9"/>
  <c r="C97" i="9"/>
  <c r="A98" i="9"/>
  <c r="B98" i="9"/>
  <c r="C98" i="9"/>
  <c r="A99" i="9"/>
  <c r="B99" i="9"/>
  <c r="C99" i="9" s="1"/>
  <c r="A100" i="9"/>
  <c r="B100" i="9"/>
  <c r="C100" i="9"/>
  <c r="A101" i="9"/>
  <c r="B101" i="9"/>
  <c r="C101" i="9"/>
  <c r="A102" i="9"/>
  <c r="B102" i="9"/>
  <c r="C102" i="9"/>
  <c r="A103" i="9"/>
  <c r="B103" i="9"/>
  <c r="C103" i="9" s="1"/>
  <c r="A104" i="9"/>
  <c r="B104" i="9"/>
  <c r="C104" i="9"/>
  <c r="A105" i="9"/>
  <c r="B105" i="9"/>
  <c r="C105" i="9"/>
  <c r="A106" i="9"/>
  <c r="B106" i="9"/>
  <c r="C106" i="9"/>
  <c r="A107" i="9"/>
  <c r="B107" i="9"/>
  <c r="C107" i="9" s="1"/>
  <c r="A108" i="9"/>
  <c r="B108" i="9"/>
  <c r="C108" i="9"/>
  <c r="A109" i="9"/>
  <c r="B109" i="9"/>
  <c r="C109" i="9"/>
  <c r="A110" i="9"/>
  <c r="B110" i="9"/>
  <c r="C110" i="9"/>
  <c r="A111" i="9"/>
  <c r="B111" i="9"/>
  <c r="C111" i="9" s="1"/>
  <c r="A112" i="9"/>
  <c r="B112" i="9"/>
  <c r="C112" i="9" s="1"/>
  <c r="A113" i="9"/>
  <c r="B113" i="9"/>
  <c r="C113" i="9"/>
  <c r="A114" i="9"/>
  <c r="B114" i="9"/>
  <c r="C114" i="9" s="1"/>
  <c r="A115" i="9"/>
  <c r="B115" i="9"/>
  <c r="C115" i="9" s="1"/>
  <c r="A116" i="9"/>
  <c r="B116" i="9"/>
  <c r="C116" i="9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 s="1"/>
  <c r="A122" i="9"/>
  <c r="B122" i="9"/>
  <c r="C122" i="9"/>
  <c r="A123" i="9"/>
  <c r="B123" i="9"/>
  <c r="C123" i="9" s="1"/>
  <c r="A124" i="9"/>
  <c r="B124" i="9"/>
  <c r="C124" i="9" s="1"/>
  <c r="A125" i="9"/>
  <c r="B125" i="9"/>
  <c r="C125" i="9"/>
  <c r="A126" i="9"/>
  <c r="B126" i="9"/>
  <c r="C126" i="9"/>
  <c r="A127" i="9"/>
  <c r="B127" i="9"/>
  <c r="C127" i="9"/>
  <c r="A128" i="9"/>
  <c r="B128" i="9"/>
  <c r="C128" i="9" s="1"/>
  <c r="A129" i="9"/>
  <c r="B129" i="9"/>
  <c r="C129" i="9" s="1"/>
  <c r="A130" i="9"/>
  <c r="B130" i="9"/>
  <c r="C130" i="9"/>
  <c r="A131" i="9"/>
  <c r="B131" i="9"/>
  <c r="C131" i="9" s="1"/>
  <c r="A132" i="9"/>
  <c r="B132" i="9"/>
  <c r="C132" i="9" s="1"/>
  <c r="A133" i="9"/>
  <c r="B133" i="9"/>
  <c r="C133" i="9"/>
  <c r="A134" i="9"/>
  <c r="B134" i="9"/>
  <c r="C134" i="9"/>
  <c r="A135" i="9"/>
  <c r="B135" i="9"/>
  <c r="C135" i="9" s="1"/>
  <c r="A136" i="9"/>
  <c r="B136" i="9"/>
  <c r="C136" i="9"/>
  <c r="A137" i="9"/>
  <c r="B137" i="9"/>
  <c r="C137" i="9"/>
  <c r="A138" i="9"/>
  <c r="B138" i="9"/>
  <c r="C138" i="9"/>
  <c r="A139" i="9"/>
  <c r="B139" i="9"/>
  <c r="C139" i="9" s="1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 s="1"/>
  <c r="A147" i="9"/>
  <c r="B147" i="9"/>
  <c r="C147" i="9" s="1"/>
  <c r="A148" i="9"/>
  <c r="B148" i="9"/>
  <c r="C148" i="9"/>
  <c r="A149" i="9"/>
  <c r="B149" i="9"/>
  <c r="C149" i="9" s="1"/>
  <c r="A150" i="9"/>
  <c r="B150" i="9"/>
  <c r="C150" i="9"/>
  <c r="A151" i="9"/>
  <c r="B151" i="9"/>
  <c r="C151" i="9" s="1"/>
  <c r="A152" i="9"/>
  <c r="B152" i="9"/>
  <c r="C152" i="9"/>
  <c r="A153" i="9"/>
  <c r="B153" i="9"/>
  <c r="C153" i="9" s="1"/>
  <c r="A154" i="9"/>
  <c r="B154" i="9"/>
  <c r="C154" i="9" s="1"/>
  <c r="A155" i="9"/>
  <c r="B155" i="9"/>
  <c r="C155" i="9" s="1"/>
  <c r="A156" i="9"/>
  <c r="B156" i="9"/>
  <c r="C156" i="9" s="1"/>
  <c r="A157" i="9"/>
  <c r="B157" i="9"/>
  <c r="C157" i="9"/>
  <c r="A158" i="9"/>
  <c r="B158" i="9"/>
  <c r="C158" i="9"/>
  <c r="A159" i="9"/>
  <c r="B159" i="9"/>
  <c r="C159" i="9"/>
  <c r="A160" i="9"/>
  <c r="B160" i="9"/>
  <c r="C160" i="9" s="1"/>
  <c r="A161" i="9"/>
  <c r="B161" i="9"/>
  <c r="C161" i="9"/>
  <c r="A162" i="9"/>
  <c r="B162" i="9"/>
  <c r="C162" i="9" s="1"/>
  <c r="A163" i="9"/>
  <c r="B163" i="9"/>
  <c r="C163" i="9" s="1"/>
  <c r="A164" i="9"/>
  <c r="B164" i="9"/>
  <c r="C164" i="9"/>
  <c r="A165" i="9"/>
  <c r="B165" i="9"/>
  <c r="C165" i="9" s="1"/>
  <c r="A166" i="9"/>
  <c r="B166" i="9"/>
  <c r="C166" i="9"/>
  <c r="A167" i="9"/>
  <c r="B167" i="9"/>
  <c r="C167" i="9" s="1"/>
  <c r="A168" i="9"/>
  <c r="B168" i="9"/>
  <c r="C168" i="9" s="1"/>
  <c r="A169" i="9"/>
  <c r="B169" i="9"/>
  <c r="C169" i="9"/>
  <c r="A170" i="9"/>
  <c r="B170" i="9"/>
  <c r="C170" i="9"/>
  <c r="A171" i="9"/>
  <c r="B171" i="9"/>
  <c r="C171" i="9" s="1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 s="1"/>
  <c r="A179" i="9"/>
  <c r="B179" i="9"/>
  <c r="C179" i="9" s="1"/>
  <c r="A180" i="9"/>
  <c r="B180" i="9"/>
  <c r="C180" i="9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 s="1"/>
  <c r="A186" i="9"/>
  <c r="B186" i="9"/>
  <c r="C186" i="9"/>
  <c r="A187" i="9"/>
  <c r="B187" i="9"/>
  <c r="C187" i="9"/>
  <c r="A188" i="9"/>
  <c r="B188" i="9"/>
  <c r="C188" i="9"/>
  <c r="A189" i="9"/>
  <c r="B189" i="9"/>
  <c r="C189" i="9" s="1"/>
  <c r="A190" i="9"/>
  <c r="B190" i="9"/>
  <c r="C190" i="9"/>
  <c r="A191" i="9"/>
  <c r="B191" i="9"/>
  <c r="C191" i="9"/>
  <c r="A192" i="9"/>
  <c r="B192" i="9"/>
  <c r="C192" i="9"/>
  <c r="A193" i="9"/>
  <c r="B193" i="9"/>
  <c r="C193" i="9" s="1"/>
  <c r="A194" i="9"/>
  <c r="B194" i="9"/>
  <c r="C194" i="9"/>
  <c r="A195" i="9"/>
  <c r="B195" i="9"/>
  <c r="C195" i="9"/>
  <c r="A196" i="9"/>
  <c r="B196" i="9"/>
  <c r="C196" i="9"/>
  <c r="A197" i="9"/>
  <c r="B197" i="9"/>
  <c r="C197" i="9" s="1"/>
  <c r="A198" i="9"/>
  <c r="B198" i="9"/>
  <c r="C198" i="9"/>
  <c r="A199" i="9"/>
  <c r="B199" i="9"/>
  <c r="C199" i="9"/>
  <c r="A200" i="9"/>
  <c r="B200" i="9"/>
  <c r="C200" i="9"/>
  <c r="A201" i="9"/>
  <c r="B201" i="9"/>
  <c r="C201" i="9" s="1"/>
  <c r="A202" i="9"/>
  <c r="B202" i="9"/>
  <c r="C202" i="9"/>
  <c r="A203" i="9"/>
  <c r="B203" i="9"/>
  <c r="C203" i="9" s="1"/>
  <c r="A204" i="9"/>
  <c r="B204" i="9"/>
  <c r="C204" i="9"/>
  <c r="A205" i="9"/>
  <c r="B205" i="9"/>
  <c r="C205" i="9" s="1"/>
  <c r="A206" i="9"/>
  <c r="B206" i="9"/>
  <c r="C206" i="9" s="1"/>
  <c r="A207" i="9"/>
  <c r="B207" i="9"/>
  <c r="C207" i="9"/>
  <c r="A208" i="9"/>
  <c r="B208" i="9"/>
  <c r="C208" i="9"/>
  <c r="A209" i="9"/>
  <c r="B209" i="9"/>
  <c r="C209" i="9" s="1"/>
  <c r="A210" i="9"/>
  <c r="B210" i="9"/>
  <c r="C210" i="9" s="1"/>
  <c r="A211" i="9"/>
  <c r="B211" i="9"/>
  <c r="C211" i="9"/>
  <c r="A212" i="9"/>
  <c r="B212" i="9"/>
  <c r="C212" i="9"/>
  <c r="A213" i="9"/>
  <c r="B213" i="9"/>
  <c r="C213" i="9" s="1"/>
  <c r="A214" i="9"/>
  <c r="B214" i="9"/>
  <c r="C214" i="9"/>
  <c r="A215" i="9"/>
  <c r="B215" i="9"/>
  <c r="C215" i="9"/>
  <c r="A216" i="9"/>
  <c r="B216" i="9"/>
  <c r="C216" i="9"/>
  <c r="A217" i="9"/>
  <c r="B217" i="9"/>
  <c r="C217" i="9" s="1"/>
  <c r="A218" i="9"/>
  <c r="B218" i="9"/>
  <c r="C218" i="9"/>
  <c r="A219" i="9"/>
  <c r="B219" i="9"/>
  <c r="C219" i="9"/>
  <c r="A220" i="9"/>
  <c r="B220" i="9"/>
  <c r="C220" i="9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 s="1"/>
  <c r="A226" i="9"/>
  <c r="B226" i="9"/>
  <c r="C226" i="9" s="1"/>
  <c r="A227" i="9"/>
  <c r="B227" i="9"/>
  <c r="C227" i="9"/>
  <c r="A228" i="9"/>
  <c r="B228" i="9"/>
  <c r="C228" i="9"/>
  <c r="A229" i="9"/>
  <c r="B229" i="9"/>
  <c r="C229" i="9" s="1"/>
  <c r="A230" i="9"/>
  <c r="B230" i="9"/>
  <c r="C230" i="9"/>
  <c r="A231" i="9"/>
  <c r="B231" i="9"/>
  <c r="C231" i="9"/>
  <c r="A232" i="9"/>
  <c r="B232" i="9"/>
  <c r="C232" i="9"/>
  <c r="A233" i="9"/>
  <c r="B233" i="9"/>
  <c r="C233" i="9" s="1"/>
  <c r="A234" i="9"/>
  <c r="B234" i="9"/>
  <c r="C234" i="9"/>
  <c r="A235" i="9"/>
  <c r="B235" i="9"/>
  <c r="C235" i="9" s="1"/>
  <c r="A236" i="9"/>
  <c r="B236" i="9"/>
  <c r="C236" i="9"/>
  <c r="A237" i="9"/>
  <c r="B237" i="9"/>
  <c r="C237" i="9" s="1"/>
  <c r="A238" i="9"/>
  <c r="B238" i="9"/>
  <c r="C238" i="9" s="1"/>
  <c r="A239" i="9"/>
  <c r="B239" i="9"/>
  <c r="C239" i="9"/>
  <c r="A240" i="9"/>
  <c r="B240" i="9"/>
  <c r="C240" i="9"/>
  <c r="A241" i="9"/>
  <c r="B241" i="9"/>
  <c r="C241" i="9" s="1"/>
  <c r="A242" i="9"/>
  <c r="B242" i="9"/>
  <c r="C242" i="9" s="1"/>
  <c r="A243" i="9"/>
  <c r="B243" i="9"/>
  <c r="C243" i="9" s="1"/>
  <c r="A244" i="9"/>
  <c r="B244" i="9"/>
  <c r="C244" i="9"/>
  <c r="A245" i="9"/>
  <c r="B245" i="9"/>
  <c r="C245" i="9" s="1"/>
  <c r="A246" i="9"/>
  <c r="B246" i="9"/>
  <c r="C246" i="9" s="1"/>
  <c r="A247" i="9"/>
  <c r="B247" i="9"/>
  <c r="C247" i="9"/>
  <c r="A248" i="9"/>
  <c r="B248" i="9"/>
  <c r="C248" i="9"/>
  <c r="A249" i="9"/>
  <c r="B249" i="9"/>
  <c r="C249" i="9" s="1"/>
  <c r="A250" i="9"/>
  <c r="B250" i="9"/>
  <c r="C250" i="9"/>
  <c r="A251" i="9"/>
  <c r="B251" i="9"/>
  <c r="C251" i="9"/>
  <c r="A252" i="9"/>
  <c r="B252" i="9"/>
  <c r="C252" i="9"/>
  <c r="A253" i="9"/>
  <c r="B253" i="9"/>
  <c r="C253" i="9" s="1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/>
  <c r="A261" i="9"/>
  <c r="B261" i="9"/>
  <c r="C261" i="9" s="1"/>
  <c r="A262" i="9"/>
  <c r="B262" i="9"/>
  <c r="C262" i="9" s="1"/>
  <c r="A263" i="9"/>
  <c r="B263" i="9"/>
  <c r="C263" i="9"/>
  <c r="A264" i="9"/>
  <c r="B264" i="9"/>
  <c r="C264" i="9"/>
  <c r="A265" i="9"/>
  <c r="B265" i="9"/>
  <c r="C265" i="9" s="1"/>
  <c r="A266" i="9"/>
  <c r="B266" i="9"/>
  <c r="C266" i="9"/>
  <c r="A267" i="9"/>
  <c r="B267" i="9"/>
  <c r="C267" i="9" s="1"/>
  <c r="A268" i="9"/>
  <c r="B268" i="9"/>
  <c r="C268" i="9"/>
  <c r="A269" i="9"/>
  <c r="B269" i="9"/>
  <c r="C269" i="9" s="1"/>
  <c r="A270" i="9"/>
  <c r="B270" i="9"/>
  <c r="C270" i="9" s="1"/>
  <c r="A271" i="9"/>
  <c r="B271" i="9"/>
  <c r="C271" i="9" s="1"/>
  <c r="A272" i="9"/>
  <c r="B272" i="9"/>
  <c r="C272" i="9"/>
  <c r="A273" i="9"/>
  <c r="B273" i="9"/>
  <c r="C273" i="9" s="1"/>
  <c r="A274" i="9"/>
  <c r="B274" i="9"/>
  <c r="C274" i="9" s="1"/>
  <c r="A275" i="9"/>
  <c r="B275" i="9"/>
  <c r="C275" i="9" s="1"/>
  <c r="A276" i="9"/>
  <c r="B276" i="9"/>
  <c r="C276" i="9"/>
  <c r="A277" i="9"/>
  <c r="B277" i="9"/>
  <c r="C277" i="9" s="1"/>
  <c r="A278" i="9"/>
  <c r="B278" i="9"/>
  <c r="C278" i="9" s="1"/>
  <c r="A279" i="9"/>
  <c r="B279" i="9"/>
  <c r="C279" i="9"/>
  <c r="A280" i="9"/>
  <c r="B280" i="9"/>
  <c r="C280" i="9"/>
  <c r="A281" i="9"/>
  <c r="B281" i="9"/>
  <c r="C281" i="9" s="1"/>
  <c r="A282" i="9"/>
  <c r="B282" i="9"/>
  <c r="C282" i="9"/>
  <c r="A283" i="9"/>
  <c r="B283" i="9"/>
  <c r="C283" i="9"/>
  <c r="A284" i="9"/>
  <c r="B284" i="9"/>
  <c r="C284" i="9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 s="1"/>
  <c r="A290" i="9"/>
  <c r="B290" i="9"/>
  <c r="C290" i="9"/>
  <c r="A291" i="9"/>
  <c r="B291" i="9"/>
  <c r="C291" i="9" s="1"/>
  <c r="A292" i="9"/>
  <c r="B292" i="9"/>
  <c r="C292" i="9"/>
  <c r="A293" i="9"/>
  <c r="B293" i="9"/>
  <c r="C293" i="9" s="1"/>
  <c r="A294" i="9"/>
  <c r="B294" i="9"/>
  <c r="C294" i="9" s="1"/>
  <c r="A295" i="9"/>
  <c r="B295" i="9"/>
  <c r="C295" i="9"/>
  <c r="A296" i="9"/>
  <c r="B296" i="9"/>
  <c r="C296" i="9"/>
  <c r="A297" i="9"/>
  <c r="B297" i="9"/>
  <c r="C297" i="9" s="1"/>
  <c r="A298" i="9"/>
  <c r="B298" i="9"/>
  <c r="C298" i="9"/>
  <c r="A299" i="9"/>
  <c r="B299" i="9"/>
  <c r="C299" i="9" s="1"/>
  <c r="A300" i="9"/>
  <c r="B300" i="9"/>
  <c r="C300" i="9"/>
  <c r="A301" i="9"/>
  <c r="B301" i="9"/>
  <c r="C301" i="9" s="1"/>
  <c r="A302" i="9"/>
  <c r="B302" i="9"/>
  <c r="C302" i="9" s="1"/>
  <c r="A303" i="9"/>
  <c r="B303" i="9"/>
  <c r="C303" i="9" s="1"/>
  <c r="A304" i="9"/>
  <c r="B304" i="9"/>
  <c r="C304" i="9"/>
  <c r="A305" i="9"/>
  <c r="B305" i="9"/>
  <c r="C305" i="9" s="1"/>
  <c r="A306" i="9"/>
  <c r="B306" i="9"/>
  <c r="C306" i="9" s="1"/>
  <c r="A307" i="9"/>
  <c r="B307" i="9"/>
  <c r="C307" i="9" s="1"/>
  <c r="A308" i="9"/>
  <c r="B308" i="9"/>
  <c r="C308" i="9"/>
  <c r="A309" i="9"/>
  <c r="B309" i="9"/>
  <c r="C309" i="9" s="1"/>
  <c r="A310" i="9"/>
  <c r="B310" i="9"/>
  <c r="C310" i="9" s="1"/>
  <c r="A311" i="9"/>
  <c r="B311" i="9"/>
  <c r="C311" i="9"/>
  <c r="A312" i="9"/>
  <c r="B312" i="9"/>
  <c r="C312" i="9"/>
  <c r="A313" i="9"/>
  <c r="B313" i="9"/>
  <c r="C313" i="9" s="1"/>
  <c r="A314" i="9"/>
  <c r="B314" i="9"/>
  <c r="C314" i="9"/>
  <c r="A315" i="9"/>
  <c r="B315" i="9"/>
  <c r="C315" i="9"/>
  <c r="A316" i="9"/>
  <c r="B316" i="9"/>
  <c r="C316" i="9"/>
  <c r="A317" i="9"/>
  <c r="B317" i="9"/>
  <c r="C317" i="9" s="1"/>
  <c r="A318" i="9"/>
  <c r="B318" i="9"/>
  <c r="C318" i="9"/>
  <c r="A319" i="9"/>
  <c r="B319" i="9"/>
  <c r="C319" i="9"/>
  <c r="A320" i="9"/>
  <c r="B320" i="9"/>
  <c r="C320" i="9"/>
  <c r="A321" i="9"/>
  <c r="B321" i="9"/>
  <c r="C321" i="9" s="1"/>
  <c r="A322" i="9"/>
  <c r="B322" i="9"/>
  <c r="C322" i="9"/>
  <c r="A323" i="9"/>
  <c r="B323" i="9"/>
  <c r="C323" i="9" s="1"/>
  <c r="A324" i="9"/>
  <c r="B324" i="9"/>
  <c r="C324" i="9"/>
  <c r="A325" i="9"/>
  <c r="B325" i="9"/>
  <c r="C325" i="9" s="1"/>
  <c r="A326" i="9"/>
  <c r="B326" i="9"/>
  <c r="C326" i="9" s="1"/>
  <c r="A327" i="9"/>
  <c r="B327" i="9"/>
  <c r="C327" i="9"/>
  <c r="A328" i="9"/>
  <c r="B328" i="9"/>
  <c r="C328" i="9"/>
  <c r="A329" i="9"/>
  <c r="B329" i="9"/>
  <c r="C329" i="9" s="1"/>
  <c r="A330" i="9"/>
  <c r="B330" i="9"/>
  <c r="C330" i="9"/>
  <c r="A331" i="9"/>
  <c r="B331" i="9"/>
  <c r="C331" i="9" s="1"/>
  <c r="A332" i="9"/>
  <c r="B332" i="9"/>
  <c r="C332" i="9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/>
  <c r="A337" i="9"/>
  <c r="B337" i="9"/>
  <c r="C337" i="9" s="1"/>
  <c r="A338" i="9"/>
  <c r="B338" i="9"/>
  <c r="C338" i="9" s="1"/>
  <c r="A339" i="9"/>
  <c r="B339" i="9"/>
  <c r="C339" i="9" s="1"/>
  <c r="A340" i="9"/>
  <c r="B340" i="9"/>
  <c r="C340" i="9"/>
  <c r="A341" i="9"/>
  <c r="B341" i="9"/>
  <c r="C341" i="9" s="1"/>
  <c r="A342" i="9"/>
  <c r="B342" i="9"/>
  <c r="C342" i="9" s="1"/>
  <c r="A343" i="9"/>
  <c r="B343" i="9"/>
  <c r="C343" i="9"/>
  <c r="A344" i="9"/>
  <c r="B344" i="9"/>
  <c r="C344" i="9"/>
  <c r="A345" i="9"/>
  <c r="B345" i="9"/>
  <c r="C345" i="9" s="1"/>
  <c r="A346" i="9"/>
  <c r="B346" i="9"/>
  <c r="C346" i="9"/>
  <c r="A347" i="9"/>
  <c r="B347" i="9"/>
  <c r="C347" i="9"/>
  <c r="A348" i="9"/>
  <c r="B348" i="9"/>
  <c r="C348" i="9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 s="1"/>
  <c r="A354" i="9"/>
  <c r="B354" i="9"/>
  <c r="C354" i="9"/>
  <c r="A355" i="9"/>
  <c r="B355" i="9"/>
  <c r="C355" i="9" s="1"/>
  <c r="A356" i="9"/>
  <c r="B356" i="9"/>
  <c r="C356" i="9"/>
  <c r="A357" i="9"/>
  <c r="B357" i="9"/>
  <c r="C357" i="9" s="1"/>
  <c r="A358" i="9"/>
  <c r="B358" i="9"/>
  <c r="C358" i="9" s="1"/>
  <c r="A359" i="9"/>
  <c r="B359" i="9"/>
  <c r="C359" i="9"/>
  <c r="A360" i="9"/>
  <c r="B360" i="9"/>
  <c r="C360" i="9"/>
  <c r="A361" i="9"/>
  <c r="B361" i="9"/>
  <c r="C361" i="9" s="1"/>
  <c r="A362" i="9"/>
  <c r="B362" i="9"/>
  <c r="C362" i="9"/>
  <c r="A363" i="9"/>
  <c r="B363" i="9"/>
  <c r="C363" i="9" s="1"/>
  <c r="A364" i="9"/>
  <c r="B364" i="9"/>
  <c r="C364" i="9"/>
  <c r="A365" i="9"/>
  <c r="B365" i="9"/>
  <c r="C365" i="9" s="1"/>
  <c r="A366" i="9"/>
  <c r="B366" i="9"/>
  <c r="C366" i="9" s="1"/>
  <c r="A367" i="9"/>
  <c r="B367" i="9"/>
  <c r="C367" i="9" s="1"/>
  <c r="A368" i="9"/>
  <c r="B368" i="9"/>
  <c r="C368" i="9"/>
  <c r="A369" i="9"/>
  <c r="B369" i="9"/>
  <c r="C369" i="9" s="1"/>
  <c r="A370" i="9"/>
  <c r="B370" i="9"/>
  <c r="C370" i="9" s="1"/>
  <c r="A371" i="9"/>
  <c r="B371" i="9"/>
  <c r="C371" i="9" s="1"/>
  <c r="A372" i="9"/>
  <c r="B372" i="9"/>
  <c r="C372" i="9"/>
  <c r="A373" i="9"/>
  <c r="B373" i="9"/>
  <c r="C373" i="9" s="1"/>
  <c r="A374" i="9"/>
  <c r="B374" i="9"/>
  <c r="C374" i="9" s="1"/>
  <c r="A375" i="9"/>
  <c r="B375" i="9"/>
  <c r="C375" i="9"/>
  <c r="A376" i="9"/>
  <c r="B376" i="9"/>
  <c r="C376" i="9"/>
  <c r="A377" i="9"/>
  <c r="B377" i="9"/>
  <c r="C377" i="9" s="1"/>
  <c r="A378" i="9"/>
  <c r="B378" i="9"/>
  <c r="C378" i="9"/>
  <c r="A379" i="9"/>
  <c r="B379" i="9"/>
  <c r="C379" i="9"/>
  <c r="A380" i="9"/>
  <c r="B380" i="9"/>
  <c r="C380" i="9"/>
  <c r="A381" i="9"/>
  <c r="B381" i="9"/>
  <c r="C381" i="9" s="1"/>
  <c r="A382" i="9"/>
  <c r="B382" i="9"/>
  <c r="C382" i="9"/>
  <c r="A383" i="9"/>
  <c r="B383" i="9"/>
  <c r="C383" i="9"/>
  <c r="A384" i="9"/>
  <c r="B384" i="9"/>
  <c r="C384" i="9"/>
  <c r="A385" i="9"/>
  <c r="B385" i="9"/>
  <c r="C385" i="9" s="1"/>
  <c r="A386" i="9"/>
  <c r="B386" i="9"/>
  <c r="C386" i="9"/>
  <c r="A387" i="9"/>
  <c r="B387" i="9"/>
  <c r="C387" i="9" s="1"/>
  <c r="A388" i="9"/>
  <c r="B388" i="9"/>
  <c r="C388" i="9"/>
  <c r="A389" i="9"/>
  <c r="B389" i="9"/>
  <c r="C389" i="9" s="1"/>
  <c r="A390" i="9"/>
  <c r="B390" i="9"/>
  <c r="C390" i="9" s="1"/>
  <c r="A391" i="9"/>
  <c r="B391" i="9"/>
  <c r="C391" i="9"/>
  <c r="A392" i="9"/>
  <c r="B392" i="9"/>
  <c r="C392" i="9"/>
  <c r="A393" i="9"/>
  <c r="B393" i="9"/>
  <c r="C393" i="9" s="1"/>
  <c r="A394" i="9"/>
  <c r="B394" i="9"/>
  <c r="C394" i="9"/>
  <c r="A395" i="9"/>
  <c r="B395" i="9"/>
  <c r="C395" i="9" s="1"/>
  <c r="A396" i="9"/>
  <c r="B396" i="9"/>
  <c r="C396" i="9"/>
  <c r="A397" i="9"/>
  <c r="B397" i="9"/>
  <c r="C397" i="9" s="1"/>
  <c r="A398" i="9"/>
  <c r="B398" i="9"/>
  <c r="C398" i="9" s="1"/>
  <c r="A399" i="9"/>
  <c r="B399" i="9"/>
  <c r="C399" i="9" s="1"/>
  <c r="A400" i="9"/>
  <c r="B400" i="9"/>
  <c r="C400" i="9"/>
  <c r="A401" i="9"/>
  <c r="B401" i="9"/>
  <c r="C401" i="9" s="1"/>
  <c r="A402" i="9"/>
  <c r="B402" i="9"/>
  <c r="C402" i="9" s="1"/>
  <c r="A403" i="9"/>
  <c r="B403" i="9"/>
  <c r="C403" i="9" s="1"/>
  <c r="A404" i="9"/>
  <c r="B404" i="9"/>
  <c r="C404" i="9"/>
  <c r="A405" i="9"/>
  <c r="B405" i="9"/>
  <c r="C405" i="9" s="1"/>
  <c r="A406" i="9"/>
  <c r="B406" i="9"/>
  <c r="C406" i="9" s="1"/>
  <c r="A407" i="9"/>
  <c r="B407" i="9"/>
  <c r="C407" i="9"/>
  <c r="A408" i="9"/>
  <c r="B408" i="9"/>
  <c r="C408" i="9"/>
  <c r="A409" i="9"/>
  <c r="B409" i="9"/>
  <c r="C409" i="9" s="1"/>
  <c r="A410" i="9"/>
  <c r="B410" i="9"/>
  <c r="C410" i="9"/>
  <c r="A411" i="9"/>
  <c r="B411" i="9"/>
  <c r="C411" i="9"/>
  <c r="A412" i="9"/>
  <c r="B412" i="9"/>
  <c r="C412" i="9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 s="1"/>
  <c r="A420" i="9"/>
  <c r="B420" i="9"/>
  <c r="C420" i="9"/>
  <c r="A421" i="9"/>
  <c r="B421" i="9"/>
  <c r="C421" i="9" s="1"/>
  <c r="A422" i="9"/>
  <c r="B422" i="9"/>
  <c r="C422" i="9" s="1"/>
  <c r="A423" i="9"/>
  <c r="B423" i="9"/>
  <c r="C423" i="9"/>
  <c r="A424" i="9"/>
  <c r="B424" i="9"/>
  <c r="C424" i="9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/>
  <c r="A433" i="9"/>
  <c r="B433" i="9"/>
  <c r="C433" i="9" s="1"/>
  <c r="A434" i="9"/>
  <c r="B434" i="9"/>
  <c r="C434" i="9" s="1"/>
  <c r="A435" i="9"/>
  <c r="B435" i="9"/>
  <c r="C435" i="9" s="1"/>
  <c r="A436" i="9"/>
  <c r="B436" i="9"/>
  <c r="C436" i="9"/>
  <c r="A437" i="9"/>
  <c r="B437" i="9"/>
  <c r="C437" i="9" s="1"/>
  <c r="A438" i="9"/>
  <c r="B438" i="9"/>
  <c r="C438" i="9" s="1"/>
  <c r="A439" i="9"/>
  <c r="B439" i="9"/>
  <c r="C439" i="9"/>
  <c r="A440" i="9"/>
  <c r="B440" i="9"/>
  <c r="C440" i="9"/>
  <c r="A441" i="9"/>
  <c r="B441" i="9"/>
  <c r="C441" i="9" s="1"/>
  <c r="A442" i="9"/>
  <c r="B442" i="9"/>
  <c r="C442" i="9"/>
  <c r="A443" i="9"/>
  <c r="B443" i="9"/>
  <c r="C443" i="9"/>
  <c r="A444" i="9"/>
  <c r="B444" i="9"/>
  <c r="C444" i="9"/>
  <c r="A445" i="9"/>
  <c r="B445" i="9"/>
  <c r="C445" i="9" s="1"/>
  <c r="A446" i="9"/>
  <c r="B446" i="9"/>
  <c r="C446" i="9"/>
  <c r="A447" i="9"/>
  <c r="B447" i="9"/>
  <c r="C447" i="9"/>
  <c r="A448" i="9"/>
  <c r="B448" i="9"/>
  <c r="C448" i="9"/>
  <c r="A449" i="9"/>
  <c r="B449" i="9"/>
  <c r="C449" i="9" s="1"/>
  <c r="A450" i="9"/>
  <c r="B450" i="9"/>
  <c r="C450" i="9"/>
  <c r="A451" i="9"/>
  <c r="B451" i="9"/>
  <c r="C451" i="9" s="1"/>
  <c r="A452" i="9"/>
  <c r="B452" i="9"/>
  <c r="C452" i="9"/>
  <c r="A453" i="9"/>
  <c r="B453" i="9"/>
  <c r="C453" i="9" s="1"/>
  <c r="A454" i="9"/>
  <c r="B454" i="9"/>
  <c r="C454" i="9" s="1"/>
  <c r="A455" i="9"/>
  <c r="B455" i="9"/>
  <c r="C455" i="9"/>
  <c r="A456" i="9"/>
  <c r="B456" i="9"/>
  <c r="C456" i="9"/>
  <c r="A457" i="9"/>
  <c r="B457" i="9"/>
  <c r="C457" i="9" s="1"/>
  <c r="A458" i="9"/>
  <c r="B458" i="9"/>
  <c r="C458" i="9"/>
  <c r="A459" i="9"/>
  <c r="B459" i="9"/>
  <c r="C459" i="9" s="1"/>
  <c r="A460" i="9"/>
  <c r="B460" i="9"/>
  <c r="C460" i="9"/>
  <c r="A461" i="9"/>
  <c r="B461" i="9"/>
  <c r="C461" i="9" s="1"/>
  <c r="A462" i="9"/>
  <c r="B462" i="9"/>
  <c r="C462" i="9" s="1"/>
  <c r="A463" i="9"/>
  <c r="B463" i="9"/>
  <c r="C463" i="9" s="1"/>
  <c r="A464" i="9"/>
  <c r="B464" i="9"/>
  <c r="C464" i="9"/>
  <c r="A465" i="9"/>
  <c r="B465" i="9"/>
  <c r="C465" i="9" s="1"/>
  <c r="A466" i="9"/>
  <c r="B466" i="9"/>
  <c r="C466" i="9" s="1"/>
  <c r="A467" i="9"/>
  <c r="B467" i="9"/>
  <c r="C467" i="9" s="1"/>
  <c r="A468" i="9"/>
  <c r="B468" i="9"/>
  <c r="C468" i="9"/>
  <c r="A469" i="9"/>
  <c r="B469" i="9"/>
  <c r="C469" i="9" s="1"/>
  <c r="A470" i="9"/>
  <c r="B470" i="9"/>
  <c r="C470" i="9" s="1"/>
  <c r="A471" i="9"/>
  <c r="B471" i="9"/>
  <c r="C471" i="9"/>
  <c r="A472" i="9"/>
  <c r="B472" i="9"/>
  <c r="C472" i="9"/>
  <c r="A473" i="9"/>
  <c r="B473" i="9"/>
  <c r="C473" i="9" s="1"/>
  <c r="A474" i="9"/>
  <c r="B474" i="9"/>
  <c r="C474" i="9"/>
  <c r="A475" i="9"/>
  <c r="B475" i="9"/>
  <c r="C475" i="9"/>
  <c r="A476" i="9"/>
  <c r="B476" i="9"/>
  <c r="C476" i="9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/>
  <c r="A483" i="9"/>
  <c r="B483" i="9"/>
  <c r="C483" i="9" s="1"/>
  <c r="A484" i="9"/>
  <c r="B484" i="9"/>
  <c r="C484" i="9"/>
  <c r="A485" i="9"/>
  <c r="B485" i="9"/>
  <c r="C485" i="9" s="1"/>
  <c r="A486" i="9"/>
  <c r="B486" i="9"/>
  <c r="C486" i="9" s="1"/>
  <c r="A487" i="9"/>
  <c r="B487" i="9"/>
  <c r="C487" i="9"/>
  <c r="A488" i="9"/>
  <c r="B488" i="9"/>
  <c r="C488" i="9"/>
  <c r="A489" i="9"/>
  <c r="B489" i="9"/>
  <c r="C489" i="9" s="1"/>
  <c r="A490" i="9"/>
  <c r="B490" i="9"/>
  <c r="C490" i="9"/>
  <c r="A491" i="9"/>
  <c r="B491" i="9"/>
  <c r="C491" i="9" s="1"/>
  <c r="A492" i="9"/>
  <c r="B492" i="9"/>
  <c r="C492" i="9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/>
  <c r="A501" i="9"/>
  <c r="B501" i="9"/>
  <c r="C501" i="9" s="1"/>
  <c r="A502" i="9"/>
  <c r="B502" i="9"/>
  <c r="C502" i="9" s="1"/>
  <c r="A503" i="9"/>
  <c r="B503" i="9"/>
  <c r="C503" i="9"/>
  <c r="A504" i="9"/>
  <c r="B504" i="9"/>
  <c r="C504" i="9"/>
  <c r="A505" i="9"/>
  <c r="B505" i="9"/>
  <c r="C505" i="9" s="1"/>
  <c r="A506" i="9"/>
  <c r="B506" i="9"/>
  <c r="C506" i="9"/>
  <c r="A507" i="9"/>
  <c r="B507" i="9"/>
  <c r="C507" i="9"/>
  <c r="A3" i="10"/>
  <c r="AK4" i="10"/>
  <c r="AK5" i="10"/>
  <c r="B6" i="10"/>
  <c r="AK6" i="10"/>
  <c r="AK7" i="10"/>
  <c r="AK8" i="10"/>
  <c r="AK9" i="10"/>
  <c r="A10" i="10"/>
  <c r="B10" i="10"/>
  <c r="C10" i="10"/>
  <c r="D10" i="10"/>
  <c r="E10" i="10" s="1"/>
  <c r="AK10" i="10"/>
  <c r="A11" i="10"/>
  <c r="B11" i="10"/>
  <c r="D11" i="10" s="1"/>
  <c r="E11" i="10" s="1"/>
  <c r="C11" i="10"/>
  <c r="AK11" i="10"/>
  <c r="A12" i="10"/>
  <c r="B12" i="10"/>
  <c r="C12" i="10"/>
  <c r="D12" i="10"/>
  <c r="E12" i="10" s="1"/>
  <c r="AK12" i="10"/>
  <c r="A13" i="10"/>
  <c r="B13" i="10"/>
  <c r="C13" i="10"/>
  <c r="D13" i="10"/>
  <c r="E13" i="10" s="1"/>
  <c r="AK13" i="10"/>
  <c r="A14" i="10"/>
  <c r="B14" i="10"/>
  <c r="D14" i="10" s="1"/>
  <c r="E14" i="10" s="1"/>
  <c r="C14" i="10"/>
  <c r="AK14" i="10"/>
  <c r="A15" i="10"/>
  <c r="B15" i="10"/>
  <c r="C15" i="10"/>
  <c r="D15" i="10"/>
  <c r="E15" i="10" s="1"/>
  <c r="AK15" i="10"/>
  <c r="A16" i="10"/>
  <c r="B16" i="10"/>
  <c r="C16" i="10"/>
  <c r="D16" i="10"/>
  <c r="E16" i="10" s="1"/>
  <c r="AK16" i="10"/>
  <c r="A17" i="10"/>
  <c r="B17" i="10"/>
  <c r="D17" i="10" s="1"/>
  <c r="E17" i="10" s="1"/>
  <c r="C17" i="10"/>
  <c r="AK17" i="10"/>
  <c r="A18" i="10"/>
  <c r="B18" i="10"/>
  <c r="C18" i="10"/>
  <c r="D18" i="10"/>
  <c r="E18" i="10" s="1"/>
  <c r="AK18" i="10"/>
  <c r="A19" i="10"/>
  <c r="B19" i="10"/>
  <c r="C19" i="10"/>
  <c r="D19" i="10"/>
  <c r="E19" i="10" s="1"/>
  <c r="AK19" i="10"/>
  <c r="A20" i="10"/>
  <c r="B20" i="10"/>
  <c r="D20" i="10" s="1"/>
  <c r="E20" i="10" s="1"/>
  <c r="C20" i="10"/>
  <c r="AK20" i="10"/>
  <c r="A21" i="10"/>
  <c r="B21" i="10"/>
  <c r="D21" i="10" s="1"/>
  <c r="E21" i="10" s="1"/>
  <c r="C21" i="10"/>
  <c r="AK21" i="10"/>
  <c r="A22" i="10"/>
  <c r="B22" i="10"/>
  <c r="C22" i="10"/>
  <c r="D22" i="10"/>
  <c r="E22" i="10"/>
  <c r="AK22" i="10"/>
  <c r="A23" i="10"/>
  <c r="B23" i="10"/>
  <c r="D23" i="10" s="1"/>
  <c r="E23" i="10" s="1"/>
  <c r="C23" i="10"/>
  <c r="AK23" i="10"/>
  <c r="A24" i="10"/>
  <c r="B24" i="10"/>
  <c r="C24" i="10"/>
  <c r="D24" i="10"/>
  <c r="E24" i="10" s="1"/>
  <c r="AK24" i="10"/>
  <c r="A25" i="10"/>
  <c r="B25" i="10"/>
  <c r="C25" i="10"/>
  <c r="D25" i="10" s="1"/>
  <c r="E25" i="10" s="1"/>
  <c r="AK25" i="10"/>
  <c r="A26" i="10"/>
  <c r="B26" i="10"/>
  <c r="C26" i="10"/>
  <c r="D26" i="10" s="1"/>
  <c r="E26" i="10" s="1"/>
  <c r="AK26" i="10"/>
  <c r="A27" i="10"/>
  <c r="B27" i="10"/>
  <c r="D27" i="10" s="1"/>
  <c r="C27" i="10"/>
  <c r="E27" i="10"/>
  <c r="A28" i="10"/>
  <c r="B28" i="10"/>
  <c r="C28" i="10"/>
  <c r="A29" i="10"/>
  <c r="B29" i="10"/>
  <c r="C29" i="10"/>
  <c r="D29" i="10"/>
  <c r="E29" i="10" s="1"/>
  <c r="A30" i="10"/>
  <c r="B30" i="10"/>
  <c r="C30" i="10"/>
  <c r="A31" i="10"/>
  <c r="B31" i="10"/>
  <c r="C31" i="10"/>
  <c r="D31" i="10" s="1"/>
  <c r="E31" i="10" s="1"/>
  <c r="A32" i="10"/>
  <c r="B32" i="10"/>
  <c r="C32" i="10"/>
  <c r="D32" i="10" s="1"/>
  <c r="E32" i="10" s="1"/>
  <c r="A33" i="10"/>
  <c r="B33" i="10"/>
  <c r="D33" i="10" s="1"/>
  <c r="E33" i="10" s="1"/>
  <c r="C33" i="10"/>
  <c r="A34" i="10"/>
  <c r="B34" i="10"/>
  <c r="C34" i="10"/>
  <c r="D34" i="10"/>
  <c r="E34" i="10" s="1"/>
  <c r="A35" i="10"/>
  <c r="B35" i="10"/>
  <c r="D35" i="10" s="1"/>
  <c r="E35" i="10" s="1"/>
  <c r="C35" i="10"/>
  <c r="A36" i="10"/>
  <c r="B36" i="10"/>
  <c r="D36" i="10" s="1"/>
  <c r="E36" i="10" s="1"/>
  <c r="C36" i="10"/>
  <c r="A37" i="10"/>
  <c r="B37" i="10"/>
  <c r="C37" i="10"/>
  <c r="A38" i="10"/>
  <c r="B38" i="10"/>
  <c r="C38" i="10"/>
  <c r="A39" i="10"/>
  <c r="B39" i="10"/>
  <c r="D39" i="10" s="1"/>
  <c r="C39" i="10"/>
  <c r="E39" i="10"/>
  <c r="A40" i="10"/>
  <c r="B40" i="10"/>
  <c r="C40" i="10"/>
  <c r="D40" i="10"/>
  <c r="E40" i="10" s="1"/>
  <c r="A41" i="10"/>
  <c r="B41" i="10"/>
  <c r="C41" i="10"/>
  <c r="D41" i="10" s="1"/>
  <c r="E41" i="10" s="1"/>
  <c r="A42" i="10"/>
  <c r="B42" i="10"/>
  <c r="C42" i="10"/>
  <c r="D42" i="10" s="1"/>
  <c r="E42" i="10" s="1"/>
  <c r="A43" i="10"/>
  <c r="B43" i="10"/>
  <c r="C43" i="10"/>
  <c r="D43" i="10"/>
  <c r="E43" i="10" s="1"/>
  <c r="A44" i="10"/>
  <c r="B44" i="10"/>
  <c r="D44" i="10" s="1"/>
  <c r="E44" i="10" s="1"/>
  <c r="C44" i="10"/>
  <c r="A45" i="10"/>
  <c r="B45" i="10"/>
  <c r="D45" i="10" s="1"/>
  <c r="E45" i="10" s="1"/>
  <c r="C45" i="10"/>
  <c r="A46" i="10"/>
  <c r="B46" i="10"/>
  <c r="D46" i="10" s="1"/>
  <c r="E46" i="10" s="1"/>
  <c r="C46" i="10"/>
  <c r="A47" i="10"/>
  <c r="B47" i="10"/>
  <c r="C47" i="10"/>
  <c r="D47" i="10"/>
  <c r="E47" i="10" s="1"/>
  <c r="A48" i="10"/>
  <c r="B48" i="10"/>
  <c r="D48" i="10" s="1"/>
  <c r="E48" i="10" s="1"/>
  <c r="C48" i="10"/>
  <c r="A49" i="10"/>
  <c r="B49" i="10"/>
  <c r="C49" i="10"/>
  <c r="D49" i="10"/>
  <c r="E49" i="10"/>
  <c r="A50" i="10"/>
  <c r="B50" i="10"/>
  <c r="C50" i="10"/>
  <c r="D50" i="10"/>
  <c r="E50" i="10" s="1"/>
  <c r="A51" i="10"/>
  <c r="B51" i="10"/>
  <c r="C51" i="10"/>
  <c r="A52" i="10"/>
  <c r="B52" i="10"/>
  <c r="D52" i="10" s="1"/>
  <c r="E52" i="10" s="1"/>
  <c r="C52" i="10"/>
  <c r="A53" i="10"/>
  <c r="B53" i="10"/>
  <c r="C53" i="10"/>
  <c r="A54" i="10"/>
  <c r="B54" i="10"/>
  <c r="C54" i="10"/>
  <c r="D54" i="10" s="1"/>
  <c r="E54" i="10"/>
  <c r="A55" i="10"/>
  <c r="B55" i="10"/>
  <c r="C55" i="10"/>
  <c r="D55" i="10"/>
  <c r="E55" i="10" s="1"/>
  <c r="A56" i="10"/>
  <c r="B56" i="10"/>
  <c r="C56" i="10"/>
  <c r="D56" i="10"/>
  <c r="E56" i="10" s="1"/>
  <c r="A57" i="10"/>
  <c r="B57" i="10"/>
  <c r="D57" i="10" s="1"/>
  <c r="C57" i="10"/>
  <c r="E57" i="10"/>
  <c r="A58" i="10"/>
  <c r="B58" i="10"/>
  <c r="C58" i="10"/>
  <c r="D58" i="10"/>
  <c r="E58" i="10" s="1"/>
  <c r="A59" i="10"/>
  <c r="B59" i="10"/>
  <c r="C59" i="10"/>
  <c r="D59" i="10" s="1"/>
  <c r="E59" i="10" s="1"/>
  <c r="A60" i="10"/>
  <c r="B60" i="10"/>
  <c r="C60" i="10"/>
  <c r="A61" i="10"/>
  <c r="B61" i="10"/>
  <c r="D61" i="10" s="1"/>
  <c r="E61" i="10" s="1"/>
  <c r="C61" i="10"/>
  <c r="A62" i="10"/>
  <c r="B62" i="10"/>
  <c r="C62" i="10"/>
  <c r="D62" i="10" s="1"/>
  <c r="E62" i="10" s="1"/>
  <c r="A63" i="10"/>
  <c r="B63" i="10"/>
  <c r="C63" i="10"/>
  <c r="D63" i="10"/>
  <c r="E63" i="10" s="1"/>
  <c r="A64" i="10"/>
  <c r="B64" i="10"/>
  <c r="D64" i="10" s="1"/>
  <c r="E64" i="10" s="1"/>
  <c r="C64" i="10"/>
  <c r="A65" i="10"/>
  <c r="B65" i="10"/>
  <c r="D65" i="10" s="1"/>
  <c r="E65" i="10" s="1"/>
  <c r="C65" i="10"/>
  <c r="A66" i="10"/>
  <c r="B66" i="10"/>
  <c r="C66" i="10"/>
  <c r="D66" i="10"/>
  <c r="E66" i="10"/>
  <c r="A67" i="10"/>
  <c r="B67" i="10"/>
  <c r="D67" i="10" s="1"/>
  <c r="E67" i="10" s="1"/>
  <c r="C67" i="10"/>
  <c r="A68" i="10"/>
  <c r="B68" i="10"/>
  <c r="D68" i="10" s="1"/>
  <c r="E68" i="10" s="1"/>
  <c r="C68" i="10"/>
  <c r="A69" i="10"/>
  <c r="B69" i="10"/>
  <c r="C69" i="10"/>
  <c r="A70" i="10"/>
  <c r="B70" i="10"/>
  <c r="C70" i="10"/>
  <c r="D70" i="10" s="1"/>
  <c r="E70" i="10"/>
  <c r="A71" i="10"/>
  <c r="B71" i="10"/>
  <c r="C71" i="10"/>
  <c r="D71" i="10"/>
  <c r="E71" i="10" s="1"/>
  <c r="A72" i="10"/>
  <c r="B72" i="10"/>
  <c r="C72" i="10"/>
  <c r="D72" i="10"/>
  <c r="E72" i="10" s="1"/>
  <c r="A73" i="10"/>
  <c r="B73" i="10"/>
  <c r="C73" i="10"/>
  <c r="D73" i="10"/>
  <c r="E73" i="10" s="1"/>
  <c r="A74" i="10"/>
  <c r="B74" i="10"/>
  <c r="C74" i="10"/>
  <c r="D74" i="10"/>
  <c r="E74" i="10"/>
  <c r="A75" i="10"/>
  <c r="B75" i="10"/>
  <c r="D75" i="10" s="1"/>
  <c r="E75" i="10" s="1"/>
  <c r="C75" i="10"/>
  <c r="A76" i="10"/>
  <c r="B76" i="10"/>
  <c r="D76" i="10" s="1"/>
  <c r="E76" i="10" s="1"/>
  <c r="C76" i="10"/>
  <c r="A77" i="10"/>
  <c r="B77" i="10"/>
  <c r="D77" i="10" s="1"/>
  <c r="E77" i="10" s="1"/>
  <c r="C77" i="10"/>
  <c r="A78" i="10"/>
  <c r="B78" i="10"/>
  <c r="C78" i="10"/>
  <c r="D78" i="10" s="1"/>
  <c r="E78" i="10" s="1"/>
  <c r="A79" i="10"/>
  <c r="B79" i="10"/>
  <c r="C79" i="10"/>
  <c r="D79" i="10"/>
  <c r="E79" i="10" s="1"/>
  <c r="A80" i="10"/>
  <c r="B80" i="10"/>
  <c r="C80" i="10"/>
  <c r="D80" i="10"/>
  <c r="E80" i="10" s="1"/>
  <c r="A81" i="10"/>
  <c r="B81" i="10"/>
  <c r="D81" i="10" s="1"/>
  <c r="E81" i="10" s="1"/>
  <c r="C81" i="10"/>
  <c r="A82" i="10"/>
  <c r="B82" i="10"/>
  <c r="C82" i="10"/>
  <c r="D82" i="10"/>
  <c r="E82" i="10"/>
  <c r="A83" i="10"/>
  <c r="B83" i="10"/>
  <c r="D83" i="10" s="1"/>
  <c r="E83" i="10" s="1"/>
  <c r="C83" i="10"/>
  <c r="A84" i="10"/>
  <c r="B84" i="10"/>
  <c r="D84" i="10" s="1"/>
  <c r="E84" i="10" s="1"/>
  <c r="C84" i="10"/>
  <c r="A85" i="10"/>
  <c r="B85" i="10"/>
  <c r="C85" i="10"/>
  <c r="A86" i="10"/>
  <c r="B86" i="10"/>
  <c r="C86" i="10"/>
  <c r="D86" i="10" s="1"/>
  <c r="E86" i="10"/>
  <c r="A87" i="10"/>
  <c r="B87" i="10"/>
  <c r="C87" i="10"/>
  <c r="D87" i="10"/>
  <c r="E87" i="10" s="1"/>
  <c r="A88" i="10"/>
  <c r="B88" i="10"/>
  <c r="C88" i="10"/>
  <c r="D88" i="10"/>
  <c r="E88" i="10" s="1"/>
  <c r="A89" i="10"/>
  <c r="B89" i="10"/>
  <c r="C89" i="10"/>
  <c r="D89" i="10"/>
  <c r="E89" i="10" s="1"/>
  <c r="A90" i="10"/>
  <c r="B90" i="10"/>
  <c r="C90" i="10"/>
  <c r="D90" i="10"/>
  <c r="E90" i="10"/>
  <c r="A91" i="10"/>
  <c r="B91" i="10"/>
  <c r="D91" i="10" s="1"/>
  <c r="E91" i="10" s="1"/>
  <c r="C91" i="10"/>
  <c r="A92" i="10"/>
  <c r="B92" i="10"/>
  <c r="D92" i="10" s="1"/>
  <c r="E92" i="10" s="1"/>
  <c r="C92" i="10"/>
  <c r="A93" i="10"/>
  <c r="B93" i="10"/>
  <c r="D93" i="10" s="1"/>
  <c r="E93" i="10" s="1"/>
  <c r="C93" i="10"/>
  <c r="A94" i="10"/>
  <c r="B94" i="10"/>
  <c r="C94" i="10"/>
  <c r="D94" i="10" s="1"/>
  <c r="E94" i="10" s="1"/>
  <c r="A95" i="10"/>
  <c r="B95" i="10"/>
  <c r="C95" i="10"/>
  <c r="D95" i="10"/>
  <c r="E95" i="10" s="1"/>
  <c r="A96" i="10"/>
  <c r="B96" i="10"/>
  <c r="C96" i="10"/>
  <c r="D96" i="10"/>
  <c r="E96" i="10" s="1"/>
  <c r="A97" i="10"/>
  <c r="B97" i="10"/>
  <c r="D97" i="10" s="1"/>
  <c r="E97" i="10" s="1"/>
  <c r="C97" i="10"/>
  <c r="A98" i="10"/>
  <c r="B98" i="10"/>
  <c r="C98" i="10"/>
  <c r="D98" i="10"/>
  <c r="E98" i="10"/>
  <c r="A99" i="10"/>
  <c r="B99" i="10"/>
  <c r="D99" i="10" s="1"/>
  <c r="E99" i="10" s="1"/>
  <c r="C99" i="10"/>
  <c r="A100" i="10"/>
  <c r="B100" i="10"/>
  <c r="D100" i="10" s="1"/>
  <c r="E100" i="10" s="1"/>
  <c r="C100" i="10"/>
  <c r="A101" i="10"/>
  <c r="B101" i="10"/>
  <c r="C101" i="10"/>
  <c r="A102" i="10"/>
  <c r="B102" i="10"/>
  <c r="C102" i="10"/>
  <c r="D102" i="10" s="1"/>
  <c r="E102" i="10"/>
  <c r="A103" i="10"/>
  <c r="B103" i="10"/>
  <c r="C103" i="10"/>
  <c r="D103" i="10"/>
  <c r="E103" i="10" s="1"/>
  <c r="A104" i="10"/>
  <c r="B104" i="10"/>
  <c r="C104" i="10"/>
  <c r="D104" i="10"/>
  <c r="E104" i="10" s="1"/>
  <c r="A105" i="10"/>
  <c r="B105" i="10"/>
  <c r="C105" i="10"/>
  <c r="D105" i="10"/>
  <c r="E105" i="10" s="1"/>
  <c r="A106" i="10"/>
  <c r="B106" i="10"/>
  <c r="C106" i="10"/>
  <c r="D106" i="10"/>
  <c r="E106" i="10"/>
  <c r="A107" i="10"/>
  <c r="B107" i="10"/>
  <c r="D107" i="10" s="1"/>
  <c r="E107" i="10" s="1"/>
  <c r="C107" i="10"/>
  <c r="A108" i="10"/>
  <c r="B108" i="10"/>
  <c r="D108" i="10" s="1"/>
  <c r="E108" i="10" s="1"/>
  <c r="C108" i="10"/>
  <c r="A109" i="10"/>
  <c r="B109" i="10"/>
  <c r="D109" i="10" s="1"/>
  <c r="E109" i="10" s="1"/>
  <c r="C109" i="10"/>
  <c r="A110" i="10"/>
  <c r="B110" i="10"/>
  <c r="C110" i="10"/>
  <c r="A111" i="10"/>
  <c r="B111" i="10"/>
  <c r="C111" i="10"/>
  <c r="D111" i="10"/>
  <c r="E111" i="10" s="1"/>
  <c r="A112" i="10"/>
  <c r="B112" i="10"/>
  <c r="C112" i="10"/>
  <c r="D112" i="10" s="1"/>
  <c r="E112" i="10" s="1"/>
  <c r="A113" i="10"/>
  <c r="B113" i="10"/>
  <c r="C113" i="10"/>
  <c r="D113" i="10" s="1"/>
  <c r="E113" i="10" s="1"/>
  <c r="A114" i="10"/>
  <c r="B114" i="10"/>
  <c r="C114" i="10"/>
  <c r="D114" i="10"/>
  <c r="E114" i="10" s="1"/>
  <c r="A115" i="10"/>
  <c r="B115" i="10"/>
  <c r="D115" i="10" s="1"/>
  <c r="E115" i="10" s="1"/>
  <c r="C115" i="10"/>
  <c r="A116" i="10"/>
  <c r="B116" i="10"/>
  <c r="D116" i="10" s="1"/>
  <c r="E116" i="10" s="1"/>
  <c r="C116" i="10"/>
  <c r="A117" i="10"/>
  <c r="B117" i="10"/>
  <c r="C117" i="10"/>
  <c r="A118" i="10"/>
  <c r="B118" i="10"/>
  <c r="C118" i="10"/>
  <c r="D118" i="10"/>
  <c r="E118" i="10"/>
  <c r="A119" i="10"/>
  <c r="B119" i="10"/>
  <c r="C119" i="10"/>
  <c r="D119" i="10"/>
  <c r="E119" i="10" s="1"/>
  <c r="A120" i="10"/>
  <c r="B120" i="10"/>
  <c r="C120" i="10"/>
  <c r="A121" i="10"/>
  <c r="B121" i="10"/>
  <c r="C121" i="10"/>
  <c r="A122" i="10"/>
  <c r="B122" i="10"/>
  <c r="C122" i="10"/>
  <c r="D122" i="10"/>
  <c r="E122" i="10"/>
  <c r="A123" i="10"/>
  <c r="B123" i="10"/>
  <c r="C123" i="10"/>
  <c r="D123" i="10"/>
  <c r="E123" i="10" s="1"/>
  <c r="A124" i="10"/>
  <c r="B124" i="10"/>
  <c r="C124" i="10"/>
  <c r="A125" i="10"/>
  <c r="B125" i="10"/>
  <c r="C125" i="10"/>
  <c r="A126" i="10"/>
  <c r="B126" i="10"/>
  <c r="D126" i="10" s="1"/>
  <c r="E126" i="10" s="1"/>
  <c r="C126" i="10"/>
  <c r="A127" i="10"/>
  <c r="B127" i="10"/>
  <c r="C127" i="10"/>
  <c r="D127" i="10"/>
  <c r="E127" i="10" s="1"/>
  <c r="A128" i="10"/>
  <c r="B128" i="10"/>
  <c r="C128" i="10"/>
  <c r="D128" i="10" s="1"/>
  <c r="E128" i="10" s="1"/>
  <c r="A129" i="10"/>
  <c r="B129" i="10"/>
  <c r="C129" i="10"/>
  <c r="D129" i="10" s="1"/>
  <c r="E129" i="10" s="1"/>
  <c r="A130" i="10"/>
  <c r="B130" i="10"/>
  <c r="D130" i="10" s="1"/>
  <c r="E130" i="10" s="1"/>
  <c r="C130" i="10"/>
  <c r="A131" i="10"/>
  <c r="B131" i="10"/>
  <c r="D131" i="10" s="1"/>
  <c r="C131" i="10"/>
  <c r="E131" i="10"/>
  <c r="A132" i="10"/>
  <c r="B132" i="10"/>
  <c r="D132" i="10" s="1"/>
  <c r="C132" i="10"/>
  <c r="E132" i="10"/>
  <c r="A133" i="10"/>
  <c r="B133" i="10"/>
  <c r="C133" i="10"/>
  <c r="A134" i="10"/>
  <c r="B134" i="10"/>
  <c r="C134" i="10"/>
  <c r="D134" i="10"/>
  <c r="E134" i="10" s="1"/>
  <c r="A135" i="10"/>
  <c r="B135" i="10"/>
  <c r="C135" i="10"/>
  <c r="D135" i="10" s="1"/>
  <c r="E135" i="10" s="1"/>
  <c r="A136" i="10"/>
  <c r="B136" i="10"/>
  <c r="C136" i="10"/>
  <c r="A137" i="10"/>
  <c r="B137" i="10"/>
  <c r="C137" i="10"/>
  <c r="A138" i="10"/>
  <c r="B138" i="10"/>
  <c r="C138" i="10"/>
  <c r="D138" i="10"/>
  <c r="E138" i="10" s="1"/>
  <c r="A139" i="10"/>
  <c r="B139" i="10"/>
  <c r="C139" i="10"/>
  <c r="D139" i="10" s="1"/>
  <c r="E139" i="10" s="1"/>
  <c r="A140" i="10"/>
  <c r="B140" i="10"/>
  <c r="C140" i="10"/>
  <c r="A141" i="10"/>
  <c r="B141" i="10"/>
  <c r="C141" i="10"/>
  <c r="A142" i="10"/>
  <c r="B142" i="10"/>
  <c r="C142" i="10"/>
  <c r="A143" i="10"/>
  <c r="B143" i="10"/>
  <c r="C143" i="10"/>
  <c r="D143" i="10"/>
  <c r="E143" i="10" s="1"/>
  <c r="A144" i="10"/>
  <c r="B144" i="10"/>
  <c r="C144" i="10"/>
  <c r="D144" i="10" s="1"/>
  <c r="E144" i="10" s="1"/>
  <c r="A145" i="10"/>
  <c r="B145" i="10"/>
  <c r="C145" i="10"/>
  <c r="D145" i="10" s="1"/>
  <c r="E145" i="10" s="1"/>
  <c r="A146" i="10"/>
  <c r="B146" i="10"/>
  <c r="D146" i="10" s="1"/>
  <c r="E146" i="10" s="1"/>
  <c r="C146" i="10"/>
  <c r="A147" i="10"/>
  <c r="B147" i="10"/>
  <c r="D147" i="10" s="1"/>
  <c r="E147" i="10" s="1"/>
  <c r="C147" i="10"/>
  <c r="A148" i="10"/>
  <c r="B148" i="10"/>
  <c r="C148" i="10"/>
  <c r="D148" i="10"/>
  <c r="E148" i="10" s="1"/>
  <c r="A149" i="10"/>
  <c r="B149" i="10"/>
  <c r="C149" i="10"/>
  <c r="A150" i="10"/>
  <c r="B150" i="10"/>
  <c r="C150" i="10"/>
  <c r="D150" i="10" s="1"/>
  <c r="E150" i="10" s="1"/>
  <c r="A151" i="10"/>
  <c r="B151" i="10"/>
  <c r="C151" i="10"/>
  <c r="D151" i="10"/>
  <c r="E151" i="10" s="1"/>
  <c r="A152" i="10"/>
  <c r="B152" i="10"/>
  <c r="D152" i="10" s="1"/>
  <c r="E152" i="10" s="1"/>
  <c r="C152" i="10"/>
  <c r="A153" i="10"/>
  <c r="B153" i="10"/>
  <c r="C153" i="10"/>
  <c r="A154" i="10"/>
  <c r="B154" i="10"/>
  <c r="C154" i="10"/>
  <c r="D154" i="10"/>
  <c r="E154" i="10"/>
  <c r="A155" i="10"/>
  <c r="B155" i="10"/>
  <c r="C155" i="10"/>
  <c r="D155" i="10"/>
  <c r="E155" i="10" s="1"/>
  <c r="A156" i="10"/>
  <c r="B156" i="10"/>
  <c r="D156" i="10" s="1"/>
  <c r="E156" i="10" s="1"/>
  <c r="C156" i="10"/>
  <c r="A157" i="10"/>
  <c r="B157" i="10"/>
  <c r="C157" i="10"/>
  <c r="A158" i="10"/>
  <c r="B158" i="10"/>
  <c r="C158" i="10"/>
  <c r="A159" i="10"/>
  <c r="B159" i="10"/>
  <c r="C159" i="10"/>
  <c r="D159" i="10"/>
  <c r="E159" i="10" s="1"/>
  <c r="A160" i="10"/>
  <c r="B160" i="10"/>
  <c r="C160" i="10"/>
  <c r="D160" i="10" s="1"/>
  <c r="E160" i="10" s="1"/>
  <c r="A161" i="10"/>
  <c r="B161" i="10"/>
  <c r="C161" i="10"/>
  <c r="D161" i="10" s="1"/>
  <c r="E161" i="10"/>
  <c r="A162" i="10"/>
  <c r="B162" i="10"/>
  <c r="D162" i="10" s="1"/>
  <c r="E162" i="10" s="1"/>
  <c r="C162" i="10"/>
  <c r="A163" i="10"/>
  <c r="B163" i="10"/>
  <c r="D163" i="10" s="1"/>
  <c r="E163" i="10" s="1"/>
  <c r="C163" i="10"/>
  <c r="A164" i="10"/>
  <c r="B164" i="10"/>
  <c r="D164" i="10" s="1"/>
  <c r="E164" i="10" s="1"/>
  <c r="C164" i="10"/>
  <c r="A165" i="10"/>
  <c r="B165" i="10"/>
  <c r="C165" i="10"/>
  <c r="A166" i="10"/>
  <c r="B166" i="10"/>
  <c r="C166" i="10"/>
  <c r="D166" i="10"/>
  <c r="E166" i="10"/>
  <c r="A167" i="10"/>
  <c r="B167" i="10"/>
  <c r="C167" i="10"/>
  <c r="D167" i="10"/>
  <c r="E167" i="10" s="1"/>
  <c r="A168" i="10"/>
  <c r="B168" i="10"/>
  <c r="C168" i="10"/>
  <c r="A169" i="10"/>
  <c r="B169" i="10"/>
  <c r="C169" i="10"/>
  <c r="A170" i="10"/>
  <c r="B170" i="10"/>
  <c r="C170" i="10"/>
  <c r="D170" i="10"/>
  <c r="E170" i="10"/>
  <c r="A171" i="10"/>
  <c r="B171" i="10"/>
  <c r="C171" i="10"/>
  <c r="D171" i="10"/>
  <c r="E171" i="10" s="1"/>
  <c r="A172" i="10"/>
  <c r="B172" i="10"/>
  <c r="C172" i="10"/>
  <c r="A173" i="10"/>
  <c r="B173" i="10"/>
  <c r="D173" i="10" s="1"/>
  <c r="E173" i="10" s="1"/>
  <c r="C173" i="10"/>
  <c r="A174" i="10"/>
  <c r="B174" i="10"/>
  <c r="D174" i="10" s="1"/>
  <c r="E174" i="10" s="1"/>
  <c r="C174" i="10"/>
  <c r="A175" i="10"/>
  <c r="B175" i="10"/>
  <c r="C175" i="10"/>
  <c r="D175" i="10"/>
  <c r="E175" i="10"/>
  <c r="A176" i="10"/>
  <c r="B176" i="10"/>
  <c r="C176" i="10"/>
  <c r="D176" i="10"/>
  <c r="E176" i="10" s="1"/>
  <c r="A177" i="10"/>
  <c r="B177" i="10"/>
  <c r="C177" i="10"/>
  <c r="D177" i="10"/>
  <c r="E177" i="10"/>
  <c r="A178" i="10"/>
  <c r="B178" i="10"/>
  <c r="C178" i="10"/>
  <c r="D178" i="10"/>
  <c r="E178" i="10" s="1"/>
  <c r="A179" i="10"/>
  <c r="B179" i="10"/>
  <c r="C179" i="10"/>
  <c r="D179" i="10"/>
  <c r="E179" i="10" s="1"/>
  <c r="A180" i="10"/>
  <c r="B180" i="10"/>
  <c r="D180" i="10" s="1"/>
  <c r="E180" i="10" s="1"/>
  <c r="C180" i="10"/>
  <c r="A181" i="10"/>
  <c r="B181" i="10"/>
  <c r="D181" i="10" s="1"/>
  <c r="C181" i="10"/>
  <c r="E181" i="10"/>
  <c r="A182" i="10"/>
  <c r="B182" i="10"/>
  <c r="C182" i="10"/>
  <c r="D182" i="10"/>
  <c r="E182" i="10"/>
  <c r="A183" i="10"/>
  <c r="B183" i="10"/>
  <c r="C183" i="10"/>
  <c r="D183" i="10"/>
  <c r="E183" i="10" s="1"/>
  <c r="A184" i="10"/>
  <c r="B184" i="10"/>
  <c r="C184" i="10"/>
  <c r="D184" i="10"/>
  <c r="E184" i="10" s="1"/>
  <c r="A185" i="10"/>
  <c r="B185" i="10"/>
  <c r="C185" i="10"/>
  <c r="A186" i="10"/>
  <c r="B186" i="10"/>
  <c r="C186" i="10"/>
  <c r="D186" i="10"/>
  <c r="E186" i="10" s="1"/>
  <c r="A187" i="10"/>
  <c r="B187" i="10"/>
  <c r="C187" i="10"/>
  <c r="D187" i="10" s="1"/>
  <c r="E187" i="10" s="1"/>
  <c r="A188" i="10"/>
  <c r="B188" i="10"/>
  <c r="C188" i="10"/>
  <c r="A189" i="10"/>
  <c r="B189" i="10"/>
  <c r="C189" i="10"/>
  <c r="A190" i="10"/>
  <c r="B190" i="10"/>
  <c r="C190" i="10"/>
  <c r="A191" i="10"/>
  <c r="B191" i="10"/>
  <c r="C191" i="10"/>
  <c r="D191" i="10" s="1"/>
  <c r="E191" i="10" s="1"/>
  <c r="A192" i="10"/>
  <c r="B192" i="10"/>
  <c r="C192" i="10"/>
  <c r="D192" i="10"/>
  <c r="E192" i="10" s="1"/>
  <c r="A193" i="10"/>
  <c r="B193" i="10"/>
  <c r="D193" i="10" s="1"/>
  <c r="E193" i="10" s="1"/>
  <c r="C193" i="10"/>
  <c r="A194" i="10"/>
  <c r="B194" i="10"/>
  <c r="C194" i="10"/>
  <c r="D194" i="10"/>
  <c r="E194" i="10"/>
  <c r="A195" i="10"/>
  <c r="B195" i="10"/>
  <c r="C195" i="10"/>
  <c r="A196" i="10"/>
  <c r="B196" i="10"/>
  <c r="D196" i="10" s="1"/>
  <c r="E196" i="10" s="1"/>
  <c r="C196" i="10"/>
  <c r="A197" i="10"/>
  <c r="B197" i="10"/>
  <c r="C197" i="10"/>
  <c r="A198" i="10"/>
  <c r="B198" i="10"/>
  <c r="C198" i="10"/>
  <c r="A199" i="10"/>
  <c r="B199" i="10"/>
  <c r="C199" i="10"/>
  <c r="D199" i="10"/>
  <c r="E199" i="10" s="1"/>
  <c r="A200" i="10"/>
  <c r="B200" i="10"/>
  <c r="C200" i="10"/>
  <c r="A201" i="10"/>
  <c r="B201" i="10"/>
  <c r="C201" i="10"/>
  <c r="D201" i="10"/>
  <c r="E201" i="10" s="1"/>
  <c r="A202" i="10"/>
  <c r="B202" i="10"/>
  <c r="C202" i="10"/>
  <c r="D202" i="10"/>
  <c r="E202" i="10"/>
  <c r="A203" i="10"/>
  <c r="B203" i="10"/>
  <c r="D203" i="10" s="1"/>
  <c r="E203" i="10" s="1"/>
  <c r="C203" i="10"/>
  <c r="A204" i="10"/>
  <c r="B204" i="10"/>
  <c r="D204" i="10" s="1"/>
  <c r="E204" i="10" s="1"/>
  <c r="C204" i="10"/>
  <c r="A205" i="10"/>
  <c r="B205" i="10"/>
  <c r="D205" i="10" s="1"/>
  <c r="E205" i="10" s="1"/>
  <c r="C205" i="10"/>
  <c r="A206" i="10"/>
  <c r="B206" i="10"/>
  <c r="D206" i="10" s="1"/>
  <c r="E206" i="10" s="1"/>
  <c r="C206" i="10"/>
  <c r="A207" i="10"/>
  <c r="B207" i="10"/>
  <c r="C207" i="10"/>
  <c r="D207" i="10"/>
  <c r="E207" i="10"/>
  <c r="A208" i="10"/>
  <c r="B208" i="10"/>
  <c r="C208" i="10"/>
  <c r="D208" i="10"/>
  <c r="E208" i="10" s="1"/>
  <c r="A209" i="10"/>
  <c r="B209" i="10"/>
  <c r="C209" i="10"/>
  <c r="D209" i="10"/>
  <c r="E209" i="10" s="1"/>
  <c r="A210" i="10"/>
  <c r="B210" i="10"/>
  <c r="D210" i="10" s="1"/>
  <c r="E210" i="10" s="1"/>
  <c r="C210" i="10"/>
  <c r="A211" i="10"/>
  <c r="B211" i="10"/>
  <c r="D211" i="10" s="1"/>
  <c r="E211" i="10" s="1"/>
  <c r="C211" i="10"/>
  <c r="A212" i="10"/>
  <c r="B212" i="10"/>
  <c r="C212" i="10"/>
  <c r="D212" i="10"/>
  <c r="E212" i="10"/>
  <c r="A213" i="10"/>
  <c r="B213" i="10"/>
  <c r="C213" i="10"/>
  <c r="A214" i="10"/>
  <c r="B214" i="10"/>
  <c r="C214" i="10"/>
  <c r="D214" i="10"/>
  <c r="E214" i="10" s="1"/>
  <c r="A215" i="10"/>
  <c r="B215" i="10"/>
  <c r="C215" i="10"/>
  <c r="D215" i="10" s="1"/>
  <c r="E215" i="10" s="1"/>
  <c r="A216" i="10"/>
  <c r="B216" i="10"/>
  <c r="C216" i="10"/>
  <c r="D216" i="10"/>
  <c r="E216" i="10" s="1"/>
  <c r="A217" i="10"/>
  <c r="B217" i="10"/>
  <c r="D217" i="10" s="1"/>
  <c r="C217" i="10"/>
  <c r="E217" i="10"/>
  <c r="A218" i="10"/>
  <c r="B218" i="10"/>
  <c r="C218" i="10"/>
  <c r="D218" i="10"/>
  <c r="E218" i="10"/>
  <c r="A219" i="10"/>
  <c r="B219" i="10"/>
  <c r="C219" i="10"/>
  <c r="D219" i="10"/>
  <c r="E219" i="10" s="1"/>
  <c r="A220" i="10"/>
  <c r="B220" i="10"/>
  <c r="C220" i="10"/>
  <c r="A221" i="10"/>
  <c r="B221" i="10"/>
  <c r="D221" i="10" s="1"/>
  <c r="C221" i="10"/>
  <c r="E221" i="10"/>
  <c r="A222" i="10"/>
  <c r="B222" i="10"/>
  <c r="D222" i="10" s="1"/>
  <c r="C222" i="10"/>
  <c r="E222" i="10"/>
  <c r="A223" i="10"/>
  <c r="B223" i="10"/>
  <c r="C223" i="10"/>
  <c r="D223" i="10"/>
  <c r="E223" i="10"/>
  <c r="A224" i="10"/>
  <c r="B224" i="10"/>
  <c r="C224" i="10"/>
  <c r="D224" i="10"/>
  <c r="E224" i="10" s="1"/>
  <c r="A225" i="10"/>
  <c r="B225" i="10"/>
  <c r="C225" i="10"/>
  <c r="D225" i="10"/>
  <c r="E225" i="10" s="1"/>
  <c r="A226" i="10"/>
  <c r="B226" i="10"/>
  <c r="D226" i="10" s="1"/>
  <c r="C226" i="10"/>
  <c r="E226" i="10"/>
  <c r="A227" i="10"/>
  <c r="B227" i="10"/>
  <c r="D227" i="10" s="1"/>
  <c r="C227" i="10"/>
  <c r="E227" i="10"/>
  <c r="A228" i="10"/>
  <c r="B228" i="10"/>
  <c r="C228" i="10"/>
  <c r="D228" i="10"/>
  <c r="E228" i="10" s="1"/>
  <c r="A229" i="10"/>
  <c r="B229" i="10"/>
  <c r="C229" i="10"/>
  <c r="A230" i="10"/>
  <c r="B230" i="10"/>
  <c r="D230" i="10" s="1"/>
  <c r="E230" i="10" s="1"/>
  <c r="C230" i="10"/>
  <c r="A231" i="10"/>
  <c r="B231" i="10"/>
  <c r="C231" i="10"/>
  <c r="D231" i="10" s="1"/>
  <c r="E231" i="10" s="1"/>
  <c r="A232" i="10"/>
  <c r="B232" i="10"/>
  <c r="D232" i="10" s="1"/>
  <c r="E232" i="10" s="1"/>
  <c r="C232" i="10"/>
  <c r="A233" i="10"/>
  <c r="B233" i="10"/>
  <c r="C233" i="10"/>
  <c r="D233" i="10"/>
  <c r="E233" i="10" s="1"/>
  <c r="A234" i="10"/>
  <c r="B234" i="10"/>
  <c r="C234" i="10"/>
  <c r="D234" i="10"/>
  <c r="E234" i="10"/>
  <c r="A235" i="10"/>
  <c r="B235" i="10"/>
  <c r="D235" i="10" s="1"/>
  <c r="E235" i="10" s="1"/>
  <c r="C235" i="10"/>
  <c r="A236" i="10"/>
  <c r="B236" i="10"/>
  <c r="D236" i="10" s="1"/>
  <c r="E236" i="10" s="1"/>
  <c r="C236" i="10"/>
  <c r="A237" i="10"/>
  <c r="B237" i="10"/>
  <c r="D237" i="10" s="1"/>
  <c r="E237" i="10" s="1"/>
  <c r="C237" i="10"/>
  <c r="A238" i="10"/>
  <c r="B238" i="10"/>
  <c r="D238" i="10" s="1"/>
  <c r="E238" i="10" s="1"/>
  <c r="C238" i="10"/>
  <c r="A239" i="10"/>
  <c r="B239" i="10"/>
  <c r="C239" i="10"/>
  <c r="D239" i="10"/>
  <c r="E239" i="10"/>
  <c r="A240" i="10"/>
  <c r="B240" i="10"/>
  <c r="C240" i="10"/>
  <c r="D240" i="10"/>
  <c r="E240" i="10" s="1"/>
  <c r="A241" i="10"/>
  <c r="B241" i="10"/>
  <c r="C241" i="10"/>
  <c r="D241" i="10"/>
  <c r="E241" i="10" s="1"/>
  <c r="A242" i="10"/>
  <c r="B242" i="10"/>
  <c r="D242" i="10" s="1"/>
  <c r="E242" i="10" s="1"/>
  <c r="C242" i="10"/>
  <c r="A243" i="10"/>
  <c r="B243" i="10"/>
  <c r="D243" i="10" s="1"/>
  <c r="E243" i="10" s="1"/>
  <c r="C243" i="10"/>
  <c r="A244" i="10"/>
  <c r="B244" i="10"/>
  <c r="C244" i="10"/>
  <c r="D244" i="10"/>
  <c r="E244" i="10"/>
  <c r="A245" i="10"/>
  <c r="B245" i="10"/>
  <c r="C245" i="10"/>
  <c r="A246" i="10"/>
  <c r="B246" i="10"/>
  <c r="C246" i="10"/>
  <c r="D246" i="10"/>
  <c r="E246" i="10" s="1"/>
  <c r="A247" i="10"/>
  <c r="B247" i="10"/>
  <c r="C247" i="10"/>
  <c r="D247" i="10" s="1"/>
  <c r="E247" i="10" s="1"/>
  <c r="A248" i="10"/>
  <c r="B248" i="10"/>
  <c r="C248" i="10"/>
  <c r="D248" i="10"/>
  <c r="E248" i="10" s="1"/>
  <c r="A249" i="10"/>
  <c r="B249" i="10"/>
  <c r="D249" i="10" s="1"/>
  <c r="C249" i="10"/>
  <c r="E249" i="10"/>
  <c r="A250" i="10"/>
  <c r="B250" i="10"/>
  <c r="C250" i="10"/>
  <c r="D250" i="10"/>
  <c r="E250" i="10"/>
  <c r="A251" i="10"/>
  <c r="B251" i="10"/>
  <c r="C251" i="10"/>
  <c r="D251" i="10"/>
  <c r="E251" i="10" s="1"/>
  <c r="A252" i="10"/>
  <c r="B252" i="10"/>
  <c r="C252" i="10"/>
  <c r="A253" i="10"/>
  <c r="B253" i="10"/>
  <c r="D253" i="10" s="1"/>
  <c r="C253" i="10"/>
  <c r="E253" i="10"/>
  <c r="A254" i="10"/>
  <c r="B254" i="10"/>
  <c r="D254" i="10" s="1"/>
  <c r="C254" i="10"/>
  <c r="E254" i="10"/>
  <c r="A255" i="10"/>
  <c r="B255" i="10"/>
  <c r="C255" i="10"/>
  <c r="D255" i="10"/>
  <c r="E255" i="10"/>
  <c r="A256" i="10"/>
  <c r="B256" i="10"/>
  <c r="C256" i="10"/>
  <c r="D256" i="10"/>
  <c r="E256" i="10" s="1"/>
  <c r="A257" i="10"/>
  <c r="B257" i="10"/>
  <c r="C257" i="10"/>
  <c r="D257" i="10"/>
  <c r="E257" i="10" s="1"/>
  <c r="A258" i="10"/>
  <c r="B258" i="10"/>
  <c r="C258" i="10"/>
  <c r="A259" i="10"/>
  <c r="B259" i="10"/>
  <c r="D259" i="10" s="1"/>
  <c r="C259" i="10"/>
  <c r="E259" i="10"/>
  <c r="A260" i="10"/>
  <c r="B260" i="10"/>
  <c r="C260" i="10"/>
  <c r="D260" i="10"/>
  <c r="E260" i="10" s="1"/>
  <c r="A261" i="10"/>
  <c r="B261" i="10"/>
  <c r="C261" i="10"/>
  <c r="D261" i="10" s="1"/>
  <c r="E261" i="10" s="1"/>
  <c r="A262" i="10"/>
  <c r="B262" i="10"/>
  <c r="C262" i="10"/>
  <c r="A263" i="10"/>
  <c r="B263" i="10"/>
  <c r="C263" i="10"/>
  <c r="D263" i="10"/>
  <c r="E263" i="10" s="1"/>
  <c r="A264" i="10"/>
  <c r="B264" i="10"/>
  <c r="C264" i="10"/>
  <c r="D264" i="10"/>
  <c r="E264" i="10"/>
  <c r="A265" i="10"/>
  <c r="B265" i="10"/>
  <c r="D265" i="10" s="1"/>
  <c r="E265" i="10" s="1"/>
  <c r="C265" i="10"/>
  <c r="A266" i="10"/>
  <c r="B266" i="10"/>
  <c r="D266" i="10" s="1"/>
  <c r="E266" i="10" s="1"/>
  <c r="C266" i="10"/>
  <c r="A267" i="10"/>
  <c r="B267" i="10"/>
  <c r="D267" i="10" s="1"/>
  <c r="E267" i="10" s="1"/>
  <c r="C267" i="10"/>
  <c r="A268" i="10"/>
  <c r="B268" i="10"/>
  <c r="C268" i="10"/>
  <c r="D268" i="10"/>
  <c r="E268" i="10"/>
  <c r="A269" i="10"/>
  <c r="B269" i="10"/>
  <c r="C269" i="10"/>
  <c r="D269" i="10"/>
  <c r="E269" i="10" s="1"/>
  <c r="A270" i="10"/>
  <c r="B270" i="10"/>
  <c r="C270" i="10"/>
  <c r="A271" i="10"/>
  <c r="B271" i="10"/>
  <c r="D271" i="10" s="1"/>
  <c r="E271" i="10" s="1"/>
  <c r="C271" i="10"/>
  <c r="A272" i="10"/>
  <c r="B272" i="10"/>
  <c r="C272" i="10"/>
  <c r="D272" i="10"/>
  <c r="E272" i="10"/>
  <c r="A273" i="10"/>
  <c r="B273" i="10"/>
  <c r="C273" i="10"/>
  <c r="D273" i="10"/>
  <c r="E273" i="10" s="1"/>
  <c r="A274" i="10"/>
  <c r="B274" i="10"/>
  <c r="C274" i="10"/>
  <c r="A275" i="10"/>
  <c r="B275" i="10"/>
  <c r="D275" i="10" s="1"/>
  <c r="C275" i="10"/>
  <c r="E275" i="10"/>
  <c r="A276" i="10"/>
  <c r="B276" i="10"/>
  <c r="C276" i="10"/>
  <c r="D276" i="10"/>
  <c r="E276" i="10" s="1"/>
  <c r="A277" i="10"/>
  <c r="B277" i="10"/>
  <c r="C277" i="10"/>
  <c r="D277" i="10" s="1"/>
  <c r="E277" i="10" s="1"/>
  <c r="A278" i="10"/>
  <c r="B278" i="10"/>
  <c r="C278" i="10"/>
  <c r="A279" i="10"/>
  <c r="B279" i="10"/>
  <c r="C279" i="10"/>
  <c r="D279" i="10"/>
  <c r="E279" i="10" s="1"/>
  <c r="A280" i="10"/>
  <c r="B280" i="10"/>
  <c r="C280" i="10"/>
  <c r="D280" i="10"/>
  <c r="E280" i="10"/>
  <c r="A281" i="10"/>
  <c r="B281" i="10"/>
  <c r="D281" i="10" s="1"/>
  <c r="E281" i="10" s="1"/>
  <c r="C281" i="10"/>
  <c r="A282" i="10"/>
  <c r="B282" i="10"/>
  <c r="D282" i="10" s="1"/>
  <c r="E282" i="10" s="1"/>
  <c r="C282" i="10"/>
  <c r="A283" i="10"/>
  <c r="B283" i="10"/>
  <c r="D283" i="10" s="1"/>
  <c r="E283" i="10" s="1"/>
  <c r="C283" i="10"/>
  <c r="A284" i="10"/>
  <c r="B284" i="10"/>
  <c r="C284" i="10"/>
  <c r="D284" i="10"/>
  <c r="E284" i="10"/>
  <c r="A285" i="10"/>
  <c r="B285" i="10"/>
  <c r="C285" i="10"/>
  <c r="D285" i="10"/>
  <c r="E285" i="10" s="1"/>
  <c r="A286" i="10"/>
  <c r="B286" i="10"/>
  <c r="C286" i="10"/>
  <c r="A287" i="10"/>
  <c r="B287" i="10"/>
  <c r="D287" i="10" s="1"/>
  <c r="E287" i="10" s="1"/>
  <c r="C287" i="10"/>
  <c r="A288" i="10"/>
  <c r="B288" i="10"/>
  <c r="C288" i="10"/>
  <c r="D288" i="10"/>
  <c r="E288" i="10"/>
  <c r="A289" i="10"/>
  <c r="B289" i="10"/>
  <c r="C289" i="10"/>
  <c r="D289" i="10"/>
  <c r="E289" i="10" s="1"/>
  <c r="A290" i="10"/>
  <c r="B290" i="10"/>
  <c r="C290" i="10"/>
  <c r="A291" i="10"/>
  <c r="B291" i="10"/>
  <c r="D291" i="10" s="1"/>
  <c r="C291" i="10"/>
  <c r="E291" i="10"/>
  <c r="A292" i="10"/>
  <c r="B292" i="10"/>
  <c r="C292" i="10"/>
  <c r="D292" i="10"/>
  <c r="E292" i="10" s="1"/>
  <c r="A293" i="10"/>
  <c r="B293" i="10"/>
  <c r="C293" i="10"/>
  <c r="D293" i="10" s="1"/>
  <c r="E293" i="10" s="1"/>
  <c r="A294" i="10"/>
  <c r="B294" i="10"/>
  <c r="C294" i="10"/>
  <c r="A295" i="10"/>
  <c r="B295" i="10"/>
  <c r="C295" i="10"/>
  <c r="D295" i="10"/>
  <c r="E295" i="10" s="1"/>
  <c r="A296" i="10"/>
  <c r="B296" i="10"/>
  <c r="C296" i="10"/>
  <c r="D296" i="10"/>
  <c r="E296" i="10"/>
  <c r="A297" i="10"/>
  <c r="B297" i="10"/>
  <c r="D297" i="10" s="1"/>
  <c r="E297" i="10" s="1"/>
  <c r="C297" i="10"/>
  <c r="A298" i="10"/>
  <c r="B298" i="10"/>
  <c r="D298" i="10" s="1"/>
  <c r="E298" i="10" s="1"/>
  <c r="C298" i="10"/>
  <c r="A299" i="10"/>
  <c r="B299" i="10"/>
  <c r="D299" i="10" s="1"/>
  <c r="E299" i="10" s="1"/>
  <c r="C299" i="10"/>
  <c r="A300" i="10"/>
  <c r="B300" i="10"/>
  <c r="C300" i="10"/>
  <c r="D300" i="10"/>
  <c r="E300" i="10"/>
  <c r="A301" i="10"/>
  <c r="B301" i="10"/>
  <c r="C301" i="10"/>
  <c r="D301" i="10"/>
  <c r="E301" i="10" s="1"/>
  <c r="A302" i="10"/>
  <c r="B302" i="10"/>
  <c r="C302" i="10"/>
  <c r="A303" i="10"/>
  <c r="B303" i="10"/>
  <c r="D303" i="10" s="1"/>
  <c r="E303" i="10" s="1"/>
  <c r="C303" i="10"/>
  <c r="A304" i="10"/>
  <c r="B304" i="10"/>
  <c r="C304" i="10"/>
  <c r="D304" i="10"/>
  <c r="E304" i="10"/>
  <c r="A305" i="10"/>
  <c r="B305" i="10"/>
  <c r="C305" i="10"/>
  <c r="D305" i="10"/>
  <c r="E305" i="10" s="1"/>
  <c r="A306" i="10"/>
  <c r="B306" i="10"/>
  <c r="C306" i="10"/>
  <c r="A307" i="10"/>
  <c r="B307" i="10"/>
  <c r="D307" i="10" s="1"/>
  <c r="C307" i="10"/>
  <c r="E307" i="10"/>
  <c r="A308" i="10"/>
  <c r="B308" i="10"/>
  <c r="C308" i="10"/>
  <c r="D308" i="10"/>
  <c r="E308" i="10" s="1"/>
  <c r="A309" i="10"/>
  <c r="B309" i="10"/>
  <c r="C309" i="10"/>
  <c r="D309" i="10" s="1"/>
  <c r="E309" i="10" s="1"/>
  <c r="A310" i="10"/>
  <c r="B310" i="10"/>
  <c r="C310" i="10"/>
  <c r="A311" i="10"/>
  <c r="B311" i="10"/>
  <c r="C311" i="10"/>
  <c r="D311" i="10"/>
  <c r="E311" i="10" s="1"/>
  <c r="A312" i="10"/>
  <c r="B312" i="10"/>
  <c r="C312" i="10"/>
  <c r="D312" i="10"/>
  <c r="E312" i="10"/>
  <c r="A313" i="10"/>
  <c r="B313" i="10"/>
  <c r="D313" i="10" s="1"/>
  <c r="E313" i="10" s="1"/>
  <c r="C313" i="10"/>
  <c r="A314" i="10"/>
  <c r="B314" i="10"/>
  <c r="D314" i="10" s="1"/>
  <c r="E314" i="10" s="1"/>
  <c r="C314" i="10"/>
  <c r="A315" i="10"/>
  <c r="B315" i="10"/>
  <c r="D315" i="10" s="1"/>
  <c r="E315" i="10" s="1"/>
  <c r="C315" i="10"/>
  <c r="A316" i="10"/>
  <c r="B316" i="10"/>
  <c r="C316" i="10"/>
  <c r="D316" i="10"/>
  <c r="E316" i="10"/>
  <c r="A317" i="10"/>
  <c r="B317" i="10"/>
  <c r="C317" i="10"/>
  <c r="D317" i="10"/>
  <c r="E317" i="10" s="1"/>
  <c r="A318" i="10"/>
  <c r="B318" i="10"/>
  <c r="C318" i="10"/>
  <c r="A319" i="10"/>
  <c r="B319" i="10"/>
  <c r="D319" i="10" s="1"/>
  <c r="E319" i="10" s="1"/>
  <c r="C319" i="10"/>
  <c r="A320" i="10"/>
  <c r="B320" i="10"/>
  <c r="C320" i="10"/>
  <c r="D320" i="10"/>
  <c r="E320" i="10"/>
  <c r="A321" i="10"/>
  <c r="B321" i="10"/>
  <c r="C321" i="10"/>
  <c r="D321" i="10"/>
  <c r="E321" i="10" s="1"/>
  <c r="A322" i="10"/>
  <c r="B322" i="10"/>
  <c r="C322" i="10"/>
  <c r="A323" i="10"/>
  <c r="B323" i="10"/>
  <c r="D323" i="10" s="1"/>
  <c r="C323" i="10"/>
  <c r="E323" i="10"/>
  <c r="A324" i="10"/>
  <c r="B324" i="10"/>
  <c r="C324" i="10"/>
  <c r="D324" i="10"/>
  <c r="E324" i="10" s="1"/>
  <c r="A325" i="10"/>
  <c r="B325" i="10"/>
  <c r="C325" i="10"/>
  <c r="D325" i="10" s="1"/>
  <c r="E325" i="10" s="1"/>
  <c r="A326" i="10"/>
  <c r="B326" i="10"/>
  <c r="C326" i="10"/>
  <c r="A327" i="10"/>
  <c r="B327" i="10"/>
  <c r="C327" i="10"/>
  <c r="D327" i="10"/>
  <c r="E327" i="10" s="1"/>
  <c r="A328" i="10"/>
  <c r="B328" i="10"/>
  <c r="C328" i="10"/>
  <c r="D328" i="10"/>
  <c r="E328" i="10"/>
  <c r="A329" i="10"/>
  <c r="B329" i="10"/>
  <c r="D329" i="10" s="1"/>
  <c r="E329" i="10" s="1"/>
  <c r="C329" i="10"/>
  <c r="A330" i="10"/>
  <c r="B330" i="10"/>
  <c r="D330" i="10" s="1"/>
  <c r="E330" i="10" s="1"/>
  <c r="C330" i="10"/>
  <c r="A331" i="10"/>
  <c r="B331" i="10"/>
  <c r="D331" i="10" s="1"/>
  <c r="E331" i="10" s="1"/>
  <c r="C331" i="10"/>
  <c r="A332" i="10"/>
  <c r="B332" i="10"/>
  <c r="C332" i="10"/>
  <c r="D332" i="10"/>
  <c r="E332" i="10"/>
  <c r="A333" i="10"/>
  <c r="B333" i="10"/>
  <c r="C333" i="10"/>
  <c r="D333" i="10"/>
  <c r="E333" i="10" s="1"/>
  <c r="A334" i="10"/>
  <c r="B334" i="10"/>
  <c r="C334" i="10"/>
  <c r="A335" i="10"/>
  <c r="B335" i="10"/>
  <c r="D335" i="10" s="1"/>
  <c r="E335" i="10" s="1"/>
  <c r="C335" i="10"/>
  <c r="A336" i="10"/>
  <c r="B336" i="10"/>
  <c r="C336" i="10"/>
  <c r="D336" i="10"/>
  <c r="E336" i="10"/>
  <c r="A337" i="10"/>
  <c r="B337" i="10"/>
  <c r="C337" i="10"/>
  <c r="D337" i="10"/>
  <c r="E337" i="10" s="1"/>
  <c r="A338" i="10"/>
  <c r="B338" i="10"/>
  <c r="C338" i="10"/>
  <c r="A339" i="10"/>
  <c r="B339" i="10"/>
  <c r="D339" i="10" s="1"/>
  <c r="C339" i="10"/>
  <c r="E339" i="10"/>
  <c r="A340" i="10"/>
  <c r="B340" i="10"/>
  <c r="C340" i="10"/>
  <c r="D340" i="10"/>
  <c r="E340" i="10" s="1"/>
  <c r="A341" i="10"/>
  <c r="B341" i="10"/>
  <c r="C341" i="10"/>
  <c r="D341" i="10" s="1"/>
  <c r="E341" i="10" s="1"/>
  <c r="A342" i="10"/>
  <c r="B342" i="10"/>
  <c r="C342" i="10"/>
  <c r="A343" i="10"/>
  <c r="B343" i="10"/>
  <c r="C343" i="10"/>
  <c r="D343" i="10"/>
  <c r="E343" i="10" s="1"/>
  <c r="A344" i="10"/>
  <c r="B344" i="10"/>
  <c r="C344" i="10"/>
  <c r="D344" i="10"/>
  <c r="E344" i="10"/>
  <c r="A345" i="10"/>
  <c r="B345" i="10"/>
  <c r="D345" i="10" s="1"/>
  <c r="E345" i="10" s="1"/>
  <c r="C345" i="10"/>
  <c r="A346" i="10"/>
  <c r="B346" i="10"/>
  <c r="D346" i="10" s="1"/>
  <c r="E346" i="10" s="1"/>
  <c r="C346" i="10"/>
  <c r="A347" i="10"/>
  <c r="B347" i="10"/>
  <c r="D347" i="10" s="1"/>
  <c r="E347" i="10" s="1"/>
  <c r="C347" i="10"/>
  <c r="A348" i="10"/>
  <c r="B348" i="10"/>
  <c r="C348" i="10"/>
  <c r="D348" i="10"/>
  <c r="E348" i="10"/>
  <c r="A349" i="10"/>
  <c r="B349" i="10"/>
  <c r="C349" i="10"/>
  <c r="D349" i="10"/>
  <c r="E349" i="10" s="1"/>
  <c r="A350" i="10"/>
  <c r="B350" i="10"/>
  <c r="C350" i="10"/>
  <c r="A351" i="10"/>
  <c r="B351" i="10"/>
  <c r="D351" i="10" s="1"/>
  <c r="E351" i="10" s="1"/>
  <c r="C351" i="10"/>
  <c r="A352" i="10"/>
  <c r="B352" i="10"/>
  <c r="C352" i="10"/>
  <c r="D352" i="10"/>
  <c r="E352" i="10"/>
  <c r="A353" i="10"/>
  <c r="B353" i="10"/>
  <c r="C353" i="10"/>
  <c r="D353" i="10"/>
  <c r="E353" i="10" s="1"/>
  <c r="A354" i="10"/>
  <c r="B354" i="10"/>
  <c r="C354" i="10"/>
  <c r="A355" i="10"/>
  <c r="B355" i="10"/>
  <c r="D355" i="10" s="1"/>
  <c r="C355" i="10"/>
  <c r="E355" i="10"/>
  <c r="A356" i="10"/>
  <c r="B356" i="10"/>
  <c r="C356" i="10"/>
  <c r="D356" i="10"/>
  <c r="E356" i="10" s="1"/>
  <c r="A357" i="10"/>
  <c r="B357" i="10"/>
  <c r="C357" i="10"/>
  <c r="D357" i="10" s="1"/>
  <c r="E357" i="10" s="1"/>
  <c r="A358" i="10"/>
  <c r="B358" i="10"/>
  <c r="C358" i="10"/>
  <c r="A359" i="10"/>
  <c r="B359" i="10"/>
  <c r="C359" i="10"/>
  <c r="D359" i="10"/>
  <c r="E359" i="10" s="1"/>
  <c r="A360" i="10"/>
  <c r="B360" i="10"/>
  <c r="C360" i="10"/>
  <c r="D360" i="10"/>
  <c r="E360" i="10"/>
  <c r="A361" i="10"/>
  <c r="B361" i="10"/>
  <c r="D361" i="10" s="1"/>
  <c r="E361" i="10" s="1"/>
  <c r="C361" i="10"/>
  <c r="A362" i="10"/>
  <c r="B362" i="10"/>
  <c r="D362" i="10" s="1"/>
  <c r="E362" i="10" s="1"/>
  <c r="C362" i="10"/>
  <c r="A363" i="10"/>
  <c r="B363" i="10"/>
  <c r="D363" i="10" s="1"/>
  <c r="E363" i="10" s="1"/>
  <c r="C363" i="10"/>
  <c r="A364" i="10"/>
  <c r="B364" i="10"/>
  <c r="C364" i="10"/>
  <c r="D364" i="10"/>
  <c r="E364" i="10"/>
  <c r="A365" i="10"/>
  <c r="B365" i="10"/>
  <c r="C365" i="10"/>
  <c r="D365" i="10"/>
  <c r="E365" i="10" s="1"/>
  <c r="A366" i="10"/>
  <c r="B366" i="10"/>
  <c r="C366" i="10"/>
  <c r="A367" i="10"/>
  <c r="B367" i="10"/>
  <c r="D367" i="10" s="1"/>
  <c r="E367" i="10" s="1"/>
  <c r="C367" i="10"/>
  <c r="A368" i="10"/>
  <c r="B368" i="10"/>
  <c r="C368" i="10"/>
  <c r="D368" i="10"/>
  <c r="E368" i="10"/>
  <c r="A369" i="10"/>
  <c r="B369" i="10"/>
  <c r="C369" i="10"/>
  <c r="D369" i="10"/>
  <c r="E369" i="10" s="1"/>
  <c r="A370" i="10"/>
  <c r="B370" i="10"/>
  <c r="C370" i="10"/>
  <c r="A371" i="10"/>
  <c r="B371" i="10"/>
  <c r="D371" i="10" s="1"/>
  <c r="C371" i="10"/>
  <c r="E371" i="10"/>
  <c r="A372" i="10"/>
  <c r="B372" i="10"/>
  <c r="C372" i="10"/>
  <c r="D372" i="10"/>
  <c r="E372" i="10" s="1"/>
  <c r="A373" i="10"/>
  <c r="B373" i="10"/>
  <c r="C373" i="10"/>
  <c r="D373" i="10" s="1"/>
  <c r="E373" i="10" s="1"/>
  <c r="A374" i="10"/>
  <c r="B374" i="10"/>
  <c r="C374" i="10"/>
  <c r="A375" i="10"/>
  <c r="B375" i="10"/>
  <c r="C375" i="10"/>
  <c r="D375" i="10"/>
  <c r="E375" i="10" s="1"/>
  <c r="A376" i="10"/>
  <c r="B376" i="10"/>
  <c r="C376" i="10"/>
  <c r="D376" i="10"/>
  <c r="E376" i="10"/>
  <c r="A377" i="10"/>
  <c r="B377" i="10"/>
  <c r="D377" i="10" s="1"/>
  <c r="E377" i="10" s="1"/>
  <c r="C377" i="10"/>
  <c r="A378" i="10"/>
  <c r="B378" i="10"/>
  <c r="D378" i="10" s="1"/>
  <c r="E378" i="10" s="1"/>
  <c r="C378" i="10"/>
  <c r="A379" i="10"/>
  <c r="B379" i="10"/>
  <c r="D379" i="10" s="1"/>
  <c r="E379" i="10" s="1"/>
  <c r="C379" i="10"/>
  <c r="A380" i="10"/>
  <c r="B380" i="10"/>
  <c r="C380" i="10"/>
  <c r="D380" i="10"/>
  <c r="E380" i="10"/>
  <c r="A381" i="10"/>
  <c r="B381" i="10"/>
  <c r="C381" i="10"/>
  <c r="D381" i="10"/>
  <c r="E381" i="10" s="1"/>
  <c r="A382" i="10"/>
  <c r="B382" i="10"/>
  <c r="C382" i="10"/>
  <c r="A383" i="10"/>
  <c r="B383" i="10"/>
  <c r="D383" i="10" s="1"/>
  <c r="E383" i="10" s="1"/>
  <c r="C383" i="10"/>
  <c r="A384" i="10"/>
  <c r="B384" i="10"/>
  <c r="C384" i="10"/>
  <c r="D384" i="10"/>
  <c r="E384" i="10"/>
  <c r="A385" i="10"/>
  <c r="B385" i="10"/>
  <c r="C385" i="10"/>
  <c r="D385" i="10"/>
  <c r="E385" i="10" s="1"/>
  <c r="A386" i="10"/>
  <c r="B386" i="10"/>
  <c r="C386" i="10"/>
  <c r="A387" i="10"/>
  <c r="B387" i="10"/>
  <c r="D387" i="10" s="1"/>
  <c r="C387" i="10"/>
  <c r="E387" i="10"/>
  <c r="A388" i="10"/>
  <c r="B388" i="10"/>
  <c r="C388" i="10"/>
  <c r="D388" i="10"/>
  <c r="E388" i="10" s="1"/>
  <c r="A389" i="10"/>
  <c r="B389" i="10"/>
  <c r="C389" i="10"/>
  <c r="D389" i="10" s="1"/>
  <c r="E389" i="10" s="1"/>
  <c r="A390" i="10"/>
  <c r="B390" i="10"/>
  <c r="C390" i="10"/>
  <c r="A391" i="10"/>
  <c r="B391" i="10"/>
  <c r="C391" i="10"/>
  <c r="D391" i="10"/>
  <c r="E391" i="10" s="1"/>
  <c r="A392" i="10"/>
  <c r="B392" i="10"/>
  <c r="C392" i="10"/>
  <c r="D392" i="10"/>
  <c r="E392" i="10"/>
  <c r="A393" i="10"/>
  <c r="B393" i="10"/>
  <c r="D393" i="10" s="1"/>
  <c r="E393" i="10" s="1"/>
  <c r="C393" i="10"/>
  <c r="A394" i="10"/>
  <c r="B394" i="10"/>
  <c r="D394" i="10" s="1"/>
  <c r="E394" i="10" s="1"/>
  <c r="C394" i="10"/>
  <c r="A395" i="10"/>
  <c r="B395" i="10"/>
  <c r="D395" i="10" s="1"/>
  <c r="E395" i="10" s="1"/>
  <c r="C395" i="10"/>
  <c r="A396" i="10"/>
  <c r="B396" i="10"/>
  <c r="C396" i="10"/>
  <c r="D396" i="10"/>
  <c r="E396" i="10"/>
  <c r="A397" i="10"/>
  <c r="B397" i="10"/>
  <c r="C397" i="10"/>
  <c r="D397" i="10"/>
  <c r="E397" i="10" s="1"/>
  <c r="A398" i="10"/>
  <c r="B398" i="10"/>
  <c r="C398" i="10"/>
  <c r="A399" i="10"/>
  <c r="B399" i="10"/>
  <c r="D399" i="10" s="1"/>
  <c r="E399" i="10" s="1"/>
  <c r="C399" i="10"/>
  <c r="A400" i="10"/>
  <c r="B400" i="10"/>
  <c r="C400" i="10"/>
  <c r="D400" i="10"/>
  <c r="E400" i="10"/>
  <c r="A401" i="10"/>
  <c r="B401" i="10"/>
  <c r="C401" i="10"/>
  <c r="D401" i="10"/>
  <c r="E401" i="10" s="1"/>
  <c r="A402" i="10"/>
  <c r="B402" i="10"/>
  <c r="C402" i="10"/>
  <c r="A403" i="10"/>
  <c r="B403" i="10"/>
  <c r="D403" i="10" s="1"/>
  <c r="C403" i="10"/>
  <c r="E403" i="10"/>
  <c r="A404" i="10"/>
  <c r="B404" i="10"/>
  <c r="C404" i="10"/>
  <c r="D404" i="10"/>
  <c r="E404" i="10" s="1"/>
  <c r="A405" i="10"/>
  <c r="B405" i="10"/>
  <c r="C405" i="10"/>
  <c r="D405" i="10" s="1"/>
  <c r="E405" i="10" s="1"/>
  <c r="A406" i="10"/>
  <c r="B406" i="10"/>
  <c r="C406" i="10"/>
  <c r="A407" i="10"/>
  <c r="B407" i="10"/>
  <c r="C407" i="10"/>
  <c r="D407" i="10"/>
  <c r="E407" i="10" s="1"/>
  <c r="A408" i="10"/>
  <c r="B408" i="10"/>
  <c r="C408" i="10"/>
  <c r="D408" i="10"/>
  <c r="E408" i="10"/>
  <c r="A409" i="10"/>
  <c r="B409" i="10"/>
  <c r="D409" i="10" s="1"/>
  <c r="E409" i="10" s="1"/>
  <c r="C409" i="10"/>
  <c r="A410" i="10"/>
  <c r="B410" i="10"/>
  <c r="D410" i="10" s="1"/>
  <c r="E410" i="10" s="1"/>
  <c r="C410" i="10"/>
  <c r="A411" i="10"/>
  <c r="B411" i="10"/>
  <c r="D411" i="10" s="1"/>
  <c r="E411" i="10" s="1"/>
  <c r="C411" i="10"/>
  <c r="A412" i="10"/>
  <c r="B412" i="10"/>
  <c r="C412" i="10"/>
  <c r="D412" i="10"/>
  <c r="E412" i="10"/>
  <c r="A413" i="10"/>
  <c r="B413" i="10"/>
  <c r="C413" i="10"/>
  <c r="D413" i="10"/>
  <c r="E413" i="10" s="1"/>
  <c r="A414" i="10"/>
  <c r="B414" i="10"/>
  <c r="C414" i="10"/>
  <c r="A415" i="10"/>
  <c r="B415" i="10"/>
  <c r="D415" i="10" s="1"/>
  <c r="E415" i="10" s="1"/>
  <c r="C415" i="10"/>
  <c r="A416" i="10"/>
  <c r="B416" i="10"/>
  <c r="C416" i="10"/>
  <c r="D416" i="10"/>
  <c r="E416" i="10"/>
  <c r="A417" i="10"/>
  <c r="B417" i="10"/>
  <c r="C417" i="10"/>
  <c r="D417" i="10"/>
  <c r="E417" i="10" s="1"/>
  <c r="A418" i="10"/>
  <c r="B418" i="10"/>
  <c r="C418" i="10"/>
  <c r="A419" i="10"/>
  <c r="B419" i="10"/>
  <c r="D419" i="10" s="1"/>
  <c r="C419" i="10"/>
  <c r="E419" i="10"/>
  <c r="A420" i="10"/>
  <c r="B420" i="10"/>
  <c r="C420" i="10"/>
  <c r="D420" i="10"/>
  <c r="E420" i="10" s="1"/>
  <c r="A421" i="10"/>
  <c r="B421" i="10"/>
  <c r="C421" i="10"/>
  <c r="D421" i="10" s="1"/>
  <c r="E421" i="10" s="1"/>
  <c r="A422" i="10"/>
  <c r="B422" i="10"/>
  <c r="C422" i="10"/>
  <c r="A423" i="10"/>
  <c r="B423" i="10"/>
  <c r="C423" i="10"/>
  <c r="D423" i="10"/>
  <c r="E423" i="10" s="1"/>
  <c r="A424" i="10"/>
  <c r="B424" i="10"/>
  <c r="C424" i="10"/>
  <c r="D424" i="10"/>
  <c r="E424" i="10"/>
  <c r="A425" i="10"/>
  <c r="B425" i="10"/>
  <c r="D425" i="10" s="1"/>
  <c r="E425" i="10" s="1"/>
  <c r="C425" i="10"/>
  <c r="A426" i="10"/>
  <c r="B426" i="10"/>
  <c r="D426" i="10" s="1"/>
  <c r="E426" i="10" s="1"/>
  <c r="C426" i="10"/>
  <c r="A427" i="10"/>
  <c r="B427" i="10"/>
  <c r="D427" i="10" s="1"/>
  <c r="E427" i="10" s="1"/>
  <c r="C427" i="10"/>
  <c r="A428" i="10"/>
  <c r="B428" i="10"/>
  <c r="C428" i="10"/>
  <c r="D428" i="10"/>
  <c r="E428" i="10"/>
  <c r="A429" i="10"/>
  <c r="B429" i="10"/>
  <c r="C429" i="10"/>
  <c r="D429" i="10"/>
  <c r="E429" i="10" s="1"/>
  <c r="A430" i="10"/>
  <c r="B430" i="10"/>
  <c r="C430" i="10"/>
  <c r="A431" i="10"/>
  <c r="B431" i="10"/>
  <c r="D431" i="10" s="1"/>
  <c r="E431" i="10" s="1"/>
  <c r="C431" i="10"/>
  <c r="A432" i="10"/>
  <c r="B432" i="10"/>
  <c r="C432" i="10"/>
  <c r="D432" i="10"/>
  <c r="E432" i="10"/>
  <c r="A433" i="10"/>
  <c r="B433" i="10"/>
  <c r="C433" i="10"/>
  <c r="D433" i="10"/>
  <c r="E433" i="10" s="1"/>
  <c r="A434" i="10"/>
  <c r="B434" i="10"/>
  <c r="C434" i="10"/>
  <c r="A435" i="10"/>
  <c r="B435" i="10"/>
  <c r="D435" i="10" s="1"/>
  <c r="C435" i="10"/>
  <c r="E435" i="10"/>
  <c r="A436" i="10"/>
  <c r="B436" i="10"/>
  <c r="C436" i="10"/>
  <c r="D436" i="10"/>
  <c r="E436" i="10" s="1"/>
  <c r="A437" i="10"/>
  <c r="B437" i="10"/>
  <c r="C437" i="10"/>
  <c r="D437" i="10" s="1"/>
  <c r="E437" i="10" s="1"/>
  <c r="A438" i="10"/>
  <c r="B438" i="10"/>
  <c r="C438" i="10"/>
  <c r="A439" i="10"/>
  <c r="B439" i="10"/>
  <c r="C439" i="10"/>
  <c r="D439" i="10"/>
  <c r="E439" i="10" s="1"/>
  <c r="A440" i="10"/>
  <c r="B440" i="10"/>
  <c r="C440" i="10"/>
  <c r="D440" i="10"/>
  <c r="E440" i="10"/>
  <c r="A441" i="10"/>
  <c r="B441" i="10"/>
  <c r="D441" i="10" s="1"/>
  <c r="E441" i="10" s="1"/>
  <c r="C441" i="10"/>
  <c r="A442" i="10"/>
  <c r="B442" i="10"/>
  <c r="D442" i="10" s="1"/>
  <c r="E442" i="10" s="1"/>
  <c r="C442" i="10"/>
  <c r="A443" i="10"/>
  <c r="B443" i="10"/>
  <c r="D443" i="10" s="1"/>
  <c r="E443" i="10" s="1"/>
  <c r="C443" i="10"/>
  <c r="A444" i="10"/>
  <c r="B444" i="10"/>
  <c r="C444" i="10"/>
  <c r="D444" i="10"/>
  <c r="E444" i="10"/>
  <c r="A445" i="10"/>
  <c r="B445" i="10"/>
  <c r="C445" i="10"/>
  <c r="D445" i="10"/>
  <c r="E445" i="10" s="1"/>
  <c r="A446" i="10"/>
  <c r="B446" i="10"/>
  <c r="C446" i="10"/>
  <c r="A447" i="10"/>
  <c r="B447" i="10"/>
  <c r="D447" i="10" s="1"/>
  <c r="E447" i="10" s="1"/>
  <c r="C447" i="10"/>
  <c r="A448" i="10"/>
  <c r="B448" i="10"/>
  <c r="C448" i="10"/>
  <c r="D448" i="10"/>
  <c r="E448" i="10"/>
  <c r="A449" i="10"/>
  <c r="B449" i="10"/>
  <c r="C449" i="10"/>
  <c r="D449" i="10"/>
  <c r="E449" i="10" s="1"/>
  <c r="A450" i="10"/>
  <c r="B450" i="10"/>
  <c r="C450" i="10"/>
  <c r="A451" i="10"/>
  <c r="B451" i="10"/>
  <c r="D451" i="10" s="1"/>
  <c r="C451" i="10"/>
  <c r="E451" i="10"/>
  <c r="A452" i="10"/>
  <c r="B452" i="10"/>
  <c r="C452" i="10"/>
  <c r="D452" i="10"/>
  <c r="E452" i="10" s="1"/>
  <c r="A453" i="10"/>
  <c r="B453" i="10"/>
  <c r="C453" i="10"/>
  <c r="D453" i="10" s="1"/>
  <c r="E453" i="10" s="1"/>
  <c r="A454" i="10"/>
  <c r="B454" i="10"/>
  <c r="C454" i="10"/>
  <c r="A455" i="10"/>
  <c r="B455" i="10"/>
  <c r="C455" i="10"/>
  <c r="D455" i="10"/>
  <c r="E455" i="10" s="1"/>
  <c r="A456" i="10"/>
  <c r="B456" i="10"/>
  <c r="C456" i="10"/>
  <c r="D456" i="10"/>
  <c r="E456" i="10"/>
  <c r="A457" i="10"/>
  <c r="B457" i="10"/>
  <c r="D457" i="10" s="1"/>
  <c r="E457" i="10" s="1"/>
  <c r="C457" i="10"/>
  <c r="A458" i="10"/>
  <c r="B458" i="10"/>
  <c r="D458" i="10" s="1"/>
  <c r="E458" i="10" s="1"/>
  <c r="C458" i="10"/>
  <c r="A459" i="10"/>
  <c r="B459" i="10"/>
  <c r="D459" i="10" s="1"/>
  <c r="E459" i="10" s="1"/>
  <c r="C459" i="10"/>
  <c r="A460" i="10"/>
  <c r="B460" i="10"/>
  <c r="C460" i="10"/>
  <c r="D460" i="10"/>
  <c r="E460" i="10"/>
  <c r="A461" i="10"/>
  <c r="B461" i="10"/>
  <c r="C461" i="10"/>
  <c r="D461" i="10"/>
  <c r="E461" i="10" s="1"/>
  <c r="A462" i="10"/>
  <c r="B462" i="10"/>
  <c r="C462" i="10"/>
  <c r="A463" i="10"/>
  <c r="B463" i="10"/>
  <c r="D463" i="10" s="1"/>
  <c r="E463" i="10" s="1"/>
  <c r="C463" i="10"/>
  <c r="A464" i="10"/>
  <c r="B464" i="10"/>
  <c r="C464" i="10"/>
  <c r="D464" i="10"/>
  <c r="E464" i="10"/>
  <c r="A465" i="10"/>
  <c r="B465" i="10"/>
  <c r="C465" i="10"/>
  <c r="D465" i="10"/>
  <c r="E465" i="10" s="1"/>
  <c r="A466" i="10"/>
  <c r="B466" i="10"/>
  <c r="C466" i="10"/>
  <c r="A467" i="10"/>
  <c r="B467" i="10"/>
  <c r="D467" i="10" s="1"/>
  <c r="C467" i="10"/>
  <c r="E467" i="10"/>
  <c r="A468" i="10"/>
  <c r="B468" i="10"/>
  <c r="C468" i="10"/>
  <c r="D468" i="10"/>
  <c r="E468" i="10" s="1"/>
  <c r="A469" i="10"/>
  <c r="B469" i="10"/>
  <c r="C469" i="10"/>
  <c r="D469" i="10" s="1"/>
  <c r="E469" i="10" s="1"/>
  <c r="A470" i="10"/>
  <c r="B470" i="10"/>
  <c r="C470" i="10"/>
  <c r="A471" i="10"/>
  <c r="B471" i="10"/>
  <c r="C471" i="10"/>
  <c r="D471" i="10"/>
  <c r="E471" i="10" s="1"/>
  <c r="A472" i="10"/>
  <c r="B472" i="10"/>
  <c r="C472" i="10"/>
  <c r="D472" i="10"/>
  <c r="E472" i="10"/>
  <c r="A473" i="10"/>
  <c r="B473" i="10"/>
  <c r="D473" i="10" s="1"/>
  <c r="E473" i="10" s="1"/>
  <c r="C473" i="10"/>
  <c r="A474" i="10"/>
  <c r="B474" i="10"/>
  <c r="D474" i="10" s="1"/>
  <c r="E474" i="10" s="1"/>
  <c r="C474" i="10"/>
  <c r="A475" i="10"/>
  <c r="B475" i="10"/>
  <c r="D475" i="10" s="1"/>
  <c r="E475" i="10" s="1"/>
  <c r="C475" i="10"/>
  <c r="A476" i="10"/>
  <c r="B476" i="10"/>
  <c r="C476" i="10"/>
  <c r="D476" i="10"/>
  <c r="E476" i="10"/>
  <c r="A477" i="10"/>
  <c r="B477" i="10"/>
  <c r="C477" i="10"/>
  <c r="D477" i="10"/>
  <c r="E477" i="10" s="1"/>
  <c r="A478" i="10"/>
  <c r="B478" i="10"/>
  <c r="C478" i="10"/>
  <c r="A479" i="10"/>
  <c r="B479" i="10"/>
  <c r="C479" i="10"/>
  <c r="D479" i="10"/>
  <c r="E479" i="10" s="1"/>
  <c r="A480" i="10"/>
  <c r="B480" i="10"/>
  <c r="C480" i="10"/>
  <c r="D480" i="10" s="1"/>
  <c r="E480" i="10" s="1"/>
  <c r="A481" i="10"/>
  <c r="B481" i="10"/>
  <c r="D481" i="10" s="1"/>
  <c r="E481" i="10" s="1"/>
  <c r="C481" i="10"/>
  <c r="A482" i="10"/>
  <c r="B482" i="10"/>
  <c r="D482" i="10" s="1"/>
  <c r="E482" i="10" s="1"/>
  <c r="C482" i="10"/>
  <c r="A483" i="10"/>
  <c r="B483" i="10"/>
  <c r="D483" i="10" s="1"/>
  <c r="E483" i="10" s="1"/>
  <c r="C483" i="10"/>
  <c r="A484" i="10"/>
  <c r="B484" i="10"/>
  <c r="C484" i="10"/>
  <c r="D484" i="10"/>
  <c r="E484" i="10"/>
  <c r="A485" i="10"/>
  <c r="B485" i="10"/>
  <c r="C485" i="10"/>
  <c r="D485" i="10"/>
  <c r="E485" i="10" s="1"/>
  <c r="A486" i="10"/>
  <c r="B486" i="10"/>
  <c r="C486" i="10"/>
  <c r="A487" i="10"/>
  <c r="B487" i="10"/>
  <c r="C487" i="10"/>
  <c r="D487" i="10"/>
  <c r="E487" i="10" s="1"/>
  <c r="A488" i="10"/>
  <c r="B488" i="10"/>
  <c r="C488" i="10"/>
  <c r="D488" i="10" s="1"/>
  <c r="E488" i="10" s="1"/>
  <c r="A489" i="10"/>
  <c r="B489" i="10"/>
  <c r="D489" i="10" s="1"/>
  <c r="E489" i="10" s="1"/>
  <c r="C489" i="10"/>
  <c r="A490" i="10"/>
  <c r="B490" i="10"/>
  <c r="D490" i="10" s="1"/>
  <c r="E490" i="10" s="1"/>
  <c r="C490" i="10"/>
  <c r="A491" i="10"/>
  <c r="B491" i="10"/>
  <c r="D491" i="10" s="1"/>
  <c r="E491" i="10" s="1"/>
  <c r="C491" i="10"/>
  <c r="A492" i="10"/>
  <c r="B492" i="10"/>
  <c r="C492" i="10"/>
  <c r="D492" i="10"/>
  <c r="E492" i="10"/>
  <c r="A493" i="10"/>
  <c r="B493" i="10"/>
  <c r="C493" i="10"/>
  <c r="D493" i="10"/>
  <c r="E493" i="10" s="1"/>
  <c r="A494" i="10"/>
  <c r="B494" i="10"/>
  <c r="C494" i="10"/>
  <c r="A495" i="10"/>
  <c r="B495" i="10"/>
  <c r="C495" i="10"/>
  <c r="D495" i="10"/>
  <c r="E495" i="10" s="1"/>
  <c r="A496" i="10"/>
  <c r="B496" i="10"/>
  <c r="C496" i="10"/>
  <c r="D496" i="10" s="1"/>
  <c r="E496" i="10" s="1"/>
  <c r="A497" i="10"/>
  <c r="B497" i="10"/>
  <c r="D497" i="10" s="1"/>
  <c r="E497" i="10" s="1"/>
  <c r="C497" i="10"/>
  <c r="A498" i="10"/>
  <c r="B498" i="10"/>
  <c r="D498" i="10" s="1"/>
  <c r="E498" i="10" s="1"/>
  <c r="C498" i="10"/>
  <c r="A499" i="10"/>
  <c r="B499" i="10"/>
  <c r="D499" i="10" s="1"/>
  <c r="E499" i="10" s="1"/>
  <c r="C499" i="10"/>
  <c r="A500" i="10"/>
  <c r="B500" i="10"/>
  <c r="C500" i="10"/>
  <c r="D500" i="10"/>
  <c r="E500" i="10"/>
  <c r="G6" i="4"/>
  <c r="H6" i="4"/>
  <c r="C8" i="4"/>
  <c r="G8" i="4"/>
  <c r="H8" i="4"/>
  <c r="G13" i="4"/>
  <c r="G14" i="4"/>
  <c r="H14" i="4"/>
  <c r="G15" i="4"/>
  <c r="G16" i="4"/>
  <c r="H16" i="4"/>
  <c r="G17" i="4"/>
  <c r="H17" i="4"/>
  <c r="A4" i="12"/>
  <c r="A4" i="7"/>
  <c r="H7" i="7"/>
  <c r="K7" i="7" s="1"/>
  <c r="A3" i="8"/>
  <c r="B6" i="8"/>
  <c r="G9" i="4" s="1"/>
  <c r="C6" i="8"/>
  <c r="H9" i="4" s="1"/>
  <c r="A9" i="8"/>
  <c r="A3" i="5"/>
  <c r="B6" i="5"/>
  <c r="G7" i="4" s="1"/>
  <c r="C6" i="5"/>
  <c r="H7" i="4" s="1"/>
  <c r="B7" i="5"/>
  <c r="C7" i="5"/>
  <c r="A9" i="5"/>
  <c r="A3" i="6"/>
  <c r="B6" i="6"/>
  <c r="C6" i="6"/>
  <c r="A9" i="6"/>
  <c r="H1" i="3"/>
  <c r="C9" i="4" s="1"/>
  <c r="C7" i="4" s="1"/>
  <c r="B7" i="7" s="1"/>
  <c r="E7" i="7" s="1"/>
  <c r="A3" i="3"/>
  <c r="H1" i="2"/>
  <c r="A3" i="2"/>
  <c r="H1" i="1"/>
  <c r="C6" i="4" s="1"/>
  <c r="A3" i="1"/>
  <c r="D470" i="10" l="1"/>
  <c r="E470" i="10" s="1"/>
  <c r="D406" i="10"/>
  <c r="E406" i="10" s="1"/>
  <c r="D310" i="10"/>
  <c r="E310" i="10" s="1"/>
  <c r="D278" i="10"/>
  <c r="E278" i="10" s="1"/>
  <c r="D486" i="10"/>
  <c r="E486" i="10" s="1"/>
  <c r="D466" i="10"/>
  <c r="E466" i="10" s="1"/>
  <c r="D434" i="10"/>
  <c r="E434" i="10" s="1"/>
  <c r="D402" i="10"/>
  <c r="E402" i="10" s="1"/>
  <c r="D370" i="10"/>
  <c r="E370" i="10" s="1"/>
  <c r="D338" i="10"/>
  <c r="E338" i="10" s="1"/>
  <c r="D306" i="10"/>
  <c r="E306" i="10" s="1"/>
  <c r="D274" i="10"/>
  <c r="E274" i="10" s="1"/>
  <c r="D245" i="10"/>
  <c r="E245" i="10" s="1"/>
  <c r="D220" i="10"/>
  <c r="E220" i="10" s="1"/>
  <c r="D158" i="10"/>
  <c r="E158" i="10" s="1"/>
  <c r="D141" i="10"/>
  <c r="E141" i="10" s="1"/>
  <c r="D124" i="10"/>
  <c r="E124" i="10" s="1"/>
  <c r="D120" i="10"/>
  <c r="E120" i="10" s="1"/>
  <c r="D101" i="10"/>
  <c r="E101" i="10" s="1"/>
  <c r="D69" i="10"/>
  <c r="E69" i="10" s="1"/>
  <c r="D462" i="10"/>
  <c r="E462" i="10" s="1"/>
  <c r="D430" i="10"/>
  <c r="E430" i="10" s="1"/>
  <c r="D398" i="10"/>
  <c r="E398" i="10" s="1"/>
  <c r="D366" i="10"/>
  <c r="E366" i="10" s="1"/>
  <c r="D334" i="10"/>
  <c r="E334" i="10" s="1"/>
  <c r="D302" i="10"/>
  <c r="E302" i="10" s="1"/>
  <c r="D270" i="10"/>
  <c r="E270" i="10" s="1"/>
  <c r="D190" i="10"/>
  <c r="E190" i="10" s="1"/>
  <c r="D172" i="10"/>
  <c r="E172" i="10" s="1"/>
  <c r="D51" i="10"/>
  <c r="E51" i="10" s="1"/>
  <c r="D438" i="10"/>
  <c r="E438" i="10" s="1"/>
  <c r="D342" i="10"/>
  <c r="E342" i="10" s="1"/>
  <c r="D188" i="10"/>
  <c r="E188" i="10" s="1"/>
  <c r="D390" i="10"/>
  <c r="E390" i="10" s="1"/>
  <c r="D358" i="10"/>
  <c r="E358" i="10" s="1"/>
  <c r="D374" i="10"/>
  <c r="E374" i="10" s="1"/>
  <c r="D60" i="10"/>
  <c r="E60" i="10" s="1"/>
  <c r="D454" i="10"/>
  <c r="E454" i="10" s="1"/>
  <c r="D326" i="10"/>
  <c r="E326" i="10" s="1"/>
  <c r="D294" i="10"/>
  <c r="E294" i="10" s="1"/>
  <c r="D262" i="10"/>
  <c r="E262" i="10" s="1"/>
  <c r="D198" i="10"/>
  <c r="E198" i="10" s="1"/>
  <c r="D157" i="10"/>
  <c r="E157" i="10" s="1"/>
  <c r="D140" i="10"/>
  <c r="E140" i="10" s="1"/>
  <c r="D494" i="10"/>
  <c r="E494" i="10" s="1"/>
  <c r="D478" i="10"/>
  <c r="E478" i="10" s="1"/>
  <c r="D450" i="10"/>
  <c r="E450" i="10" s="1"/>
  <c r="D418" i="10"/>
  <c r="E418" i="10" s="1"/>
  <c r="D386" i="10"/>
  <c r="E386" i="10" s="1"/>
  <c r="D354" i="10"/>
  <c r="E354" i="10" s="1"/>
  <c r="D322" i="10"/>
  <c r="E322" i="10" s="1"/>
  <c r="D290" i="10"/>
  <c r="E290" i="10" s="1"/>
  <c r="D258" i="10"/>
  <c r="E258" i="10" s="1"/>
  <c r="D252" i="10"/>
  <c r="E252" i="10" s="1"/>
  <c r="D213" i="10"/>
  <c r="E213" i="10" s="1"/>
  <c r="D189" i="10"/>
  <c r="E189" i="10" s="1"/>
  <c r="D85" i="10"/>
  <c r="E85" i="10" s="1"/>
  <c r="D422" i="10"/>
  <c r="E422" i="10" s="1"/>
  <c r="D446" i="10"/>
  <c r="E446" i="10" s="1"/>
  <c r="D414" i="10"/>
  <c r="E414" i="10" s="1"/>
  <c r="D382" i="10"/>
  <c r="E382" i="10" s="1"/>
  <c r="D350" i="10"/>
  <c r="E350" i="10" s="1"/>
  <c r="D318" i="10"/>
  <c r="E318" i="10" s="1"/>
  <c r="D286" i="10"/>
  <c r="E286" i="10" s="1"/>
  <c r="D125" i="10"/>
  <c r="E125" i="10" s="1"/>
  <c r="D185" i="10"/>
  <c r="E185" i="10" s="1"/>
  <c r="D169" i="10"/>
  <c r="E169" i="10" s="1"/>
  <c r="D137" i="10"/>
  <c r="E137" i="10" s="1"/>
  <c r="C6" i="10"/>
  <c r="H13" i="4" s="1"/>
  <c r="D229" i="10"/>
  <c r="E229" i="10" s="1"/>
  <c r="D195" i="10"/>
  <c r="E195" i="10" s="1"/>
  <c r="D168" i="10"/>
  <c r="E168" i="10" s="1"/>
  <c r="D142" i="10"/>
  <c r="E142" i="10" s="1"/>
  <c r="D136" i="10"/>
  <c r="E136" i="10" s="1"/>
  <c r="D110" i="10"/>
  <c r="E110" i="10" s="1"/>
  <c r="D53" i="10"/>
  <c r="E53" i="10" s="1"/>
  <c r="D200" i="10"/>
  <c r="E200" i="10" s="1"/>
  <c r="D153" i="10"/>
  <c r="E153" i="10" s="1"/>
  <c r="D121" i="10"/>
  <c r="E121" i="10" s="1"/>
  <c r="D197" i="10"/>
  <c r="E197" i="10" s="1"/>
  <c r="D165" i="10"/>
  <c r="E165" i="10" s="1"/>
  <c r="D133" i="10"/>
  <c r="E133" i="10" s="1"/>
  <c r="D38" i="10"/>
  <c r="E38" i="10" s="1"/>
  <c r="C7" i="9"/>
  <c r="H15" i="4" s="1"/>
  <c r="D149" i="10"/>
  <c r="E149" i="10" s="1"/>
  <c r="D117" i="10"/>
  <c r="E117" i="10" s="1"/>
  <c r="D37" i="10"/>
  <c r="E37" i="10" s="1"/>
  <c r="D28" i="10"/>
  <c r="E28" i="10" s="1"/>
  <c r="D30" i="10"/>
  <c r="E30" i="10" s="1"/>
</calcChain>
</file>

<file path=xl/sharedStrings.xml><?xml version="1.0" encoding="utf-8"?>
<sst xmlns="http://schemas.openxmlformats.org/spreadsheetml/2006/main" count="1323" uniqueCount="646">
  <si>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</si>
  <si>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</si>
  <si>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</si>
  <si>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</si>
  <si>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</si>
  <si>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</si>
  <si>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</si>
  <si>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</si>
  <si>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</si>
  <si>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</si>
  <si>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</si>
  <si>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</si>
  <si>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</si>
  <si>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</si>
  <si>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</si>
  <si>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</si>
  <si>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</si>
  <si>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</si>
  <si>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</si>
  <si>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</si>
  <si>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</si>
  <si>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</si>
  <si>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</si>
  <si>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</si>
  <si>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</si>
  <si>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</si>
  <si>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</si>
  <si>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</si>
  <si>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</si>
  <si>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</si>
  <si>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</si>
  <si>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</si>
  <si>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</si>
  <si>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</si>
  <si>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</si>
  <si>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</si>
  <si>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</si>
  <si>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</si>
  <si>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</si>
  <si>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</si>
  <si>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</si>
  <si>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</si>
  <si>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</si>
  <si>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</si>
  <si>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</si>
  <si>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</si>
  <si>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</si>
  <si>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</si>
  <si>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</si>
  <si>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</si>
  <si>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</si>
  <si>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</si>
  <si>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</si>
  <si>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</si>
  <si>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</si>
  <si>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</si>
  <si>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</si>
  <si>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</si>
  <si>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</si>
  <si>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</si>
  <si>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</si>
  <si>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</si>
  <si>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</si>
  <si>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</si>
  <si>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</si>
  <si>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</si>
  <si>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</si>
  <si>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</si>
  <si>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</si>
  <si>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</si>
  <si>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</si>
  <si>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</si>
  <si>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</si>
  <si>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</si>
  <si>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</si>
  <si>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</si>
  <si>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</si>
  <si>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</si>
  <si>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</si>
  <si>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</si>
  <si>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</si>
  <si>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</si>
  <si>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</si>
  <si>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</si>
  <si>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</si>
  <si>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</si>
  <si>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</si>
  <si>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</si>
  <si>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</si>
  <si>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</si>
  <si>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</si>
  <si>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</si>
  <si>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</si>
  <si>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</si>
  <si>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</si>
  <si>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</si>
  <si>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</si>
  <si>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</si>
  <si>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</si>
  <si>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</si>
  <si>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</si>
  <si>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</si>
  <si>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</si>
  <si>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</si>
  <si>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</si>
  <si>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</si>
  <si>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</si>
  <si>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</si>
  <si>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</si>
  <si>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</si>
  <si>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</si>
  <si>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</si>
  <si>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</si>
  <si>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</si>
  <si>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</si>
  <si>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</si>
  <si>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</si>
  <si>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</si>
  <si>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</si>
  <si>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</si>
  <si>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</si>
  <si>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</si>
  <si>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</si>
  <si>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</si>
  <si>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</si>
  <si>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</si>
  <si>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</si>
  <si>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</si>
  <si>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</si>
  <si>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</si>
  <si>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</si>
  <si>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</si>
  <si>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</si>
  <si>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</si>
  <si>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</si>
  <si>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</si>
  <si>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</si>
  <si>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</si>
  <si>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</si>
  <si>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</si>
  <si>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</si>
  <si>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</si>
  <si>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</si>
  <si>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</si>
  <si>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</si>
  <si>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</si>
  <si>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</si>
  <si>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</si>
  <si>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</si>
  <si>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</si>
  <si>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</si>
  <si>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</si>
  <si>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</si>
  <si>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</si>
  <si>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</si>
  <si>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</si>
  <si>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</si>
  <si>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</si>
  <si>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</si>
  <si>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</si>
  <si>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</si>
  <si>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</si>
  <si>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</si>
  <si>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</si>
  <si>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</si>
  <si>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</si>
  <si>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</si>
  <si>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</si>
  <si>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</si>
  <si>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</si>
  <si>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</si>
  <si>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</si>
  <si>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</si>
  <si>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</si>
  <si>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</si>
  <si>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</si>
  <si>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</si>
  <si>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</si>
  <si>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</si>
  <si>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</si>
  <si>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</si>
  <si>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</si>
  <si>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</si>
  <si>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</si>
  <si>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</si>
  <si>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</si>
  <si>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</si>
  <si>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</si>
  <si>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</si>
  <si>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</si>
  <si>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</si>
  <si>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</si>
  <si>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</si>
  <si>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</si>
  <si>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</si>
  <si>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</si>
  <si>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</si>
  <si>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</si>
  <si>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</si>
  <si>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</si>
  <si>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</si>
  <si>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</si>
  <si>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</si>
  <si>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</si>
  <si>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</si>
  <si>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</si>
  <si>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</si>
  <si>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</si>
  <si>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</si>
  <si>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</si>
  <si>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</si>
  <si>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</si>
  <si>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</si>
  <si>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</si>
  <si>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</si>
  <si>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</si>
  <si>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</si>
  <si>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</si>
  <si>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</si>
  <si>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</si>
  <si>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</si>
  <si>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</si>
  <si>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</si>
  <si>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</si>
  <si>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</si>
  <si>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</si>
  <si>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</si>
  <si>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</si>
  <si>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</si>
  <si>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</si>
  <si>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</si>
  <si>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</si>
  <si>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</si>
  <si>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</si>
  <si>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</si>
  <si>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</si>
  <si>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</si>
  <si>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</si>
  <si>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</si>
  <si>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</si>
  <si>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</si>
  <si>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</si>
  <si>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</si>
  <si>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</si>
  <si>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</si>
  <si>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</si>
  <si>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</si>
  <si>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</si>
  <si>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</si>
  <si>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</si>
  <si>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</si>
  <si>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</si>
  <si>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</si>
  <si>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</si>
  <si>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</si>
  <si>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</si>
  <si>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</si>
  <si>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</si>
  <si>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</si>
  <si>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</si>
  <si>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</si>
  <si>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</si>
  <si>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</si>
  <si>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</si>
  <si>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</si>
  <si>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</si>
  <si>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</si>
  <si>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</si>
  <si>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</si>
  <si>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</si>
  <si>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</si>
  <si>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</si>
  <si>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</si>
  <si>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</si>
  <si>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</si>
  <si>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</si>
  <si>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</si>
  <si>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</si>
  <si>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</si>
  <si>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</si>
  <si>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</si>
  <si>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</si>
  <si>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</si>
  <si>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</si>
  <si>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</si>
  <si>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</si>
  <si>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</si>
  <si>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</si>
  <si>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</si>
  <si>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</si>
  <si>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</si>
  <si>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</si>
  <si>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</si>
  <si>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</si>
  <si>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</si>
  <si>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</si>
  <si>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</si>
  <si>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</si>
  <si>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</si>
  <si>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</si>
  <si>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</si>
  <si>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</si>
  <si>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</si>
  <si>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</si>
  <si>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</si>
  <si>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</si>
  <si>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</si>
  <si>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</si>
  <si>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</si>
  <si>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</si>
  <si>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</si>
  <si>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</si>
  <si>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</si>
  <si>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</si>
  <si>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</si>
  <si>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</si>
  <si>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</si>
  <si>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</si>
  <si>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</si>
  <si>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</si>
  <si>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</si>
  <si>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</si>
  <si>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</si>
  <si>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</si>
  <si>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</si>
  <si>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</si>
  <si>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</si>
  <si>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</si>
  <si>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</si>
  <si>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</si>
  <si>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</si>
  <si>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</si>
  <si>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</si>
  <si>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</si>
  <si>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</si>
  <si>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</si>
  <si>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</si>
  <si>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    NG Fin, FP for LD1 - Henry - Cal 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</si>
  <si>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</si>
  <si>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</si>
  <si>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</si>
  <si>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</si>
  <si>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</si>
  <si>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</si>
  <si>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</si>
  <si>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</si>
  <si>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</si>
  <si>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</si>
  <si>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</si>
  <si>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</si>
  <si>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</si>
  <si>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</si>
  <si>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</si>
  <si>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</si>
  <si>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</si>
  <si>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</si>
  <si>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</si>
  <si>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</si>
  <si>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</si>
  <si>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</si>
  <si>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</si>
  <si>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</si>
  <si>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</si>
  <si>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</si>
  <si>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</si>
  <si>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</si>
  <si>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</si>
  <si>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</si>
  <si>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</si>
  <si>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</si>
  <si>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Henry</t>
  </si>
  <si>
    <t>Arnold, J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</si>
  <si>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</si>
  <si>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</si>
  <si>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</si>
  <si>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</si>
  <si>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</si>
  <si>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</si>
  <si>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</si>
  <si>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</si>
  <si>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</si>
  <si>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</si>
  <si>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</si>
  <si>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</si>
  <si>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</si>
  <si>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</si>
  <si>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</si>
  <si>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</si>
  <si>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</si>
  <si>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FP - Opal - May01</t>
  </si>
  <si>
    <t>    NG Firm Phys, ID, GDD - TET ELA - Next Day Gas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</si>
  <si>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</si>
  <si>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</si>
  <si>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</si>
  <si>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</si>
  <si>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Firm-LD Peak - Cin - Custom</t>
  </si>
  <si>
    <t>    NG Firm Phys, ID, GDD - NGPL-LA - Next Day Gas</t>
  </si>
  <si>
    <t>    NG Firm Phys, ID, GDD - NGPL-Nipsco - Next Day Gas</t>
  </si>
  <si>
    <t>    NG Fin BS, LD1 for NGI - Chicago - Nov01-Mar02</t>
  </si>
  <si>
    <t>Jun-01-01</t>
  </si>
  <si>
    <t>Jun-30-01</t>
  </si>
  <si>
    <t>Duke Energy Trading and Marketing LLC</t>
  </si>
  <si>
    <t>Apr-27-01</t>
  </si>
  <si>
    <t>(blank)</t>
  </si>
  <si>
    <t>Firm-LD Off-Peak</t>
  </si>
  <si>
    <t>    Firm-LD Off-Peak - SP-15 Off-Peak - Next Day Off-Peak</t>
  </si>
  <si>
    <t>Next Day Off-Peak</t>
  </si>
  <si>
    <t>    Firm-LD Peak - Cin - May02</t>
  </si>
  <si>
    <t>    Firm-LD Peak - Cin - Jul03-Aug03</t>
  </si>
  <si>
    <t>Jul03-Aug03</t>
  </si>
  <si>
    <t>    Firm-LD Peak - Ent - Jul01-Aug01</t>
  </si>
  <si>
    <t>    Firm-LD Peak - Ent - Jul02-Aug02</t>
  </si>
  <si>
    <t>Jul02-Aug02</t>
  </si>
  <si>
    <t>    Firm-LD Peak - Ent - Jul03-Aug03</t>
  </si>
  <si>
    <t>    Firm-LD Peak - PJM-W - Jul01-Aug01</t>
  </si>
  <si>
    <t>    Firm-LD Peak - Palo - May01</t>
  </si>
  <si>
    <t>    NG Firm Phys, FP - NGPL-TxOk East-GC - Next Day Gas</t>
  </si>
  <si>
    <t>    NG Firm Phys, FP - Tenn-8L - Next Day Gas</t>
  </si>
  <si>
    <t>    NG Firm Phys, FP - Tran 85 - Next Day Gas</t>
  </si>
  <si>
    <t>    NG Firm Phys, ID, GDD - Transco Z-6 (NY) - Next Day Gas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</si>
  <si>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</si>
  <si>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Perm - Jun01</t>
  </si>
  <si>
    <t>    NG Fin BS, LD1 for IF - TET M3 - Nov01-Mar02</t>
  </si>
  <si>
    <t>    NG Fin BS, LD1 for NGI - Chicago - Jun01-Oct01</t>
  </si>
  <si>
    <t>    NG Fin BS, LD1 for NGI - Socal - Q3 01</t>
  </si>
  <si>
    <t>Q3 01</t>
  </si>
  <si>
    <t>AEP Energy Services, Inc.</t>
  </si>
  <si>
    <t>Pimenov, V</t>
  </si>
  <si>
    <t>Jan-01-02</t>
  </si>
  <si>
    <t>Dec-31-02</t>
  </si>
  <si>
    <t>Comed</t>
  </si>
  <si>
    <t>Morgan Stanley Capital Group, Inc.</t>
  </si>
  <si>
    <t>HE 12 CPT</t>
  </si>
  <si>
    <t>ENRON GAS LIQUIDS INC</t>
  </si>
  <si>
    <t>ngl.N/A</t>
  </si>
  <si>
    <t>ngl.Physical</t>
  </si>
  <si>
    <t>ngl.Fixed</t>
  </si>
  <si>
    <t>ngl.April 2001</t>
  </si>
  <si>
    <t>ngl.As Directed</t>
  </si>
  <si>
    <t>DYNDDEL</t>
  </si>
  <si>
    <t>ngl.propane</t>
  </si>
  <si>
    <t>Natural Gas Liquids Total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</si>
  <si>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</si>
  <si>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</si>
  <si>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</si>
  <si>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</si>
  <si>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</si>
  <si>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</si>
  <si>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Apr-27-01 thru Apr-27-01</t>
    </r>
  </si>
  <si>
    <t>    Fin Swap-Peak - NYPOOL J - Bal Week</t>
  </si>
  <si>
    <t>Bal Week</t>
  </si>
  <si>
    <t>Apr-27-01 13:20 GMT</t>
  </si>
  <si>
    <t>Apr-27-01 17:33 GMT</t>
  </si>
  <si>
    <t>    Firm-LD Off-Peak - Mid C Off-Peak - Jun01</t>
  </si>
  <si>
    <t>Apr-27-01 19:39 GMT</t>
  </si>
  <si>
    <t>Apr-27-01 13:18 GMT</t>
  </si>
  <si>
    <t>    Firm-LD Off-Peak - SP-15 Off-Peak - May01</t>
  </si>
  <si>
    <t>Apr-27-01 17:27 GMT</t>
  </si>
  <si>
    <t>Apr-27-01 12:33 GMT</t>
  </si>
  <si>
    <t>Apr-27-01 14:45 GMT</t>
  </si>
  <si>
    <t>    Firm-LD Peak - Cin - Bal Week</t>
  </si>
  <si>
    <t>Apr-27-01 21:02 GMT</t>
  </si>
  <si>
    <t>Apr-27-01 13:38 GMT</t>
  </si>
  <si>
    <t>Apr-27-01 16:33 GMT</t>
  </si>
  <si>
    <t>Apr-27-01 12:07 GMT</t>
  </si>
  <si>
    <t>Apr-27-01 16:42 GMT</t>
  </si>
  <si>
    <t>Apr-27-01 19:31 GMT</t>
  </si>
  <si>
    <t>Apr-27-01 17:26 GMT</t>
  </si>
  <si>
    <t>Apr-27-01 13:50 GMT</t>
  </si>
  <si>
    <t>    Firm-LD Peak - Cin - Q4 02</t>
  </si>
  <si>
    <t>Q4 02</t>
  </si>
  <si>
    <t>Apr-27-01 15:15 GMT</t>
  </si>
  <si>
    <t>Apr-27-01 11:51 GMT</t>
  </si>
  <si>
    <t>    Firm-LD Peak - Comed - Bal Week</t>
  </si>
  <si>
    <t>Apr-27-01 17:43 GMT</t>
  </si>
  <si>
    <t>Apr-27-01 13:44 GMT</t>
  </si>
  <si>
    <t>    Firm-LD Peak - Ent - Sep01</t>
  </si>
  <si>
    <t>Apr-27-01 17:54 GMT</t>
  </si>
  <si>
    <t>    Firm-LD Peak - Ent - Jun02</t>
  </si>
  <si>
    <t>Apr-27-01 12:04 GMT</t>
  </si>
  <si>
    <t>Apr-27-01 15:19 GMT</t>
  </si>
  <si>
    <t>    Firm-LD Peak - Ent - Q4 02</t>
  </si>
  <si>
    <t>Apr-27-01 11:56 GMT</t>
  </si>
  <si>
    <t>    Firm-LD Peak - Nepool - Next Day</t>
  </si>
  <si>
    <t>Apr-27-01 12:53 GMT</t>
  </si>
  <si>
    <t>Apr-27-01 15:27 GMT</t>
  </si>
  <si>
    <t>Apr-27-01 17:01 GMT</t>
  </si>
  <si>
    <t>Apr-27-01 15:02 GMT</t>
  </si>
  <si>
    <t>    Firm-LD Peak - PJM-W - Bal Week</t>
  </si>
  <si>
    <t>Apr-27-01 14:17 GMT</t>
  </si>
  <si>
    <t>Apr-27-01 19:21 GMT</t>
  </si>
  <si>
    <t>Apr-27-01 19:04 GMT</t>
  </si>
  <si>
    <t>Apr-27-01 16:45 GMT</t>
  </si>
  <si>
    <t>Apr-27-01 13:09 GMT</t>
  </si>
  <si>
    <t>    Firm-LD Peak - PJM-W - Sep01</t>
  </si>
  <si>
    <t>Apr-27-01 16:58 GMT</t>
  </si>
  <si>
    <t>Apr-27-01 18:35 GMT</t>
  </si>
  <si>
    <t>    Firm-LD Peak - PJM-W - May02</t>
  </si>
  <si>
    <t>Apr-27-01 12:14 GMT</t>
  </si>
  <si>
    <t>    Firm-LD Peak - PJM-W - Jul02-Aug02</t>
  </si>
  <si>
    <t>Apr-27-01 17:45 GMT</t>
  </si>
  <si>
    <t>Apr-27-01 13:19 GMT</t>
  </si>
  <si>
    <t>Apr-27-01 12:25 GMT</t>
  </si>
  <si>
    <t>    Firm-LD Peak - Ercot UBU - Next Day</t>
  </si>
  <si>
    <t>Apr-27-01 12:01 GMT</t>
  </si>
  <si>
    <t>    Firm-LD Peak - Ercot UBU - Bal Week</t>
  </si>
  <si>
    <t>Apr-27-01 14:46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</si>
  <si>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</si>
  <si>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Apr-27-01 14:19 GMT</t>
  </si>
  <si>
    <t>    NG Firm Phys, FP - Cheyenne - Next Day Gas</t>
  </si>
  <si>
    <t>Apr-27-01 13:43 GMT</t>
  </si>
  <si>
    <t>Apr-27-01 14:34 GMT</t>
  </si>
  <si>
    <t>Apr-27-01 15:20 GMT</t>
  </si>
  <si>
    <t>Apr-27-01 14:20 GMT</t>
  </si>
  <si>
    <t>Apr-27-01 13:37 GMT</t>
  </si>
  <si>
    <t>Apr-27-01 14:07 GMT</t>
  </si>
  <si>
    <t>Apr-27-01 14:05 GMT</t>
  </si>
  <si>
    <t>Apr-27-01 14:47 GMT</t>
  </si>
  <si>
    <t>Apr-27-01 15:10 GMT</t>
  </si>
  <si>
    <t>Apr-27-01 14:31 GMT</t>
  </si>
  <si>
    <t>Apr-27-01 14:23 GMT</t>
  </si>
  <si>
    <t>Apr-27-01 13:54 GMT</t>
  </si>
  <si>
    <t>Apr-27-01 15:28 GMT</t>
  </si>
  <si>
    <t>Apr-27-01 13:06 GMT</t>
  </si>
  <si>
    <t>Apr-27-01 14:03 GMT</t>
  </si>
  <si>
    <t>Apr-27-01 14:43 GMT</t>
  </si>
  <si>
    <t>    NG Firm Phys, FP - NW-Stanfield - Next Day Gas</t>
  </si>
  <si>
    <t>    NG Firm Phys, FP - PG&amp;E-Topock - Next Day Gas</t>
  </si>
  <si>
    <t>Apr-27-01 14:11 GMT</t>
  </si>
  <si>
    <t>Apr-27-01 14:00 GMT</t>
  </si>
  <si>
    <t>    NG Firm Phys, FP - Socal-Topock - Next Day Gas</t>
  </si>
  <si>
    <t>    NG Firm Phys, FP - Tenn-Z0 - Next Day Gas</t>
  </si>
  <si>
    <t>Apr-27-01 15:09 GMT</t>
  </si>
  <si>
    <t>Apr-27-01 14:42 GMT</t>
  </si>
  <si>
    <t>Apr-27-01 14:21 GMT</t>
  </si>
  <si>
    <t>Apr-27-01 15:00 GMT</t>
  </si>
  <si>
    <t>Apr-27-01 13:39 GMT</t>
  </si>
  <si>
    <t>Apr-27-01 13:52 GMT</t>
  </si>
  <si>
    <t>Apr-27-01 14:16 GMT</t>
  </si>
  <si>
    <t>    NG Firm Phys, FP - Waha - Next Day Gas</t>
  </si>
  <si>
    <t>Apr-27-01 14:27 GMT</t>
  </si>
  <si>
    <t>    NG Firm Phys, ID, GDD - ANR-SW - Next Day Gas</t>
  </si>
  <si>
    <t>Apr-27-01 13:00 GMT</t>
  </si>
  <si>
    <t>Apr-27-01 12:56 GMT</t>
  </si>
  <si>
    <t>Apr-27-01 13:26 GMT</t>
  </si>
  <si>
    <t>Apr-27-01 12:47 GMT</t>
  </si>
  <si>
    <t>Apr-27-01 20:03 GMT</t>
  </si>
  <si>
    <t>    NG Firm Phys, ID, GDD - NGPL-Mid - Next Day Gas</t>
  </si>
  <si>
    <t>Apr-27-01 12:54 GMT</t>
  </si>
  <si>
    <t>Apr-27-01 12:51 GMT</t>
  </si>
  <si>
    <t>Apr-27-01 13:16 GMT</t>
  </si>
  <si>
    <t>    NG Firm Phys, ID, GDD - NGPL-TxOk East-GC - Next Day Gas</t>
  </si>
  <si>
    <t>Apr-27-01 13:59 GMT</t>
  </si>
  <si>
    <t>    NG Firm Phys, ID, GDD - NNG-Demarc - Next Day Gas</t>
  </si>
  <si>
    <t>Apr-27-01 13:04 GMT</t>
  </si>
  <si>
    <t>    NG Firm Phys, ID, GDD - NNG-Demarc - Jun01-Oct01</t>
  </si>
  <si>
    <t>Apr-27-01 13:46 GMT</t>
  </si>
  <si>
    <t>    NG Firm Phys, ID, GDD - NNG-Demarc - May01-Oct01</t>
  </si>
  <si>
    <t>Apr-27-01 13:36 GMT</t>
  </si>
  <si>
    <t>Apr-27-01 12:31 GMT</t>
  </si>
  <si>
    <t>    NG Firm Phys, ID, GDD - Panhandle - May01</t>
  </si>
  <si>
    <t>Apr-27-01 16:01 GMT</t>
  </si>
  <si>
    <t>Apr-27-01 15:07 GMT</t>
  </si>
  <si>
    <t>Apr-27-01 12:12 GMT</t>
  </si>
  <si>
    <t>    NG Firm Phys, ID, GDD - TET WLA - Next Day Gas</t>
  </si>
  <si>
    <t>Apr-27-01 20:05 GMT</t>
  </si>
  <si>
    <t>    NG Firm Phys, ID, GDD - Tran 30 - Next Day Gas</t>
  </si>
  <si>
    <t>    NG Firm Phys, ID, GDD - Tran 65 - Next Day Gas</t>
  </si>
  <si>
    <t>Apr-27-01 20:33 GMT</t>
  </si>
  <si>
    <t>Apr-27-01 12:39 GMT</t>
  </si>
  <si>
    <t>    NG Fin BS, LD1 for GDM - Mich - Jun01-Oct01</t>
  </si>
  <si>
    <t>Apr-27-01 17:44 GMT</t>
  </si>
  <si>
    <t>    NG Fin BS, LD1 for GDM - Mich - Nov01-Mar02</t>
  </si>
  <si>
    <t>Apr-27-01 14:38 GMT</t>
  </si>
  <si>
    <t>    NG Fin BS, LD1 for IF - TCO - Jun01</t>
  </si>
  <si>
    <t>Apr-27-01 17:49 GMT</t>
  </si>
  <si>
    <t>    NG Fin BS, LD1 for IF - TCO - Jun01-Oct01</t>
  </si>
  <si>
    <t>    NG Fin BS, LD1 for IF - CNG-SP - Jun01</t>
  </si>
  <si>
    <t>Apr-27-01 14:55 GMT</t>
  </si>
  <si>
    <t>    NG Fin BS, LD1 for IF - CNG-SP - Jun01-Oct01</t>
  </si>
  <si>
    <t>Apr-27-01 17:29 GMT</t>
  </si>
  <si>
    <t>    NG Fin BS, LD1 for IF - CNG-SP - Nov01-Mar02</t>
  </si>
  <si>
    <t>Apr-27-01 17:25 GMT</t>
  </si>
  <si>
    <t>    NG Fin BS, LD1 for IF - HSC - Aug01</t>
  </si>
  <si>
    <t>Apr-27-01 13:24 GMT</t>
  </si>
  <si>
    <t>    NG Fin BS, LD1 for IF - HSC - Sep01</t>
  </si>
  <si>
    <t>    NG Fin BS, LD1 for IF - Panhandle - Nov01-Mar02</t>
  </si>
  <si>
    <t>Apr-27-01 18:17 GMT</t>
  </si>
  <si>
    <t>Apr-27-01 15:13 GMT</t>
  </si>
  <si>
    <t>    NG Fin BS, LD1 for IF - Perm - Q3 01</t>
  </si>
  <si>
    <t>Apr-27-01 18:05 GMT</t>
  </si>
  <si>
    <t>    NG Fin BS, LD1 for IF - Perm - Jun01-Oct01</t>
  </si>
  <si>
    <t>    NG Fin BS, LD1 for IF - TET ELA - Nov01-Mar02</t>
  </si>
  <si>
    <t>Apr-27-01 18:07 GMT</t>
  </si>
  <si>
    <t>Apr-27-01 17:58 GMT</t>
  </si>
  <si>
    <t>    NG Fin BS, LD1 for IF - Tran 65 - Jun01-Oct01</t>
  </si>
  <si>
    <t>Apr-27-01 17:53 GMT</t>
  </si>
  <si>
    <t>    NG Fin BS, LD1 for IF - Waha - Jun01</t>
  </si>
  <si>
    <t>Apr-27-01 13:15 GMT</t>
  </si>
  <si>
    <t>    NG Fin BS, LD1 for IF - Waha - Jun01-Oct01</t>
  </si>
  <si>
    <t>Apr-27-01 14:12 GMT</t>
  </si>
  <si>
    <t>    NG Fin BS, LD1 for NGI - Socal - Jun01</t>
  </si>
  <si>
    <t>Apr-27-01 19:22 GMT</t>
  </si>
  <si>
    <t>Apr-27-01 16:25 GMT</t>
  </si>
  <si>
    <t>Apr-27-01 19:24 GMT</t>
  </si>
  <si>
    <t>    NG Fin Sw Swap, FP for GDD - Socal - May01</t>
  </si>
  <si>
    <t>Apr-27-01 15:32 GMT</t>
  </si>
  <si>
    <t>    NG Fin, FP for LD1 - Henry - Jun01-Oct01</t>
  </si>
  <si>
    <t>Apr-27-01 19:13 GMT</t>
  </si>
  <si>
    <t>Apr-27-01 19:15 GMT</t>
  </si>
  <si>
    <t>Apr-27-01 18:13 GMT</t>
  </si>
  <si>
    <t> Commodity Type:  All</t>
  </si>
  <si>
    <t> Trade Dates:  Apr-27-01 thru Apr-27-01</t>
  </si>
  <si>
    <t>TET M3</t>
  </si>
  <si>
    <t>Apr-28-01</t>
  </si>
  <si>
    <t>Apr-27-01  Deals</t>
  </si>
  <si>
    <t>TVA</t>
  </si>
  <si>
    <t>Jul-01-01</t>
  </si>
  <si>
    <t>Aug-31-01</t>
  </si>
  <si>
    <t>SP-15 Off-Peak</t>
  </si>
  <si>
    <t>Richter, J</t>
  </si>
  <si>
    <t>Mid C Off-Peak</t>
  </si>
  <si>
    <t>09:11 A.M.</t>
  </si>
  <si>
    <t>09:36 A.M.</t>
  </si>
  <si>
    <t>DYNFMOR</t>
  </si>
  <si>
    <t>ng.Transco Zone 3, Station 65</t>
  </si>
  <si>
    <t>08:45 A.M.</t>
  </si>
  <si>
    <t>DYNJSIZ</t>
  </si>
  <si>
    <t>ng.ANR Southwest</t>
  </si>
  <si>
    <t>09:32 A.M.</t>
  </si>
  <si>
    <t>SELL</t>
  </si>
  <si>
    <t>ng.Northern Natural Demarc</t>
  </si>
  <si>
    <t>09:31 A.M.</t>
  </si>
  <si>
    <t>DYNATAY</t>
  </si>
  <si>
    <t>pwr.CE</t>
  </si>
  <si>
    <t>07:15 A.M.</t>
  </si>
  <si>
    <t>pwr.East Coast Balance of Week Power</t>
  </si>
  <si>
    <t>08:32 A.M.</t>
  </si>
  <si>
    <t>09:00 A.M.</t>
  </si>
  <si>
    <t>12:39 P.M.</t>
  </si>
  <si>
    <t>ngl.ethane</t>
  </si>
  <si>
    <t>ngl.Mont Belvieu, Diamond/Koch</t>
  </si>
  <si>
    <t>08:16 A.M.</t>
  </si>
  <si>
    <t>DYNVMCC</t>
  </si>
  <si>
    <t>ngl.Mont Belvieu, TET</t>
  </si>
  <si>
    <t>10:06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</si>
</sst>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1.341365972221" createdVersion="1" recordCount="4" upgradeOnRefresh="1">
  <cacheSource type="worksheet">
    <worksheetSource ref="A9:AA13" sheet="DD-EPM"/>
  </cacheSource>
  <cacheFields count="27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4" count="2">
        <n v="1"/>
        <n v="4"/>
      </sharedItems>
    </cacheField>
    <cacheField name="Total Volume" numFmtId="0">
      <sharedItems containsSemiMixedTypes="0" containsString="0" containsNumber="1" containsInteger="1" minValue="800" maxValue="3200" count="2">
        <n v="800"/>
        <n v="3200"/>
      </sharedItems>
    </cacheField>
    <cacheField name="Notional Value" numFmtId="0">
      <sharedItems containsSemiMixedTypes="0" containsString="0" containsNumber="1" containsInteger="1" minValue="49200" maxValue="262400" count="4">
        <n v="49200"/>
        <n v="259200"/>
        <n v="262400"/>
        <n v="241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30T00:00:00" maxDate="2001-05-02T00:00:00" count="2">
        <d v="2001-04-30T00:00:00"/>
        <d v="2001-05-01T00:00:00"/>
      </sharedItems>
    </cacheField>
    <cacheField name="Term End Date " numFmtId="0">
      <sharedItems containsSemiMixedTypes="0" containsNonDate="0" containsDate="1" containsString="0" minDate="2001-04-30T00:00:00" maxDate="2001-05-05T00:00:00" count="2">
        <d v="2001-04-30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4">
        <s v="07:15 A.M."/>
        <s v="08:32 A.M."/>
        <s v="09:00 A.M."/>
        <s v="12:39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61.5" maxValue="82" count="4">
        <n v="61.5"/>
        <n v="81"/>
        <n v="82"/>
        <n v="75.5"/>
      </sharedItems>
    </cacheField>
    <cacheField name="Deal Number " numFmtId="0">
      <sharedItems containsSemiMixedTypes="0" containsString="0" containsNumber="1" containsInteger="1" minValue="26582" maxValue="26809" count="4">
        <n v="26582"/>
        <n v="26629"/>
        <n v="26678"/>
        <n v="268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1.341273495367" createdVersion="1" recordCount="5" upgradeOnRefresh="1">
  <cacheSource type="worksheet">
    <worksheetSource ref="A10:Y15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3">
        <s v="DYNCMCG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ransco Zone 3, Station 65"/>
        <s v="ng.ANR Southwes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8T00:00:00" maxDate="2001-04-29T00:00:00" count="1">
        <d v="2001-04-28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5">
        <s v="09:11 A.M."/>
        <s v="09:36 A.M."/>
        <s v="08:45 A.M."/>
        <s v="09:32 A.M."/>
        <s v="09:31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67" maxValue="4.88" count="4">
        <n v="4.7350000000000003"/>
        <n v="4.88"/>
        <n v="4.67"/>
        <n v="4.7149999999999999"/>
      </sharedItems>
    </cacheField>
    <cacheField name="Deal Number " numFmtId="0">
      <sharedItems containsSemiMixedTypes="0" containsString="0" containsNumber="1" containsInteger="1" minValue="26656" maxValue="26746" count="5">
        <n v="26706"/>
        <n v="26746"/>
        <n v="26656"/>
        <n v="26736"/>
        <n v="267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1.341161805554" createdVersion="1" recordCount="7" upgradeOnRefresh="1">
  <cacheSource type="worksheet">
    <worksheetSource ref="A15:T22" sheet="ICE-EPM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5787990" maxValue="8856296038" count="7">
        <n v="8856296038"/>
        <n v="155027260"/>
        <n v="148065964"/>
        <n v="174815088"/>
        <n v="145787990"/>
        <n v="184593416"/>
        <n v="7869043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5">
        <s v="Cin"/>
        <s v="TVA"/>
        <s v="SP-15 Off-Peak"/>
        <s v="Comed"/>
        <s v="Mid C Off-Peak"/>
      </sharedItems>
    </cacheField>
    <cacheField name="Strip" numFmtId="0">
      <sharedItems containsDate="1" containsMixedTypes="1" minDate="2001-05-01T00:00:00" maxDate="2001-06-02T00:00:00" count="5">
        <s v="Next Day"/>
        <s v="Jul01-Aug01"/>
        <s v="Bal Week"/>
        <d v="2001-05-01T00:00:00"/>
        <d v="2001-06-01T00:00:00"/>
      </sharedItems>
    </cacheField>
    <cacheField name="START" numFmtId="0">
      <sharedItems count="4">
        <s v="Apr-30-01"/>
        <s v="Jul-01-01"/>
        <s v="May-01-01"/>
        <s v="Jun-01-01"/>
      </sharedItems>
    </cacheField>
    <cacheField name="END" numFmtId="0">
      <sharedItems count="5">
        <s v="Apr-30-01"/>
        <s v="Aug-31-01"/>
        <s v="May-04-01"/>
        <s v="May-31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Morgan Stanley Capital Group, Inc."/>
        <s v="American Electric Power Service Corp."/>
      </sharedItems>
    </cacheField>
    <cacheField name="Price" numFmtId="0">
      <sharedItems containsSemiMixedTypes="0" containsString="0" containsNumber="1" minValue="62" maxValue="255" count="7">
        <n v="68"/>
        <n v="62"/>
        <n v="122"/>
        <n v="77.5"/>
        <n v="152"/>
        <n v="67"/>
        <n v="2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3200"/>
        <n v="8200"/>
        <n v="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Richter, J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11.341451157408" createdVersion="1" recordCount="2" upgradeOnRefresh="1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2">
        <s v="ngl.etha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Diamond/Koch"/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2">
        <s v="08:16 A.M."/>
        <s v="10:0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2" maxValue="0.54" count="2">
        <n v="0.42"/>
        <n v="0.54"/>
      </sharedItems>
    </cacheField>
    <cacheField name="Deal Number " numFmtId="0">
      <sharedItems containsSemiMixedTypes="0" containsString="0" containsNumber="1" containsInteger="1" minValue="26604" maxValue="26771" count="2">
        <n v="26604"/>
        <n v="267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 upgradeOnRefresh="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1.34075949074" createdVersion="1" recordCount="3" upgradeOnRefresh="1">
  <cacheSource type="worksheet">
    <worksheetSource ref="A15:T18" sheet="ICE-ENA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3470331" maxValue="209878557" count="3">
        <n v="183053790"/>
        <n v="209878557"/>
        <n v="14347033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9">
        <s v="NG Firm Phys, FP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  <s v="Gasoline Crack" u="1"/>
      </sharedItems>
    </cacheField>
    <cacheField name="Hub" numFmtId="0">
      <sharedItems count="2">
        <s v="TET M3"/>
        <s v="Henry"/>
      </sharedItems>
    </cacheField>
    <cacheField name="Strip" numFmtId="0">
      <sharedItems containsDate="1" containsMixedTypes="1" minDate="2001-06-01T00:00:00" maxDate="2001-06-02T00:00:00" count="3">
        <s v="Next Day Gas"/>
        <d v="2001-06-01T00:00:00"/>
        <s v="Cal 02"/>
      </sharedItems>
    </cacheField>
    <cacheField name="START" numFmtId="0">
      <sharedItems count="3">
        <s v="Apr-28-01"/>
        <s v="Jun-01-01"/>
        <s v="Jan-01-02"/>
      </sharedItems>
    </cacheField>
    <cacheField name="END" numFmtId="0">
      <sharedItems count="3">
        <s v="Apr-30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Morgan Stanley Capital Group, Inc."/>
      </sharedItems>
    </cacheField>
    <cacheField name="Price" numFmtId="0">
      <sharedItems containsSemiMixedTypes="0" containsString="0" containsNumber="1" minValue="4.8224999999999998" maxValue="5.2" count="3">
        <n v="5.2"/>
        <n v="4.8949999999999996"/>
        <n v="4.8224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1825000" count="3">
        <n v="15000"/>
        <n v="3000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0"/>
    <x v="0"/>
    <x v="2"/>
    <x v="2"/>
  </r>
  <r>
    <x v="1"/>
    <x v="0"/>
    <x v="1"/>
    <x v="1"/>
    <x v="3"/>
    <x v="0"/>
    <x v="0"/>
    <x v="0"/>
    <x v="1"/>
    <x v="1"/>
    <x v="0"/>
    <x v="0"/>
    <x v="0"/>
    <x v="1"/>
    <x v="0"/>
    <x v="0"/>
    <x v="1"/>
    <x v="1"/>
    <x v="1"/>
    <x v="0"/>
    <x v="0"/>
    <x v="0"/>
    <x v="3"/>
    <x v="1"/>
    <x v="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1"/>
    <x v="0"/>
    <x v="0"/>
    <x v="1"/>
    <x v="1"/>
    <x v="1"/>
    <x v="0"/>
    <x v="0"/>
    <x v="0"/>
    <x v="2"/>
    <x v="2"/>
    <x v="0"/>
    <x v="0"/>
    <x v="0"/>
    <x v="1"/>
    <x v="0"/>
    <x v="2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0"/>
  </r>
  <r>
    <x v="0"/>
    <x v="4"/>
    <x v="0"/>
    <x v="1"/>
    <x v="1"/>
    <x v="2"/>
    <x v="3"/>
    <x v="2"/>
    <x v="3"/>
    <x v="0"/>
    <x v="0"/>
    <x v="0"/>
    <x v="0"/>
    <x v="4"/>
    <x v="0"/>
    <x v="1"/>
    <x v="0"/>
    <x v="3"/>
    <x v="0"/>
    <x v="3"/>
  </r>
  <r>
    <x v="0"/>
    <x v="5"/>
    <x v="0"/>
    <x v="1"/>
    <x v="0"/>
    <x v="3"/>
    <x v="2"/>
    <x v="2"/>
    <x v="2"/>
    <x v="0"/>
    <x v="0"/>
    <x v="0"/>
    <x v="1"/>
    <x v="5"/>
    <x v="0"/>
    <x v="0"/>
    <x v="0"/>
    <x v="2"/>
    <x v="0"/>
    <x v="0"/>
  </r>
  <r>
    <x v="0"/>
    <x v="6"/>
    <x v="0"/>
    <x v="0"/>
    <x v="1"/>
    <x v="4"/>
    <x v="4"/>
    <x v="3"/>
    <x v="4"/>
    <x v="0"/>
    <x v="0"/>
    <x v="0"/>
    <x v="1"/>
    <x v="6"/>
    <x v="0"/>
    <x v="1"/>
    <x v="0"/>
    <x v="4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0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m="1" x="5"/>
        <item m="1" x="6"/>
        <item m="1" x="7"/>
        <item x="3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m="1" x="2"/>
        <item m="1" x="3"/>
        <item x="1"/>
        <item m="1" x="4"/>
        <item m="1" x="5"/>
        <item m="1" x="6"/>
        <item m="1" x="7"/>
        <item m="1" x="8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m="1" x="12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2"/>
      <x v="8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3470331&amp;dt=Apr-27-01" TargetMode="External"/><Relationship Id="rId2" Type="http://schemas.openxmlformats.org/officeDocument/2006/relationships/hyperlink" Target="https://www.intcx.com/ReportServlet/any.class?operation=confirm&amp;dealID=209878557&amp;dt=Apr-27-01" TargetMode="External"/><Relationship Id="rId1" Type="http://schemas.openxmlformats.org/officeDocument/2006/relationships/hyperlink" Target="https://www.intcx.com/ReportServlet/any.class?operation=confirm&amp;dealID=183053790&amp;dt=Apr-27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8065964&amp;dt=Apr-27-01" TargetMode="External"/><Relationship Id="rId7" Type="http://schemas.openxmlformats.org/officeDocument/2006/relationships/hyperlink" Target="https://www.intcx.com/ReportServlet/any.class?operation=confirm&amp;dealID=786904348&amp;dt=Apr-27-01" TargetMode="External"/><Relationship Id="rId2" Type="http://schemas.openxmlformats.org/officeDocument/2006/relationships/hyperlink" Target="https://www.intcx.com/ReportServlet/any.class?operation=confirm&amp;dealID=155027260&amp;dt=Apr-27-01" TargetMode="External"/><Relationship Id="rId1" Type="http://schemas.openxmlformats.org/officeDocument/2006/relationships/hyperlink" Target="https://www.intcx.com/ReportServlet/any.class?operation=confirm&amp;dealID=8856296038&amp;dt=Apr-27-01" TargetMode="External"/><Relationship Id="rId6" Type="http://schemas.openxmlformats.org/officeDocument/2006/relationships/hyperlink" Target="https://www.intcx.com/ReportServlet/any.class?operation=confirm&amp;dealID=184593416&amp;dt=Apr-27-01" TargetMode="External"/><Relationship Id="rId5" Type="http://schemas.openxmlformats.org/officeDocument/2006/relationships/hyperlink" Target="https://www.intcx.com/ReportServlet/any.class?operation=confirm&amp;dealID=145787990&amp;dt=Apr-27-01" TargetMode="External"/><Relationship Id="rId4" Type="http://schemas.openxmlformats.org/officeDocument/2006/relationships/hyperlink" Target="https://www.intcx.com/ReportServlet/any.class?operation=confirm&amp;dealID=174815088&amp;dt=Apr-2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abSelected="1" workbookViewId="0">
      <selection activeCell="A3" sqref="A3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46">
        <v>37008</v>
      </c>
      <c r="C2" s="147"/>
      <c r="D2" s="148"/>
      <c r="E2" s="148"/>
      <c r="F2" s="148"/>
      <c r="G2" s="148"/>
      <c r="H2" s="149"/>
    </row>
    <row r="3" spans="2:8" ht="13.5" thickBot="1" x14ac:dyDescent="0.25">
      <c r="B3" s="51"/>
      <c r="C3" s="51"/>
      <c r="D3" s="51"/>
      <c r="E3" s="51"/>
      <c r="F3" s="51"/>
      <c r="G3" s="51"/>
      <c r="H3" s="51"/>
    </row>
    <row r="4" spans="2:8" ht="13.5" thickBot="1" x14ac:dyDescent="0.25">
      <c r="B4" s="186" t="s">
        <v>284</v>
      </c>
      <c r="C4" s="187"/>
      <c r="D4" s="125"/>
      <c r="E4" s="191" t="s">
        <v>278</v>
      </c>
      <c r="F4" s="192"/>
      <c r="G4" s="192"/>
      <c r="H4" s="193"/>
    </row>
    <row r="5" spans="2:8" ht="13.5" thickBot="1" x14ac:dyDescent="0.25">
      <c r="B5" s="150" t="s">
        <v>279</v>
      </c>
      <c r="C5" s="151" t="s">
        <v>8</v>
      </c>
      <c r="D5" s="125"/>
      <c r="E5" s="150" t="s">
        <v>281</v>
      </c>
      <c r="F5" s="152" t="s">
        <v>279</v>
      </c>
      <c r="G5" s="159" t="s">
        <v>55</v>
      </c>
      <c r="H5" s="158" t="s">
        <v>8</v>
      </c>
    </row>
    <row r="6" spans="2:8" x14ac:dyDescent="0.2">
      <c r="B6" s="140" t="s">
        <v>266</v>
      </c>
      <c r="C6" s="141">
        <f>'ICE-Power'!H1</f>
        <v>2755800</v>
      </c>
      <c r="D6" s="128"/>
      <c r="E6" s="142" t="s">
        <v>82</v>
      </c>
      <c r="F6" s="143" t="s">
        <v>19</v>
      </c>
      <c r="G6" s="144">
        <f>'ICE-EPM'!B6</f>
        <v>7</v>
      </c>
      <c r="H6" s="145">
        <f>'ICE-EPM'!C6</f>
        <v>59000</v>
      </c>
    </row>
    <row r="7" spans="2:8" x14ac:dyDescent="0.2">
      <c r="B7" s="126" t="s">
        <v>267</v>
      </c>
      <c r="C7" s="127">
        <f>SUM(C8:C9)</f>
        <v>73267500</v>
      </c>
      <c r="D7" s="125"/>
      <c r="E7" s="129" t="s">
        <v>81</v>
      </c>
      <c r="F7" s="130" t="s">
        <v>277</v>
      </c>
      <c r="G7" s="131">
        <f>'ICE-ENA'!B6</f>
        <v>3</v>
      </c>
      <c r="H7" s="132">
        <f>'ICE-ENA'!C6</f>
        <v>2140000</v>
      </c>
    </row>
    <row r="8" spans="2:8" x14ac:dyDescent="0.2">
      <c r="B8" s="133" t="s">
        <v>264</v>
      </c>
      <c r="C8" s="127">
        <f>'ICE-Physical Gas'!H1</f>
        <v>15375000</v>
      </c>
      <c r="D8" s="125"/>
      <c r="E8" s="129" t="s">
        <v>81</v>
      </c>
      <c r="F8" s="130" t="s">
        <v>290</v>
      </c>
      <c r="G8" s="131">
        <f>'ICE-ENA'!B7</f>
        <v>0</v>
      </c>
      <c r="H8" s="132">
        <f>'ICE-ENA'!C7</f>
        <v>0</v>
      </c>
    </row>
    <row r="9" spans="2:8" ht="16.5" customHeight="1" thickBot="1" x14ac:dyDescent="0.25">
      <c r="B9" s="134" t="s">
        <v>265</v>
      </c>
      <c r="C9" s="135">
        <f>'ICE-Financial Gas'!H1</f>
        <v>57892500</v>
      </c>
      <c r="D9" s="125"/>
      <c r="E9" s="136" t="s">
        <v>280</v>
      </c>
      <c r="F9" s="137"/>
      <c r="G9" s="138">
        <f>'ICE-ECC'!B6</f>
        <v>0</v>
      </c>
      <c r="H9" s="139">
        <f>'ICE-ECC'!C6</f>
        <v>0</v>
      </c>
    </row>
    <row r="10" spans="2:8" ht="13.5" thickBot="1" x14ac:dyDescent="0.25">
      <c r="B10" s="117"/>
      <c r="C10" s="2"/>
      <c r="D10" s="125"/>
      <c r="E10" s="125"/>
      <c r="F10" s="125"/>
      <c r="G10" s="125"/>
      <c r="H10" s="125"/>
    </row>
    <row r="11" spans="2:8" ht="13.5" thickBot="1" x14ac:dyDescent="0.25">
      <c r="B11" s="125"/>
      <c r="C11" s="125"/>
      <c r="D11" s="125"/>
      <c r="E11" s="188" t="s">
        <v>282</v>
      </c>
      <c r="F11" s="189"/>
      <c r="G11" s="189"/>
      <c r="H11" s="190"/>
    </row>
    <row r="12" spans="2:8" ht="13.5" thickBot="1" x14ac:dyDescent="0.25">
      <c r="B12" s="125"/>
      <c r="C12" s="125"/>
      <c r="D12" s="125"/>
      <c r="E12" s="150" t="s">
        <v>281</v>
      </c>
      <c r="F12" s="152" t="s">
        <v>279</v>
      </c>
      <c r="G12" s="159" t="s">
        <v>55</v>
      </c>
      <c r="H12" s="158" t="s">
        <v>8</v>
      </c>
    </row>
    <row r="13" spans="2:8" x14ac:dyDescent="0.2">
      <c r="B13" s="125"/>
      <c r="C13" s="125"/>
      <c r="D13" s="125"/>
      <c r="E13" s="142" t="s">
        <v>82</v>
      </c>
      <c r="F13" s="143" t="s">
        <v>19</v>
      </c>
      <c r="G13" s="144">
        <f>'DD-EPM'!B6</f>
        <v>4</v>
      </c>
      <c r="H13" s="145">
        <f>'DD-EPM'!C6</f>
        <v>10400</v>
      </c>
    </row>
    <row r="14" spans="2:8" x14ac:dyDescent="0.2">
      <c r="B14" s="125"/>
      <c r="C14" s="125"/>
      <c r="D14" s="125"/>
      <c r="E14" s="129" t="s">
        <v>81</v>
      </c>
      <c r="F14" s="130" t="s">
        <v>19</v>
      </c>
      <c r="G14" s="131">
        <f>'DD-ENA'!B8</f>
        <v>0</v>
      </c>
      <c r="H14" s="132">
        <f>'DD-ENA'!C8</f>
        <v>0</v>
      </c>
    </row>
    <row r="15" spans="2:8" x14ac:dyDescent="0.2">
      <c r="B15" s="125"/>
      <c r="C15" s="125"/>
      <c r="D15" s="125"/>
      <c r="E15" s="129" t="s">
        <v>81</v>
      </c>
      <c r="F15" s="130" t="s">
        <v>288</v>
      </c>
      <c r="G15" s="131">
        <f>'DD-ENA'!B7</f>
        <v>5</v>
      </c>
      <c r="H15" s="132">
        <f>'DD-ENA'!C7</f>
        <v>75000</v>
      </c>
    </row>
    <row r="16" spans="2:8" x14ac:dyDescent="0.2">
      <c r="B16" s="125"/>
      <c r="C16" s="125"/>
      <c r="D16" s="125"/>
      <c r="E16" s="129" t="s">
        <v>81</v>
      </c>
      <c r="F16" s="130" t="s">
        <v>283</v>
      </c>
      <c r="G16" s="131">
        <f>'DD-ENA'!B6</f>
        <v>0</v>
      </c>
      <c r="H16" s="132">
        <f>'DD-ENA'!C6</f>
        <v>0</v>
      </c>
    </row>
    <row r="17" spans="2:8" ht="16.5" customHeight="1" thickBot="1" x14ac:dyDescent="0.25">
      <c r="B17" s="125"/>
      <c r="C17" s="125"/>
      <c r="D17" s="125"/>
      <c r="E17" s="136" t="s">
        <v>83</v>
      </c>
      <c r="F17" s="137" t="s">
        <v>289</v>
      </c>
      <c r="G17" s="138">
        <f>'DD-EGL'!B6</f>
        <v>2</v>
      </c>
      <c r="H17" s="139">
        <f>'DD-EGL'!C6</f>
        <v>50000</v>
      </c>
    </row>
    <row r="20" spans="2:8" x14ac:dyDescent="0.2">
      <c r="F20" s="8"/>
    </row>
    <row r="21" spans="2:8" x14ac:dyDescent="0.2">
      <c r="F21" s="8"/>
    </row>
    <row r="24" spans="2:8" x14ac:dyDescent="0.2">
      <c r="B24" s="114"/>
      <c r="C24" s="116"/>
      <c r="D24" s="115"/>
    </row>
    <row r="25" spans="2:8" x14ac:dyDescent="0.2">
      <c r="B25" s="114"/>
      <c r="C25" s="116"/>
      <c r="D25" s="115"/>
      <c r="E25" s="115"/>
    </row>
    <row r="26" spans="2:8" x14ac:dyDescent="0.2">
      <c r="E26" s="115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230</v>
      </c>
    </row>
    <row r="2" spans="1:25" x14ac:dyDescent="0.2">
      <c r="A2" s="100" t="s">
        <v>48</v>
      </c>
    </row>
    <row r="3" spans="1:25" x14ac:dyDescent="0.2">
      <c r="A3" s="99">
        <f>'E-Mail'!$B$2</f>
        <v>37008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393</v>
      </c>
    </row>
    <row r="7" spans="1:25" x14ac:dyDescent="0.2">
      <c r="A7" s="17" t="s">
        <v>61</v>
      </c>
      <c r="B7" s="21">
        <f>COUNTIF($F$10:$F$5000,A7)</f>
        <v>5</v>
      </c>
      <c r="C7" s="21">
        <f>SUMIF($F$10:$F$5001,A7,$C$10:$C$5001)</f>
        <v>75000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15000</v>
      </c>
      <c r="D11" s="76" t="s">
        <v>341</v>
      </c>
      <c r="E11" s="76" t="s">
        <v>342</v>
      </c>
      <c r="F11" s="76" t="s">
        <v>61</v>
      </c>
      <c r="G11" s="76" t="s">
        <v>62</v>
      </c>
      <c r="H11" s="76" t="s">
        <v>373</v>
      </c>
      <c r="I11" s="76" t="s">
        <v>343</v>
      </c>
      <c r="J11" s="76" t="s">
        <v>344</v>
      </c>
      <c r="K11" s="76" t="s">
        <v>345</v>
      </c>
      <c r="L11" s="76" t="s">
        <v>364</v>
      </c>
      <c r="M11" s="76" t="s">
        <v>346</v>
      </c>
      <c r="N11" s="76"/>
      <c r="O11" s="76" t="s">
        <v>365</v>
      </c>
      <c r="P11" s="80">
        <v>37009</v>
      </c>
      <c r="Q11" s="80">
        <v>37011</v>
      </c>
      <c r="R11" s="76"/>
      <c r="S11" s="76"/>
      <c r="T11" s="77">
        <v>37008</v>
      </c>
      <c r="U11" s="76" t="s">
        <v>622</v>
      </c>
      <c r="V11" s="76" t="s">
        <v>366</v>
      </c>
      <c r="W11" s="76">
        <v>5000</v>
      </c>
      <c r="X11" s="76">
        <v>4.7350000000000003</v>
      </c>
      <c r="Y11" s="76">
        <v>26706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15000</v>
      </c>
      <c r="D12" s="78" t="s">
        <v>341</v>
      </c>
      <c r="E12" s="78" t="s">
        <v>342</v>
      </c>
      <c r="F12" s="78" t="s">
        <v>61</v>
      </c>
      <c r="G12" s="78" t="s">
        <v>62</v>
      </c>
      <c r="H12" s="78" t="s">
        <v>373</v>
      </c>
      <c r="I12" s="78" t="s">
        <v>343</v>
      </c>
      <c r="J12" s="78" t="s">
        <v>344</v>
      </c>
      <c r="K12" s="78" t="s">
        <v>345</v>
      </c>
      <c r="L12" s="78" t="s">
        <v>364</v>
      </c>
      <c r="M12" s="78" t="s">
        <v>346</v>
      </c>
      <c r="N12" s="78"/>
      <c r="O12" s="78" t="s">
        <v>365</v>
      </c>
      <c r="P12" s="81">
        <v>37009</v>
      </c>
      <c r="Q12" s="81">
        <v>37011</v>
      </c>
      <c r="R12" s="78"/>
      <c r="S12" s="78"/>
      <c r="T12" s="79">
        <v>37008</v>
      </c>
      <c r="U12" s="78" t="s">
        <v>623</v>
      </c>
      <c r="V12" s="78" t="s">
        <v>366</v>
      </c>
      <c r="W12" s="78">
        <v>5000</v>
      </c>
      <c r="X12" s="78">
        <v>4.7350000000000003</v>
      </c>
      <c r="Y12" s="78">
        <v>26746</v>
      </c>
    </row>
    <row r="13" spans="1:25" ht="25.5" x14ac:dyDescent="0.2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</v>
      </c>
      <c r="C13" s="31">
        <f t="shared" si="1"/>
        <v>15000</v>
      </c>
      <c r="D13" s="76" t="s">
        <v>341</v>
      </c>
      <c r="E13" s="76" t="s">
        <v>342</v>
      </c>
      <c r="F13" s="76" t="s">
        <v>61</v>
      </c>
      <c r="G13" s="76" t="s">
        <v>62</v>
      </c>
      <c r="H13" s="76" t="s">
        <v>624</v>
      </c>
      <c r="I13" s="76" t="s">
        <v>343</v>
      </c>
      <c r="J13" s="76" t="s">
        <v>344</v>
      </c>
      <c r="K13" s="76" t="s">
        <v>345</v>
      </c>
      <c r="L13" s="76" t="s">
        <v>625</v>
      </c>
      <c r="M13" s="76" t="s">
        <v>346</v>
      </c>
      <c r="N13" s="76"/>
      <c r="O13" s="76" t="s">
        <v>365</v>
      </c>
      <c r="P13" s="80">
        <v>37009</v>
      </c>
      <c r="Q13" s="80">
        <v>37011</v>
      </c>
      <c r="R13" s="76"/>
      <c r="S13" s="76"/>
      <c r="T13" s="77">
        <v>37008</v>
      </c>
      <c r="U13" s="76" t="s">
        <v>626</v>
      </c>
      <c r="V13" s="76" t="s">
        <v>366</v>
      </c>
      <c r="W13" s="76">
        <v>5000</v>
      </c>
      <c r="X13" s="76">
        <v>4.88</v>
      </c>
      <c r="Y13" s="76">
        <v>26656</v>
      </c>
    </row>
    <row r="14" spans="1:25" ht="25.5" x14ac:dyDescent="0.2">
      <c r="A14" s="31" t="str">
        <f t="shared" si="0"/>
        <v>Kelli Stevens</v>
      </c>
      <c r="B14" s="30">
        <f t="shared" si="2"/>
        <v>3</v>
      </c>
      <c r="C14" s="31">
        <f t="shared" si="1"/>
        <v>15000</v>
      </c>
      <c r="D14" s="78" t="s">
        <v>341</v>
      </c>
      <c r="E14" s="78" t="s">
        <v>342</v>
      </c>
      <c r="F14" s="78" t="s">
        <v>61</v>
      </c>
      <c r="G14" s="78" t="s">
        <v>69</v>
      </c>
      <c r="H14" s="78" t="s">
        <v>627</v>
      </c>
      <c r="I14" s="78" t="s">
        <v>343</v>
      </c>
      <c r="J14" s="78" t="s">
        <v>344</v>
      </c>
      <c r="K14" s="78" t="s">
        <v>345</v>
      </c>
      <c r="L14" s="78" t="s">
        <v>628</v>
      </c>
      <c r="M14" s="78" t="s">
        <v>346</v>
      </c>
      <c r="N14" s="78"/>
      <c r="O14" s="78" t="s">
        <v>365</v>
      </c>
      <c r="P14" s="81">
        <v>37009</v>
      </c>
      <c r="Q14" s="81">
        <v>37011</v>
      </c>
      <c r="R14" s="78"/>
      <c r="S14" s="78"/>
      <c r="T14" s="79">
        <v>37008</v>
      </c>
      <c r="U14" s="78" t="s">
        <v>629</v>
      </c>
      <c r="V14" s="78" t="s">
        <v>630</v>
      </c>
      <c r="W14" s="78">
        <v>5000</v>
      </c>
      <c r="X14" s="78">
        <v>4.67</v>
      </c>
      <c r="Y14" s="78">
        <v>26736</v>
      </c>
    </row>
    <row r="15" spans="1:25" ht="25.5" x14ac:dyDescent="0.2">
      <c r="A15" s="31" t="str">
        <f t="shared" si="0"/>
        <v>Kelli Stevens</v>
      </c>
      <c r="B15" s="30">
        <f t="shared" si="2"/>
        <v>3</v>
      </c>
      <c r="C15" s="31">
        <f t="shared" si="1"/>
        <v>15000</v>
      </c>
      <c r="D15" s="76" t="s">
        <v>341</v>
      </c>
      <c r="E15" s="76" t="s">
        <v>342</v>
      </c>
      <c r="F15" s="76" t="s">
        <v>61</v>
      </c>
      <c r="G15" s="76" t="s">
        <v>69</v>
      </c>
      <c r="H15" s="76" t="s">
        <v>627</v>
      </c>
      <c r="I15" s="76" t="s">
        <v>343</v>
      </c>
      <c r="J15" s="76" t="s">
        <v>344</v>
      </c>
      <c r="K15" s="76" t="s">
        <v>345</v>
      </c>
      <c r="L15" s="76" t="s">
        <v>631</v>
      </c>
      <c r="M15" s="76" t="s">
        <v>346</v>
      </c>
      <c r="N15" s="76"/>
      <c r="O15" s="76" t="s">
        <v>365</v>
      </c>
      <c r="P15" s="80">
        <v>37009</v>
      </c>
      <c r="Q15" s="80">
        <v>37011</v>
      </c>
      <c r="R15" s="76"/>
      <c r="S15" s="76"/>
      <c r="T15" s="77">
        <v>37008</v>
      </c>
      <c r="U15" s="76" t="s">
        <v>632</v>
      </c>
      <c r="V15" s="76" t="s">
        <v>630</v>
      </c>
      <c r="W15" s="76">
        <v>5000</v>
      </c>
      <c r="X15" s="76">
        <v>4.7149999999999999</v>
      </c>
      <c r="Y15" s="76">
        <v>26734</v>
      </c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>
      <selection activeCell="E10" sqref="E10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26.140625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7" t="s">
        <v>230</v>
      </c>
      <c r="AI1" s="206" t="s">
        <v>445</v>
      </c>
      <c r="AJ1" s="207"/>
    </row>
    <row r="2" spans="1:37" ht="13.5" thickBot="1" x14ac:dyDescent="0.25">
      <c r="A2" s="100" t="s">
        <v>52</v>
      </c>
      <c r="AI2" s="181" t="s">
        <v>443</v>
      </c>
      <c r="AJ2" s="182"/>
      <c r="AK2" s="183" t="s">
        <v>446</v>
      </c>
    </row>
    <row r="3" spans="1:37" ht="13.5" thickBot="1" x14ac:dyDescent="0.25">
      <c r="A3" s="99">
        <f>'E-Mail'!$B$2</f>
        <v>37008</v>
      </c>
      <c r="AI3" s="82" t="s">
        <v>255</v>
      </c>
      <c r="AJ3" s="178" t="s">
        <v>444</v>
      </c>
      <c r="AK3" s="184"/>
    </row>
    <row r="4" spans="1:37" x14ac:dyDescent="0.2">
      <c r="A4" s="100"/>
      <c r="AI4" s="10" t="s">
        <v>432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5" thickBot="1" x14ac:dyDescent="0.25">
      <c r="A5" s="20" t="s">
        <v>56</v>
      </c>
      <c r="B5" s="20" t="s">
        <v>55</v>
      </c>
      <c r="C5" s="20" t="s">
        <v>8</v>
      </c>
      <c r="AI5" s="168" t="s">
        <v>349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">
      <c r="A6" s="17" t="s">
        <v>59</v>
      </c>
      <c r="B6" s="21">
        <f>COUNTIF($H$9:$H$4993,A6)</f>
        <v>4</v>
      </c>
      <c r="C6" s="21">
        <f>SUMIF($H$9:$H$4994,A6,$D$9:$D$4994)</f>
        <v>10400</v>
      </c>
      <c r="AI6" s="168" t="s">
        <v>403</v>
      </c>
      <c r="AJ6" s="180"/>
      <c r="AK6" s="185" t="str">
        <f t="shared" si="0"/>
        <v>NEW</v>
      </c>
    </row>
    <row r="7" spans="1:37" x14ac:dyDescent="0.2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5" thickBot="1" x14ac:dyDescent="0.25">
      <c r="AK8" s="185" t="str">
        <f t="shared" si="0"/>
        <v/>
      </c>
    </row>
    <row r="9" spans="1:37" ht="39" thickBot="1" x14ac:dyDescent="0.25">
      <c r="A9" s="36" t="s">
        <v>229</v>
      </c>
      <c r="B9" s="7" t="s">
        <v>442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442</v>
      </c>
      <c r="AK9" s="185" t="str">
        <f t="shared" si="0"/>
        <v/>
      </c>
    </row>
    <row r="10" spans="1:37" x14ac:dyDescent="0.2">
      <c r="A10" s="41" t="str">
        <f t="shared" ref="A10:A33" si="1">VLOOKUP(I10,DDEPM_USERS,2,FALSE)</f>
        <v>Jeff King</v>
      </c>
      <c r="B10" s="38">
        <f>VLOOKUP(T10,DELIV_CONV,2,FALSE)</f>
        <v>16</v>
      </c>
      <c r="C10" s="39">
        <f t="shared" ref="C10:C33" si="2">S10-R10+1</f>
        <v>1</v>
      </c>
      <c r="D10" s="40">
        <f>Y10*B10*C10</f>
        <v>800</v>
      </c>
      <c r="E10" s="41">
        <f t="shared" ref="E10:E33" si="3">D10*Z10</f>
        <v>49200</v>
      </c>
      <c r="F10" s="76" t="s">
        <v>341</v>
      </c>
      <c r="G10" s="76" t="s">
        <v>347</v>
      </c>
      <c r="H10" s="76" t="s">
        <v>59</v>
      </c>
      <c r="I10" s="76" t="s">
        <v>72</v>
      </c>
      <c r="J10" s="76" t="s">
        <v>633</v>
      </c>
      <c r="K10" s="76" t="s">
        <v>348</v>
      </c>
      <c r="L10" s="76" t="s">
        <v>344</v>
      </c>
      <c r="M10" s="76" t="s">
        <v>345</v>
      </c>
      <c r="N10" s="76" t="s">
        <v>634</v>
      </c>
      <c r="O10" s="76" t="s">
        <v>346</v>
      </c>
      <c r="P10" s="76"/>
      <c r="Q10" s="76" t="s">
        <v>367</v>
      </c>
      <c r="R10" s="80">
        <v>37011</v>
      </c>
      <c r="S10" s="80">
        <v>37011</v>
      </c>
      <c r="T10" s="76" t="s">
        <v>349</v>
      </c>
      <c r="U10" s="76"/>
      <c r="V10" s="77">
        <v>37008</v>
      </c>
      <c r="W10" s="76" t="s">
        <v>635</v>
      </c>
      <c r="X10" s="76" t="s">
        <v>366</v>
      </c>
      <c r="Y10" s="76">
        <v>50</v>
      </c>
      <c r="Z10" s="76">
        <v>61.5</v>
      </c>
      <c r="AA10" s="76">
        <v>26582</v>
      </c>
      <c r="AF10" s="175" t="s">
        <v>349</v>
      </c>
      <c r="AG10" s="176">
        <v>16</v>
      </c>
      <c r="AK10" s="185" t="str">
        <f t="shared" si="0"/>
        <v/>
      </c>
    </row>
    <row r="11" spans="1:37" ht="25.5" x14ac:dyDescent="0.2">
      <c r="A11" s="41" t="str">
        <f t="shared" si="1"/>
        <v>Mike Carson</v>
      </c>
      <c r="B11" s="38">
        <f t="shared" ref="B11:B74" si="4">VLOOKUP(T11,DELIV_CONV,2,FALSE)</f>
        <v>16</v>
      </c>
      <c r="C11" s="39">
        <f t="shared" si="2"/>
        <v>4</v>
      </c>
      <c r="D11" s="40">
        <f t="shared" ref="D11:D74" si="5">Y11*B11*C11</f>
        <v>3200</v>
      </c>
      <c r="E11" s="41">
        <f t="shared" si="3"/>
        <v>259200</v>
      </c>
      <c r="F11" s="78" t="s">
        <v>341</v>
      </c>
      <c r="G11" s="78" t="s">
        <v>347</v>
      </c>
      <c r="H11" s="78" t="s">
        <v>59</v>
      </c>
      <c r="I11" s="78" t="s">
        <v>73</v>
      </c>
      <c r="J11" s="78" t="s">
        <v>386</v>
      </c>
      <c r="K11" s="78" t="s">
        <v>348</v>
      </c>
      <c r="L11" s="78" t="s">
        <v>344</v>
      </c>
      <c r="M11" s="78" t="s">
        <v>345</v>
      </c>
      <c r="N11" s="78" t="s">
        <v>387</v>
      </c>
      <c r="O11" s="78" t="s">
        <v>346</v>
      </c>
      <c r="P11" s="78"/>
      <c r="Q11" s="78" t="s">
        <v>636</v>
      </c>
      <c r="R11" s="81">
        <v>37012</v>
      </c>
      <c r="S11" s="81">
        <v>37015</v>
      </c>
      <c r="T11" s="78" t="s">
        <v>349</v>
      </c>
      <c r="U11" s="78"/>
      <c r="V11" s="79">
        <v>37008</v>
      </c>
      <c r="W11" s="78" t="s">
        <v>637</v>
      </c>
      <c r="X11" s="78" t="s">
        <v>366</v>
      </c>
      <c r="Y11" s="78">
        <v>50</v>
      </c>
      <c r="Z11" s="78">
        <v>81</v>
      </c>
      <c r="AA11" s="78">
        <v>26629</v>
      </c>
      <c r="AF11" s="175" t="s">
        <v>432</v>
      </c>
      <c r="AG11" s="176">
        <v>12</v>
      </c>
      <c r="AK11" s="185" t="str">
        <f t="shared" si="0"/>
        <v/>
      </c>
    </row>
    <row r="12" spans="1:37" ht="25.5" x14ac:dyDescent="0.2">
      <c r="A12" s="41" t="str">
        <f t="shared" si="1"/>
        <v>Mike Carson</v>
      </c>
      <c r="B12" s="38">
        <f t="shared" si="4"/>
        <v>16</v>
      </c>
      <c r="C12" s="39">
        <f t="shared" si="2"/>
        <v>4</v>
      </c>
      <c r="D12" s="40">
        <f t="shared" si="5"/>
        <v>3200</v>
      </c>
      <c r="E12" s="41">
        <f t="shared" si="3"/>
        <v>262400</v>
      </c>
      <c r="F12" s="76" t="s">
        <v>341</v>
      </c>
      <c r="G12" s="76" t="s">
        <v>347</v>
      </c>
      <c r="H12" s="76" t="s">
        <v>59</v>
      </c>
      <c r="I12" s="76" t="s">
        <v>73</v>
      </c>
      <c r="J12" s="76" t="s">
        <v>386</v>
      </c>
      <c r="K12" s="76" t="s">
        <v>348</v>
      </c>
      <c r="L12" s="76" t="s">
        <v>344</v>
      </c>
      <c r="M12" s="76" t="s">
        <v>345</v>
      </c>
      <c r="N12" s="76" t="s">
        <v>387</v>
      </c>
      <c r="O12" s="76" t="s">
        <v>346</v>
      </c>
      <c r="P12" s="76"/>
      <c r="Q12" s="76" t="s">
        <v>636</v>
      </c>
      <c r="R12" s="80">
        <v>37012</v>
      </c>
      <c r="S12" s="80">
        <v>37015</v>
      </c>
      <c r="T12" s="76" t="s">
        <v>349</v>
      </c>
      <c r="U12" s="76"/>
      <c r="V12" s="77">
        <v>37008</v>
      </c>
      <c r="W12" s="76" t="s">
        <v>638</v>
      </c>
      <c r="X12" s="76" t="s">
        <v>366</v>
      </c>
      <c r="Y12" s="76">
        <v>50</v>
      </c>
      <c r="Z12" s="76">
        <v>82</v>
      </c>
      <c r="AA12" s="76">
        <v>26678</v>
      </c>
      <c r="AF12" s="177"/>
      <c r="AG12" s="177"/>
      <c r="AK12" s="185" t="str">
        <f t="shared" si="0"/>
        <v/>
      </c>
    </row>
    <row r="13" spans="1:37" ht="25.5" x14ac:dyDescent="0.2">
      <c r="A13" s="41" t="str">
        <f t="shared" si="1"/>
        <v>Mike Carson</v>
      </c>
      <c r="B13" s="38">
        <f t="shared" si="4"/>
        <v>16</v>
      </c>
      <c r="C13" s="39">
        <f t="shared" si="2"/>
        <v>4</v>
      </c>
      <c r="D13" s="40">
        <f t="shared" si="5"/>
        <v>3200</v>
      </c>
      <c r="E13" s="41">
        <f t="shared" si="3"/>
        <v>241600</v>
      </c>
      <c r="F13" s="78" t="s">
        <v>341</v>
      </c>
      <c r="G13" s="78" t="s">
        <v>347</v>
      </c>
      <c r="H13" s="78" t="s">
        <v>59</v>
      </c>
      <c r="I13" s="78" t="s">
        <v>73</v>
      </c>
      <c r="J13" s="78" t="s">
        <v>386</v>
      </c>
      <c r="K13" s="78" t="s">
        <v>348</v>
      </c>
      <c r="L13" s="78" t="s">
        <v>344</v>
      </c>
      <c r="M13" s="78" t="s">
        <v>345</v>
      </c>
      <c r="N13" s="78" t="s">
        <v>387</v>
      </c>
      <c r="O13" s="78" t="s">
        <v>346</v>
      </c>
      <c r="P13" s="78"/>
      <c r="Q13" s="78" t="s">
        <v>636</v>
      </c>
      <c r="R13" s="81">
        <v>37012</v>
      </c>
      <c r="S13" s="81">
        <v>37015</v>
      </c>
      <c r="T13" s="78" t="s">
        <v>349</v>
      </c>
      <c r="U13" s="78"/>
      <c r="V13" s="79">
        <v>37008</v>
      </c>
      <c r="W13" s="78" t="s">
        <v>639</v>
      </c>
      <c r="X13" s="78" t="s">
        <v>630</v>
      </c>
      <c r="Y13" s="78">
        <v>50</v>
      </c>
      <c r="Z13" s="78">
        <v>75.5</v>
      </c>
      <c r="AA13" s="78">
        <v>26809</v>
      </c>
      <c r="AF13" s="177"/>
      <c r="AG13" s="177"/>
      <c r="AK13" s="185" t="str">
        <f t="shared" si="0"/>
        <v/>
      </c>
    </row>
    <row r="14" spans="1:37" x14ac:dyDescent="0.2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230</v>
      </c>
      <c r="B1" s="51"/>
      <c r="C1" s="51"/>
    </row>
    <row r="2" spans="1:25" x14ac:dyDescent="0.2">
      <c r="A2" s="100" t="s">
        <v>231</v>
      </c>
      <c r="B2" s="51"/>
      <c r="C2" s="51"/>
    </row>
    <row r="3" spans="1:25" x14ac:dyDescent="0.2">
      <c r="A3" s="99">
        <f>'E-Mail'!$B$2</f>
        <v>37008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341</v>
      </c>
      <c r="E10" s="76" t="s">
        <v>433</v>
      </c>
      <c r="F10" s="76" t="s">
        <v>74</v>
      </c>
      <c r="G10" s="76" t="s">
        <v>77</v>
      </c>
      <c r="H10" s="76" t="s">
        <v>439</v>
      </c>
      <c r="I10" s="76" t="s">
        <v>640</v>
      </c>
      <c r="J10" s="76" t="s">
        <v>434</v>
      </c>
      <c r="K10" s="76" t="s">
        <v>435</v>
      </c>
      <c r="L10" s="76" t="s">
        <v>641</v>
      </c>
      <c r="M10" s="76" t="s">
        <v>436</v>
      </c>
      <c r="N10" s="76"/>
      <c r="O10" s="76" t="s">
        <v>437</v>
      </c>
      <c r="P10" s="80">
        <v>36982</v>
      </c>
      <c r="Q10" s="80">
        <v>37011</v>
      </c>
      <c r="R10" s="76"/>
      <c r="S10" s="76" t="s">
        <v>438</v>
      </c>
      <c r="T10" s="77">
        <v>37008</v>
      </c>
      <c r="U10" s="76" t="s">
        <v>642</v>
      </c>
      <c r="V10" s="76" t="s">
        <v>366</v>
      </c>
      <c r="W10" s="76">
        <v>25000</v>
      </c>
      <c r="X10" s="76">
        <v>0.42</v>
      </c>
      <c r="Y10" s="76">
        <v>26604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341</v>
      </c>
      <c r="E11" s="78" t="s">
        <v>433</v>
      </c>
      <c r="F11" s="78" t="s">
        <v>74</v>
      </c>
      <c r="G11" s="78" t="s">
        <v>77</v>
      </c>
      <c r="H11" s="78" t="s">
        <v>643</v>
      </c>
      <c r="I11" s="78" t="s">
        <v>440</v>
      </c>
      <c r="J11" s="78" t="s">
        <v>434</v>
      </c>
      <c r="K11" s="78" t="s">
        <v>435</v>
      </c>
      <c r="L11" s="78" t="s">
        <v>644</v>
      </c>
      <c r="M11" s="78" t="s">
        <v>436</v>
      </c>
      <c r="N11" s="78"/>
      <c r="O11" s="78" t="s">
        <v>437</v>
      </c>
      <c r="P11" s="81">
        <v>36982</v>
      </c>
      <c r="Q11" s="81">
        <v>37011</v>
      </c>
      <c r="R11" s="78"/>
      <c r="S11" s="78"/>
      <c r="T11" s="79">
        <v>37008</v>
      </c>
      <c r="U11" s="78" t="s">
        <v>645</v>
      </c>
      <c r="V11" s="78" t="s">
        <v>366</v>
      </c>
      <c r="W11" s="78">
        <v>25000</v>
      </c>
      <c r="X11" s="78">
        <v>0.54</v>
      </c>
      <c r="Y11" s="78">
        <v>26771</v>
      </c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227</v>
      </c>
    </row>
    <row r="2" spans="1:8" ht="15.75" x14ac:dyDescent="0.25">
      <c r="A2" s="49" t="s">
        <v>228</v>
      </c>
    </row>
    <row r="4" spans="1:8" ht="15.75" x14ac:dyDescent="0.25">
      <c r="A4" s="18" t="s">
        <v>81</v>
      </c>
      <c r="D4" s="18" t="s">
        <v>82</v>
      </c>
      <c r="G4" s="18" t="s">
        <v>83</v>
      </c>
    </row>
    <row r="5" spans="1:8" x14ac:dyDescent="0.2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">
      <c r="A25" s="33" t="s">
        <v>119</v>
      </c>
      <c r="B25" s="32" t="s">
        <v>120</v>
      </c>
    </row>
    <row r="26" spans="1:5" x14ac:dyDescent="0.2">
      <c r="A26" s="27" t="s">
        <v>121</v>
      </c>
      <c r="B26" s="26" t="s">
        <v>122</v>
      </c>
    </row>
    <row r="27" spans="1:5" x14ac:dyDescent="0.2">
      <c r="A27" s="33" t="s">
        <v>123</v>
      </c>
      <c r="B27" s="32" t="s">
        <v>124</v>
      </c>
    </row>
    <row r="28" spans="1:5" x14ac:dyDescent="0.2">
      <c r="A28" s="27" t="s">
        <v>125</v>
      </c>
      <c r="B28" s="26" t="s">
        <v>126</v>
      </c>
    </row>
    <row r="29" spans="1:5" x14ac:dyDescent="0.2">
      <c r="A29" s="33" t="s">
        <v>65</v>
      </c>
      <c r="B29" s="32" t="s">
        <v>127</v>
      </c>
    </row>
    <row r="30" spans="1:5" x14ac:dyDescent="0.2">
      <c r="A30" s="27" t="s">
        <v>128</v>
      </c>
      <c r="B30" s="26" t="s">
        <v>129</v>
      </c>
    </row>
    <row r="31" spans="1:5" x14ac:dyDescent="0.2">
      <c r="A31" s="33" t="s">
        <v>66</v>
      </c>
      <c r="B31" s="32" t="s">
        <v>130</v>
      </c>
    </row>
    <row r="32" spans="1:5" x14ac:dyDescent="0.2">
      <c r="A32" s="27" t="s">
        <v>131</v>
      </c>
      <c r="B32" s="26" t="s">
        <v>132</v>
      </c>
    </row>
    <row r="33" spans="1:2" x14ac:dyDescent="0.2">
      <c r="A33" s="33" t="s">
        <v>133</v>
      </c>
      <c r="B33" s="32" t="s">
        <v>134</v>
      </c>
    </row>
    <row r="34" spans="1:2" x14ac:dyDescent="0.2">
      <c r="A34" s="27" t="s">
        <v>135</v>
      </c>
      <c r="B34" s="26" t="s">
        <v>136</v>
      </c>
    </row>
    <row r="35" spans="1:2" x14ac:dyDescent="0.2">
      <c r="A35" s="33" t="s">
        <v>137</v>
      </c>
      <c r="B35" s="32" t="s">
        <v>138</v>
      </c>
    </row>
    <row r="36" spans="1:2" x14ac:dyDescent="0.2">
      <c r="A36" s="27" t="s">
        <v>67</v>
      </c>
      <c r="B36" s="26" t="s">
        <v>139</v>
      </c>
    </row>
    <row r="37" spans="1:2" x14ac:dyDescent="0.2">
      <c r="A37" s="33" t="s">
        <v>68</v>
      </c>
      <c r="B37" s="32" t="s">
        <v>140</v>
      </c>
    </row>
    <row r="38" spans="1:2" x14ac:dyDescent="0.2">
      <c r="A38" s="27" t="s">
        <v>69</v>
      </c>
      <c r="B38" s="26" t="s">
        <v>141</v>
      </c>
    </row>
    <row r="39" spans="1:2" x14ac:dyDescent="0.2">
      <c r="A39" s="33" t="s">
        <v>142</v>
      </c>
      <c r="B39" s="32" t="s">
        <v>143</v>
      </c>
    </row>
    <row r="40" spans="1:2" x14ac:dyDescent="0.2">
      <c r="A40" s="27" t="s">
        <v>144</v>
      </c>
      <c r="B40" s="26" t="s">
        <v>145</v>
      </c>
    </row>
    <row r="41" spans="1:2" x14ac:dyDescent="0.2">
      <c r="A41" s="33" t="s">
        <v>146</v>
      </c>
      <c r="B41" s="32" t="s">
        <v>147</v>
      </c>
    </row>
    <row r="42" spans="1:2" x14ac:dyDescent="0.2">
      <c r="A42" s="27" t="s">
        <v>148</v>
      </c>
      <c r="B42" s="26" t="s">
        <v>118</v>
      </c>
    </row>
    <row r="43" spans="1:2" x14ac:dyDescent="0.2">
      <c r="A43" s="33" t="s">
        <v>149</v>
      </c>
      <c r="B43" s="32" t="s">
        <v>150</v>
      </c>
    </row>
    <row r="44" spans="1:2" x14ac:dyDescent="0.2">
      <c r="A44" s="27" t="s">
        <v>151</v>
      </c>
      <c r="B44" s="26" t="s">
        <v>152</v>
      </c>
    </row>
    <row r="45" spans="1:2" x14ac:dyDescent="0.2">
      <c r="A45" s="33" t="s">
        <v>153</v>
      </c>
      <c r="B45" s="32" t="s">
        <v>154</v>
      </c>
    </row>
    <row r="46" spans="1:2" x14ac:dyDescent="0.2">
      <c r="A46" s="27" t="s">
        <v>155</v>
      </c>
      <c r="B46" s="26" t="s">
        <v>122</v>
      </c>
    </row>
    <row r="47" spans="1:2" x14ac:dyDescent="0.2">
      <c r="A47" s="33" t="s">
        <v>156</v>
      </c>
      <c r="B47" s="32" t="s">
        <v>157</v>
      </c>
    </row>
    <row r="48" spans="1:2" x14ac:dyDescent="0.2">
      <c r="A48" s="27" t="s">
        <v>158</v>
      </c>
      <c r="B48" s="26" t="s">
        <v>157</v>
      </c>
    </row>
    <row r="49" spans="1:2" x14ac:dyDescent="0.2">
      <c r="A49" s="33" t="s">
        <v>159</v>
      </c>
      <c r="B49" s="32" t="s">
        <v>124</v>
      </c>
    </row>
    <row r="50" spans="1:2" x14ac:dyDescent="0.2">
      <c r="A50" s="27" t="s">
        <v>160</v>
      </c>
      <c r="B50" s="26" t="s">
        <v>161</v>
      </c>
    </row>
    <row r="51" spans="1:2" x14ac:dyDescent="0.2">
      <c r="A51" s="33" t="s">
        <v>162</v>
      </c>
      <c r="B51" s="32" t="s">
        <v>163</v>
      </c>
    </row>
    <row r="52" spans="1:2" x14ac:dyDescent="0.2">
      <c r="A52" s="27" t="s">
        <v>164</v>
      </c>
      <c r="B52" s="26" t="s">
        <v>165</v>
      </c>
    </row>
    <row r="53" spans="1:2" x14ac:dyDescent="0.2">
      <c r="A53" s="33" t="s">
        <v>166</v>
      </c>
      <c r="B53" s="32" t="s">
        <v>167</v>
      </c>
    </row>
    <row r="54" spans="1:2" x14ac:dyDescent="0.2">
      <c r="A54" s="27" t="s">
        <v>168</v>
      </c>
      <c r="B54" s="26" t="s">
        <v>169</v>
      </c>
    </row>
    <row r="55" spans="1:2" x14ac:dyDescent="0.2">
      <c r="A55" s="33" t="s">
        <v>170</v>
      </c>
      <c r="B55" s="32" t="s">
        <v>171</v>
      </c>
    </row>
    <row r="56" spans="1:2" x14ac:dyDescent="0.2">
      <c r="A56" s="27" t="s">
        <v>172</v>
      </c>
      <c r="B56" s="26" t="s">
        <v>173</v>
      </c>
    </row>
    <row r="57" spans="1:2" x14ac:dyDescent="0.2">
      <c r="A57" s="33" t="s">
        <v>174</v>
      </c>
      <c r="B57" s="32" t="s">
        <v>175</v>
      </c>
    </row>
    <row r="58" spans="1:2" x14ac:dyDescent="0.2">
      <c r="A58" s="27" t="s">
        <v>176</v>
      </c>
      <c r="B58" s="26" t="s">
        <v>177</v>
      </c>
    </row>
    <row r="59" spans="1:2" x14ac:dyDescent="0.2">
      <c r="A59" s="33" t="s">
        <v>178</v>
      </c>
      <c r="B59" s="32" t="s">
        <v>179</v>
      </c>
    </row>
    <row r="60" spans="1:2" x14ac:dyDescent="0.2">
      <c r="A60" s="27" t="s">
        <v>60</v>
      </c>
      <c r="B60" s="26" t="s">
        <v>180</v>
      </c>
    </row>
    <row r="61" spans="1:2" x14ac:dyDescent="0.2">
      <c r="A61" s="33" t="s">
        <v>181</v>
      </c>
      <c r="B61" s="32" t="s">
        <v>182</v>
      </c>
    </row>
    <row r="62" spans="1:2" x14ac:dyDescent="0.2">
      <c r="A62" s="27" t="s">
        <v>183</v>
      </c>
      <c r="B62" s="26" t="s">
        <v>184</v>
      </c>
    </row>
    <row r="63" spans="1:2" x14ac:dyDescent="0.2">
      <c r="A63" s="33" t="s">
        <v>185</v>
      </c>
      <c r="B63" s="32" t="s">
        <v>132</v>
      </c>
    </row>
    <row r="64" spans="1:2" x14ac:dyDescent="0.2">
      <c r="A64" s="27" t="s">
        <v>186</v>
      </c>
      <c r="B64" s="26" t="s">
        <v>187</v>
      </c>
    </row>
    <row r="65" spans="1:2" x14ac:dyDescent="0.2">
      <c r="A65" s="33" t="s">
        <v>188</v>
      </c>
      <c r="B65" s="32" t="s">
        <v>189</v>
      </c>
    </row>
    <row r="66" spans="1:2" x14ac:dyDescent="0.2">
      <c r="A66" s="27" t="s">
        <v>190</v>
      </c>
      <c r="B66" s="26" t="s">
        <v>191</v>
      </c>
    </row>
    <row r="67" spans="1:2" x14ac:dyDescent="0.2">
      <c r="A67" s="33" t="s">
        <v>192</v>
      </c>
      <c r="B67" s="32" t="s">
        <v>193</v>
      </c>
    </row>
    <row r="68" spans="1:2" x14ac:dyDescent="0.2">
      <c r="A68" s="27" t="s">
        <v>194</v>
      </c>
      <c r="B68" s="26" t="s">
        <v>195</v>
      </c>
    </row>
    <row r="69" spans="1:2" x14ac:dyDescent="0.2">
      <c r="A69" s="33" t="s">
        <v>196</v>
      </c>
      <c r="B69" s="32" t="s">
        <v>197</v>
      </c>
    </row>
    <row r="70" spans="1:2" x14ac:dyDescent="0.2">
      <c r="A70" s="27" t="s">
        <v>198</v>
      </c>
      <c r="B70" s="26" t="s">
        <v>199</v>
      </c>
    </row>
    <row r="71" spans="1:2" x14ac:dyDescent="0.2">
      <c r="A71" s="33" t="s">
        <v>200</v>
      </c>
      <c r="B71" s="32" t="s">
        <v>201</v>
      </c>
    </row>
    <row r="72" spans="1:2" x14ac:dyDescent="0.2">
      <c r="A72" s="27" t="s">
        <v>202</v>
      </c>
      <c r="B72" s="26" t="s">
        <v>203</v>
      </c>
    </row>
    <row r="73" spans="1:2" x14ac:dyDescent="0.2">
      <c r="A73" s="33" t="s">
        <v>204</v>
      </c>
      <c r="B73" s="32" t="s">
        <v>205</v>
      </c>
    </row>
    <row r="74" spans="1:2" x14ac:dyDescent="0.2">
      <c r="A74" s="27" t="s">
        <v>206</v>
      </c>
      <c r="B74" s="26" t="s">
        <v>207</v>
      </c>
    </row>
    <row r="75" spans="1:2" x14ac:dyDescent="0.2">
      <c r="A75" s="78" t="s">
        <v>293</v>
      </c>
      <c r="B75" s="78" t="s">
        <v>294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I12" sqref="I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237</v>
      </c>
    </row>
    <row r="2" spans="1:19" x14ac:dyDescent="0.2">
      <c r="A2" s="17" t="s">
        <v>269</v>
      </c>
    </row>
    <row r="3" spans="1:19" x14ac:dyDescent="0.2">
      <c r="A3" s="17" t="s">
        <v>270</v>
      </c>
    </row>
    <row r="4" spans="1:19" x14ac:dyDescent="0.2">
      <c r="A4" s="99">
        <f>'E-Mail'!B2</f>
        <v>37008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5" thickBot="1" x14ac:dyDescent="0.25">
      <c r="A7" s="102" t="s">
        <v>271</v>
      </c>
      <c r="B7" s="161">
        <f>'E-Mail'!C7</f>
        <v>73267500</v>
      </c>
      <c r="C7" s="194" t="s">
        <v>287</v>
      </c>
      <c r="D7" s="195"/>
      <c r="E7" s="104">
        <f>VLOOKUP("Grand Total",$A$9:$E$23,5,FALSE)/B7</f>
        <v>2.9208039035042821E-2</v>
      </c>
      <c r="F7" s="167"/>
      <c r="G7" s="162" t="s">
        <v>272</v>
      </c>
      <c r="H7" s="103">
        <f>'E-Mail'!C6</f>
        <v>2755800</v>
      </c>
      <c r="I7" s="35"/>
      <c r="J7" s="6" t="s">
        <v>287</v>
      </c>
      <c r="K7" s="104">
        <f>VLOOKUP("Grand Total",$G$9:$K$23,5,FALSE)/H7</f>
        <v>2.1409391102402205E-2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371</v>
      </c>
      <c r="B10" s="10" t="s">
        <v>334</v>
      </c>
      <c r="C10" s="10" t="s">
        <v>16</v>
      </c>
      <c r="D10" s="13">
        <v>2</v>
      </c>
      <c r="E10" s="15">
        <v>2125000</v>
      </c>
      <c r="F10" s="157"/>
      <c r="G10" s="10" t="s">
        <v>372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">
      <c r="A11" s="10" t="s">
        <v>427</v>
      </c>
      <c r="B11" s="10" t="s">
        <v>302</v>
      </c>
      <c r="C11" s="10" t="s">
        <v>16</v>
      </c>
      <c r="D11" s="13">
        <v>1</v>
      </c>
      <c r="E11" s="15">
        <v>15000</v>
      </c>
      <c r="F11" s="157"/>
      <c r="G11" s="10" t="s">
        <v>340</v>
      </c>
      <c r="H11" s="10" t="s">
        <v>10</v>
      </c>
      <c r="I11" s="10" t="s">
        <v>13</v>
      </c>
      <c r="J11" s="13">
        <v>3</v>
      </c>
      <c r="K11" s="15">
        <v>7200</v>
      </c>
    </row>
    <row r="12" spans="1:19" x14ac:dyDescent="0.2">
      <c r="A12" s="11" t="s">
        <v>45</v>
      </c>
      <c r="B12" s="12"/>
      <c r="C12" s="12"/>
      <c r="D12" s="14">
        <v>3</v>
      </c>
      <c r="E12" s="16">
        <v>2140000</v>
      </c>
      <c r="F12" s="157"/>
      <c r="G12" s="10" t="s">
        <v>392</v>
      </c>
      <c r="H12" s="10" t="s">
        <v>10</v>
      </c>
      <c r="I12" s="10" t="s">
        <v>13</v>
      </c>
      <c r="J12" s="13">
        <v>1</v>
      </c>
      <c r="K12" s="15">
        <v>35200</v>
      </c>
    </row>
    <row r="13" spans="1:19" x14ac:dyDescent="0.2">
      <c r="F13" s="157"/>
      <c r="G13" s="10" t="s">
        <v>620</v>
      </c>
      <c r="H13" s="10" t="s">
        <v>404</v>
      </c>
      <c r="I13" s="10" t="s">
        <v>13</v>
      </c>
      <c r="J13" s="13">
        <v>2</v>
      </c>
      <c r="K13" s="15">
        <v>15800</v>
      </c>
    </row>
    <row r="14" spans="1:19" x14ac:dyDescent="0.2">
      <c r="F14" s="157"/>
      <c r="G14" s="11" t="s">
        <v>45</v>
      </c>
      <c r="H14" s="12"/>
      <c r="I14" s="12"/>
      <c r="J14" s="14">
        <v>7</v>
      </c>
      <c r="K14" s="16">
        <v>59000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zoomScale="85" workbookViewId="0">
      <selection activeCell="H20" sqref="H20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238</v>
      </c>
    </row>
    <row r="2" spans="1:14" x14ac:dyDescent="0.2">
      <c r="A2" s="17" t="s">
        <v>269</v>
      </c>
    </row>
    <row r="3" spans="1:14" x14ac:dyDescent="0.2">
      <c r="A3" s="17" t="s">
        <v>270</v>
      </c>
    </row>
    <row r="4" spans="1:14" x14ac:dyDescent="0.2">
      <c r="A4" s="99">
        <f>'E-Mail'!B2</f>
        <v>37008</v>
      </c>
    </row>
    <row r="5" spans="1:14" x14ac:dyDescent="0.2">
      <c r="A5" s="17"/>
    </row>
    <row r="6" spans="1:14" ht="14.25" x14ac:dyDescent="0.2">
      <c r="A6" s="101" t="s">
        <v>273</v>
      </c>
    </row>
    <row r="7" spans="1:14" ht="13.5" thickBot="1" x14ac:dyDescent="0.25">
      <c r="A7" s="17"/>
    </row>
    <row r="8" spans="1:14" ht="16.5" thickBot="1" x14ac:dyDescent="0.3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">
      <c r="A11" s="10" t="s">
        <v>61</v>
      </c>
      <c r="B11" s="10" t="s">
        <v>110</v>
      </c>
      <c r="C11" s="13">
        <v>3</v>
      </c>
      <c r="D11" s="15">
        <v>45000</v>
      </c>
      <c r="F11" s="156" t="s">
        <v>59</v>
      </c>
      <c r="G11" s="10" t="s">
        <v>154</v>
      </c>
      <c r="H11" s="52">
        <v>1</v>
      </c>
      <c r="I11" s="15">
        <v>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">
      <c r="A12" s="160"/>
      <c r="B12" s="168" t="s">
        <v>141</v>
      </c>
      <c r="C12" s="169">
        <v>2</v>
      </c>
      <c r="D12" s="170">
        <v>30000</v>
      </c>
      <c r="F12" s="172"/>
      <c r="G12" s="168" t="s">
        <v>177</v>
      </c>
      <c r="H12" s="171">
        <v>3</v>
      </c>
      <c r="I12" s="170">
        <v>9600</v>
      </c>
      <c r="J12" s="93"/>
      <c r="K12" s="154" t="s">
        <v>441</v>
      </c>
      <c r="L12" s="155"/>
      <c r="M12" s="83">
        <v>2</v>
      </c>
      <c r="N12" s="84">
        <v>50000</v>
      </c>
    </row>
    <row r="13" spans="1:14" x14ac:dyDescent="0.2">
      <c r="A13" s="154" t="s">
        <v>350</v>
      </c>
      <c r="B13" s="155"/>
      <c r="C13" s="83">
        <v>5</v>
      </c>
      <c r="D13" s="84">
        <v>75000</v>
      </c>
      <c r="F13" s="154" t="s">
        <v>351</v>
      </c>
      <c r="G13" s="155"/>
      <c r="H13" s="85">
        <v>4</v>
      </c>
      <c r="I13" s="84">
        <v>10400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">
      <c r="A14" s="11" t="s">
        <v>45</v>
      </c>
      <c r="B14" s="12"/>
      <c r="C14" s="14">
        <v>5</v>
      </c>
      <c r="D14" s="16">
        <v>75000</v>
      </c>
      <c r="F14" s="86" t="s">
        <v>45</v>
      </c>
      <c r="G14" s="87"/>
      <c r="H14" s="88">
        <v>4</v>
      </c>
      <c r="I14" s="89">
        <v>10400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3" sqref="A3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240</v>
      </c>
      <c r="B1" s="3"/>
      <c r="F1" s="4"/>
      <c r="G1" s="5" t="s">
        <v>18</v>
      </c>
      <c r="H1" s="1">
        <f>SUM(H11:H984)</f>
        <v>2755800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'E-Mail'!$B$2</f>
        <v>37008</v>
      </c>
      <c r="B3" s="3"/>
      <c r="F3" s="4"/>
      <c r="G3" s="61"/>
      <c r="H3" s="63"/>
    </row>
    <row r="5" spans="1:9" s="53" customFormat="1" ht="9.75" customHeight="1" x14ac:dyDescent="0.2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</row>
    <row r="10" spans="1:9" s="53" customFormat="1" ht="25.5" customHeight="1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</row>
    <row r="11" spans="1:9" s="53" customFormat="1" ht="10.5" customHeight="1" thickTop="1" thickBot="1" x14ac:dyDescent="0.25">
      <c r="A11" s="198" t="s">
        <v>297</v>
      </c>
      <c r="B11" s="199"/>
      <c r="C11" s="199"/>
      <c r="D11" s="199"/>
      <c r="E11" s="199"/>
      <c r="F11" s="199"/>
      <c r="G11" s="199"/>
      <c r="H11" s="199"/>
      <c r="I11" s="200"/>
    </row>
    <row r="12" spans="1:9" s="53" customFormat="1" ht="22.5" thickTop="1" thickBot="1" x14ac:dyDescent="0.25">
      <c r="A12" s="57" t="s">
        <v>449</v>
      </c>
      <c r="B12" s="57" t="s">
        <v>450</v>
      </c>
      <c r="C12" s="59">
        <v>82</v>
      </c>
      <c r="D12" s="59">
        <v>87</v>
      </c>
      <c r="E12" s="59">
        <v>84.5</v>
      </c>
      <c r="F12" s="59">
        <v>82</v>
      </c>
      <c r="G12" s="59" t="s">
        <v>451</v>
      </c>
      <c r="H12" s="60">
        <v>8000</v>
      </c>
      <c r="I12" s="57" t="s">
        <v>13</v>
      </c>
    </row>
    <row r="13" spans="1:9" s="53" customFormat="1" ht="22.5" thickTop="1" thickBot="1" x14ac:dyDescent="0.25">
      <c r="A13" s="57" t="s">
        <v>394</v>
      </c>
      <c r="B13" s="58">
        <v>37043</v>
      </c>
      <c r="C13" s="59">
        <v>96</v>
      </c>
      <c r="D13" s="59">
        <v>99</v>
      </c>
      <c r="E13" s="59">
        <v>97.5</v>
      </c>
      <c r="F13" s="59">
        <v>96</v>
      </c>
      <c r="G13" s="59" t="s">
        <v>452</v>
      </c>
      <c r="H13" s="60">
        <v>33600</v>
      </c>
      <c r="I13" s="57" t="s">
        <v>13</v>
      </c>
    </row>
    <row r="14" spans="1:9" s="53" customFormat="1" ht="14.25" thickTop="1" thickBot="1" x14ac:dyDescent="0.25">
      <c r="A14" s="198" t="s">
        <v>404</v>
      </c>
      <c r="B14" s="199"/>
      <c r="C14" s="199"/>
      <c r="D14" s="199"/>
      <c r="E14" s="199"/>
      <c r="F14" s="199"/>
      <c r="G14" s="199"/>
      <c r="H14" s="199"/>
      <c r="I14" s="200"/>
    </row>
    <row r="15" spans="1:9" s="53" customFormat="1" ht="22.5" thickTop="1" thickBot="1" x14ac:dyDescent="0.25">
      <c r="A15" s="57" t="s">
        <v>453</v>
      </c>
      <c r="B15" s="58">
        <v>37043</v>
      </c>
      <c r="C15" s="59">
        <v>255</v>
      </c>
      <c r="D15" s="59">
        <v>255</v>
      </c>
      <c r="E15" s="59">
        <v>255</v>
      </c>
      <c r="F15" s="59">
        <v>255</v>
      </c>
      <c r="G15" s="59" t="s">
        <v>454</v>
      </c>
      <c r="H15" s="60">
        <v>7600</v>
      </c>
      <c r="I15" s="57" t="s">
        <v>13</v>
      </c>
    </row>
    <row r="16" spans="1:9" s="53" customFormat="1" ht="33" thickTop="1" thickBot="1" x14ac:dyDescent="0.25">
      <c r="A16" s="57" t="s">
        <v>405</v>
      </c>
      <c r="B16" s="57" t="s">
        <v>406</v>
      </c>
      <c r="C16" s="59">
        <v>155</v>
      </c>
      <c r="D16" s="59">
        <v>155</v>
      </c>
      <c r="E16" s="59">
        <v>155</v>
      </c>
      <c r="F16" s="59">
        <v>155</v>
      </c>
      <c r="G16" s="59" t="s">
        <v>455</v>
      </c>
      <c r="H16" s="59">
        <v>800</v>
      </c>
      <c r="I16" s="57" t="s">
        <v>13</v>
      </c>
    </row>
    <row r="17" spans="1:9" s="53" customFormat="1" ht="22.5" thickTop="1" thickBot="1" x14ac:dyDescent="0.25">
      <c r="A17" s="57" t="s">
        <v>456</v>
      </c>
      <c r="B17" s="58">
        <v>37012</v>
      </c>
      <c r="C17" s="59">
        <v>152</v>
      </c>
      <c r="D17" s="59">
        <v>152</v>
      </c>
      <c r="E17" s="59">
        <v>152</v>
      </c>
      <c r="F17" s="59">
        <v>152</v>
      </c>
      <c r="G17" s="59" t="s">
        <v>457</v>
      </c>
      <c r="H17" s="60">
        <v>8200</v>
      </c>
      <c r="I17" s="57" t="s">
        <v>13</v>
      </c>
    </row>
    <row r="18" spans="1:9" s="53" customFormat="1" ht="14.25" thickTop="1" thickBot="1" x14ac:dyDescent="0.25">
      <c r="A18" s="198" t="s">
        <v>10</v>
      </c>
      <c r="B18" s="199"/>
      <c r="C18" s="199"/>
      <c r="D18" s="199"/>
      <c r="E18" s="199"/>
      <c r="F18" s="199"/>
      <c r="G18" s="199"/>
      <c r="H18" s="199"/>
      <c r="I18" s="200"/>
    </row>
    <row r="19" spans="1:9" s="53" customFormat="1" ht="22.5" thickTop="1" thickBot="1" x14ac:dyDescent="0.25">
      <c r="A19" s="57" t="s">
        <v>395</v>
      </c>
      <c r="B19" s="57" t="s">
        <v>361</v>
      </c>
      <c r="C19" s="59">
        <v>60</v>
      </c>
      <c r="D19" s="59">
        <v>60</v>
      </c>
      <c r="E19" s="59">
        <v>60</v>
      </c>
      <c r="F19" s="59">
        <v>60</v>
      </c>
      <c r="G19" s="59" t="s">
        <v>458</v>
      </c>
      <c r="H19" s="60">
        <v>4000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58</v>
      </c>
      <c r="D20" s="59">
        <v>68</v>
      </c>
      <c r="E20" s="59">
        <v>62.326999999999998</v>
      </c>
      <c r="F20" s="59">
        <v>58</v>
      </c>
      <c r="G20" s="59" t="s">
        <v>459</v>
      </c>
      <c r="H20" s="60">
        <v>35200</v>
      </c>
      <c r="I20" s="57" t="s">
        <v>13</v>
      </c>
    </row>
    <row r="21" spans="1:9" s="53" customFormat="1" ht="22.5" thickTop="1" thickBot="1" x14ac:dyDescent="0.25">
      <c r="A21" s="57" t="s">
        <v>460</v>
      </c>
      <c r="B21" s="57" t="s">
        <v>450</v>
      </c>
      <c r="C21" s="59">
        <v>76</v>
      </c>
      <c r="D21" s="59">
        <v>80.25</v>
      </c>
      <c r="E21" s="59">
        <v>78.375</v>
      </c>
      <c r="F21" s="59">
        <v>76</v>
      </c>
      <c r="G21" s="59" t="s">
        <v>461</v>
      </c>
      <c r="H21" s="60">
        <v>32000</v>
      </c>
      <c r="I21" s="57" t="s">
        <v>13</v>
      </c>
    </row>
    <row r="22" spans="1:9" s="53" customFormat="1" ht="22.5" thickTop="1" thickBot="1" x14ac:dyDescent="0.25">
      <c r="A22" s="57" t="s">
        <v>380</v>
      </c>
      <c r="B22" s="57" t="s">
        <v>298</v>
      </c>
      <c r="C22" s="59">
        <v>62</v>
      </c>
      <c r="D22" s="59">
        <v>62</v>
      </c>
      <c r="E22" s="59">
        <v>62</v>
      </c>
      <c r="F22" s="59">
        <v>62</v>
      </c>
      <c r="G22" s="59" t="s">
        <v>462</v>
      </c>
      <c r="H22" s="60">
        <v>4000</v>
      </c>
      <c r="I22" s="57" t="s">
        <v>13</v>
      </c>
    </row>
    <row r="23" spans="1:9" s="53" customFormat="1" ht="22.5" thickTop="1" thickBot="1" x14ac:dyDescent="0.25">
      <c r="A23" s="57" t="s">
        <v>17</v>
      </c>
      <c r="B23" s="58">
        <v>37012</v>
      </c>
      <c r="C23" s="59">
        <v>60</v>
      </c>
      <c r="D23" s="59">
        <v>61.75</v>
      </c>
      <c r="E23" s="59">
        <v>60.99</v>
      </c>
      <c r="F23" s="59">
        <v>61</v>
      </c>
      <c r="G23" s="59" t="s">
        <v>463</v>
      </c>
      <c r="H23" s="60">
        <v>422400</v>
      </c>
      <c r="I23" s="57" t="s">
        <v>13</v>
      </c>
    </row>
    <row r="24" spans="1:9" s="53" customFormat="1" ht="22.5" thickTop="1" thickBot="1" x14ac:dyDescent="0.25">
      <c r="A24" s="57" t="s">
        <v>24</v>
      </c>
      <c r="B24" s="58">
        <v>37043</v>
      </c>
      <c r="C24" s="59">
        <v>78.5</v>
      </c>
      <c r="D24" s="59">
        <v>78.849999999999994</v>
      </c>
      <c r="E24" s="59">
        <v>78.674999999999997</v>
      </c>
      <c r="F24" s="59">
        <v>78.5</v>
      </c>
      <c r="G24" s="59" t="s">
        <v>464</v>
      </c>
      <c r="H24" s="60">
        <v>33600</v>
      </c>
      <c r="I24" s="57" t="s">
        <v>13</v>
      </c>
    </row>
    <row r="25" spans="1:9" s="53" customFormat="1" ht="22.5" thickTop="1" thickBot="1" x14ac:dyDescent="0.25">
      <c r="A25" s="57" t="s">
        <v>374</v>
      </c>
      <c r="B25" s="57" t="s">
        <v>14</v>
      </c>
      <c r="C25" s="59">
        <v>122</v>
      </c>
      <c r="D25" s="59">
        <v>123.13</v>
      </c>
      <c r="E25" s="59">
        <v>122.54300000000001</v>
      </c>
      <c r="F25" s="59">
        <v>122</v>
      </c>
      <c r="G25" s="59" t="s">
        <v>465</v>
      </c>
      <c r="H25" s="60">
        <v>105600</v>
      </c>
      <c r="I25" s="57" t="s">
        <v>13</v>
      </c>
    </row>
    <row r="26" spans="1:9" s="53" customFormat="1" ht="22.5" thickTop="1" thickBot="1" x14ac:dyDescent="0.25">
      <c r="A26" s="57" t="s">
        <v>375</v>
      </c>
      <c r="B26" s="58">
        <v>37135</v>
      </c>
      <c r="C26" s="59">
        <v>44.8</v>
      </c>
      <c r="D26" s="59">
        <v>45.5</v>
      </c>
      <c r="E26" s="59">
        <v>45.218000000000004</v>
      </c>
      <c r="F26" s="59">
        <v>44.85</v>
      </c>
      <c r="G26" s="59" t="s">
        <v>466</v>
      </c>
      <c r="H26" s="60">
        <v>258400</v>
      </c>
      <c r="I26" s="57" t="s">
        <v>13</v>
      </c>
    </row>
    <row r="27" spans="1:9" s="53" customFormat="1" ht="22.5" thickTop="1" thickBot="1" x14ac:dyDescent="0.25">
      <c r="A27" s="57" t="s">
        <v>381</v>
      </c>
      <c r="B27" s="57" t="s">
        <v>296</v>
      </c>
      <c r="C27" s="59">
        <v>42.5</v>
      </c>
      <c r="D27" s="59">
        <v>42.7</v>
      </c>
      <c r="E27" s="59">
        <v>42.619</v>
      </c>
      <c r="F27" s="59">
        <v>42.5</v>
      </c>
      <c r="G27" s="59" t="s">
        <v>467</v>
      </c>
      <c r="H27" s="60">
        <v>409600</v>
      </c>
      <c r="I27" s="57" t="s">
        <v>13</v>
      </c>
    </row>
    <row r="28" spans="1:9" s="53" customFormat="1" ht="22.5" thickTop="1" thickBot="1" x14ac:dyDescent="0.25">
      <c r="A28" s="57" t="s">
        <v>407</v>
      </c>
      <c r="B28" s="58">
        <v>37013</v>
      </c>
      <c r="C28" s="59">
        <v>44.6</v>
      </c>
      <c r="D28" s="59">
        <v>44.9</v>
      </c>
      <c r="E28" s="59">
        <v>44.75</v>
      </c>
      <c r="F28" s="59">
        <v>44.6</v>
      </c>
      <c r="G28" s="59" t="s">
        <v>468</v>
      </c>
      <c r="H28" s="60">
        <v>88000</v>
      </c>
      <c r="I28" s="57" t="s">
        <v>13</v>
      </c>
    </row>
    <row r="29" spans="1:9" s="53" customFormat="1" ht="22.5" thickTop="1" thickBot="1" x14ac:dyDescent="0.25">
      <c r="A29" s="57" t="s">
        <v>469</v>
      </c>
      <c r="B29" s="57" t="s">
        <v>470</v>
      </c>
      <c r="C29" s="59">
        <v>37</v>
      </c>
      <c r="D29" s="59">
        <v>37.5</v>
      </c>
      <c r="E29" s="59">
        <v>37.167000000000002</v>
      </c>
      <c r="F29" s="59">
        <v>37.5</v>
      </c>
      <c r="G29" s="59" t="s">
        <v>471</v>
      </c>
      <c r="H29" s="60">
        <v>153600</v>
      </c>
      <c r="I29" s="57" t="s">
        <v>13</v>
      </c>
    </row>
    <row r="30" spans="1:9" s="53" customFormat="1" ht="22.5" thickTop="1" thickBot="1" x14ac:dyDescent="0.25">
      <c r="A30" s="57" t="s">
        <v>408</v>
      </c>
      <c r="B30" s="57" t="s">
        <v>409</v>
      </c>
      <c r="C30" s="59">
        <v>79.25</v>
      </c>
      <c r="D30" s="59">
        <v>79.25</v>
      </c>
      <c r="E30" s="59">
        <v>79.25</v>
      </c>
      <c r="F30" s="59">
        <v>79.25</v>
      </c>
      <c r="G30" s="59" t="s">
        <v>472</v>
      </c>
      <c r="H30" s="60">
        <v>34400</v>
      </c>
      <c r="I30" s="57" t="s">
        <v>13</v>
      </c>
    </row>
    <row r="31" spans="1:9" s="53" customFormat="1" ht="22.5" thickTop="1" thickBot="1" x14ac:dyDescent="0.25">
      <c r="A31" s="57" t="s">
        <v>473</v>
      </c>
      <c r="B31" s="57" t="s">
        <v>450</v>
      </c>
      <c r="C31" s="59">
        <v>67</v>
      </c>
      <c r="D31" s="59">
        <v>73</v>
      </c>
      <c r="E31" s="59">
        <v>70.667000000000002</v>
      </c>
      <c r="F31" s="59">
        <v>67</v>
      </c>
      <c r="G31" s="59" t="s">
        <v>474</v>
      </c>
      <c r="H31" s="60">
        <v>9600</v>
      </c>
      <c r="I31" s="57" t="s">
        <v>13</v>
      </c>
    </row>
    <row r="32" spans="1:9" s="53" customFormat="1" ht="22.5" thickTop="1" thickBot="1" x14ac:dyDescent="0.25">
      <c r="A32" s="57" t="s">
        <v>299</v>
      </c>
      <c r="B32" s="57" t="s">
        <v>12</v>
      </c>
      <c r="C32" s="59">
        <v>66.5</v>
      </c>
      <c r="D32" s="59">
        <v>76</v>
      </c>
      <c r="E32" s="59">
        <v>70.563000000000002</v>
      </c>
      <c r="F32" s="59">
        <v>66.5</v>
      </c>
      <c r="G32" s="59" t="s">
        <v>458</v>
      </c>
      <c r="H32" s="60">
        <v>6400</v>
      </c>
      <c r="I32" s="57" t="s">
        <v>13</v>
      </c>
    </row>
    <row r="33" spans="1:9" s="53" customFormat="1" ht="22.5" thickTop="1" thickBot="1" x14ac:dyDescent="0.25">
      <c r="A33" s="57" t="s">
        <v>410</v>
      </c>
      <c r="B33" s="57" t="s">
        <v>14</v>
      </c>
      <c r="C33" s="59">
        <v>132.88</v>
      </c>
      <c r="D33" s="59">
        <v>134</v>
      </c>
      <c r="E33" s="59">
        <v>133.44</v>
      </c>
      <c r="F33" s="59">
        <v>134</v>
      </c>
      <c r="G33" s="59" t="s">
        <v>475</v>
      </c>
      <c r="H33" s="60">
        <v>70400</v>
      </c>
      <c r="I33" s="57" t="s">
        <v>13</v>
      </c>
    </row>
    <row r="34" spans="1:9" s="53" customFormat="1" ht="22.5" thickTop="1" thickBot="1" x14ac:dyDescent="0.25">
      <c r="A34" s="57" t="s">
        <v>476</v>
      </c>
      <c r="B34" s="58">
        <v>37135</v>
      </c>
      <c r="C34" s="59">
        <v>52.35</v>
      </c>
      <c r="D34" s="59">
        <v>53</v>
      </c>
      <c r="E34" s="59">
        <v>52.674999999999997</v>
      </c>
      <c r="F34" s="59">
        <v>52.35</v>
      </c>
      <c r="G34" s="59" t="s">
        <v>477</v>
      </c>
      <c r="H34" s="60">
        <v>30400</v>
      </c>
      <c r="I34" s="57" t="s">
        <v>13</v>
      </c>
    </row>
    <row r="35" spans="1:9" s="53" customFormat="1" ht="22.5" thickTop="1" thickBot="1" x14ac:dyDescent="0.25">
      <c r="A35" s="57" t="s">
        <v>478</v>
      </c>
      <c r="B35" s="58">
        <v>37044</v>
      </c>
      <c r="C35" s="59">
        <v>66</v>
      </c>
      <c r="D35" s="59">
        <v>66</v>
      </c>
      <c r="E35" s="59">
        <v>66</v>
      </c>
      <c r="F35" s="59">
        <v>66</v>
      </c>
      <c r="G35" s="59" t="s">
        <v>479</v>
      </c>
      <c r="H35" s="60">
        <v>16000</v>
      </c>
      <c r="I35" s="57" t="s">
        <v>13</v>
      </c>
    </row>
    <row r="36" spans="1:9" s="53" customFormat="1" ht="22.5" thickTop="1" thickBot="1" x14ac:dyDescent="0.25">
      <c r="A36" s="57" t="s">
        <v>411</v>
      </c>
      <c r="B36" s="57" t="s">
        <v>412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22.5" thickTop="1" thickBot="1" x14ac:dyDescent="0.25">
      <c r="A37" s="57" t="s">
        <v>481</v>
      </c>
      <c r="B37" s="57" t="s">
        <v>470</v>
      </c>
      <c r="C37" s="59">
        <v>39</v>
      </c>
      <c r="D37" s="59">
        <v>39</v>
      </c>
      <c r="E37" s="59">
        <v>39</v>
      </c>
      <c r="F37" s="59">
        <v>39</v>
      </c>
      <c r="G37" s="59" t="s">
        <v>482</v>
      </c>
      <c r="H37" s="60">
        <v>51200</v>
      </c>
      <c r="I37" s="57" t="s">
        <v>13</v>
      </c>
    </row>
    <row r="38" spans="1:9" s="53" customFormat="1" ht="22.5" thickTop="1" thickBot="1" x14ac:dyDescent="0.25">
      <c r="A38" s="57" t="s">
        <v>413</v>
      </c>
      <c r="B38" s="57" t="s">
        <v>409</v>
      </c>
      <c r="C38" s="59">
        <v>80.25</v>
      </c>
      <c r="D38" s="59">
        <v>80.25</v>
      </c>
      <c r="E38" s="59">
        <v>80.25</v>
      </c>
      <c r="F38" s="59">
        <v>80.25</v>
      </c>
      <c r="G38" s="59" t="s">
        <v>472</v>
      </c>
      <c r="H38" s="60">
        <v>34400</v>
      </c>
      <c r="I38" s="57" t="s">
        <v>13</v>
      </c>
    </row>
    <row r="39" spans="1:9" s="53" customFormat="1" ht="22.5" thickTop="1" thickBot="1" x14ac:dyDescent="0.25">
      <c r="A39" s="57" t="s">
        <v>483</v>
      </c>
      <c r="B39" s="57" t="s">
        <v>12</v>
      </c>
      <c r="C39" s="59">
        <v>55</v>
      </c>
      <c r="D39" s="59">
        <v>57.5</v>
      </c>
      <c r="E39" s="59">
        <v>56.25</v>
      </c>
      <c r="F39" s="59">
        <v>57.5</v>
      </c>
      <c r="G39" s="59" t="s">
        <v>484</v>
      </c>
      <c r="H39" s="60">
        <v>3200</v>
      </c>
      <c r="I39" s="57" t="s">
        <v>13</v>
      </c>
    </row>
    <row r="40" spans="1:9" s="53" customFormat="1" ht="22.5" thickTop="1" thickBot="1" x14ac:dyDescent="0.25">
      <c r="A40" s="57" t="s">
        <v>368</v>
      </c>
      <c r="B40" s="58">
        <v>37043</v>
      </c>
      <c r="C40" s="59">
        <v>76.25</v>
      </c>
      <c r="D40" s="59">
        <v>77</v>
      </c>
      <c r="E40" s="59">
        <v>76.625</v>
      </c>
      <c r="F40" s="59">
        <v>77</v>
      </c>
      <c r="G40" s="59" t="s">
        <v>485</v>
      </c>
      <c r="H40" s="60">
        <v>33600</v>
      </c>
      <c r="I40" s="57" t="s">
        <v>13</v>
      </c>
    </row>
    <row r="41" spans="1:9" s="53" customFormat="1" ht="22.5" thickTop="1" thickBot="1" x14ac:dyDescent="0.25">
      <c r="A41" s="57" t="s">
        <v>382</v>
      </c>
      <c r="B41" s="58">
        <v>37135</v>
      </c>
      <c r="C41" s="59">
        <v>58</v>
      </c>
      <c r="D41" s="59">
        <v>58</v>
      </c>
      <c r="E41" s="59">
        <v>58</v>
      </c>
      <c r="F41" s="59">
        <v>58</v>
      </c>
      <c r="G41" s="59" t="s">
        <v>486</v>
      </c>
      <c r="H41" s="60">
        <v>15200</v>
      </c>
      <c r="I41" s="57" t="s">
        <v>13</v>
      </c>
    </row>
    <row r="42" spans="1:9" s="53" customFormat="1" ht="22.5" thickTop="1" thickBot="1" x14ac:dyDescent="0.25">
      <c r="A42" s="57" t="s">
        <v>15</v>
      </c>
      <c r="B42" s="57" t="s">
        <v>12</v>
      </c>
      <c r="C42" s="59">
        <v>59</v>
      </c>
      <c r="D42" s="59">
        <v>62.5</v>
      </c>
      <c r="E42" s="59">
        <v>60.442999999999998</v>
      </c>
      <c r="F42" s="59">
        <v>60</v>
      </c>
      <c r="G42" s="59" t="s">
        <v>487</v>
      </c>
      <c r="H42" s="60">
        <v>17600</v>
      </c>
      <c r="I42" s="57" t="s">
        <v>13</v>
      </c>
    </row>
    <row r="43" spans="1:9" s="53" customFormat="1" ht="22.5" thickTop="1" thickBot="1" x14ac:dyDescent="0.25">
      <c r="A43" s="57" t="s">
        <v>488</v>
      </c>
      <c r="B43" s="57" t="s">
        <v>450</v>
      </c>
      <c r="C43" s="59">
        <v>75</v>
      </c>
      <c r="D43" s="59">
        <v>77.25</v>
      </c>
      <c r="E43" s="59">
        <v>75.75</v>
      </c>
      <c r="F43" s="59">
        <v>77.25</v>
      </c>
      <c r="G43" s="59" t="s">
        <v>489</v>
      </c>
      <c r="H43" s="60">
        <v>20000</v>
      </c>
      <c r="I43" s="57" t="s">
        <v>13</v>
      </c>
    </row>
    <row r="44" spans="1:9" s="53" customFormat="1" ht="22.5" thickTop="1" thickBot="1" x14ac:dyDescent="0.25">
      <c r="A44" s="57" t="s">
        <v>388</v>
      </c>
      <c r="B44" s="57" t="s">
        <v>298</v>
      </c>
      <c r="C44" s="59">
        <v>57</v>
      </c>
      <c r="D44" s="59">
        <v>60</v>
      </c>
      <c r="E44" s="59">
        <v>58.5</v>
      </c>
      <c r="F44" s="59">
        <v>60</v>
      </c>
      <c r="G44" s="59" t="s">
        <v>490</v>
      </c>
      <c r="H44" s="60">
        <v>8000</v>
      </c>
      <c r="I44" s="57" t="s">
        <v>13</v>
      </c>
    </row>
    <row r="45" spans="1:9" s="53" customFormat="1" ht="22.5" thickTop="1" thickBot="1" x14ac:dyDescent="0.25">
      <c r="A45" s="57" t="s">
        <v>286</v>
      </c>
      <c r="B45" s="58">
        <v>37012</v>
      </c>
      <c r="C45" s="59">
        <v>57.75</v>
      </c>
      <c r="D45" s="59">
        <v>60.5</v>
      </c>
      <c r="E45" s="59">
        <v>58.643000000000001</v>
      </c>
      <c r="F45" s="59">
        <v>57.75</v>
      </c>
      <c r="G45" s="59" t="s">
        <v>491</v>
      </c>
      <c r="H45" s="60">
        <v>264000</v>
      </c>
      <c r="I45" s="57" t="s">
        <v>13</v>
      </c>
    </row>
    <row r="46" spans="1:9" s="53" customFormat="1" ht="22.5" thickTop="1" thickBot="1" x14ac:dyDescent="0.25">
      <c r="A46" s="57" t="s">
        <v>300</v>
      </c>
      <c r="B46" s="58">
        <v>37043</v>
      </c>
      <c r="C46" s="59">
        <v>76.25</v>
      </c>
      <c r="D46" s="59">
        <v>77.25</v>
      </c>
      <c r="E46" s="59">
        <v>76.930999999999997</v>
      </c>
      <c r="F46" s="59">
        <v>76.25</v>
      </c>
      <c r="G46" s="59" t="s">
        <v>492</v>
      </c>
      <c r="H46" s="60">
        <v>134400</v>
      </c>
      <c r="I46" s="57" t="s">
        <v>13</v>
      </c>
    </row>
    <row r="47" spans="1:9" s="53" customFormat="1" ht="22.5" thickTop="1" thickBot="1" x14ac:dyDescent="0.25">
      <c r="A47" s="57" t="s">
        <v>414</v>
      </c>
      <c r="B47" s="57" t="s">
        <v>14</v>
      </c>
      <c r="C47" s="59">
        <v>115</v>
      </c>
      <c r="D47" s="59">
        <v>116.5</v>
      </c>
      <c r="E47" s="59">
        <v>115.5</v>
      </c>
      <c r="F47" s="59">
        <v>116.5</v>
      </c>
      <c r="G47" s="59" t="s">
        <v>493</v>
      </c>
      <c r="H47" s="60">
        <v>140800</v>
      </c>
      <c r="I47" s="57" t="s">
        <v>13</v>
      </c>
    </row>
    <row r="48" spans="1:9" s="53" customFormat="1" ht="22.5" thickTop="1" thickBot="1" x14ac:dyDescent="0.25">
      <c r="A48" s="57" t="s">
        <v>494</v>
      </c>
      <c r="B48" s="58">
        <v>37135</v>
      </c>
      <c r="C48" s="59">
        <v>47.25</v>
      </c>
      <c r="D48" s="59">
        <v>47.25</v>
      </c>
      <c r="E48" s="59">
        <v>47.25</v>
      </c>
      <c r="F48" s="59">
        <v>47.25</v>
      </c>
      <c r="G48" s="59" t="s">
        <v>495</v>
      </c>
      <c r="H48" s="60">
        <v>15200</v>
      </c>
      <c r="I48" s="57" t="s">
        <v>13</v>
      </c>
    </row>
    <row r="49" spans="1:9" s="53" customFormat="1" ht="22.5" thickTop="1" thickBot="1" x14ac:dyDescent="0.25">
      <c r="A49" s="57" t="s">
        <v>383</v>
      </c>
      <c r="B49" s="57" t="s">
        <v>296</v>
      </c>
      <c r="C49" s="59">
        <v>42.65</v>
      </c>
      <c r="D49" s="59">
        <v>42.65</v>
      </c>
      <c r="E49" s="59">
        <v>42.65</v>
      </c>
      <c r="F49" s="59">
        <v>42.65</v>
      </c>
      <c r="G49" s="59" t="s">
        <v>496</v>
      </c>
      <c r="H49" s="60">
        <v>51200</v>
      </c>
      <c r="I49" s="57" t="s">
        <v>13</v>
      </c>
    </row>
    <row r="50" spans="1:9" s="53" customFormat="1" ht="22.5" thickTop="1" thickBot="1" x14ac:dyDescent="0.25">
      <c r="A50" s="57" t="s">
        <v>497</v>
      </c>
      <c r="B50" s="58">
        <v>37013</v>
      </c>
      <c r="C50" s="59">
        <v>44.5</v>
      </c>
      <c r="D50" s="59">
        <v>44.5</v>
      </c>
      <c r="E50" s="59">
        <v>44.5</v>
      </c>
      <c r="F50" s="59">
        <v>44.5</v>
      </c>
      <c r="G50" s="59" t="s">
        <v>498</v>
      </c>
      <c r="H50" s="60">
        <v>17600</v>
      </c>
      <c r="I50" s="57" t="s">
        <v>13</v>
      </c>
    </row>
    <row r="51" spans="1:9" s="53" customFormat="1" ht="22.5" thickTop="1" thickBot="1" x14ac:dyDescent="0.25">
      <c r="A51" s="57" t="s">
        <v>499</v>
      </c>
      <c r="B51" s="57" t="s">
        <v>412</v>
      </c>
      <c r="C51" s="59">
        <v>89.5</v>
      </c>
      <c r="D51" s="59">
        <v>90</v>
      </c>
      <c r="E51" s="59">
        <v>89.75</v>
      </c>
      <c r="F51" s="59">
        <v>89.5</v>
      </c>
      <c r="G51" s="59" t="s">
        <v>480</v>
      </c>
      <c r="H51" s="60">
        <v>105600</v>
      </c>
      <c r="I51" s="57" t="s">
        <v>13</v>
      </c>
    </row>
    <row r="52" spans="1:9" s="53" customFormat="1" ht="22.5" thickTop="1" thickBot="1" x14ac:dyDescent="0.25">
      <c r="A52" s="57" t="s">
        <v>415</v>
      </c>
      <c r="B52" s="58">
        <v>37012</v>
      </c>
      <c r="C52" s="59">
        <v>310</v>
      </c>
      <c r="D52" s="59">
        <v>310</v>
      </c>
      <c r="E52" s="59">
        <v>310</v>
      </c>
      <c r="F52" s="59">
        <v>310</v>
      </c>
      <c r="G52" s="59" t="s">
        <v>500</v>
      </c>
      <c r="H52" s="60">
        <v>20800</v>
      </c>
      <c r="I52" s="57" t="s">
        <v>13</v>
      </c>
    </row>
    <row r="53" spans="1:9" s="53" customFormat="1" ht="22.5" thickTop="1" thickBot="1" x14ac:dyDescent="0.25">
      <c r="A53" s="57" t="s">
        <v>369</v>
      </c>
      <c r="B53" s="57" t="s">
        <v>12</v>
      </c>
      <c r="C53" s="59">
        <v>340</v>
      </c>
      <c r="D53" s="59">
        <v>340</v>
      </c>
      <c r="E53" s="59">
        <v>340</v>
      </c>
      <c r="F53" s="59">
        <v>340</v>
      </c>
      <c r="G53" s="59" t="s">
        <v>501</v>
      </c>
      <c r="H53" s="59">
        <v>800</v>
      </c>
      <c r="I53" s="57" t="s">
        <v>13</v>
      </c>
    </row>
    <row r="54" spans="1:9" s="53" customFormat="1" ht="22.5" thickTop="1" thickBot="1" x14ac:dyDescent="0.25">
      <c r="A54" s="57" t="s">
        <v>301</v>
      </c>
      <c r="B54" s="57" t="s">
        <v>12</v>
      </c>
      <c r="C54" s="59">
        <v>62</v>
      </c>
      <c r="D54" s="59">
        <v>62</v>
      </c>
      <c r="E54" s="59">
        <v>62</v>
      </c>
      <c r="F54" s="59">
        <v>62</v>
      </c>
      <c r="G54" s="59" t="s">
        <v>502</v>
      </c>
      <c r="H54" s="60">
        <v>1600</v>
      </c>
      <c r="I54" s="57" t="s">
        <v>13</v>
      </c>
    </row>
    <row r="55" spans="1:9" s="53" customFormat="1" ht="22.5" thickTop="1" thickBot="1" x14ac:dyDescent="0.25">
      <c r="A55" s="57" t="s">
        <v>503</v>
      </c>
      <c r="B55" s="57" t="s">
        <v>12</v>
      </c>
      <c r="C55" s="59">
        <v>44</v>
      </c>
      <c r="D55" s="59">
        <v>44</v>
      </c>
      <c r="E55" s="59">
        <v>44</v>
      </c>
      <c r="F55" s="59">
        <v>44</v>
      </c>
      <c r="G55" s="59" t="s">
        <v>504</v>
      </c>
      <c r="H55" s="59">
        <v>800</v>
      </c>
      <c r="I55" s="57" t="s">
        <v>13</v>
      </c>
    </row>
    <row r="56" spans="1:9" s="53" customFormat="1" ht="22.5" thickTop="1" thickBot="1" x14ac:dyDescent="0.25">
      <c r="A56" s="57" t="s">
        <v>505</v>
      </c>
      <c r="B56" s="57" t="s">
        <v>450</v>
      </c>
      <c r="C56" s="59">
        <v>56</v>
      </c>
      <c r="D56" s="59">
        <v>58</v>
      </c>
      <c r="E56" s="59">
        <v>57.25</v>
      </c>
      <c r="F56" s="59">
        <v>58</v>
      </c>
      <c r="G56" s="59" t="s">
        <v>506</v>
      </c>
      <c r="H56" s="60">
        <v>12800</v>
      </c>
      <c r="I56" s="57" t="s">
        <v>13</v>
      </c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1">
    <mergeCell ref="C9:C10"/>
    <mergeCell ref="D9:D10"/>
    <mergeCell ref="A18:I18"/>
    <mergeCell ref="A11:I11"/>
    <mergeCell ref="A14:I14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240</v>
      </c>
      <c r="F1" s="5"/>
      <c r="G1" s="6" t="s">
        <v>22</v>
      </c>
      <c r="H1" s="1">
        <f>SUM(H11:H990)</f>
        <v>15375000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'E-Mail'!$B$2</f>
        <v>37008</v>
      </c>
      <c r="F3" s="61"/>
      <c r="G3" s="65"/>
      <c r="H3" s="63"/>
    </row>
    <row r="5" spans="1:12" ht="9.75" customHeight="1" x14ac:dyDescent="0.2">
      <c r="A5" s="54" t="s">
        <v>507</v>
      </c>
      <c r="J5" s="53"/>
      <c r="K5" s="53"/>
      <c r="L5" s="53"/>
    </row>
    <row r="6" spans="1:12" ht="9.75" customHeight="1" x14ac:dyDescent="0.2">
      <c r="A6" s="54" t="s">
        <v>239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  <c r="L9" s="53"/>
    </row>
    <row r="10" spans="1:12" ht="25.5" customHeight="1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  <c r="L10" s="53"/>
    </row>
    <row r="11" spans="1:12" ht="10.5" customHeight="1" thickTop="1" thickBot="1" x14ac:dyDescent="0.25">
      <c r="A11" s="198" t="s">
        <v>302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  <c r="L11" s="53"/>
    </row>
    <row r="12" spans="1:12" ht="14.25" customHeight="1" thickTop="1" thickBot="1" x14ac:dyDescent="0.25">
      <c r="A12" s="57" t="s">
        <v>303</v>
      </c>
      <c r="B12" s="57" t="s">
        <v>304</v>
      </c>
      <c r="C12" s="59">
        <v>4.7249999999999996</v>
      </c>
      <c r="D12" s="59">
        <v>4.75</v>
      </c>
      <c r="E12" s="59">
        <v>4.7329999999999997</v>
      </c>
      <c r="F12" s="59">
        <v>4.7249999999999996</v>
      </c>
      <c r="G12" s="59" t="s">
        <v>508</v>
      </c>
      <c r="H12" s="60">
        <v>82500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509</v>
      </c>
      <c r="B13" s="57" t="s">
        <v>304</v>
      </c>
      <c r="C13" s="59">
        <v>4.05</v>
      </c>
      <c r="D13" s="59">
        <v>4.07</v>
      </c>
      <c r="E13" s="59">
        <v>4.0599999999999996</v>
      </c>
      <c r="F13" s="59">
        <v>4.07</v>
      </c>
      <c r="G13" s="59" t="s">
        <v>510</v>
      </c>
      <c r="H13" s="60">
        <v>30000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305</v>
      </c>
      <c r="B14" s="57" t="s">
        <v>304</v>
      </c>
      <c r="C14" s="59">
        <v>5.03</v>
      </c>
      <c r="D14" s="59">
        <v>5.05</v>
      </c>
      <c r="E14" s="59">
        <v>5.0339999999999998</v>
      </c>
      <c r="F14" s="59">
        <v>5.03</v>
      </c>
      <c r="G14" s="59" t="s">
        <v>511</v>
      </c>
      <c r="H14" s="60">
        <v>127500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306</v>
      </c>
      <c r="B15" s="57" t="s">
        <v>304</v>
      </c>
      <c r="C15" s="59">
        <v>4.7649999999999997</v>
      </c>
      <c r="D15" s="59">
        <v>4.835</v>
      </c>
      <c r="E15" s="59">
        <v>4.7990000000000004</v>
      </c>
      <c r="F15" s="59">
        <v>4.8099999999999996</v>
      </c>
      <c r="G15" s="59" t="s">
        <v>512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307</v>
      </c>
      <c r="B16" s="57" t="s">
        <v>304</v>
      </c>
      <c r="C16" s="59">
        <v>5.0750000000000002</v>
      </c>
      <c r="D16" s="59">
        <v>5.085</v>
      </c>
      <c r="E16" s="59">
        <v>5.08</v>
      </c>
      <c r="F16" s="59">
        <v>5.0750000000000002</v>
      </c>
      <c r="G16" s="59" t="s">
        <v>513</v>
      </c>
      <c r="H16" s="60">
        <v>120000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308</v>
      </c>
      <c r="B17" s="57" t="s">
        <v>304</v>
      </c>
      <c r="C17" s="59">
        <v>5.0149999999999997</v>
      </c>
      <c r="D17" s="59">
        <v>5.07</v>
      </c>
      <c r="E17" s="59">
        <v>5.0490000000000004</v>
      </c>
      <c r="F17" s="59">
        <v>5.0250000000000004</v>
      </c>
      <c r="G17" s="59" t="s">
        <v>514</v>
      </c>
      <c r="H17" s="60">
        <v>150000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309</v>
      </c>
      <c r="B18" s="57" t="s">
        <v>304</v>
      </c>
      <c r="C18" s="59">
        <v>4.5999999999999996</v>
      </c>
      <c r="D18" s="59">
        <v>4.758</v>
      </c>
      <c r="E18" s="59">
        <v>4.6740000000000004</v>
      </c>
      <c r="F18" s="59">
        <v>4.625</v>
      </c>
      <c r="G18" s="59" t="s">
        <v>515</v>
      </c>
      <c r="H18" s="60">
        <v>765000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310</v>
      </c>
      <c r="B19" s="57" t="s">
        <v>304</v>
      </c>
      <c r="C19" s="59">
        <v>4.4000000000000004</v>
      </c>
      <c r="D19" s="59">
        <v>4.55</v>
      </c>
      <c r="E19" s="59">
        <v>4.4939999999999998</v>
      </c>
      <c r="F19" s="59">
        <v>4.5199999999999996</v>
      </c>
      <c r="G19" s="59" t="s">
        <v>516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311</v>
      </c>
      <c r="B20" s="57" t="s">
        <v>304</v>
      </c>
      <c r="C20" s="59">
        <v>4.78</v>
      </c>
      <c r="D20" s="59">
        <v>4.8499999999999996</v>
      </c>
      <c r="E20" s="59">
        <v>4.806</v>
      </c>
      <c r="F20" s="59">
        <v>4.8499999999999996</v>
      </c>
      <c r="G20" s="59" t="s">
        <v>517</v>
      </c>
      <c r="H20" s="60">
        <v>375000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312</v>
      </c>
      <c r="B21" s="57" t="s">
        <v>304</v>
      </c>
      <c r="C21" s="59">
        <v>4.01</v>
      </c>
      <c r="D21" s="59">
        <v>4.1500000000000004</v>
      </c>
      <c r="E21" s="59">
        <v>4.0670000000000002</v>
      </c>
      <c r="F21" s="59">
        <v>4.1500000000000004</v>
      </c>
      <c r="G21" s="59" t="s">
        <v>518</v>
      </c>
      <c r="H21" s="60">
        <v>45000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389</v>
      </c>
      <c r="B22" s="58">
        <v>37012</v>
      </c>
      <c r="C22" s="59">
        <v>4.2149999999999999</v>
      </c>
      <c r="D22" s="59">
        <v>4.2300000000000004</v>
      </c>
      <c r="E22" s="59">
        <v>4.2229999999999999</v>
      </c>
      <c r="F22" s="59">
        <v>4.2300000000000004</v>
      </c>
      <c r="G22" s="59" t="s">
        <v>519</v>
      </c>
      <c r="H22" s="60">
        <v>620000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313</v>
      </c>
      <c r="B23" s="57" t="s">
        <v>304</v>
      </c>
      <c r="C23" s="59">
        <v>5.01</v>
      </c>
      <c r="D23" s="59">
        <v>5.1050000000000004</v>
      </c>
      <c r="E23" s="59">
        <v>5.0529999999999999</v>
      </c>
      <c r="F23" s="59">
        <v>5.01</v>
      </c>
      <c r="G23" s="59" t="s">
        <v>510</v>
      </c>
      <c r="H23" s="60">
        <v>105000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314</v>
      </c>
      <c r="B24" s="57" t="s">
        <v>304</v>
      </c>
      <c r="C24" s="59">
        <v>4.71</v>
      </c>
      <c r="D24" s="59">
        <v>4.75</v>
      </c>
      <c r="E24" s="59">
        <v>4.7270000000000003</v>
      </c>
      <c r="F24" s="59">
        <v>4.72</v>
      </c>
      <c r="G24" s="59" t="s">
        <v>520</v>
      </c>
      <c r="H24" s="60">
        <v>262500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315</v>
      </c>
      <c r="B25" s="57" t="s">
        <v>304</v>
      </c>
      <c r="C25" s="59">
        <v>4.6550000000000002</v>
      </c>
      <c r="D25" s="59">
        <v>4.6849999999999996</v>
      </c>
      <c r="E25" s="59">
        <v>4.665</v>
      </c>
      <c r="F25" s="59">
        <v>4.6550000000000002</v>
      </c>
      <c r="G25" s="59" t="s">
        <v>521</v>
      </c>
      <c r="H25" s="60">
        <v>75000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316</v>
      </c>
      <c r="B26" s="57" t="s">
        <v>304</v>
      </c>
      <c r="C26" s="59">
        <v>4.8780000000000001</v>
      </c>
      <c r="D26" s="59">
        <v>4.9800000000000004</v>
      </c>
      <c r="E26" s="59">
        <v>4.9020000000000001</v>
      </c>
      <c r="F26" s="59">
        <v>4.9800000000000004</v>
      </c>
      <c r="G26" s="59" t="s">
        <v>522</v>
      </c>
      <c r="H26" s="60">
        <v>472500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352</v>
      </c>
      <c r="B27" s="57" t="s">
        <v>304</v>
      </c>
      <c r="C27" s="59">
        <v>4.915</v>
      </c>
      <c r="D27" s="59">
        <v>4.915</v>
      </c>
      <c r="E27" s="59">
        <v>4.915</v>
      </c>
      <c r="F27" s="59">
        <v>4.915</v>
      </c>
      <c r="G27" s="59" t="s">
        <v>523</v>
      </c>
      <c r="H27" s="60">
        <v>45000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416</v>
      </c>
      <c r="B28" s="57" t="s">
        <v>304</v>
      </c>
      <c r="C28" s="59">
        <v>4.67</v>
      </c>
      <c r="D28" s="59">
        <v>4.67</v>
      </c>
      <c r="E28" s="59">
        <v>4.67</v>
      </c>
      <c r="F28" s="59">
        <v>4.67</v>
      </c>
      <c r="G28" s="59" t="s">
        <v>524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317</v>
      </c>
      <c r="B29" s="57" t="s">
        <v>304</v>
      </c>
      <c r="C29" s="59">
        <v>4.72</v>
      </c>
      <c r="D29" s="59">
        <v>4.72</v>
      </c>
      <c r="E29" s="59">
        <v>4.72</v>
      </c>
      <c r="F29" s="59">
        <v>4.72</v>
      </c>
      <c r="G29" s="59" t="s">
        <v>525</v>
      </c>
      <c r="H29" s="60">
        <v>22500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526</v>
      </c>
      <c r="B30" s="57" t="s">
        <v>304</v>
      </c>
      <c r="C30" s="59">
        <v>4.95</v>
      </c>
      <c r="D30" s="59">
        <v>4.95</v>
      </c>
      <c r="E30" s="59">
        <v>4.95</v>
      </c>
      <c r="F30" s="59">
        <v>4.95</v>
      </c>
      <c r="G30" s="59" t="s">
        <v>475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318</v>
      </c>
      <c r="B31" s="57" t="s">
        <v>304</v>
      </c>
      <c r="C31" s="59">
        <v>12.37</v>
      </c>
      <c r="D31" s="59">
        <v>12.375</v>
      </c>
      <c r="E31" s="59">
        <v>12.372999999999999</v>
      </c>
      <c r="F31" s="59">
        <v>12.375</v>
      </c>
      <c r="G31" s="59" t="s">
        <v>455</v>
      </c>
      <c r="H31" s="60">
        <v>60000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527</v>
      </c>
      <c r="B32" s="57" t="s">
        <v>304</v>
      </c>
      <c r="C32" s="59">
        <v>11.7</v>
      </c>
      <c r="D32" s="59">
        <v>12</v>
      </c>
      <c r="E32" s="59">
        <v>11.8</v>
      </c>
      <c r="F32" s="59">
        <v>11.7</v>
      </c>
      <c r="G32" s="59" t="s">
        <v>528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319</v>
      </c>
      <c r="B33" s="57" t="s">
        <v>304</v>
      </c>
      <c r="C33" s="59">
        <v>14.5</v>
      </c>
      <c r="D33" s="59">
        <v>14.5</v>
      </c>
      <c r="E33" s="59">
        <v>14.5</v>
      </c>
      <c r="F33" s="59">
        <v>14.5</v>
      </c>
      <c r="G33" s="59" t="s">
        <v>529</v>
      </c>
      <c r="H33" s="60">
        <v>75000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530</v>
      </c>
      <c r="B34" s="57" t="s">
        <v>304</v>
      </c>
      <c r="C34" s="59">
        <v>14.5</v>
      </c>
      <c r="D34" s="59">
        <v>14.5</v>
      </c>
      <c r="E34" s="59">
        <v>14.5</v>
      </c>
      <c r="F34" s="59">
        <v>14.5</v>
      </c>
      <c r="G34" s="59" t="s">
        <v>451</v>
      </c>
      <c r="H34" s="60">
        <v>30000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531</v>
      </c>
      <c r="B35" s="57" t="s">
        <v>304</v>
      </c>
      <c r="C35" s="59">
        <v>4.6050000000000004</v>
      </c>
      <c r="D35" s="59">
        <v>4.6150000000000002</v>
      </c>
      <c r="E35" s="59">
        <v>4.6100000000000003</v>
      </c>
      <c r="F35" s="59">
        <v>4.6050000000000004</v>
      </c>
      <c r="G35" s="59" t="s">
        <v>517</v>
      </c>
      <c r="H35" s="60">
        <v>60000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320</v>
      </c>
      <c r="B36" s="57" t="s">
        <v>304</v>
      </c>
      <c r="C36" s="59">
        <v>4.7</v>
      </c>
      <c r="D36" s="59">
        <v>4.7300000000000004</v>
      </c>
      <c r="E36" s="59">
        <v>4.7130000000000001</v>
      </c>
      <c r="F36" s="59">
        <v>4.7300000000000004</v>
      </c>
      <c r="G36" s="59" t="s">
        <v>532</v>
      </c>
      <c r="H36" s="60">
        <v>127500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417</v>
      </c>
      <c r="B37" s="57" t="s">
        <v>304</v>
      </c>
      <c r="C37" s="59">
        <v>4.7</v>
      </c>
      <c r="D37" s="59">
        <v>4.7</v>
      </c>
      <c r="E37" s="59">
        <v>4.7</v>
      </c>
      <c r="F37" s="59">
        <v>4.7</v>
      </c>
      <c r="G37" s="59" t="s">
        <v>468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321</v>
      </c>
      <c r="B38" s="57" t="s">
        <v>304</v>
      </c>
      <c r="C38" s="59">
        <v>4.72</v>
      </c>
      <c r="D38" s="59">
        <v>4.7699999999999996</v>
      </c>
      <c r="E38" s="59">
        <v>4.734</v>
      </c>
      <c r="F38" s="59">
        <v>4.7699999999999996</v>
      </c>
      <c r="G38" s="59" t="s">
        <v>533</v>
      </c>
      <c r="H38" s="60">
        <v>240000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384</v>
      </c>
      <c r="B39" s="57" t="s">
        <v>304</v>
      </c>
      <c r="C39" s="59">
        <v>5.2</v>
      </c>
      <c r="D39" s="59">
        <v>5.2</v>
      </c>
      <c r="E39" s="59">
        <v>5.2</v>
      </c>
      <c r="F39" s="59">
        <v>5.2</v>
      </c>
      <c r="G39" s="59" t="s">
        <v>475</v>
      </c>
      <c r="H39" s="60">
        <v>30000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322</v>
      </c>
      <c r="B40" s="57" t="s">
        <v>304</v>
      </c>
      <c r="C40" s="59">
        <v>4.67</v>
      </c>
      <c r="D40" s="59">
        <v>4.7300000000000004</v>
      </c>
      <c r="E40" s="59">
        <v>4.7130000000000001</v>
      </c>
      <c r="F40" s="59">
        <v>4.68</v>
      </c>
      <c r="G40" s="59" t="s">
        <v>534</v>
      </c>
      <c r="H40" s="60">
        <v>195000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323</v>
      </c>
      <c r="B41" s="57" t="s">
        <v>304</v>
      </c>
      <c r="C41" s="59">
        <v>4.7</v>
      </c>
      <c r="D41" s="59">
        <v>4.7699999999999996</v>
      </c>
      <c r="E41" s="59">
        <v>4.7300000000000004</v>
      </c>
      <c r="F41" s="59">
        <v>4.7699999999999996</v>
      </c>
      <c r="G41" s="59" t="s">
        <v>522</v>
      </c>
      <c r="H41" s="60">
        <v>105000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324</v>
      </c>
      <c r="B42" s="57" t="s">
        <v>304</v>
      </c>
      <c r="C42" s="59">
        <v>4.76</v>
      </c>
      <c r="D42" s="59">
        <v>4.8099999999999996</v>
      </c>
      <c r="E42" s="59">
        <v>4.7869999999999999</v>
      </c>
      <c r="F42" s="59">
        <v>4.79</v>
      </c>
      <c r="G42" s="59" t="s">
        <v>535</v>
      </c>
      <c r="H42" s="60">
        <v>165000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325</v>
      </c>
      <c r="B43" s="57" t="s">
        <v>304</v>
      </c>
      <c r="C43" s="59">
        <v>4.88</v>
      </c>
      <c r="D43" s="59">
        <v>4.88</v>
      </c>
      <c r="E43" s="59">
        <v>4.88</v>
      </c>
      <c r="F43" s="59">
        <v>4.88</v>
      </c>
      <c r="G43" s="59" t="s">
        <v>536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418</v>
      </c>
      <c r="B44" s="57" t="s">
        <v>304</v>
      </c>
      <c r="C44" s="59">
        <v>4.8600000000000003</v>
      </c>
      <c r="D44" s="59">
        <v>4.8600000000000003</v>
      </c>
      <c r="E44" s="59">
        <v>4.8600000000000003</v>
      </c>
      <c r="F44" s="59">
        <v>4.8600000000000003</v>
      </c>
      <c r="G44" s="59" t="s">
        <v>537</v>
      </c>
      <c r="H44" s="60">
        <v>15000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326</v>
      </c>
      <c r="B45" s="57" t="s">
        <v>304</v>
      </c>
      <c r="C45" s="59">
        <v>4.5999999999999996</v>
      </c>
      <c r="D45" s="59">
        <v>4.62</v>
      </c>
      <c r="E45" s="59">
        <v>4.6109999999999998</v>
      </c>
      <c r="F45" s="59">
        <v>4.62</v>
      </c>
      <c r="G45" s="59" t="s">
        <v>538</v>
      </c>
      <c r="H45" s="60">
        <v>82500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539</v>
      </c>
      <c r="B46" s="57" t="s">
        <v>304</v>
      </c>
      <c r="C46" s="59">
        <v>4.63</v>
      </c>
      <c r="D46" s="59">
        <v>4.7</v>
      </c>
      <c r="E46" s="59">
        <v>4.665</v>
      </c>
      <c r="F46" s="59">
        <v>4.7</v>
      </c>
      <c r="G46" s="59" t="s">
        <v>540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198" t="s">
        <v>327</v>
      </c>
      <c r="B47" s="199"/>
      <c r="C47" s="199"/>
      <c r="D47" s="199"/>
      <c r="E47" s="199"/>
      <c r="F47" s="199"/>
      <c r="G47" s="199"/>
      <c r="H47" s="199"/>
      <c r="I47" s="200"/>
      <c r="J47" s="53"/>
      <c r="K47" s="53"/>
      <c r="L47" s="53"/>
    </row>
    <row r="48" spans="1:12" ht="14.25" customHeight="1" thickTop="1" thickBot="1" x14ac:dyDescent="0.25">
      <c r="A48" s="57" t="s">
        <v>541</v>
      </c>
      <c r="B48" s="57" t="s">
        <v>304</v>
      </c>
      <c r="C48" s="59">
        <v>0</v>
      </c>
      <c r="D48" s="59">
        <v>0</v>
      </c>
      <c r="E48" s="59">
        <v>0</v>
      </c>
      <c r="F48" s="59">
        <v>0</v>
      </c>
      <c r="G48" s="59" t="s">
        <v>542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362</v>
      </c>
      <c r="B49" s="57" t="s">
        <v>304</v>
      </c>
      <c r="C49" s="59">
        <v>0</v>
      </c>
      <c r="D49" s="59">
        <v>0</v>
      </c>
      <c r="E49" s="59">
        <v>0</v>
      </c>
      <c r="F49" s="59">
        <v>0</v>
      </c>
      <c r="G49" s="59" t="s">
        <v>543</v>
      </c>
      <c r="H49" s="60">
        <v>315000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385</v>
      </c>
      <c r="B50" s="57" t="s">
        <v>304</v>
      </c>
      <c r="C50" s="59">
        <v>-3.0000000000000001E-3</v>
      </c>
      <c r="D50" s="59">
        <v>0</v>
      </c>
      <c r="E50" s="59">
        <v>-1E-3</v>
      </c>
      <c r="F50" s="59">
        <v>-3.0000000000000001E-3</v>
      </c>
      <c r="G50" s="59" t="s">
        <v>544</v>
      </c>
      <c r="H50" s="60">
        <v>180000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376</v>
      </c>
      <c r="B51" s="57" t="s">
        <v>304</v>
      </c>
      <c r="C51" s="59">
        <v>0</v>
      </c>
      <c r="D51" s="59">
        <v>0</v>
      </c>
      <c r="E51" s="59">
        <v>0</v>
      </c>
      <c r="F51" s="59">
        <v>0</v>
      </c>
      <c r="G51" s="59" t="s">
        <v>545</v>
      </c>
      <c r="H51" s="60">
        <v>300000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396</v>
      </c>
      <c r="B52" s="57" t="s">
        <v>304</v>
      </c>
      <c r="C52" s="59">
        <v>0</v>
      </c>
      <c r="D52" s="59">
        <v>0</v>
      </c>
      <c r="E52" s="59">
        <v>0</v>
      </c>
      <c r="F52" s="59">
        <v>0</v>
      </c>
      <c r="G52" s="59" t="s">
        <v>546</v>
      </c>
      <c r="H52" s="60">
        <v>50000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547</v>
      </c>
      <c r="B53" s="57" t="s">
        <v>304</v>
      </c>
      <c r="C53" s="59">
        <v>0</v>
      </c>
      <c r="D53" s="59">
        <v>0</v>
      </c>
      <c r="E53" s="59">
        <v>0</v>
      </c>
      <c r="F53" s="59">
        <v>0</v>
      </c>
      <c r="G53" s="59" t="s">
        <v>548</v>
      </c>
      <c r="H53" s="60">
        <v>15000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363</v>
      </c>
      <c r="B54" s="57" t="s">
        <v>304</v>
      </c>
      <c r="C54" s="59">
        <v>0</v>
      </c>
      <c r="D54" s="59">
        <v>0</v>
      </c>
      <c r="E54" s="59">
        <v>0</v>
      </c>
      <c r="F54" s="59">
        <v>0</v>
      </c>
      <c r="G54" s="59" t="s">
        <v>549</v>
      </c>
      <c r="H54" s="60">
        <v>240000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397</v>
      </c>
      <c r="B55" s="57" t="s">
        <v>304</v>
      </c>
      <c r="C55" s="59">
        <v>5.0000000000000001E-3</v>
      </c>
      <c r="D55" s="59">
        <v>5.0000000000000001E-3</v>
      </c>
      <c r="E55" s="59">
        <v>5.0000000000000001E-3</v>
      </c>
      <c r="F55" s="59">
        <v>5.0000000000000001E-3</v>
      </c>
      <c r="G55" s="59" t="s">
        <v>550</v>
      </c>
      <c r="H55" s="60">
        <v>22500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551</v>
      </c>
      <c r="B56" s="57" t="s">
        <v>304</v>
      </c>
      <c r="C56" s="59">
        <v>0</v>
      </c>
      <c r="D56" s="59">
        <v>0</v>
      </c>
      <c r="E56" s="59">
        <v>0</v>
      </c>
      <c r="F56" s="59">
        <v>0</v>
      </c>
      <c r="G56" s="59" t="s">
        <v>552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553</v>
      </c>
      <c r="B57" s="57" t="s">
        <v>304</v>
      </c>
      <c r="C57" s="59">
        <v>0</v>
      </c>
      <c r="D57" s="59">
        <v>0</v>
      </c>
      <c r="E57" s="59">
        <v>0</v>
      </c>
      <c r="F57" s="59">
        <v>0</v>
      </c>
      <c r="G57" s="59" t="s">
        <v>554</v>
      </c>
      <c r="H57" s="60">
        <v>97500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555</v>
      </c>
      <c r="B58" s="57" t="s">
        <v>377</v>
      </c>
      <c r="C58" s="59">
        <v>0</v>
      </c>
      <c r="D58" s="59">
        <v>0</v>
      </c>
      <c r="E58" s="59">
        <v>0</v>
      </c>
      <c r="F58" s="59">
        <v>0</v>
      </c>
      <c r="G58" s="59" t="s">
        <v>556</v>
      </c>
      <c r="H58" s="60">
        <v>765000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557</v>
      </c>
      <c r="B59" s="57" t="s">
        <v>332</v>
      </c>
      <c r="C59" s="59">
        <v>0</v>
      </c>
      <c r="D59" s="59">
        <v>0</v>
      </c>
      <c r="E59" s="59">
        <v>0</v>
      </c>
      <c r="F59" s="59">
        <v>0</v>
      </c>
      <c r="G59" s="59" t="s">
        <v>558</v>
      </c>
      <c r="H59" s="60">
        <v>7360000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353</v>
      </c>
      <c r="B60" s="57" t="s">
        <v>304</v>
      </c>
      <c r="C60" s="59">
        <v>0</v>
      </c>
      <c r="D60" s="59">
        <v>0</v>
      </c>
      <c r="E60" s="59">
        <v>0</v>
      </c>
      <c r="F60" s="59">
        <v>0</v>
      </c>
      <c r="G60" s="59" t="s">
        <v>559</v>
      </c>
      <c r="H60" s="60">
        <v>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560</v>
      </c>
      <c r="B61" s="58">
        <v>37012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310000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328</v>
      </c>
      <c r="B62" s="57" t="s">
        <v>304</v>
      </c>
      <c r="C62" s="59">
        <v>0</v>
      </c>
      <c r="D62" s="59">
        <v>0</v>
      </c>
      <c r="E62" s="59">
        <v>0</v>
      </c>
      <c r="F62" s="59">
        <v>0</v>
      </c>
      <c r="G62" s="59" t="s">
        <v>562</v>
      </c>
      <c r="H62" s="60">
        <v>37500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329</v>
      </c>
      <c r="B63" s="57" t="s">
        <v>304</v>
      </c>
      <c r="C63" s="59">
        <v>0</v>
      </c>
      <c r="D63" s="59">
        <v>0</v>
      </c>
      <c r="E63" s="59">
        <v>0</v>
      </c>
      <c r="F63" s="59">
        <v>0</v>
      </c>
      <c r="G63" s="59" t="s">
        <v>562</v>
      </c>
      <c r="H63" s="60">
        <v>30000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390</v>
      </c>
      <c r="B64" s="57" t="s">
        <v>304</v>
      </c>
      <c r="C64" s="59">
        <v>0</v>
      </c>
      <c r="D64" s="59">
        <v>0</v>
      </c>
      <c r="E64" s="59">
        <v>0</v>
      </c>
      <c r="F64" s="59">
        <v>0</v>
      </c>
      <c r="G64" s="59" t="s">
        <v>563</v>
      </c>
      <c r="H64" s="60">
        <v>30000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564</v>
      </c>
      <c r="B65" s="57" t="s">
        <v>304</v>
      </c>
      <c r="C65" s="59">
        <v>0</v>
      </c>
      <c r="D65" s="59">
        <v>0</v>
      </c>
      <c r="E65" s="59">
        <v>0</v>
      </c>
      <c r="F65" s="59">
        <v>0</v>
      </c>
      <c r="G65" s="59" t="s">
        <v>565</v>
      </c>
      <c r="H65" s="60">
        <v>35000</v>
      </c>
      <c r="I65" s="57" t="s">
        <v>16</v>
      </c>
    </row>
    <row r="66" spans="1:12" ht="14.25" customHeight="1" thickTop="1" thickBot="1" x14ac:dyDescent="0.25">
      <c r="A66" s="57" t="s">
        <v>566</v>
      </c>
      <c r="B66" s="57" t="s">
        <v>304</v>
      </c>
      <c r="C66" s="59">
        <v>0.06</v>
      </c>
      <c r="D66" s="59">
        <v>0.06</v>
      </c>
      <c r="E66" s="59">
        <v>0.06</v>
      </c>
      <c r="F66" s="59">
        <v>0.06</v>
      </c>
      <c r="G66" s="59" t="s">
        <v>462</v>
      </c>
      <c r="H66" s="60">
        <v>7500</v>
      </c>
      <c r="I66" s="57" t="s">
        <v>16</v>
      </c>
    </row>
    <row r="67" spans="1:12" ht="14.25" customHeight="1" thickTop="1" thickBot="1" x14ac:dyDescent="0.25">
      <c r="A67" s="57" t="s">
        <v>567</v>
      </c>
      <c r="B67" s="57" t="s">
        <v>304</v>
      </c>
      <c r="C67" s="59">
        <v>0</v>
      </c>
      <c r="D67" s="59">
        <v>0</v>
      </c>
      <c r="E67" s="59">
        <v>0</v>
      </c>
      <c r="F67" s="59">
        <v>0</v>
      </c>
      <c r="G67" s="59" t="s">
        <v>568</v>
      </c>
      <c r="H67" s="60">
        <v>130000</v>
      </c>
      <c r="I67" s="57" t="s">
        <v>16</v>
      </c>
    </row>
    <row r="68" spans="1:12" ht="14.25" customHeight="1" thickTop="1" thickBot="1" x14ac:dyDescent="0.25">
      <c r="A68" s="57" t="s">
        <v>419</v>
      </c>
      <c r="B68" s="57" t="s">
        <v>304</v>
      </c>
      <c r="C68" s="59">
        <v>0</v>
      </c>
      <c r="D68" s="59">
        <v>0</v>
      </c>
      <c r="E68" s="59">
        <v>0</v>
      </c>
      <c r="F68" s="59">
        <v>0</v>
      </c>
      <c r="G68" s="59" t="s">
        <v>569</v>
      </c>
      <c r="H68" s="60">
        <v>30000</v>
      </c>
      <c r="I68" s="57" t="s">
        <v>16</v>
      </c>
    </row>
    <row r="69" spans="1:12" ht="14.25" customHeight="1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25" customHeight="1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</row>
    <row r="71" spans="1:12" ht="14.25" customHeight="1" thickTop="1" thickBot="1" x14ac:dyDescent="0.25">
      <c r="A71" s="57"/>
      <c r="B71" s="58"/>
      <c r="C71" s="59"/>
      <c r="D71" s="59"/>
      <c r="E71" s="59"/>
      <c r="F71" s="59"/>
      <c r="G71" s="59"/>
      <c r="H71" s="60"/>
      <c r="I71" s="57"/>
    </row>
    <row r="72" spans="1:12" ht="14.25" customHeight="1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customHeight="1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25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25">
      <c r="A77" s="198"/>
      <c r="B77" s="199"/>
      <c r="C77" s="199"/>
      <c r="D77" s="199"/>
      <c r="E77" s="199"/>
      <c r="F77" s="199"/>
      <c r="G77" s="199"/>
      <c r="H77" s="199"/>
      <c r="I77" s="200"/>
    </row>
    <row r="78" spans="1:12" ht="14.25" customHeight="1" thickTop="1" thickBot="1" x14ac:dyDescent="0.25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25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25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98"/>
      <c r="B89" s="199"/>
      <c r="C89" s="199"/>
      <c r="D89" s="199"/>
      <c r="E89" s="199"/>
      <c r="F89" s="199"/>
      <c r="G89" s="199"/>
      <c r="H89" s="199"/>
      <c r="I89" s="200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2">
    <mergeCell ref="F9:F10"/>
    <mergeCell ref="G9:G10"/>
    <mergeCell ref="A77:I77"/>
    <mergeCell ref="A47:I47"/>
    <mergeCell ref="A11:I11"/>
    <mergeCell ref="A9:A10"/>
    <mergeCell ref="B9:B10"/>
    <mergeCell ref="A89:I89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240</v>
      </c>
      <c r="F1" s="7"/>
      <c r="G1" s="6" t="s">
        <v>23</v>
      </c>
      <c r="H1" s="1">
        <f>SUM(H11:H995)</f>
        <v>57892500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'E-Mail'!$B$2</f>
        <v>37008</v>
      </c>
      <c r="F3" s="64"/>
      <c r="G3" s="65"/>
      <c r="H3" s="63"/>
    </row>
    <row r="5" spans="1:11" ht="9.75" customHeight="1" x14ac:dyDescent="0.2">
      <c r="A5" s="54" t="s">
        <v>420</v>
      </c>
      <c r="J5" s="53"/>
      <c r="K5" s="53"/>
    </row>
    <row r="6" spans="1:11" ht="9.75" customHeight="1" x14ac:dyDescent="0.2">
      <c r="A6" s="54" t="s">
        <v>239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</row>
    <row r="10" spans="1:11" ht="21.75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</row>
    <row r="11" spans="1:11" ht="10.5" customHeight="1" thickTop="1" thickBot="1" x14ac:dyDescent="0.25">
      <c r="A11" s="198" t="s">
        <v>354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</row>
    <row r="12" spans="1:11" ht="14.25" customHeight="1" thickTop="1" thickBot="1" x14ac:dyDescent="0.25">
      <c r="A12" s="57" t="s">
        <v>570</v>
      </c>
      <c r="B12" s="57" t="s">
        <v>377</v>
      </c>
      <c r="C12" s="59">
        <v>0.22500000000000001</v>
      </c>
      <c r="D12" s="59">
        <v>0.23</v>
      </c>
      <c r="E12" s="59">
        <v>0.22800000000000001</v>
      </c>
      <c r="F12" s="59">
        <v>0.22500000000000001</v>
      </c>
      <c r="G12" s="59" t="s">
        <v>571</v>
      </c>
      <c r="H12" s="60">
        <v>3060000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572</v>
      </c>
      <c r="B13" s="57" t="s">
        <v>330</v>
      </c>
      <c r="C13" s="59">
        <v>0.27300000000000002</v>
      </c>
      <c r="D13" s="59">
        <v>0.27300000000000002</v>
      </c>
      <c r="E13" s="59">
        <v>0.27300000000000002</v>
      </c>
      <c r="F13" s="59">
        <v>0.27300000000000002</v>
      </c>
      <c r="G13" s="59" t="s">
        <v>573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98" t="s">
        <v>331</v>
      </c>
      <c r="B14" s="199"/>
      <c r="C14" s="199"/>
      <c r="D14" s="199"/>
      <c r="E14" s="199"/>
      <c r="F14" s="199"/>
      <c r="G14" s="199"/>
      <c r="H14" s="199"/>
      <c r="I14" s="200"/>
      <c r="J14" s="53"/>
      <c r="K14" s="53"/>
    </row>
    <row r="15" spans="1:11" ht="14.25" customHeight="1" thickTop="1" thickBot="1" x14ac:dyDescent="0.25">
      <c r="A15" s="57" t="s">
        <v>574</v>
      </c>
      <c r="B15" s="58">
        <v>37043</v>
      </c>
      <c r="C15" s="59">
        <v>0.24299999999999999</v>
      </c>
      <c r="D15" s="59">
        <v>0.24299999999999999</v>
      </c>
      <c r="E15" s="59">
        <v>0.24299999999999999</v>
      </c>
      <c r="F15" s="59">
        <v>0.24299999999999999</v>
      </c>
      <c r="G15" s="59" t="s">
        <v>575</v>
      </c>
      <c r="H15" s="60">
        <v>300000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576</v>
      </c>
      <c r="B16" s="57" t="s">
        <v>377</v>
      </c>
      <c r="C16" s="59">
        <v>0.24299999999999999</v>
      </c>
      <c r="D16" s="59">
        <v>0.24299999999999999</v>
      </c>
      <c r="E16" s="59">
        <v>0.24299999999999999</v>
      </c>
      <c r="F16" s="59">
        <v>0.24299999999999999</v>
      </c>
      <c r="G16" s="59" t="s">
        <v>474</v>
      </c>
      <c r="H16" s="60">
        <v>2295000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577</v>
      </c>
      <c r="B17" s="58">
        <v>37043</v>
      </c>
      <c r="C17" s="59">
        <v>0.31</v>
      </c>
      <c r="D17" s="59">
        <v>0.318</v>
      </c>
      <c r="E17" s="59">
        <v>0.314</v>
      </c>
      <c r="F17" s="59">
        <v>0.31</v>
      </c>
      <c r="G17" s="59" t="s">
        <v>578</v>
      </c>
      <c r="H17" s="60">
        <v>450000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579</v>
      </c>
      <c r="B18" s="57" t="s">
        <v>377</v>
      </c>
      <c r="C18" s="59">
        <v>0.31</v>
      </c>
      <c r="D18" s="59">
        <v>0.31</v>
      </c>
      <c r="E18" s="59">
        <v>0.31</v>
      </c>
      <c r="F18" s="59">
        <v>0.31</v>
      </c>
      <c r="G18" s="59" t="s">
        <v>580</v>
      </c>
      <c r="H18" s="60">
        <v>765000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581</v>
      </c>
      <c r="B19" s="57" t="s">
        <v>330</v>
      </c>
      <c r="C19" s="59">
        <v>0.5</v>
      </c>
      <c r="D19" s="59">
        <v>0.5</v>
      </c>
      <c r="E19" s="59">
        <v>0.5</v>
      </c>
      <c r="F19" s="59">
        <v>0.5</v>
      </c>
      <c r="G19" s="59" t="s">
        <v>582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583</v>
      </c>
      <c r="B20" s="58">
        <v>37104</v>
      </c>
      <c r="C20" s="59">
        <v>4.2999999999999997E-2</v>
      </c>
      <c r="D20" s="59">
        <v>4.2999999999999997E-2</v>
      </c>
      <c r="E20" s="59">
        <v>4.2999999999999997E-2</v>
      </c>
      <c r="F20" s="59">
        <v>4.2999999999999997E-2</v>
      </c>
      <c r="G20" s="59" t="s">
        <v>584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585</v>
      </c>
      <c r="B21" s="58">
        <v>37135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584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586</v>
      </c>
      <c r="B22" s="57" t="s">
        <v>330</v>
      </c>
      <c r="C22" s="59">
        <v>-9.5000000000000001E-2</v>
      </c>
      <c r="D22" s="59">
        <v>-9.5000000000000001E-2</v>
      </c>
      <c r="E22" s="59">
        <v>-9.5000000000000001E-2</v>
      </c>
      <c r="F22" s="59">
        <v>-9.5000000000000001E-2</v>
      </c>
      <c r="G22" s="59" t="s">
        <v>587</v>
      </c>
      <c r="H22" s="60">
        <v>755000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421</v>
      </c>
      <c r="B23" s="58">
        <v>37043</v>
      </c>
      <c r="C23" s="59">
        <v>0.03</v>
      </c>
      <c r="D23" s="59">
        <v>3.5000000000000003E-2</v>
      </c>
      <c r="E23" s="59">
        <v>3.2000000000000001E-2</v>
      </c>
      <c r="F23" s="59">
        <v>0.03</v>
      </c>
      <c r="G23" s="59" t="s">
        <v>588</v>
      </c>
      <c r="H23" s="60">
        <v>900000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589</v>
      </c>
      <c r="B24" s="57" t="s">
        <v>425</v>
      </c>
      <c r="C24" s="59">
        <v>0.15</v>
      </c>
      <c r="D24" s="59">
        <v>0.15</v>
      </c>
      <c r="E24" s="59">
        <v>0.15</v>
      </c>
      <c r="F24" s="59">
        <v>0.15</v>
      </c>
      <c r="G24" s="59" t="s">
        <v>590</v>
      </c>
      <c r="H24" s="60">
        <v>920000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591</v>
      </c>
      <c r="B25" s="57" t="s">
        <v>377</v>
      </c>
      <c r="C25" s="59">
        <v>0.115</v>
      </c>
      <c r="D25" s="59">
        <v>0.115</v>
      </c>
      <c r="E25" s="59">
        <v>0.115</v>
      </c>
      <c r="F25" s="59">
        <v>0.115</v>
      </c>
      <c r="G25" s="59" t="s">
        <v>528</v>
      </c>
      <c r="H25" s="60">
        <v>1530000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592</v>
      </c>
      <c r="B26" s="57" t="s">
        <v>330</v>
      </c>
      <c r="C26" s="59">
        <v>-6.8000000000000005E-2</v>
      </c>
      <c r="D26" s="59">
        <v>-6.8000000000000005E-2</v>
      </c>
      <c r="E26" s="59">
        <v>-6.8000000000000005E-2</v>
      </c>
      <c r="F26" s="59">
        <v>-6.8000000000000005E-2</v>
      </c>
      <c r="G26" s="59" t="s">
        <v>593</v>
      </c>
      <c r="H26" s="60">
        <v>1510000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422</v>
      </c>
      <c r="B27" s="57" t="s">
        <v>330</v>
      </c>
      <c r="C27" s="59">
        <v>1.05</v>
      </c>
      <c r="D27" s="59">
        <v>1.05</v>
      </c>
      <c r="E27" s="59">
        <v>1.05</v>
      </c>
      <c r="F27" s="59">
        <v>1.05</v>
      </c>
      <c r="G27" s="59" t="s">
        <v>594</v>
      </c>
      <c r="H27" s="60">
        <v>377500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595</v>
      </c>
      <c r="B28" s="57" t="s">
        <v>377</v>
      </c>
      <c r="C28" s="59">
        <v>2.3E-2</v>
      </c>
      <c r="D28" s="59">
        <v>2.3E-2</v>
      </c>
      <c r="E28" s="59">
        <v>2.3E-2</v>
      </c>
      <c r="F28" s="59">
        <v>2.3E-2</v>
      </c>
      <c r="G28" s="59" t="s">
        <v>596</v>
      </c>
      <c r="H28" s="60">
        <v>1530000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597</v>
      </c>
      <c r="B29" s="58">
        <v>37043</v>
      </c>
      <c r="C29" s="59">
        <v>-0.03</v>
      </c>
      <c r="D29" s="59">
        <v>-0.03</v>
      </c>
      <c r="E29" s="59">
        <v>-0.03</v>
      </c>
      <c r="F29" s="59">
        <v>-0.03</v>
      </c>
      <c r="G29" s="59" t="s">
        <v>598</v>
      </c>
      <c r="H29" s="60">
        <v>300000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599</v>
      </c>
      <c r="B30" s="57" t="s">
        <v>377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600</v>
      </c>
      <c r="H30" s="60">
        <v>1530000</v>
      </c>
      <c r="I30" s="57" t="s">
        <v>16</v>
      </c>
      <c r="J30" s="53"/>
      <c r="K30" s="53"/>
    </row>
    <row r="31" spans="1:11" ht="14.25" customHeight="1" thickTop="1" thickBot="1" x14ac:dyDescent="0.25">
      <c r="A31" s="198" t="s">
        <v>355</v>
      </c>
      <c r="B31" s="199"/>
      <c r="C31" s="199"/>
      <c r="D31" s="199"/>
      <c r="E31" s="199"/>
      <c r="F31" s="199"/>
      <c r="G31" s="199"/>
      <c r="H31" s="199"/>
      <c r="I31" s="200"/>
      <c r="J31" s="53"/>
      <c r="K31" s="53"/>
    </row>
    <row r="32" spans="1:11" ht="14.25" customHeight="1" thickTop="1" thickBot="1" x14ac:dyDescent="0.25">
      <c r="A32" s="57" t="s">
        <v>423</v>
      </c>
      <c r="B32" s="57" t="s">
        <v>377</v>
      </c>
      <c r="C32" s="59">
        <v>0.11</v>
      </c>
      <c r="D32" s="59">
        <v>0.115</v>
      </c>
      <c r="E32" s="59">
        <v>0.114</v>
      </c>
      <c r="F32" s="59">
        <v>0.11</v>
      </c>
      <c r="G32" s="59" t="s">
        <v>500</v>
      </c>
      <c r="H32" s="60">
        <v>2677500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398</v>
      </c>
      <c r="B33" s="57" t="s">
        <v>330</v>
      </c>
      <c r="C33" s="59">
        <v>0.23</v>
      </c>
      <c r="D33" s="59">
        <v>0.23</v>
      </c>
      <c r="E33" s="59">
        <v>0.23</v>
      </c>
      <c r="F33" s="59">
        <v>0.23</v>
      </c>
      <c r="G33" s="59" t="s">
        <v>534</v>
      </c>
      <c r="H33" s="60">
        <v>2265000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601</v>
      </c>
      <c r="B34" s="58">
        <v>37043</v>
      </c>
      <c r="C34" s="59">
        <v>9.35</v>
      </c>
      <c r="D34" s="59">
        <v>9.35</v>
      </c>
      <c r="E34" s="59">
        <v>9.35</v>
      </c>
      <c r="F34" s="59">
        <v>9.35</v>
      </c>
      <c r="G34" s="59" t="s">
        <v>602</v>
      </c>
      <c r="H34" s="60">
        <v>150000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424</v>
      </c>
      <c r="B35" s="57" t="s">
        <v>425</v>
      </c>
      <c r="C35" s="59">
        <v>8.6999999999999993</v>
      </c>
      <c r="D35" s="59">
        <v>8.8000000000000007</v>
      </c>
      <c r="E35" s="59">
        <v>8.75</v>
      </c>
      <c r="F35" s="59">
        <v>8.6999999999999993</v>
      </c>
      <c r="G35" s="59" t="s">
        <v>603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25">
      <c r="A36" s="198" t="s">
        <v>333</v>
      </c>
      <c r="B36" s="199"/>
      <c r="C36" s="199"/>
      <c r="D36" s="199"/>
      <c r="E36" s="199"/>
      <c r="F36" s="199"/>
      <c r="G36" s="199"/>
      <c r="H36" s="199"/>
      <c r="I36" s="200"/>
      <c r="J36" s="53"/>
      <c r="K36" s="53"/>
    </row>
    <row r="37" spans="1:11" ht="10.5" customHeight="1" thickTop="1" thickBot="1" x14ac:dyDescent="0.25">
      <c r="A37" s="57" t="s">
        <v>391</v>
      </c>
      <c r="B37" s="58">
        <v>37012</v>
      </c>
      <c r="C37" s="59">
        <v>4.8099999999999996</v>
      </c>
      <c r="D37" s="59">
        <v>4.9000000000000004</v>
      </c>
      <c r="E37" s="59">
        <v>4.8419999999999996</v>
      </c>
      <c r="F37" s="59">
        <v>4.8099999999999996</v>
      </c>
      <c r="G37" s="59" t="s">
        <v>604</v>
      </c>
      <c r="H37" s="60">
        <v>2635000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605</v>
      </c>
      <c r="B38" s="58">
        <v>37012</v>
      </c>
      <c r="C38" s="59">
        <v>15.1</v>
      </c>
      <c r="D38" s="59">
        <v>15.1</v>
      </c>
      <c r="E38" s="59">
        <v>15.1</v>
      </c>
      <c r="F38" s="59">
        <v>15.1</v>
      </c>
      <c r="G38" s="59" t="s">
        <v>606</v>
      </c>
      <c r="H38" s="60">
        <v>155000</v>
      </c>
      <c r="I38" s="57" t="s">
        <v>16</v>
      </c>
      <c r="J38" s="53"/>
      <c r="K38" s="53"/>
    </row>
    <row r="39" spans="1:11" ht="14.25" customHeight="1" thickTop="1" thickBot="1" x14ac:dyDescent="0.25">
      <c r="A39" s="198" t="s">
        <v>334</v>
      </c>
      <c r="B39" s="199"/>
      <c r="C39" s="199"/>
      <c r="D39" s="199"/>
      <c r="E39" s="199"/>
      <c r="F39" s="199"/>
      <c r="G39" s="199"/>
      <c r="H39" s="199"/>
      <c r="I39" s="200"/>
      <c r="J39" s="53"/>
      <c r="K39" s="53"/>
    </row>
    <row r="40" spans="1:11" ht="14.25" customHeight="1" thickTop="1" thickBot="1" x14ac:dyDescent="0.25">
      <c r="A40" s="57" t="s">
        <v>335</v>
      </c>
      <c r="B40" s="58">
        <v>37043</v>
      </c>
      <c r="C40" s="59">
        <v>4.88</v>
      </c>
      <c r="D40" s="59">
        <v>4.9800000000000004</v>
      </c>
      <c r="E40" s="59">
        <v>4.92</v>
      </c>
      <c r="F40" s="59">
        <v>4.88</v>
      </c>
      <c r="G40" s="59" t="s">
        <v>546</v>
      </c>
      <c r="H40" s="60">
        <v>9525000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607</v>
      </c>
      <c r="B41" s="57" t="s">
        <v>377</v>
      </c>
      <c r="C41" s="59">
        <v>4.9649999999999999</v>
      </c>
      <c r="D41" s="59">
        <v>5.085</v>
      </c>
      <c r="E41" s="59">
        <v>4.9939999999999998</v>
      </c>
      <c r="F41" s="59">
        <v>4.9649999999999999</v>
      </c>
      <c r="G41" s="59" t="s">
        <v>608</v>
      </c>
      <c r="H41" s="60">
        <v>6120000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336</v>
      </c>
      <c r="B42" s="57" t="s">
        <v>330</v>
      </c>
      <c r="C42" s="59">
        <v>5.258</v>
      </c>
      <c r="D42" s="59">
        <v>5.34</v>
      </c>
      <c r="E42" s="59">
        <v>5.2850000000000001</v>
      </c>
      <c r="F42" s="59">
        <v>5.258</v>
      </c>
      <c r="G42" s="59" t="s">
        <v>609</v>
      </c>
      <c r="H42" s="60">
        <v>3397500</v>
      </c>
      <c r="I42" s="57" t="s">
        <v>16</v>
      </c>
      <c r="J42" s="53"/>
      <c r="K42" s="53"/>
    </row>
    <row r="43" spans="1:11" ht="14.25" thickTop="1" thickBot="1" x14ac:dyDescent="0.25">
      <c r="A43" s="57" t="s">
        <v>337</v>
      </c>
      <c r="B43" s="57" t="s">
        <v>338</v>
      </c>
      <c r="C43" s="59">
        <v>4.79</v>
      </c>
      <c r="D43" s="59">
        <v>4.835</v>
      </c>
      <c r="E43" s="59">
        <v>4.8099999999999996</v>
      </c>
      <c r="F43" s="59">
        <v>4.79</v>
      </c>
      <c r="G43" s="59" t="s">
        <v>610</v>
      </c>
      <c r="H43" s="60">
        <v>10950000</v>
      </c>
      <c r="I43" s="57" t="s">
        <v>16</v>
      </c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198"/>
      <c r="B46" s="199"/>
      <c r="C46" s="199"/>
      <c r="D46" s="199"/>
      <c r="E46" s="199"/>
      <c r="F46" s="199"/>
      <c r="G46" s="199"/>
      <c r="H46" s="199"/>
      <c r="I46" s="200"/>
      <c r="J46" s="53"/>
      <c r="K46" s="53"/>
    </row>
    <row r="47" spans="1:11" ht="14.25" customHeight="1" thickTop="1" thickBot="1" x14ac:dyDescent="0.25">
      <c r="A47" s="57"/>
      <c r="B47" s="58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98"/>
      <c r="B48" s="199"/>
      <c r="C48" s="199"/>
      <c r="D48" s="199"/>
      <c r="E48" s="199"/>
      <c r="F48" s="199"/>
      <c r="G48" s="199"/>
      <c r="H48" s="199"/>
      <c r="I48" s="200"/>
      <c r="J48" s="53"/>
      <c r="K48" s="53"/>
    </row>
    <row r="49" spans="1:11" ht="14.25" customHeight="1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8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198"/>
      <c r="B51" s="199"/>
      <c r="C51" s="199"/>
      <c r="D51" s="199"/>
      <c r="E51" s="199"/>
      <c r="F51" s="199"/>
      <c r="G51" s="199"/>
      <c r="H51" s="199"/>
      <c r="I51" s="200"/>
      <c r="J51" s="53"/>
      <c r="K51" s="53"/>
    </row>
    <row r="52" spans="1:1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51:I51"/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39:I39"/>
    <mergeCell ref="A46:I46"/>
    <mergeCell ref="A48:I48"/>
    <mergeCell ref="A14:I14"/>
    <mergeCell ref="A31:I31"/>
    <mergeCell ref="A36:I3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F9" sqref="F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274</v>
      </c>
    </row>
    <row r="3" spans="1:20" x14ac:dyDescent="0.2">
      <c r="A3" s="99">
        <f>'E-Mail'!$B$2</f>
        <v>37008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3</v>
      </c>
      <c r="C6" s="21">
        <f>SUMIF($S$15:$S$4990,A6,$R$15:$R$4990)</f>
        <v>2140000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">
      <c r="A10" s="66" t="s">
        <v>291</v>
      </c>
    </row>
    <row r="11" spans="1:20" ht="10.5" customHeight="1" x14ac:dyDescent="0.2">
      <c r="A11" s="67" t="s">
        <v>611</v>
      </c>
    </row>
    <row r="12" spans="1:20" x14ac:dyDescent="0.2">
      <c r="A12" s="67" t="s">
        <v>25</v>
      </c>
    </row>
    <row r="13" spans="1:20" x14ac:dyDescent="0.2">
      <c r="A13" s="67" t="s">
        <v>612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402</v>
      </c>
      <c r="B16" s="71">
        <v>183053790</v>
      </c>
      <c r="C16" s="70"/>
      <c r="D16" s="70" t="s">
        <v>360</v>
      </c>
      <c r="E16" s="70" t="s">
        <v>302</v>
      </c>
      <c r="F16" s="70" t="s">
        <v>613</v>
      </c>
      <c r="G16" s="70" t="s">
        <v>304</v>
      </c>
      <c r="H16" s="69" t="s">
        <v>614</v>
      </c>
      <c r="I16" s="69" t="s">
        <v>378</v>
      </c>
      <c r="J16" s="70"/>
      <c r="K16" s="72"/>
      <c r="L16" s="70"/>
      <c r="M16" s="70" t="s">
        <v>426</v>
      </c>
      <c r="N16" s="72">
        <v>5.2</v>
      </c>
      <c r="O16" s="70" t="s">
        <v>356</v>
      </c>
      <c r="P16" s="74">
        <v>5000</v>
      </c>
      <c r="Q16" s="70" t="s">
        <v>357</v>
      </c>
      <c r="R16" s="74">
        <v>15000</v>
      </c>
      <c r="S16" s="70" t="s">
        <v>16</v>
      </c>
      <c r="T16" s="70" t="s">
        <v>427</v>
      </c>
    </row>
    <row r="17" spans="1:20" ht="14.25" thickTop="1" thickBot="1" x14ac:dyDescent="0.25">
      <c r="A17" s="69" t="s">
        <v>402</v>
      </c>
      <c r="B17" s="71">
        <v>209878557</v>
      </c>
      <c r="C17" s="70"/>
      <c r="D17" s="70" t="s">
        <v>43</v>
      </c>
      <c r="E17" s="70" t="s">
        <v>334</v>
      </c>
      <c r="F17" s="70" t="s">
        <v>370</v>
      </c>
      <c r="G17" s="73">
        <v>37043</v>
      </c>
      <c r="H17" s="69" t="s">
        <v>399</v>
      </c>
      <c r="I17" s="69" t="s">
        <v>400</v>
      </c>
      <c r="J17" s="70"/>
      <c r="K17" s="72"/>
      <c r="L17" s="70"/>
      <c r="M17" s="70" t="s">
        <v>426</v>
      </c>
      <c r="N17" s="72">
        <v>4.8949999999999996</v>
      </c>
      <c r="O17" s="70" t="s">
        <v>356</v>
      </c>
      <c r="P17" s="74">
        <v>10000</v>
      </c>
      <c r="Q17" s="70" t="s">
        <v>357</v>
      </c>
      <c r="R17" s="74">
        <v>300000</v>
      </c>
      <c r="S17" s="70" t="s">
        <v>16</v>
      </c>
      <c r="T17" s="70" t="s">
        <v>371</v>
      </c>
    </row>
    <row r="18" spans="1:20" ht="24" thickTop="1" thickBot="1" x14ac:dyDescent="0.25">
      <c r="A18" s="69" t="s">
        <v>402</v>
      </c>
      <c r="B18" s="71">
        <v>143470331</v>
      </c>
      <c r="C18" s="70"/>
      <c r="D18" s="70" t="s">
        <v>360</v>
      </c>
      <c r="E18" s="70" t="s">
        <v>334</v>
      </c>
      <c r="F18" s="70" t="s">
        <v>370</v>
      </c>
      <c r="G18" s="70" t="s">
        <v>338</v>
      </c>
      <c r="H18" s="69" t="s">
        <v>428</v>
      </c>
      <c r="I18" s="69" t="s">
        <v>429</v>
      </c>
      <c r="J18" s="70"/>
      <c r="K18" s="72"/>
      <c r="L18" s="70"/>
      <c r="M18" s="70" t="s">
        <v>431</v>
      </c>
      <c r="N18" s="72">
        <v>4.8224999999999998</v>
      </c>
      <c r="O18" s="70" t="s">
        <v>356</v>
      </c>
      <c r="P18" s="74">
        <v>5000</v>
      </c>
      <c r="Q18" s="70" t="s">
        <v>357</v>
      </c>
      <c r="R18" s="74">
        <v>1825000</v>
      </c>
      <c r="S18" s="70" t="s">
        <v>16</v>
      </c>
      <c r="T18" s="70" t="s">
        <v>371</v>
      </c>
    </row>
    <row r="19" spans="1:20" ht="14.25" thickTop="1" thickBot="1" x14ac:dyDescent="0.25">
      <c r="A19" s="203" t="s">
        <v>615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5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203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2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3">
    <mergeCell ref="A23:T23"/>
    <mergeCell ref="A22:T22"/>
    <mergeCell ref="A19:T19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83053790&amp;dt=Apr-27-01"/>
    <hyperlink ref="B17" r:id="rId2" display="https://www.intcx.com/ReportServlet/any.class?operation=confirm&amp;dealID=209878557&amp;dt=Apr-27-01"/>
    <hyperlink ref="B18" r:id="rId3" display="https://www.intcx.com/ReportServlet/any.class?operation=confirm&amp;dealID=143470331&amp;dt=Apr-27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5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274</v>
      </c>
    </row>
    <row r="3" spans="1:26" x14ac:dyDescent="0.2">
      <c r="A3" s="99">
        <f>'E-Mail'!$B$2</f>
        <v>37008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7</v>
      </c>
      <c r="C6" s="21">
        <f>SUMIF($S$15:$S$4967,A6,$R$15:$R$4967)</f>
        <v>59000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">
      <c r="A10" s="66" t="s">
        <v>285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295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612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402</v>
      </c>
      <c r="B16" s="71">
        <v>8856296038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378</v>
      </c>
      <c r="I16" s="69" t="s">
        <v>378</v>
      </c>
      <c r="J16" s="70"/>
      <c r="K16" s="72"/>
      <c r="L16" s="70"/>
      <c r="M16" s="70" t="s">
        <v>401</v>
      </c>
      <c r="N16" s="72">
        <v>68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340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402</v>
      </c>
      <c r="B17" s="71">
        <v>155027260</v>
      </c>
      <c r="C17" s="70"/>
      <c r="D17" s="70" t="s">
        <v>360</v>
      </c>
      <c r="E17" s="70" t="s">
        <v>10</v>
      </c>
      <c r="F17" s="70" t="s">
        <v>616</v>
      </c>
      <c r="G17" s="70" t="s">
        <v>12</v>
      </c>
      <c r="H17" s="69" t="s">
        <v>378</v>
      </c>
      <c r="I17" s="69" t="s">
        <v>378</v>
      </c>
      <c r="J17" s="70"/>
      <c r="K17" s="72"/>
      <c r="L17" s="70"/>
      <c r="M17" s="70" t="s">
        <v>431</v>
      </c>
      <c r="N17" s="72">
        <v>62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372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402</v>
      </c>
      <c r="B18" s="71">
        <v>148065964</v>
      </c>
      <c r="C18" s="70"/>
      <c r="D18" s="70" t="s">
        <v>360</v>
      </c>
      <c r="E18" s="70" t="s">
        <v>10</v>
      </c>
      <c r="F18" s="70" t="s">
        <v>51</v>
      </c>
      <c r="G18" s="70" t="s">
        <v>14</v>
      </c>
      <c r="H18" s="69" t="s">
        <v>617</v>
      </c>
      <c r="I18" s="69" t="s">
        <v>618</v>
      </c>
      <c r="J18" s="70"/>
      <c r="K18" s="72"/>
      <c r="L18" s="70"/>
      <c r="M18" s="70" t="s">
        <v>339</v>
      </c>
      <c r="N18" s="72">
        <v>122</v>
      </c>
      <c r="O18" s="70" t="s">
        <v>49</v>
      </c>
      <c r="P18" s="72">
        <v>50</v>
      </c>
      <c r="Q18" s="70" t="s">
        <v>50</v>
      </c>
      <c r="R18" s="74">
        <v>35200</v>
      </c>
      <c r="S18" s="70" t="s">
        <v>13</v>
      </c>
      <c r="T18" s="70" t="s">
        <v>392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402</v>
      </c>
      <c r="B19" s="71">
        <v>174815088</v>
      </c>
      <c r="C19" s="70"/>
      <c r="D19" s="70" t="s">
        <v>43</v>
      </c>
      <c r="E19" s="70" t="s">
        <v>10</v>
      </c>
      <c r="F19" s="70" t="s">
        <v>51</v>
      </c>
      <c r="G19" s="70" t="s">
        <v>450</v>
      </c>
      <c r="H19" s="69" t="s">
        <v>358</v>
      </c>
      <c r="I19" s="69" t="s">
        <v>379</v>
      </c>
      <c r="J19" s="70"/>
      <c r="K19" s="72"/>
      <c r="L19" s="70"/>
      <c r="M19" s="70" t="s">
        <v>401</v>
      </c>
      <c r="N19" s="72">
        <v>77.5</v>
      </c>
      <c r="O19" s="70" t="s">
        <v>49</v>
      </c>
      <c r="P19" s="72">
        <v>50</v>
      </c>
      <c r="Q19" s="70" t="s">
        <v>50</v>
      </c>
      <c r="R19" s="74">
        <v>3200</v>
      </c>
      <c r="S19" s="70" t="s">
        <v>13</v>
      </c>
      <c r="T19" s="70" t="s">
        <v>340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402</v>
      </c>
      <c r="B20" s="71">
        <v>145787990</v>
      </c>
      <c r="C20" s="70"/>
      <c r="D20" s="70" t="s">
        <v>360</v>
      </c>
      <c r="E20" s="70" t="s">
        <v>404</v>
      </c>
      <c r="F20" s="70" t="s">
        <v>619</v>
      </c>
      <c r="G20" s="73">
        <v>37012</v>
      </c>
      <c r="H20" s="69" t="s">
        <v>358</v>
      </c>
      <c r="I20" s="69" t="s">
        <v>359</v>
      </c>
      <c r="J20" s="70"/>
      <c r="K20" s="72"/>
      <c r="L20" s="70"/>
      <c r="M20" s="70" t="s">
        <v>401</v>
      </c>
      <c r="N20" s="72">
        <v>152</v>
      </c>
      <c r="O20" s="70" t="s">
        <v>49</v>
      </c>
      <c r="P20" s="72">
        <v>25</v>
      </c>
      <c r="Q20" s="70" t="s">
        <v>50</v>
      </c>
      <c r="R20" s="74">
        <v>8200</v>
      </c>
      <c r="S20" s="70" t="s">
        <v>13</v>
      </c>
      <c r="T20" s="70" t="s">
        <v>620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402</v>
      </c>
      <c r="B21" s="71">
        <v>184593416</v>
      </c>
      <c r="C21" s="70"/>
      <c r="D21" s="70" t="s">
        <v>360</v>
      </c>
      <c r="E21" s="70" t="s">
        <v>10</v>
      </c>
      <c r="F21" s="70" t="s">
        <v>430</v>
      </c>
      <c r="G21" s="70" t="s">
        <v>450</v>
      </c>
      <c r="H21" s="69" t="s">
        <v>358</v>
      </c>
      <c r="I21" s="69" t="s">
        <v>379</v>
      </c>
      <c r="J21" s="70"/>
      <c r="K21" s="72"/>
      <c r="L21" s="70"/>
      <c r="M21" s="70" t="s">
        <v>431</v>
      </c>
      <c r="N21" s="72">
        <v>67</v>
      </c>
      <c r="O21" s="70" t="s">
        <v>49</v>
      </c>
      <c r="P21" s="72">
        <v>50</v>
      </c>
      <c r="Q21" s="70" t="s">
        <v>50</v>
      </c>
      <c r="R21" s="74">
        <v>3200</v>
      </c>
      <c r="S21" s="70" t="s">
        <v>13</v>
      </c>
      <c r="T21" s="70" t="s">
        <v>340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402</v>
      </c>
      <c r="B22" s="71">
        <v>786904348</v>
      </c>
      <c r="C22" s="70"/>
      <c r="D22" s="70" t="s">
        <v>43</v>
      </c>
      <c r="E22" s="70" t="s">
        <v>404</v>
      </c>
      <c r="F22" s="70" t="s">
        <v>621</v>
      </c>
      <c r="G22" s="73">
        <v>37043</v>
      </c>
      <c r="H22" s="69" t="s">
        <v>399</v>
      </c>
      <c r="I22" s="69" t="s">
        <v>400</v>
      </c>
      <c r="J22" s="70"/>
      <c r="K22" s="72"/>
      <c r="L22" s="70"/>
      <c r="M22" s="70" t="s">
        <v>431</v>
      </c>
      <c r="N22" s="72">
        <v>255</v>
      </c>
      <c r="O22" s="70" t="s">
        <v>49</v>
      </c>
      <c r="P22" s="72">
        <v>25</v>
      </c>
      <c r="Q22" s="70" t="s">
        <v>50</v>
      </c>
      <c r="R22" s="74">
        <v>7600</v>
      </c>
      <c r="S22" s="70" t="s">
        <v>13</v>
      </c>
      <c r="T22" s="70" t="s">
        <v>620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203" t="s">
        <v>615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/>
      <c r="B24" s="71"/>
      <c r="C24" s="70"/>
      <c r="D24" s="70"/>
      <c r="E24" s="70"/>
      <c r="F24" s="70"/>
      <c r="G24" s="70"/>
      <c r="H24" s="69"/>
      <c r="I24" s="69"/>
      <c r="J24" s="70"/>
      <c r="K24" s="72"/>
      <c r="L24" s="70"/>
      <c r="M24" s="70"/>
      <c r="N24" s="72"/>
      <c r="O24" s="70"/>
      <c r="P24" s="72"/>
      <c r="Q24" s="70"/>
      <c r="R24" s="72"/>
      <c r="S24" s="70"/>
      <c r="T24" s="70"/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/>
      <c r="B25" s="71"/>
      <c r="C25" s="70"/>
      <c r="D25" s="70"/>
      <c r="E25" s="70"/>
      <c r="F25" s="70"/>
      <c r="G25" s="70"/>
      <c r="H25" s="69"/>
      <c r="I25" s="69"/>
      <c r="J25" s="70"/>
      <c r="K25" s="72"/>
      <c r="L25" s="70"/>
      <c r="M25" s="70"/>
      <c r="N25" s="72"/>
      <c r="O25" s="70"/>
      <c r="P25" s="72"/>
      <c r="Q25" s="70"/>
      <c r="R25" s="72"/>
      <c r="S25" s="70"/>
      <c r="T25" s="70"/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/>
      <c r="B26" s="71"/>
      <c r="C26" s="70"/>
      <c r="D26" s="70"/>
      <c r="E26" s="70"/>
      <c r="F26" s="70"/>
      <c r="G26" s="70"/>
      <c r="H26" s="69"/>
      <c r="I26" s="69"/>
      <c r="J26" s="70"/>
      <c r="K26" s="72"/>
      <c r="L26" s="70"/>
      <c r="M26" s="70"/>
      <c r="N26" s="72"/>
      <c r="O26" s="70"/>
      <c r="P26" s="72"/>
      <c r="Q26" s="70"/>
      <c r="R26" s="72"/>
      <c r="S26" s="70"/>
      <c r="T26" s="70"/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/>
      <c r="B27" s="71"/>
      <c r="C27" s="70"/>
      <c r="D27" s="70"/>
      <c r="E27" s="70"/>
      <c r="F27" s="70"/>
      <c r="G27" s="70"/>
      <c r="H27" s="69"/>
      <c r="I27" s="69"/>
      <c r="J27" s="70"/>
      <c r="K27" s="72"/>
      <c r="L27" s="70"/>
      <c r="M27" s="70"/>
      <c r="N27" s="72"/>
      <c r="O27" s="70"/>
      <c r="P27" s="72"/>
      <c r="Q27" s="70"/>
      <c r="R27" s="72"/>
      <c r="S27" s="70"/>
      <c r="T27" s="70"/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2"/>
      <c r="S30" s="70"/>
      <c r="T30" s="70"/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/>
      <c r="B31" s="71"/>
      <c r="C31" s="70"/>
      <c r="D31" s="70"/>
      <c r="E31" s="70"/>
      <c r="F31" s="70"/>
      <c r="G31" s="73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4"/>
      <c r="S31" s="70"/>
      <c r="T31" s="70"/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/>
      <c r="B33" s="71"/>
      <c r="C33" s="70"/>
      <c r="D33" s="70"/>
      <c r="E33" s="70"/>
      <c r="F33" s="70"/>
      <c r="G33" s="73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0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/>
      <c r="B38" s="71"/>
      <c r="C38" s="70"/>
      <c r="D38" s="70"/>
      <c r="E38" s="70"/>
      <c r="F38" s="70"/>
      <c r="G38" s="70"/>
      <c r="H38" s="69"/>
      <c r="I38" s="69"/>
      <c r="J38" s="70"/>
      <c r="K38" s="72"/>
      <c r="L38" s="70"/>
      <c r="M38" s="70"/>
      <c r="N38" s="72"/>
      <c r="O38" s="70"/>
      <c r="P38" s="72"/>
      <c r="Q38" s="70"/>
      <c r="R38" s="74"/>
      <c r="S38" s="70"/>
      <c r="T38" s="70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3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/>
      <c r="B40" s="71"/>
      <c r="C40" s="70"/>
      <c r="D40" s="70"/>
      <c r="E40" s="70"/>
      <c r="F40" s="70"/>
      <c r="G40" s="73"/>
      <c r="H40" s="69"/>
      <c r="I40" s="69"/>
      <c r="J40" s="70"/>
      <c r="K40" s="72"/>
      <c r="L40" s="70"/>
      <c r="M40" s="70"/>
      <c r="N40" s="72"/>
      <c r="O40" s="70"/>
      <c r="P40" s="72"/>
      <c r="Q40" s="70"/>
      <c r="R40" s="74"/>
      <c r="S40" s="70"/>
      <c r="T40" s="70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0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3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4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0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4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3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4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3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4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4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203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856296038&amp;dt=Apr-27-01"/>
    <hyperlink ref="B17" r:id="rId2" display="https://www.intcx.com/ReportServlet/any.class?operation=confirm&amp;dealID=155027260&amp;dt=Apr-27-01"/>
    <hyperlink ref="B18" r:id="rId3" display="https://www.intcx.com/ReportServlet/any.class?operation=confirm&amp;dealID=148065964&amp;dt=Apr-27-01"/>
    <hyperlink ref="B19" r:id="rId4" display="https://www.intcx.com/ReportServlet/any.class?operation=confirm&amp;dealID=174815088&amp;dt=Apr-27-01"/>
    <hyperlink ref="B20" r:id="rId5" display="https://www.intcx.com/ReportServlet/any.class?operation=confirm&amp;dealID=145787990&amp;dt=Apr-27-01"/>
    <hyperlink ref="B21" r:id="rId6" display="https://www.intcx.com/ReportServlet/any.class?operation=confirm&amp;dealID=184593416&amp;dt=Apr-27-01"/>
    <hyperlink ref="B22" r:id="rId7" display="https://www.intcx.com/ReportServlet/any.class?operation=confirm&amp;dealID=786904348&amp;dt=Apr-2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274</v>
      </c>
    </row>
    <row r="3" spans="1:20" x14ac:dyDescent="0.2">
      <c r="A3" s="99">
        <f>'E-Mail'!$B$2</f>
        <v>37008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5" thickTop="1" x14ac:dyDescent="0.2">
      <c r="A10" s="66" t="s">
        <v>292</v>
      </c>
    </row>
    <row r="11" spans="1:20" x14ac:dyDescent="0.2">
      <c r="A11" s="67" t="s">
        <v>611</v>
      </c>
    </row>
    <row r="12" spans="1:20" x14ac:dyDescent="0.2">
      <c r="A12" s="67" t="s">
        <v>25</v>
      </c>
    </row>
    <row r="13" spans="1:20" x14ac:dyDescent="0.2">
      <c r="A13" s="67" t="s">
        <v>612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2014-09-03T10:35:01Z</dcterms:modified>
</cp:coreProperties>
</file>