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030" windowHeight="8865"/>
  </bookViews>
  <sheets>
    <sheet name="DailySummary" sheetId="2900" r:id="rId1"/>
  </sheets>
  <definedNames>
    <definedName name="BeginDate">#REF!</definedName>
    <definedName name="EndDate">#REF!</definedName>
  </definedNames>
  <calcPr calcId="152511"/>
</workbook>
</file>

<file path=xl/calcChain.xml><?xml version="1.0" encoding="utf-8"?>
<calcChain xmlns="http://schemas.openxmlformats.org/spreadsheetml/2006/main">
  <c r="J12" i="2900" l="1"/>
  <c r="C55" i="2900"/>
  <c r="D55" i="2900"/>
  <c r="E55" i="2900"/>
  <c r="F55" i="2900"/>
  <c r="G55" i="2900"/>
  <c r="H55" i="2900"/>
  <c r="I55" i="2900"/>
  <c r="J55" i="2900"/>
  <c r="K55" i="2900"/>
  <c r="L55" i="2900"/>
  <c r="M55" i="2900"/>
  <c r="N55" i="2900"/>
  <c r="N56" i="2900" s="1"/>
  <c r="O55" i="2900"/>
  <c r="P55" i="2900"/>
  <c r="P56" i="2900" s="1"/>
  <c r="Q55" i="2900"/>
  <c r="R55" i="2900"/>
  <c r="S55" i="2900"/>
  <c r="T55" i="2900"/>
  <c r="U55" i="2900"/>
  <c r="V55" i="2900"/>
  <c r="W55" i="2900"/>
  <c r="X55" i="2900"/>
  <c r="Y55" i="2900"/>
  <c r="Y56" i="2900" s="1"/>
  <c r="Z55" i="2900"/>
  <c r="C56" i="2900"/>
  <c r="D56" i="2900"/>
  <c r="E56" i="2900"/>
  <c r="F56" i="2900"/>
  <c r="G56" i="2900"/>
  <c r="H56" i="2900"/>
  <c r="I56" i="2900"/>
  <c r="J56" i="2900"/>
  <c r="K56" i="2900"/>
  <c r="L56" i="2900"/>
  <c r="M56" i="2900"/>
  <c r="O56" i="2900"/>
  <c r="Q56" i="2900"/>
  <c r="R56" i="2900"/>
  <c r="S56" i="2900"/>
  <c r="T56" i="2900"/>
  <c r="U56" i="2900"/>
  <c r="V56" i="2900"/>
  <c r="W56" i="2900"/>
  <c r="X56" i="2900"/>
  <c r="Z56" i="2900"/>
  <c r="C61" i="2900"/>
  <c r="D61" i="2900"/>
  <c r="E61" i="2900"/>
  <c r="F61" i="2900"/>
  <c r="G61" i="2900"/>
  <c r="H61" i="2900"/>
  <c r="I61" i="2900"/>
  <c r="J61" i="2900"/>
  <c r="K61" i="2900"/>
  <c r="L61" i="2900"/>
  <c r="M61" i="2900"/>
  <c r="N61" i="2900"/>
  <c r="O61" i="2900"/>
  <c r="P61" i="2900"/>
  <c r="Q61" i="2900"/>
  <c r="R61" i="2900"/>
  <c r="S61" i="2900"/>
  <c r="T61" i="2900"/>
  <c r="U61" i="2900"/>
  <c r="V61" i="2900"/>
  <c r="W61" i="2900"/>
  <c r="X61" i="2900"/>
  <c r="Y61" i="2900"/>
  <c r="Z61" i="2900"/>
  <c r="C62" i="2900"/>
  <c r="D62" i="2900"/>
  <c r="E62" i="2900"/>
  <c r="F62" i="2900"/>
  <c r="G62" i="2900"/>
  <c r="H62" i="2900"/>
  <c r="I62" i="2900"/>
  <c r="J62" i="2900"/>
  <c r="K62" i="2900"/>
  <c r="L62" i="2900"/>
  <c r="M62" i="2900"/>
  <c r="N62" i="2900"/>
  <c r="O62" i="2900"/>
  <c r="P62" i="2900"/>
  <c r="Q62" i="2900"/>
  <c r="R62" i="2900"/>
  <c r="S62" i="2900"/>
  <c r="T62" i="2900"/>
  <c r="U62" i="2900"/>
  <c r="V62" i="2900"/>
  <c r="W62" i="2900"/>
  <c r="X62" i="2900"/>
  <c r="Y62" i="2900"/>
  <c r="Z62" i="2900"/>
</calcChain>
</file>

<file path=xl/sharedStrings.xml><?xml version="1.0" encoding="utf-8"?>
<sst xmlns="http://schemas.openxmlformats.org/spreadsheetml/2006/main" count="78" uniqueCount="38">
  <si>
    <t>Enron Forecast</t>
  </si>
  <si>
    <t>Actual Load</t>
  </si>
  <si>
    <t>Customer Forecast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</si>
  <si>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</si>
  <si>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</si>
  <si>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</si>
  <si>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</si>
  <si>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</si>
  <si>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</si>
  <si>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</si>
  <si>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</si>
  <si>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</si>
  <si>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</si>
  <si>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</si>
  <si>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</si>
  <si>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</si>
  <si>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</si>
  <si>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</si>
  <si>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</si>
  <si>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</si>
  <si>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</si>
  <si>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</si>
  <si>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</si>
  <si>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</si>
  <si>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</si>
  <si>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</si>
  <si>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</si>
  <si>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Enron Deviation from Customer</t>
  </si>
  <si>
    <t>Enron Deviation From Actual</t>
  </si>
  <si>
    <t>Date:</t>
  </si>
  <si>
    <t>RT</t>
  </si>
  <si>
    <t>DA</t>
  </si>
  <si>
    <t>Zone:</t>
  </si>
  <si>
    <t>A</t>
  </si>
  <si>
    <t>G</t>
  </si>
  <si>
    <t>J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</si>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</sst>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8" fontId="2" fillId="0" borderId="0" xfId="0" applyNumberFormat="1" applyFont="1"/>
    <xf numFmtId="1" fontId="2" fillId="0" borderId="1" xfId="0" applyNumberFormat="1" applyFont="1" applyBorder="1"/>
    <xf numFmtId="2" fontId="2" fillId="2" borderId="1" xfId="0" applyNumberFormat="1" applyFont="1" applyFill="1" applyBorder="1"/>
    <xf numFmtId="0" fontId="2" fillId="0" borderId="2" xfId="0" applyFont="1" applyBorder="1"/>
    <xf numFmtId="1" fontId="2" fillId="0" borderId="0" xfId="0" applyNumberFormat="1" applyFont="1" applyBorder="1"/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2" fontId="2" fillId="2" borderId="2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Border="1"/>
    <xf numFmtId="43" fontId="1" fillId="0" borderId="0" xfId="1"/>
    <xf numFmtId="43" fontId="1" fillId="0" borderId="0" xfId="1" applyBorder="1"/>
    <xf numFmtId="0" fontId="3" fillId="0" borderId="0" xfId="0" applyFont="1" applyBorder="1" applyAlignment="1">
      <alignment horizontal="right"/>
    </xf>
    <xf numFmtId="1" fontId="3" fillId="3" borderId="3" xfId="0" applyNumberFormat="1" applyFont="1" applyFill="1" applyBorder="1" applyAlignment="1">
      <alignment horizontal="right"/>
    </xf>
    <xf numFmtId="1" fontId="3" fillId="3" borderId="4" xfId="0" applyNumberFormat="1" applyFont="1" applyFill="1" applyBorder="1" applyAlignment="1">
      <alignment horizontal="right"/>
    </xf>
    <xf numFmtId="1" fontId="3" fillId="3" borderId="5" xfId="0" applyNumberFormat="1" applyFont="1" applyFill="1" applyBorder="1" applyAlignment="1">
      <alignment horizontal="right"/>
    </xf>
    <xf numFmtId="1" fontId="3" fillId="3" borderId="6" xfId="0" applyNumberFormat="1" applyFont="1" applyFill="1" applyBorder="1" applyAlignment="1">
      <alignment horizontal="right"/>
    </xf>
    <xf numFmtId="1" fontId="2" fillId="0" borderId="7" xfId="0" applyNumberFormat="1" applyFont="1" applyBorder="1"/>
    <xf numFmtId="1" fontId="2" fillId="0" borderId="8" xfId="0" applyNumberFormat="1" applyFont="1" applyBorder="1"/>
    <xf numFmtId="0" fontId="2" fillId="2" borderId="9" xfId="0" applyFont="1" applyFill="1" applyBorder="1"/>
    <xf numFmtId="3" fontId="2" fillId="2" borderId="8" xfId="0" applyNumberFormat="1" applyFont="1" applyFill="1" applyBorder="1"/>
    <xf numFmtId="0" fontId="2" fillId="0" borderId="9" xfId="0" applyFont="1" applyBorder="1"/>
    <xf numFmtId="3" fontId="2" fillId="0" borderId="8" xfId="0" applyNumberFormat="1" applyFont="1" applyBorder="1"/>
    <xf numFmtId="0" fontId="2" fillId="0" borderId="10" xfId="0" applyFont="1" applyBorder="1"/>
    <xf numFmtId="2" fontId="2" fillId="2" borderId="9" xfId="0" applyNumberFormat="1" applyFont="1" applyFill="1" applyBorder="1"/>
    <xf numFmtId="2" fontId="2" fillId="2" borderId="8" xfId="0" applyNumberFormat="1" applyFont="1" applyFill="1" applyBorder="1"/>
    <xf numFmtId="2" fontId="2" fillId="0" borderId="11" xfId="0" applyNumberFormat="1" applyFont="1" applyBorder="1"/>
    <xf numFmtId="2" fontId="2" fillId="0" borderId="12" xfId="0" applyNumberFormat="1" applyFont="1" applyBorder="1" applyAlignment="1">
      <alignment horizontal="right"/>
    </xf>
    <xf numFmtId="2" fontId="2" fillId="0" borderId="13" xfId="0" applyNumberFormat="1" applyFont="1" applyBorder="1"/>
    <xf numFmtId="2" fontId="2" fillId="0" borderId="14" xfId="0" applyNumberFormat="1" applyFont="1" applyBorder="1"/>
    <xf numFmtId="0" fontId="2" fillId="2" borderId="0" xfId="0" applyFont="1" applyFill="1"/>
    <xf numFmtId="43" fontId="1" fillId="2" borderId="17" xfId="1" applyFont="1" applyFill="1" applyBorder="1" applyAlignment="1">
      <alignment horizontal="right"/>
    </xf>
    <xf numFmtId="43" fontId="1" fillId="2" borderId="18" xfId="1" applyFont="1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14" fontId="0" fillId="3" borderId="0" xfId="0" applyNumberFormat="1" applyFill="1" applyBorder="1" applyAlignment="1">
      <alignment horizontal="center"/>
    </xf>
    <xf numFmtId="14" fontId="4" fillId="3" borderId="0" xfId="0" applyNumberFormat="1" applyFont="1" applyFill="1" applyAlignment="1">
      <alignment horizontal="center"/>
    </xf>
    <xf numFmtId="14" fontId="4" fillId="0" borderId="21" xfId="0" applyNumberFormat="1" applyFont="1" applyBorder="1" applyAlignment="1">
      <alignment horizontal="left"/>
    </xf>
    <xf numFmtId="43" fontId="1" fillId="4" borderId="22" xfId="1" applyFill="1" applyBorder="1"/>
    <xf numFmtId="43" fontId="1" fillId="4" borderId="23" xfId="1" applyFill="1" applyBorder="1"/>
    <xf numFmtId="43" fontId="1" fillId="4" borderId="17" xfId="1" applyFill="1" applyBorder="1"/>
    <xf numFmtId="43" fontId="1" fillId="4" borderId="18" xfId="1" applyFill="1" applyBorder="1"/>
    <xf numFmtId="0" fontId="4" fillId="2" borderId="24" xfId="0" applyFont="1" applyFill="1" applyBorder="1"/>
    <xf numFmtId="0" fontId="4" fillId="2" borderId="20" xfId="0" applyFont="1" applyFill="1" applyBorder="1" applyAlignment="1">
      <alignment horizontal="left"/>
    </xf>
    <xf numFmtId="0" fontId="4" fillId="2" borderId="20" xfId="0" applyFont="1" applyFill="1" applyBorder="1"/>
    <xf numFmtId="14" fontId="0" fillId="2" borderId="15" xfId="0" applyNumberFormat="1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CCFF33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27115813519642745"/>
          <c:y val="2.82401160151595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2516997585661"/>
          <c:y val="0.13787821348577881"/>
          <c:w val="0.63776393398199738"/>
          <c:h val="0.74919366604923177"/>
        </c:manualLayout>
      </c:layout>
      <c:lineChart>
        <c:grouping val="standard"/>
        <c:varyColors val="0"/>
        <c:ser>
          <c:idx val="0"/>
          <c:order val="0"/>
          <c:tx>
            <c:v>ENE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strRef>
              <c:f>DailySummary!$C$54:$Z$56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DailySummary!$C$57:$Z$57</c:f>
              <c:numCache>
                <c:formatCode>#,##0</c:formatCode>
                <c:ptCount val="24"/>
                <c:pt idx="0">
                  <c:v>15803.5595209191</c:v>
                </c:pt>
                <c:pt idx="1">
                  <c:v>15232.3151791119</c:v>
                </c:pt>
                <c:pt idx="2">
                  <c:v>14920.711152550901</c:v>
                </c:pt>
                <c:pt idx="3">
                  <c:v>14911.0811551509</c:v>
                </c:pt>
                <c:pt idx="4">
                  <c:v>15688.7869883481</c:v>
                </c:pt>
                <c:pt idx="5">
                  <c:v>17212.295681131902</c:v>
                </c:pt>
                <c:pt idx="6">
                  <c:v>19164.993706729801</c:v>
                </c:pt>
                <c:pt idx="7">
                  <c:v>20676.1500353058</c:v>
                </c:pt>
                <c:pt idx="8">
                  <c:v>21776.777088114701</c:v>
                </c:pt>
                <c:pt idx="9">
                  <c:v>22548.284465192901</c:v>
                </c:pt>
                <c:pt idx="10">
                  <c:v>23019.890154421399</c:v>
                </c:pt>
                <c:pt idx="11">
                  <c:v>23245.043254305801</c:v>
                </c:pt>
                <c:pt idx="12">
                  <c:v>23509.446883848799</c:v>
                </c:pt>
                <c:pt idx="13">
                  <c:v>23623.813213335699</c:v>
                </c:pt>
                <c:pt idx="14">
                  <c:v>23633.268001600602</c:v>
                </c:pt>
                <c:pt idx="15">
                  <c:v>23570.1534670894</c:v>
                </c:pt>
                <c:pt idx="16">
                  <c:v>23153.4691368981</c:v>
                </c:pt>
                <c:pt idx="17">
                  <c:v>22279.335307659101</c:v>
                </c:pt>
                <c:pt idx="18">
                  <c:v>22071.331870071299</c:v>
                </c:pt>
                <c:pt idx="19">
                  <c:v>22156.629936844402</c:v>
                </c:pt>
                <c:pt idx="20">
                  <c:v>21390.357335525699</c:v>
                </c:pt>
                <c:pt idx="21">
                  <c:v>19923.102532745499</c:v>
                </c:pt>
                <c:pt idx="22">
                  <c:v>18052.7647644889</c:v>
                </c:pt>
                <c:pt idx="23">
                  <c:v>16710.009096383201</c:v>
                </c:pt>
              </c:numCache>
            </c:numRef>
          </c:val>
          <c:smooth val="0"/>
        </c:ser>
        <c:ser>
          <c:idx val="1"/>
          <c:order val="1"/>
          <c:tx>
            <c:v>CLF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strRef>
              <c:f>DailySummary!$C$54:$Z$56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DailySummary!$C$58:$Z$58</c:f>
              <c:numCache>
                <c:formatCode>#,##0</c:formatCode>
                <c:ptCount val="24"/>
                <c:pt idx="0">
                  <c:v>16459</c:v>
                </c:pt>
                <c:pt idx="1">
                  <c:v>15903</c:v>
                </c:pt>
                <c:pt idx="2">
                  <c:v>15568</c:v>
                </c:pt>
                <c:pt idx="3">
                  <c:v>15715</c:v>
                </c:pt>
                <c:pt idx="4">
                  <c:v>16434</c:v>
                </c:pt>
                <c:pt idx="5">
                  <c:v>17778</c:v>
                </c:pt>
                <c:pt idx="6">
                  <c:v>20614</c:v>
                </c:pt>
                <c:pt idx="7">
                  <c:v>22333</c:v>
                </c:pt>
                <c:pt idx="8">
                  <c:v>23477</c:v>
                </c:pt>
                <c:pt idx="9">
                  <c:v>24408</c:v>
                </c:pt>
                <c:pt idx="10">
                  <c:v>25018</c:v>
                </c:pt>
                <c:pt idx="11">
                  <c:v>25218</c:v>
                </c:pt>
                <c:pt idx="12">
                  <c:v>25479</c:v>
                </c:pt>
                <c:pt idx="13">
                  <c:v>25498</c:v>
                </c:pt>
                <c:pt idx="14">
                  <c:v>25499</c:v>
                </c:pt>
                <c:pt idx="15">
                  <c:v>25397</c:v>
                </c:pt>
                <c:pt idx="16">
                  <c:v>24936</c:v>
                </c:pt>
                <c:pt idx="17">
                  <c:v>23885</c:v>
                </c:pt>
                <c:pt idx="18">
                  <c:v>23117</c:v>
                </c:pt>
                <c:pt idx="19">
                  <c:v>23166</c:v>
                </c:pt>
                <c:pt idx="20">
                  <c:v>22398</c:v>
                </c:pt>
                <c:pt idx="21">
                  <c:v>20766</c:v>
                </c:pt>
                <c:pt idx="22">
                  <c:v>18462</c:v>
                </c:pt>
                <c:pt idx="23">
                  <c:v>17376</c:v>
                </c:pt>
              </c:numCache>
            </c:numRef>
          </c:val>
          <c:smooth val="0"/>
        </c:ser>
        <c:ser>
          <c:idx val="2"/>
          <c:order val="2"/>
          <c:tx>
            <c:v>Actual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DailySummary!$C$54:$Z$56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DailySummary!$C$59:$Z$59</c:f>
              <c:numCache>
                <c:formatCode>#,##0</c:formatCode>
                <c:ptCount val="24"/>
                <c:pt idx="0">
                  <c:v>16423</c:v>
                </c:pt>
                <c:pt idx="1">
                  <c:v>15805</c:v>
                </c:pt>
                <c:pt idx="2">
                  <c:v>15442</c:v>
                </c:pt>
                <c:pt idx="3">
                  <c:v>15410</c:v>
                </c:pt>
                <c:pt idx="4">
                  <c:v>16056</c:v>
                </c:pt>
                <c:pt idx="5">
                  <c:v>17363</c:v>
                </c:pt>
                <c:pt idx="6">
                  <c:v>19160</c:v>
                </c:pt>
                <c:pt idx="7">
                  <c:v>20784</c:v>
                </c:pt>
                <c:pt idx="8">
                  <c:v>22039</c:v>
                </c:pt>
                <c:pt idx="9">
                  <c:v>22929</c:v>
                </c:pt>
                <c:pt idx="10">
                  <c:v>23364</c:v>
                </c:pt>
                <c:pt idx="11">
                  <c:v>23558</c:v>
                </c:pt>
                <c:pt idx="12">
                  <c:v>23798</c:v>
                </c:pt>
                <c:pt idx="13">
                  <c:v>23925</c:v>
                </c:pt>
                <c:pt idx="14">
                  <c:v>23954</c:v>
                </c:pt>
                <c:pt idx="15">
                  <c:v>23946</c:v>
                </c:pt>
                <c:pt idx="16">
                  <c:v>23565</c:v>
                </c:pt>
                <c:pt idx="17">
                  <c:v>22579</c:v>
                </c:pt>
                <c:pt idx="18">
                  <c:v>21979</c:v>
                </c:pt>
                <c:pt idx="19">
                  <c:v>22315</c:v>
                </c:pt>
                <c:pt idx="20">
                  <c:v>21429</c:v>
                </c:pt>
                <c:pt idx="21">
                  <c:v>19853</c:v>
                </c:pt>
                <c:pt idx="22">
                  <c:v>18098</c:v>
                </c:pt>
                <c:pt idx="23">
                  <c:v>17437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24976"/>
        <c:axId val="138225536"/>
      </c:lineChart>
      <c:catAx>
        <c:axId val="13822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255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8225536"/>
        <c:scaling>
          <c:orientation val="minMax"/>
          <c:min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2497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32073099713943"/>
          <c:y val="0.46180895601260852"/>
          <c:w val="0.16486414619942788"/>
          <c:h val="0.111299280765628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0</xdr:rowOff>
    </xdr:from>
    <xdr:to>
      <xdr:col>7</xdr:col>
      <xdr:colOff>409575</xdr:colOff>
      <xdr:row>47</xdr:row>
      <xdr:rowOff>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9525</xdr:rowOff>
        </xdr:from>
        <xdr:to>
          <xdr:col>6</xdr:col>
          <xdr:colOff>342900</xdr:colOff>
          <xdr:row>4</xdr:row>
          <xdr:rowOff>66675</xdr:rowOff>
        </xdr:to>
        <xdr:sp macro="" textlink="">
          <xdr:nvSpPr>
            <xdr:cNvPr id="2057" name="cmdRefresh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Z69"/>
  <sheetViews>
    <sheetView tabSelected="1" zoomScale="75" workbookViewId="0">
      <selection activeCell="J2" sqref="J2"/>
    </sheetView>
  </sheetViews>
  <sheetFormatPr defaultRowHeight="11.25" x14ac:dyDescent="0.2"/>
  <cols>
    <col min="1" max="1" width="9.140625" style="1"/>
    <col min="2" max="2" width="14.28515625" style="1" customWidth="1"/>
    <col min="3" max="8" width="7.28515625" style="1" customWidth="1"/>
    <col min="9" max="9" width="7.85546875" style="1" customWidth="1"/>
    <col min="10" max="10" width="12" style="1" customWidth="1"/>
    <col min="11" max="26" width="7.28515625" style="1" customWidth="1"/>
    <col min="27" max="16384" width="9.140625" style="1"/>
  </cols>
  <sheetData>
    <row r="1" spans="1:24" ht="12" thickBot="1" x14ac:dyDescent="0.25"/>
    <row r="2" spans="1:24" ht="14.25" thickTop="1" thickBot="1" x14ac:dyDescent="0.25">
      <c r="A2" s="17" t="s">
        <v>29</v>
      </c>
      <c r="B2" s="44">
        <v>37138</v>
      </c>
    </row>
    <row r="3" spans="1:24" ht="12" thickTop="1" x14ac:dyDescent="0.2">
      <c r="B3" s="2"/>
    </row>
    <row r="4" spans="1:24" x14ac:dyDescent="0.2">
      <c r="B4" s="2"/>
    </row>
    <row r="5" spans="1:24" x14ac:dyDescent="0.2">
      <c r="B5" s="2"/>
    </row>
    <row r="6" spans="1:24" x14ac:dyDescent="0.2">
      <c r="B6" s="2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</row>
    <row r="7" spans="1:24" x14ac:dyDescent="0.2">
      <c r="B7" s="2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</row>
    <row r="8" spans="1:24" x14ac:dyDescent="0.2">
      <c r="B8" s="2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</row>
    <row r="9" spans="1:24" ht="12.75" x14ac:dyDescent="0.2">
      <c r="J9" s="41"/>
      <c r="K9" s="49" t="s">
        <v>32</v>
      </c>
      <c r="L9" s="52"/>
      <c r="M9" s="53"/>
      <c r="N9" s="42"/>
      <c r="O9" s="41"/>
      <c r="P9" s="49" t="s">
        <v>32</v>
      </c>
      <c r="Q9" s="52"/>
      <c r="R9" s="53"/>
      <c r="S9" s="41"/>
      <c r="T9" s="41"/>
      <c r="U9" s="49" t="s">
        <v>32</v>
      </c>
      <c r="V9" s="52"/>
      <c r="W9" s="53"/>
      <c r="X9" s="41"/>
    </row>
    <row r="10" spans="1:24" ht="12.75" x14ac:dyDescent="0.2">
      <c r="J10" s="41"/>
      <c r="K10" s="50" t="s">
        <v>33</v>
      </c>
      <c r="L10" s="36" t="s">
        <v>30</v>
      </c>
      <c r="M10" s="37" t="s">
        <v>31</v>
      </c>
      <c r="N10" s="41"/>
      <c r="O10" s="41"/>
      <c r="P10" s="51" t="s">
        <v>34</v>
      </c>
      <c r="Q10" s="36" t="s">
        <v>30</v>
      </c>
      <c r="R10" s="37" t="s">
        <v>31</v>
      </c>
      <c r="S10" s="41"/>
      <c r="T10" s="41"/>
      <c r="U10" s="51" t="s">
        <v>35</v>
      </c>
      <c r="V10" s="36" t="s">
        <v>30</v>
      </c>
      <c r="W10" s="37" t="s">
        <v>31</v>
      </c>
      <c r="X10" s="41"/>
    </row>
    <row r="11" spans="1:24" x14ac:dyDescent="0.2"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spans="1:24" ht="12.75" x14ac:dyDescent="0.2">
      <c r="J12" s="43">
        <f>B2</f>
        <v>37138</v>
      </c>
      <c r="K12" s="38" t="s">
        <v>36</v>
      </c>
      <c r="L12" s="45">
        <v>44.52</v>
      </c>
      <c r="M12" s="46">
        <v>33</v>
      </c>
      <c r="N12" s="41"/>
      <c r="O12" s="41"/>
      <c r="P12" s="38" t="s">
        <v>36</v>
      </c>
      <c r="Q12" s="45">
        <v>48.36</v>
      </c>
      <c r="R12" s="46">
        <v>39.450000000000003</v>
      </c>
      <c r="S12" s="41"/>
      <c r="T12" s="41"/>
      <c r="U12" s="38" t="s">
        <v>36</v>
      </c>
      <c r="V12" s="45">
        <v>50.07</v>
      </c>
      <c r="W12" s="46">
        <v>39.82</v>
      </c>
      <c r="X12" s="41"/>
    </row>
    <row r="13" spans="1:24" ht="12.75" x14ac:dyDescent="0.2">
      <c r="J13" s="40"/>
      <c r="K13" s="39" t="s">
        <v>37</v>
      </c>
      <c r="L13" s="47">
        <v>30.01</v>
      </c>
      <c r="M13" s="48">
        <v>27.33</v>
      </c>
      <c r="N13" s="41"/>
      <c r="O13" s="41"/>
      <c r="P13" s="39" t="s">
        <v>37</v>
      </c>
      <c r="Q13" s="47">
        <v>32.020000000000003</v>
      </c>
      <c r="R13" s="48">
        <v>31.39</v>
      </c>
      <c r="S13" s="41"/>
      <c r="T13" s="41"/>
      <c r="U13" s="39" t="s">
        <v>37</v>
      </c>
      <c r="V13" s="47">
        <v>33.119999999999997</v>
      </c>
      <c r="W13" s="48">
        <v>32.43</v>
      </c>
      <c r="X13" s="41"/>
    </row>
    <row r="14" spans="1:24" x14ac:dyDescent="0.2">
      <c r="J14" s="40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spans="1:24" ht="12.75" x14ac:dyDescent="0.2">
      <c r="J15" s="43">
        <v>37137</v>
      </c>
      <c r="K15" s="38" t="s">
        <v>36</v>
      </c>
      <c r="L15" s="45">
        <v>32.549999999999997</v>
      </c>
      <c r="M15" s="46">
        <v>29.97</v>
      </c>
      <c r="N15" s="41"/>
      <c r="O15" s="41"/>
      <c r="P15" s="38" t="s">
        <v>36</v>
      </c>
      <c r="Q15" s="45">
        <v>35.450000000000003</v>
      </c>
      <c r="R15" s="46">
        <v>35.89</v>
      </c>
      <c r="S15" s="41"/>
      <c r="T15" s="41"/>
      <c r="U15" s="38" t="s">
        <v>36</v>
      </c>
      <c r="V15" s="45">
        <v>36.590000000000003</v>
      </c>
      <c r="W15" s="46">
        <v>36.14</v>
      </c>
      <c r="X15" s="41"/>
    </row>
    <row r="16" spans="1:24" ht="12.75" x14ac:dyDescent="0.2">
      <c r="J16" s="40"/>
      <c r="K16" s="39" t="s">
        <v>37</v>
      </c>
      <c r="L16" s="47">
        <v>14.01</v>
      </c>
      <c r="M16" s="48">
        <v>26.21</v>
      </c>
      <c r="N16" s="41"/>
      <c r="O16" s="41"/>
      <c r="P16" s="39" t="s">
        <v>37</v>
      </c>
      <c r="Q16" s="47">
        <v>15.49</v>
      </c>
      <c r="R16" s="48">
        <v>30.29</v>
      </c>
      <c r="S16" s="41"/>
      <c r="T16" s="41"/>
      <c r="U16" s="39" t="s">
        <v>37</v>
      </c>
      <c r="V16" s="47">
        <v>16.079999999999998</v>
      </c>
      <c r="W16" s="48">
        <v>30.57</v>
      </c>
      <c r="X16" s="41"/>
    </row>
    <row r="17" spans="10:24" x14ac:dyDescent="0.2">
      <c r="J17" s="40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spans="10:24" ht="12.75" x14ac:dyDescent="0.2">
      <c r="J18" s="43">
        <v>37136</v>
      </c>
      <c r="K18" s="38" t="s">
        <v>36</v>
      </c>
      <c r="L18" s="45">
        <v>30.24</v>
      </c>
      <c r="M18" s="46">
        <v>34.07</v>
      </c>
      <c r="N18" s="41"/>
      <c r="O18" s="41"/>
      <c r="P18" s="38" t="s">
        <v>36</v>
      </c>
      <c r="Q18" s="45">
        <v>33.119999999999997</v>
      </c>
      <c r="R18" s="46">
        <v>39.35</v>
      </c>
      <c r="S18" s="41"/>
      <c r="T18" s="41"/>
      <c r="U18" s="38" t="s">
        <v>36</v>
      </c>
      <c r="V18" s="45">
        <v>34.44</v>
      </c>
      <c r="W18" s="46">
        <v>39.71</v>
      </c>
      <c r="X18" s="41"/>
    </row>
    <row r="19" spans="10:24" ht="12.75" x14ac:dyDescent="0.2">
      <c r="J19" s="40"/>
      <c r="K19" s="39" t="s">
        <v>37</v>
      </c>
      <c r="L19" s="47">
        <v>20.49</v>
      </c>
      <c r="M19" s="48">
        <v>26.32</v>
      </c>
      <c r="N19" s="41"/>
      <c r="O19" s="41"/>
      <c r="P19" s="39" t="s">
        <v>37</v>
      </c>
      <c r="Q19" s="47">
        <v>21.89</v>
      </c>
      <c r="R19" s="48">
        <v>29.73</v>
      </c>
      <c r="S19" s="41"/>
      <c r="T19" s="41"/>
      <c r="U19" s="39" t="s">
        <v>37</v>
      </c>
      <c r="V19" s="47">
        <v>23.48</v>
      </c>
      <c r="W19" s="48">
        <v>30.1</v>
      </c>
      <c r="X19" s="41"/>
    </row>
    <row r="20" spans="10:24" x14ac:dyDescent="0.2"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spans="10:24" ht="12.75" x14ac:dyDescent="0.2">
      <c r="J21" s="43">
        <v>37135</v>
      </c>
      <c r="K21" s="38" t="s">
        <v>36</v>
      </c>
      <c r="L21" s="45">
        <v>76.53</v>
      </c>
      <c r="M21" s="46">
        <v>33</v>
      </c>
      <c r="N21" s="41"/>
      <c r="O21" s="41"/>
      <c r="P21" s="38" t="s">
        <v>36</v>
      </c>
      <c r="Q21" s="45">
        <v>83.54</v>
      </c>
      <c r="R21" s="46">
        <v>39.450000000000003</v>
      </c>
      <c r="S21" s="41"/>
      <c r="T21" s="41"/>
      <c r="U21" s="38" t="s">
        <v>36</v>
      </c>
      <c r="V21" s="45">
        <v>87.01</v>
      </c>
      <c r="W21" s="46">
        <v>39.82</v>
      </c>
      <c r="X21" s="41"/>
    </row>
    <row r="22" spans="10:24" ht="12.75" x14ac:dyDescent="0.2">
      <c r="J22" s="40"/>
      <c r="K22" s="39" t="s">
        <v>37</v>
      </c>
      <c r="L22" s="47">
        <v>34.9</v>
      </c>
      <c r="M22" s="48">
        <v>27.33</v>
      </c>
      <c r="N22" s="41"/>
      <c r="O22" s="41"/>
      <c r="P22" s="39" t="s">
        <v>37</v>
      </c>
      <c r="Q22" s="47">
        <v>38.03</v>
      </c>
      <c r="R22" s="48">
        <v>31.39</v>
      </c>
      <c r="S22" s="41"/>
      <c r="T22" s="41"/>
      <c r="U22" s="39" t="s">
        <v>37</v>
      </c>
      <c r="V22" s="47">
        <v>40.950000000000003</v>
      </c>
      <c r="W22" s="48">
        <v>32.43</v>
      </c>
      <c r="X22" s="41"/>
    </row>
    <row r="23" spans="10:24" x14ac:dyDescent="0.2">
      <c r="J23" s="40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10:24" ht="12.75" x14ac:dyDescent="0.2">
      <c r="J24" s="43">
        <v>37134</v>
      </c>
      <c r="K24" s="38" t="s">
        <v>36</v>
      </c>
      <c r="L24" s="45">
        <v>118.16</v>
      </c>
      <c r="M24" s="46">
        <v>44.88</v>
      </c>
      <c r="N24" s="41"/>
      <c r="O24" s="41"/>
      <c r="P24" s="38" t="s">
        <v>36</v>
      </c>
      <c r="Q24" s="45">
        <v>249.5</v>
      </c>
      <c r="R24" s="46">
        <v>53.68</v>
      </c>
      <c r="S24" s="41"/>
      <c r="T24" s="41"/>
      <c r="U24" s="38" t="s">
        <v>36</v>
      </c>
      <c r="V24" s="45">
        <v>466.42</v>
      </c>
      <c r="W24" s="46">
        <v>57.29</v>
      </c>
      <c r="X24" s="41"/>
    </row>
    <row r="25" spans="10:24" ht="12.75" x14ac:dyDescent="0.2">
      <c r="J25" s="40"/>
      <c r="K25" s="39" t="s">
        <v>37</v>
      </c>
      <c r="L25" s="47">
        <v>41.76</v>
      </c>
      <c r="M25" s="48">
        <v>33.049999999999997</v>
      </c>
      <c r="N25" s="41"/>
      <c r="O25" s="41"/>
      <c r="P25" s="39" t="s">
        <v>37</v>
      </c>
      <c r="Q25" s="47">
        <v>64.930000000000007</v>
      </c>
      <c r="R25" s="48">
        <v>38.11</v>
      </c>
      <c r="S25" s="41"/>
      <c r="T25" s="41"/>
      <c r="U25" s="39" t="s">
        <v>37</v>
      </c>
      <c r="V25" s="47">
        <v>118.18</v>
      </c>
      <c r="W25" s="48">
        <v>44.2</v>
      </c>
      <c r="X25" s="41"/>
    </row>
    <row r="26" spans="10:24" x14ac:dyDescent="0.2">
      <c r="J26" s="40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spans="10:24" ht="12.75" x14ac:dyDescent="0.2">
      <c r="J27" s="43">
        <v>37133</v>
      </c>
      <c r="K27" s="38" t="s">
        <v>36</v>
      </c>
      <c r="L27" s="45">
        <v>48.09</v>
      </c>
      <c r="M27" s="46">
        <v>42.73</v>
      </c>
      <c r="N27" s="41"/>
      <c r="O27" s="41"/>
      <c r="P27" s="38" t="s">
        <v>36</v>
      </c>
      <c r="Q27" s="45">
        <v>53.4</v>
      </c>
      <c r="R27" s="46">
        <v>50.25</v>
      </c>
      <c r="S27" s="41"/>
      <c r="T27" s="41"/>
      <c r="U27" s="38" t="s">
        <v>36</v>
      </c>
      <c r="V27" s="45">
        <v>56.66</v>
      </c>
      <c r="W27" s="46">
        <v>50.71</v>
      </c>
      <c r="X27" s="41"/>
    </row>
    <row r="28" spans="10:24" ht="12.75" x14ac:dyDescent="0.2">
      <c r="J28" s="41"/>
      <c r="K28" s="39" t="s">
        <v>37</v>
      </c>
      <c r="L28" s="47">
        <v>31.17</v>
      </c>
      <c r="M28" s="48">
        <v>32.700000000000003</v>
      </c>
      <c r="N28" s="41"/>
      <c r="O28" s="41"/>
      <c r="P28" s="39" t="s">
        <v>37</v>
      </c>
      <c r="Q28" s="47">
        <v>33.950000000000003</v>
      </c>
      <c r="R28" s="48">
        <v>37.36</v>
      </c>
      <c r="S28" s="41"/>
      <c r="T28" s="41"/>
      <c r="U28" s="39" t="s">
        <v>37</v>
      </c>
      <c r="V28" s="47">
        <v>40.69</v>
      </c>
      <c r="W28" s="48">
        <v>37.9</v>
      </c>
      <c r="X28" s="41"/>
    </row>
    <row r="29" spans="10:24" x14ac:dyDescent="0.2"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spans="10:24" x14ac:dyDescent="0.2"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</row>
    <row r="31" spans="10:24" x14ac:dyDescent="0.2"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</row>
    <row r="35" spans="14:24" ht="12.75" x14ac:dyDescent="0.2">
      <c r="N35" s="15"/>
    </row>
    <row r="36" spans="14:24" ht="12.75" x14ac:dyDescent="0.2">
      <c r="N36" s="16"/>
    </row>
    <row r="37" spans="14:24" ht="12.75" x14ac:dyDescent="0.2">
      <c r="N37" s="15"/>
      <c r="S37" s="15"/>
      <c r="X37" s="15"/>
    </row>
    <row r="53" spans="1:26" ht="12" thickBot="1" x14ac:dyDescent="0.25"/>
    <row r="54" spans="1:26" s="4" customFormat="1" x14ac:dyDescent="0.2">
      <c r="A54" s="18"/>
      <c r="B54" s="19"/>
      <c r="C54" s="20" t="s">
        <v>3</v>
      </c>
      <c r="D54" s="20" t="s">
        <v>4</v>
      </c>
      <c r="E54" s="20" t="s">
        <v>5</v>
      </c>
      <c r="F54" s="20" t="s">
        <v>6</v>
      </c>
      <c r="G54" s="20" t="s">
        <v>7</v>
      </c>
      <c r="H54" s="20" t="s">
        <v>8</v>
      </c>
      <c r="I54" s="20" t="s">
        <v>9</v>
      </c>
      <c r="J54" s="20" t="s">
        <v>10</v>
      </c>
      <c r="K54" s="20" t="s">
        <v>11</v>
      </c>
      <c r="L54" s="20" t="s">
        <v>12</v>
      </c>
      <c r="M54" s="20" t="s">
        <v>13</v>
      </c>
      <c r="N54" s="20" t="s">
        <v>14</v>
      </c>
      <c r="O54" s="20" t="s">
        <v>15</v>
      </c>
      <c r="P54" s="20" t="s">
        <v>16</v>
      </c>
      <c r="Q54" s="20" t="s">
        <v>17</v>
      </c>
      <c r="R54" s="20" t="s">
        <v>18</v>
      </c>
      <c r="S54" s="20" t="s">
        <v>19</v>
      </c>
      <c r="T54" s="20" t="s">
        <v>20</v>
      </c>
      <c r="U54" s="20" t="s">
        <v>21</v>
      </c>
      <c r="V54" s="20" t="s">
        <v>22</v>
      </c>
      <c r="W54" s="20" t="s">
        <v>23</v>
      </c>
      <c r="X54" s="20" t="s">
        <v>24</v>
      </c>
      <c r="Y54" s="20" t="s">
        <v>25</v>
      </c>
      <c r="Z54" s="21" t="s">
        <v>26</v>
      </c>
    </row>
    <row r="55" spans="1:26" s="4" customFormat="1" hidden="1" x14ac:dyDescent="0.2">
      <c r="A55" s="22"/>
      <c r="B55" s="9"/>
      <c r="C55" s="6">
        <f>TIME((C54-1),0,0)</f>
        <v>0</v>
      </c>
      <c r="D55" s="6">
        <f>TIME(D54-1,0,0)</f>
        <v>4.1666666666666664E-2</v>
      </c>
      <c r="E55" s="6">
        <f t="shared" ref="E55:Z55" si="0">TIME(E54-1,0,0)</f>
        <v>8.3333333333333329E-2</v>
      </c>
      <c r="F55" s="6">
        <f t="shared" si="0"/>
        <v>0.125</v>
      </c>
      <c r="G55" s="6">
        <f t="shared" si="0"/>
        <v>0.16666666666666666</v>
      </c>
      <c r="H55" s="6">
        <f t="shared" si="0"/>
        <v>0.20833333333333334</v>
      </c>
      <c r="I55" s="6">
        <f t="shared" si="0"/>
        <v>0.25</v>
      </c>
      <c r="J55" s="6">
        <f t="shared" si="0"/>
        <v>0.29166666666666669</v>
      </c>
      <c r="K55" s="6">
        <f t="shared" si="0"/>
        <v>0.33333333333333331</v>
      </c>
      <c r="L55" s="6">
        <f t="shared" si="0"/>
        <v>0.375</v>
      </c>
      <c r="M55" s="6">
        <f t="shared" si="0"/>
        <v>0.41666666666666669</v>
      </c>
      <c r="N55" s="6">
        <f t="shared" si="0"/>
        <v>0.45833333333333331</v>
      </c>
      <c r="O55" s="6">
        <f t="shared" si="0"/>
        <v>0.5</v>
      </c>
      <c r="P55" s="6">
        <f t="shared" si="0"/>
        <v>0.54166666666666663</v>
      </c>
      <c r="Q55" s="6">
        <f t="shared" si="0"/>
        <v>0.58333333333333337</v>
      </c>
      <c r="R55" s="6">
        <f t="shared" si="0"/>
        <v>0.625</v>
      </c>
      <c r="S55" s="6">
        <f t="shared" si="0"/>
        <v>0.66666666666666663</v>
      </c>
      <c r="T55" s="6">
        <f t="shared" si="0"/>
        <v>0.70833333333333337</v>
      </c>
      <c r="U55" s="6">
        <f t="shared" si="0"/>
        <v>0.75</v>
      </c>
      <c r="V55" s="6">
        <f t="shared" si="0"/>
        <v>0.79166666666666663</v>
      </c>
      <c r="W55" s="6">
        <f t="shared" si="0"/>
        <v>0.83333333333333337</v>
      </c>
      <c r="X55" s="6">
        <f t="shared" si="0"/>
        <v>0.875</v>
      </c>
      <c r="Y55" s="6">
        <f t="shared" si="0"/>
        <v>0.91666666666666663</v>
      </c>
      <c r="Z55" s="23">
        <f t="shared" si="0"/>
        <v>0.95833333333333337</v>
      </c>
    </row>
    <row r="56" spans="1:26" s="4" customFormat="1" hidden="1" x14ac:dyDescent="0.2">
      <c r="A56" s="22"/>
      <c r="B56" s="9"/>
      <c r="C56" s="6">
        <f>$B$2+C55</f>
        <v>37138</v>
      </c>
      <c r="D56" s="6">
        <f t="shared" ref="D56:Z56" si="1">$B$2+D55</f>
        <v>37138.041666666664</v>
      </c>
      <c r="E56" s="6">
        <f t="shared" si="1"/>
        <v>37138.083333333336</v>
      </c>
      <c r="F56" s="6">
        <f t="shared" si="1"/>
        <v>37138.125</v>
      </c>
      <c r="G56" s="6">
        <f t="shared" si="1"/>
        <v>37138.166666666664</v>
      </c>
      <c r="H56" s="6">
        <f t="shared" si="1"/>
        <v>37138.208333333336</v>
      </c>
      <c r="I56" s="6">
        <f t="shared" si="1"/>
        <v>37138.25</v>
      </c>
      <c r="J56" s="6">
        <f t="shared" si="1"/>
        <v>37138.291666666664</v>
      </c>
      <c r="K56" s="6">
        <f t="shared" si="1"/>
        <v>37138.333333333336</v>
      </c>
      <c r="L56" s="6">
        <f t="shared" si="1"/>
        <v>37138.375</v>
      </c>
      <c r="M56" s="6">
        <f t="shared" si="1"/>
        <v>37138.416666666664</v>
      </c>
      <c r="N56" s="6">
        <f t="shared" si="1"/>
        <v>37138.458333333336</v>
      </c>
      <c r="O56" s="6">
        <f t="shared" si="1"/>
        <v>37138.5</v>
      </c>
      <c r="P56" s="6">
        <f t="shared" si="1"/>
        <v>37138.541666666664</v>
      </c>
      <c r="Q56" s="6">
        <f t="shared" si="1"/>
        <v>37138.583333333336</v>
      </c>
      <c r="R56" s="6">
        <f t="shared" si="1"/>
        <v>37138.625</v>
      </c>
      <c r="S56" s="6">
        <f t="shared" si="1"/>
        <v>37138.666666666664</v>
      </c>
      <c r="T56" s="6">
        <f t="shared" si="1"/>
        <v>37138.708333333336</v>
      </c>
      <c r="U56" s="6">
        <f t="shared" si="1"/>
        <v>37138.75</v>
      </c>
      <c r="V56" s="6">
        <f t="shared" si="1"/>
        <v>37138.791666666664</v>
      </c>
      <c r="W56" s="6">
        <f t="shared" si="1"/>
        <v>37138.833333333336</v>
      </c>
      <c r="X56" s="6">
        <f t="shared" si="1"/>
        <v>37138.875</v>
      </c>
      <c r="Y56" s="6">
        <f t="shared" si="1"/>
        <v>37138.916666666664</v>
      </c>
      <c r="Z56" s="23">
        <f t="shared" si="1"/>
        <v>37138.958333333336</v>
      </c>
    </row>
    <row r="57" spans="1:26" x14ac:dyDescent="0.2">
      <c r="A57" s="24"/>
      <c r="B57" s="10" t="s">
        <v>0</v>
      </c>
      <c r="C57" s="13">
        <v>15803.5595209191</v>
      </c>
      <c r="D57" s="13">
        <v>15232.3151791119</v>
      </c>
      <c r="E57" s="13">
        <v>14920.711152550901</v>
      </c>
      <c r="F57" s="13">
        <v>14911.0811551509</v>
      </c>
      <c r="G57" s="13">
        <v>15688.7869883481</v>
      </c>
      <c r="H57" s="13">
        <v>17212.295681131902</v>
      </c>
      <c r="I57" s="13">
        <v>19164.993706729801</v>
      </c>
      <c r="J57" s="13">
        <v>20676.1500353058</v>
      </c>
      <c r="K57" s="13">
        <v>21776.777088114701</v>
      </c>
      <c r="L57" s="13">
        <v>22548.284465192901</v>
      </c>
      <c r="M57" s="13">
        <v>23019.890154421399</v>
      </c>
      <c r="N57" s="13">
        <v>23245.043254305801</v>
      </c>
      <c r="O57" s="13">
        <v>23509.446883848799</v>
      </c>
      <c r="P57" s="13">
        <v>23623.813213335699</v>
      </c>
      <c r="Q57" s="13">
        <v>23633.268001600602</v>
      </c>
      <c r="R57" s="13">
        <v>23570.1534670894</v>
      </c>
      <c r="S57" s="13">
        <v>23153.4691368981</v>
      </c>
      <c r="T57" s="13">
        <v>22279.335307659101</v>
      </c>
      <c r="U57" s="13">
        <v>22071.331870071299</v>
      </c>
      <c r="V57" s="13">
        <v>22156.629936844402</v>
      </c>
      <c r="W57" s="13">
        <v>21390.357335525699</v>
      </c>
      <c r="X57" s="13">
        <v>19923.102532745499</v>
      </c>
      <c r="Y57" s="13">
        <v>18052.7647644889</v>
      </c>
      <c r="Z57" s="25">
        <v>16710.009096383201</v>
      </c>
    </row>
    <row r="58" spans="1:26" x14ac:dyDescent="0.2">
      <c r="A58" s="26"/>
      <c r="B58" s="11" t="s">
        <v>2</v>
      </c>
      <c r="C58" s="14">
        <v>16459</v>
      </c>
      <c r="D58" s="14">
        <v>15903</v>
      </c>
      <c r="E58" s="14">
        <v>15568</v>
      </c>
      <c r="F58" s="14">
        <v>15715</v>
      </c>
      <c r="G58" s="14">
        <v>16434</v>
      </c>
      <c r="H58" s="14">
        <v>17778</v>
      </c>
      <c r="I58" s="14">
        <v>20614</v>
      </c>
      <c r="J58" s="14">
        <v>22333</v>
      </c>
      <c r="K58" s="14">
        <v>23477</v>
      </c>
      <c r="L58" s="14">
        <v>24408</v>
      </c>
      <c r="M58" s="14">
        <v>25018</v>
      </c>
      <c r="N58" s="14">
        <v>25218</v>
      </c>
      <c r="O58" s="14">
        <v>25479</v>
      </c>
      <c r="P58" s="14">
        <v>25498</v>
      </c>
      <c r="Q58" s="14">
        <v>25499</v>
      </c>
      <c r="R58" s="14">
        <v>25397</v>
      </c>
      <c r="S58" s="14">
        <v>24936</v>
      </c>
      <c r="T58" s="14">
        <v>23885</v>
      </c>
      <c r="U58" s="14">
        <v>23117</v>
      </c>
      <c r="V58" s="14">
        <v>23166</v>
      </c>
      <c r="W58" s="14">
        <v>22398</v>
      </c>
      <c r="X58" s="14">
        <v>20766</v>
      </c>
      <c r="Y58" s="14">
        <v>18462</v>
      </c>
      <c r="Z58" s="27">
        <v>17376</v>
      </c>
    </row>
    <row r="59" spans="1:26" x14ac:dyDescent="0.2">
      <c r="A59" s="24"/>
      <c r="B59" s="10" t="s">
        <v>1</v>
      </c>
      <c r="C59" s="13">
        <v>16423</v>
      </c>
      <c r="D59" s="13">
        <v>15805</v>
      </c>
      <c r="E59" s="13">
        <v>15442</v>
      </c>
      <c r="F59" s="13">
        <v>15410</v>
      </c>
      <c r="G59" s="13">
        <v>16056</v>
      </c>
      <c r="H59" s="13">
        <v>17363</v>
      </c>
      <c r="I59" s="13">
        <v>19160</v>
      </c>
      <c r="J59" s="13">
        <v>20784</v>
      </c>
      <c r="K59" s="13">
        <v>22039</v>
      </c>
      <c r="L59" s="13">
        <v>22929</v>
      </c>
      <c r="M59" s="13">
        <v>23364</v>
      </c>
      <c r="N59" s="13">
        <v>23558</v>
      </c>
      <c r="O59" s="13">
        <v>23798</v>
      </c>
      <c r="P59" s="13">
        <v>23925</v>
      </c>
      <c r="Q59" s="13">
        <v>23954</v>
      </c>
      <c r="R59" s="13">
        <v>23946</v>
      </c>
      <c r="S59" s="13">
        <v>23565</v>
      </c>
      <c r="T59" s="13">
        <v>22579</v>
      </c>
      <c r="U59" s="13">
        <v>21979</v>
      </c>
      <c r="V59" s="13">
        <v>22315</v>
      </c>
      <c r="W59" s="13">
        <v>21429</v>
      </c>
      <c r="X59" s="13">
        <v>19853</v>
      </c>
      <c r="Y59" s="13">
        <v>18098</v>
      </c>
      <c r="Z59" s="25">
        <v>17437</v>
      </c>
    </row>
    <row r="60" spans="1:26" x14ac:dyDescent="0.2">
      <c r="A60" s="26"/>
      <c r="B60" s="1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28"/>
    </row>
    <row r="61" spans="1:26" s="3" customFormat="1" x14ac:dyDescent="0.2">
      <c r="A61" s="29"/>
      <c r="B61" s="12" t="s">
        <v>27</v>
      </c>
      <c r="C61" s="7">
        <f>STDEV(C57,C58)</f>
        <v>463.46640742226407</v>
      </c>
      <c r="D61" s="7">
        <f t="shared" ref="D61:Z61" si="2">STDEV(D57,D58)</f>
        <v>474.24578488886067</v>
      </c>
      <c r="E61" s="7">
        <f t="shared" si="2"/>
        <v>457.70233341768272</v>
      </c>
      <c r="F61" s="7">
        <f t="shared" si="2"/>
        <v>568.45646671645488</v>
      </c>
      <c r="G61" s="7">
        <f t="shared" si="2"/>
        <v>526.94517396750825</v>
      </c>
      <c r="H61" s="7">
        <f t="shared" si="2"/>
        <v>400.01336001814923</v>
      </c>
      <c r="I61" s="7">
        <f t="shared" si="2"/>
        <v>1024.6021759533405</v>
      </c>
      <c r="J61" s="7">
        <f t="shared" si="2"/>
        <v>1171.5698454439607</v>
      </c>
      <c r="K61" s="7">
        <f t="shared" si="2"/>
        <v>1202.2391505228329</v>
      </c>
      <c r="L61" s="7">
        <f t="shared" si="2"/>
        <v>1315.0174657400667</v>
      </c>
      <c r="M61" s="7">
        <f t="shared" si="2"/>
        <v>1412.8770213642342</v>
      </c>
      <c r="N61" s="7">
        <f t="shared" si="2"/>
        <v>1395.0910938681106</v>
      </c>
      <c r="O61" s="7">
        <f t="shared" si="2"/>
        <v>1392.6843643376101</v>
      </c>
      <c r="P61" s="7">
        <f t="shared" si="2"/>
        <v>1325.2501860605523</v>
      </c>
      <c r="Q61" s="7">
        <f t="shared" si="2"/>
        <v>1319.2717479449434</v>
      </c>
      <c r="R61" s="7">
        <f t="shared" si="2"/>
        <v>1291.7755716082188</v>
      </c>
      <c r="S61" s="7">
        <f t="shared" si="2"/>
        <v>1260.4396609736627</v>
      </c>
      <c r="T61" s="7">
        <f t="shared" si="2"/>
        <v>1135.3763922660612</v>
      </c>
      <c r="U61" s="7">
        <f t="shared" si="2"/>
        <v>739.39902554324033</v>
      </c>
      <c r="V61" s="7">
        <f t="shared" si="2"/>
        <v>713.73241638401748</v>
      </c>
      <c r="W61" s="7">
        <f t="shared" si="2"/>
        <v>712.51096106265902</v>
      </c>
      <c r="X61" s="7">
        <f t="shared" si="2"/>
        <v>596.0185149406235</v>
      </c>
      <c r="Y61" s="7">
        <f t="shared" si="2"/>
        <v>289.37301013037245</v>
      </c>
      <c r="Z61" s="30">
        <f t="shared" si="2"/>
        <v>470.92668415599508</v>
      </c>
    </row>
    <row r="62" spans="1:26" s="3" customFormat="1" ht="12" thickBot="1" x14ac:dyDescent="0.25">
      <c r="A62" s="31"/>
      <c r="B62" s="32" t="s">
        <v>28</v>
      </c>
      <c r="C62" s="33">
        <f>STDEV(C57,C59)</f>
        <v>438.01056329954838</v>
      </c>
      <c r="D62" s="33">
        <f t="shared" ref="D62:Z62" si="3">STDEV(D57,D59)</f>
        <v>404.94932033257902</v>
      </c>
      <c r="E62" s="33">
        <f t="shared" si="3"/>
        <v>368.6068789881777</v>
      </c>
      <c r="F62" s="33">
        <f t="shared" si="3"/>
        <v>352.78889845455791</v>
      </c>
      <c r="G62" s="33">
        <f t="shared" si="3"/>
        <v>259.65881067899329</v>
      </c>
      <c r="H62" s="33">
        <f t="shared" si="3"/>
        <v>106.56404582573199</v>
      </c>
      <c r="I62" s="33">
        <f t="shared" si="3"/>
        <v>3.5310838918995309</v>
      </c>
      <c r="J62" s="33">
        <f t="shared" si="3"/>
        <v>76.261441385998566</v>
      </c>
      <c r="K62" s="33">
        <f t="shared" si="3"/>
        <v>185.41959917657763</v>
      </c>
      <c r="L62" s="33">
        <f t="shared" si="3"/>
        <v>269.20653636516289</v>
      </c>
      <c r="M62" s="33">
        <f t="shared" si="3"/>
        <v>243.32240528168472</v>
      </c>
      <c r="N62" s="33">
        <f t="shared" si="3"/>
        <v>221.29383709844171</v>
      </c>
      <c r="O62" s="33">
        <f t="shared" si="3"/>
        <v>204.03786516302358</v>
      </c>
      <c r="P62" s="33">
        <f t="shared" si="3"/>
        <v>212.97121925411298</v>
      </c>
      <c r="Q62" s="33">
        <f t="shared" si="3"/>
        <v>226.79177101172755</v>
      </c>
      <c r="R62" s="33">
        <f t="shared" si="3"/>
        <v>265.7636321065383</v>
      </c>
      <c r="S62" s="33">
        <f t="shared" si="3"/>
        <v>290.99626396690604</v>
      </c>
      <c r="T62" s="33">
        <f t="shared" si="3"/>
        <v>211.8949360364301</v>
      </c>
      <c r="U62" s="33">
        <f t="shared" si="3"/>
        <v>65.288491447050703</v>
      </c>
      <c r="V62" s="33">
        <f t="shared" si="3"/>
        <v>111.98454559426548</v>
      </c>
      <c r="W62" s="33">
        <f t="shared" si="3"/>
        <v>27.324490092894411</v>
      </c>
      <c r="X62" s="33">
        <f t="shared" si="3"/>
        <v>49.569976282694377</v>
      </c>
      <c r="Y62" s="33">
        <f t="shared" si="3"/>
        <v>31.986141778469154</v>
      </c>
      <c r="Z62" s="34">
        <f t="shared" si="3"/>
        <v>514.06019780837448</v>
      </c>
    </row>
    <row r="69" spans="9:9" x14ac:dyDescent="0.2">
      <c r="I69" s="5"/>
    </row>
  </sheetData>
  <mergeCells count="3">
    <mergeCell ref="L9:M9"/>
    <mergeCell ref="Q9:R9"/>
    <mergeCell ref="V9:W9"/>
  </mergeCells>
  <phoneticPr fontId="0" type="noConversion"/>
  <printOptions horizontalCentered="1"/>
  <pageMargins left="0.5" right="0.5" top="0.5" bottom="0.5" header="0.5" footer="0.5"/>
  <pageSetup scale="64" orientation="landscape" r:id="rId1"/>
  <headerFooter alignWithMargins="0">
    <oddHeader xml:space="preserve">&amp;C&amp;"Arial,Bold"DAILY LOAD FORECAST COMPARISON-NYISO
</oddHeader>
    <oddFooter>&amp;C&amp;"Arial,Bold"&amp;8EAST POWER TRADING
&amp;"Arial,Regular"Copyright 2001 East Power Trading. All rights reserved.</oddFooter>
  </headerFooter>
  <drawing r:id="rId2"/>
  <legacyDrawing r:id="rId3"/>
  <controls>
    <mc:AlternateContent xmlns:mc="http://schemas.openxmlformats.org/markup-compatibility/2006">
      <mc:Choice Requires="x14">
        <control shapeId="2057" r:id="rId4" name="cmdRefresh">
          <controlPr defaultSize="0" autoLine="0" r:id="rId5">
            <anchor moveWithCells="1">
              <from>
                <xdr:col>3</xdr:col>
                <xdr:colOff>9525</xdr:colOff>
                <xdr:row>1</xdr:row>
                <xdr:rowOff>9525</xdr:rowOff>
              </from>
              <to>
                <xdr:col>6</xdr:col>
                <xdr:colOff>342900</xdr:colOff>
                <xdr:row>4</xdr:row>
                <xdr:rowOff>66675</xdr:rowOff>
              </to>
            </anchor>
          </controlPr>
        </control>
      </mc:Choice>
      <mc:Fallback>
        <control shapeId="2057" r:id="rId4" name="cmdRefresh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DailySummary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NY Estimated vs. Actual Loads</dc:title>
  <dc:subject>Compares previous day's forecast to actual load</dc:subject>
  <dc:creator>Cory Willis</dc:creator>
  <cp:lastModifiedBy>Felienne</cp:lastModifiedBy>
  <cp:lastPrinted>2001-09-04T23:01:15Z</cp:lastPrinted>
  <dcterms:created xsi:type="dcterms:W3CDTF">2001-06-12T18:43:56Z</dcterms:created>
  <dcterms:modified xsi:type="dcterms:W3CDTF">2014-09-03T10:58:30Z</dcterms:modified>
</cp:coreProperties>
</file>