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T16" i="10" s="1"/>
  <c r="V9" i="10"/>
  <c r="X9" i="10"/>
  <c r="X16" i="10" s="1"/>
  <c r="AD9" i="10"/>
  <c r="AD16" i="10" s="1"/>
  <c r="T10" i="10"/>
  <c r="BN10" i="10"/>
  <c r="BR10" i="10"/>
  <c r="BT10" i="10" s="1"/>
  <c r="BV10" i="10" s="1"/>
  <c r="R11" i="10"/>
  <c r="BR11" i="10" s="1"/>
  <c r="BT11" i="10" s="1"/>
  <c r="BV11" i="10" s="1"/>
  <c r="BN11" i="10"/>
  <c r="R12" i="10"/>
  <c r="BN12" i="10"/>
  <c r="R13" i="10"/>
  <c r="BN13" i="10"/>
  <c r="BR13" i="10"/>
  <c r="BT13" i="10"/>
  <c r="BV13" i="10"/>
  <c r="BN14" i="10"/>
  <c r="BR14" i="10" s="1"/>
  <c r="BT14" i="10" s="1"/>
  <c r="BV14" i="10" s="1"/>
  <c r="BR15" i="10"/>
  <c r="BV15" i="10"/>
  <c r="N16" i="10"/>
  <c r="P16" i="10"/>
  <c r="V16" i="10"/>
  <c r="Z16" i="10"/>
  <c r="AB16" i="10"/>
  <c r="AF16" i="10"/>
  <c r="AH16" i="10"/>
  <c r="AJ16" i="10"/>
  <c r="AL16" i="10"/>
  <c r="AL37" i="10" s="1"/>
  <c r="AN16" i="10"/>
  <c r="AP16" i="10"/>
  <c r="AR16" i="10"/>
  <c r="AT16" i="10"/>
  <c r="AV16" i="10"/>
  <c r="AX16" i="10"/>
  <c r="AZ16" i="10"/>
  <c r="BB16" i="10"/>
  <c r="BB37" i="10" s="1"/>
  <c r="BB205" i="10" s="1"/>
  <c r="BB216" i="10" s="1"/>
  <c r="BD16" i="10"/>
  <c r="BF16" i="10"/>
  <c r="BH16" i="10"/>
  <c r="BJ16" i="10"/>
  <c r="BL16" i="10"/>
  <c r="BP16" i="10"/>
  <c r="R18" i="10"/>
  <c r="BN18" i="10"/>
  <c r="BR18" i="10"/>
  <c r="BN19" i="10"/>
  <c r="BR20" i="10"/>
  <c r="BT20" i="10"/>
  <c r="BV20" i="10" s="1"/>
  <c r="BR21" i="10"/>
  <c r="BT21" i="10"/>
  <c r="BV21" i="10" s="1"/>
  <c r="BR22" i="10"/>
  <c r="BT22" i="10"/>
  <c r="BV22" i="10"/>
  <c r="BR23" i="10"/>
  <c r="BT23" i="10" s="1"/>
  <c r="BV23" i="10" s="1"/>
  <c r="BR24" i="10"/>
  <c r="BT24" i="10" s="1"/>
  <c r="BV24" i="10" s="1"/>
  <c r="R25" i="10"/>
  <c r="BN25" i="10"/>
  <c r="BR25" i="10"/>
  <c r="R26" i="10"/>
  <c r="BN26" i="10"/>
  <c r="R27" i="10"/>
  <c r="BN27" i="10"/>
  <c r="R28" i="10"/>
  <c r="BN28" i="10"/>
  <c r="BR28" i="10"/>
  <c r="BT28" i="10" s="1"/>
  <c r="R29" i="10"/>
  <c r="BR29" i="10" s="1"/>
  <c r="BN29" i="10"/>
  <c r="R30" i="10"/>
  <c r="BN30" i="10"/>
  <c r="R31" i="10"/>
  <c r="BN31" i="10"/>
  <c r="BR31" i="10"/>
  <c r="BT31" i="10"/>
  <c r="BV31" i="10" s="1"/>
  <c r="R32" i="10"/>
  <c r="BN32" i="10"/>
  <c r="BT32" i="10" s="1"/>
  <c r="BV32" i="10" s="1"/>
  <c r="BR32" i="10"/>
  <c r="BN33" i="10"/>
  <c r="BR33" i="10"/>
  <c r="BT33" i="10" s="1"/>
  <c r="BV33" i="10" s="1"/>
  <c r="BR34" i="10"/>
  <c r="BT34" i="10"/>
  <c r="BV34" i="10" s="1"/>
  <c r="N35" i="10"/>
  <c r="P35" i="10"/>
  <c r="P37" i="10" s="1"/>
  <c r="T35" i="10"/>
  <c r="T37" i="10" s="1"/>
  <c r="V35" i="10"/>
  <c r="X35" i="10"/>
  <c r="X37" i="10" s="1"/>
  <c r="Z35" i="10"/>
  <c r="Z37" i="10" s="1"/>
  <c r="AB35" i="10"/>
  <c r="AD35" i="10"/>
  <c r="AF35" i="10"/>
  <c r="AH35" i="10"/>
  <c r="AH37" i="10" s="1"/>
  <c r="AJ35" i="10"/>
  <c r="AJ37" i="10" s="1"/>
  <c r="AL35" i="10"/>
  <c r="AN35" i="10"/>
  <c r="AN37" i="10" s="1"/>
  <c r="AP35" i="10"/>
  <c r="AP37" i="10" s="1"/>
  <c r="AR35" i="10"/>
  <c r="AT35" i="10"/>
  <c r="AT37" i="10" s="1"/>
  <c r="AV35" i="10"/>
  <c r="AX35" i="10"/>
  <c r="AX37" i="10" s="1"/>
  <c r="AZ35" i="10"/>
  <c r="BB35" i="10"/>
  <c r="BD35" i="10"/>
  <c r="BD37" i="10" s="1"/>
  <c r="BF35" i="10"/>
  <c r="BF37" i="10" s="1"/>
  <c r="BH35" i="10"/>
  <c r="BJ35" i="10"/>
  <c r="BJ37" i="10" s="1"/>
  <c r="BL35" i="10"/>
  <c r="BP35" i="10"/>
  <c r="BP37" i="10" s="1"/>
  <c r="V37" i="10"/>
  <c r="AB37" i="10"/>
  <c r="AR37" i="10"/>
  <c r="AZ37" i="10"/>
  <c r="BH37" i="10"/>
  <c r="BN41" i="10"/>
  <c r="BN42" i="10"/>
  <c r="BN43" i="10"/>
  <c r="BN44" i="10"/>
  <c r="BN45" i="10"/>
  <c r="BN46" i="10"/>
  <c r="BR46" i="10" s="1"/>
  <c r="BN47" i="10"/>
  <c r="BN48" i="10"/>
  <c r="BR48" i="10"/>
  <c r="BN49" i="10"/>
  <c r="BN50" i="10"/>
  <c r="BR50" i="10"/>
  <c r="R51" i="10"/>
  <c r="BN51" i="10"/>
  <c r="R52" i="10"/>
  <c r="BN52" i="10"/>
  <c r="R53" i="10"/>
  <c r="BN53" i="10"/>
  <c r="BR53" i="10"/>
  <c r="BT53" i="10" s="1"/>
  <c r="R54" i="10"/>
  <c r="BR54" i="10" s="1"/>
  <c r="BN54" i="10"/>
  <c r="R55" i="10"/>
  <c r="BN55" i="10"/>
  <c r="R56" i="10"/>
  <c r="BN56" i="10"/>
  <c r="BR56" i="10"/>
  <c r="BT56" i="10"/>
  <c r="BV56" i="10" s="1"/>
  <c r="R57" i="10"/>
  <c r="BN57" i="10"/>
  <c r="BT57" i="10" s="1"/>
  <c r="BV57" i="10" s="1"/>
  <c r="BR57" i="10"/>
  <c r="R58" i="10"/>
  <c r="BN58" i="10"/>
  <c r="BR58" i="10" s="1"/>
  <c r="R59" i="10"/>
  <c r="BN59" i="10"/>
  <c r="R60" i="10"/>
  <c r="BN60" i="10"/>
  <c r="R61" i="10"/>
  <c r="BN61" i="10"/>
  <c r="BR61" i="10"/>
  <c r="BT61" i="10" s="1"/>
  <c r="R62" i="10"/>
  <c r="BR62" i="10" s="1"/>
  <c r="BN62" i="10"/>
  <c r="R63" i="10"/>
  <c r="BN63" i="10"/>
  <c r="R64" i="10"/>
  <c r="BN64" i="10"/>
  <c r="BR64" i="10"/>
  <c r="BT64" i="10"/>
  <c r="BV64" i="10" s="1"/>
  <c r="R65" i="10"/>
  <c r="BN65" i="10"/>
  <c r="BT65" i="10" s="1"/>
  <c r="BV65" i="10" s="1"/>
  <c r="BR65" i="10"/>
  <c r="R66" i="10"/>
  <c r="BN66" i="10"/>
  <c r="R67" i="10"/>
  <c r="BN67" i="10"/>
  <c r="R68" i="10"/>
  <c r="BN68" i="10"/>
  <c r="BR69" i="10"/>
  <c r="BT69" i="10"/>
  <c r="BV69" i="10"/>
  <c r="N70" i="10"/>
  <c r="P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P70" i="10"/>
  <c r="AH73" i="10"/>
  <c r="AH80" i="10" s="1"/>
  <c r="AH205" i="10" s="1"/>
  <c r="AH216" i="10" s="1"/>
  <c r="AH74" i="10"/>
  <c r="BN74" i="10"/>
  <c r="BR74" i="10"/>
  <c r="BT74" i="10"/>
  <c r="BV74" i="10" s="1"/>
  <c r="BN75" i="10"/>
  <c r="BR75" i="10"/>
  <c r="BT75" i="10"/>
  <c r="BV75" i="10" s="1"/>
  <c r="R76" i="10"/>
  <c r="BV76" i="10" s="1"/>
  <c r="BN76" i="10"/>
  <c r="BR76" i="10"/>
  <c r="BT76" i="10"/>
  <c r="R77" i="10"/>
  <c r="BN77" i="10"/>
  <c r="R78" i="10"/>
  <c r="BR78" i="10" s="1"/>
  <c r="BN78" i="10"/>
  <c r="BR79" i="10"/>
  <c r="N80" i="10"/>
  <c r="P80" i="10"/>
  <c r="R80" i="10"/>
  <c r="T80" i="10"/>
  <c r="V80" i="10"/>
  <c r="X80" i="10"/>
  <c r="Z80" i="10"/>
  <c r="Z205" i="10" s="1"/>
  <c r="AB80" i="10"/>
  <c r="AD80" i="10"/>
  <c r="AF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P80" i="10"/>
  <c r="R83" i="10"/>
  <c r="BN83" i="10"/>
  <c r="BR83" i="10"/>
  <c r="BT83" i="10"/>
  <c r="BV83" i="10"/>
  <c r="R84" i="10"/>
  <c r="BN84" i="10"/>
  <c r="BT84" i="10" s="1"/>
  <c r="BV84" i="10" s="1"/>
  <c r="BR84" i="10"/>
  <c r="R85" i="10"/>
  <c r="BN85" i="10"/>
  <c r="R86" i="10"/>
  <c r="BN86" i="10"/>
  <c r="R87" i="10"/>
  <c r="BN87" i="10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N92" i="10"/>
  <c r="BR92" i="10"/>
  <c r="BT92" i="10"/>
  <c r="R93" i="10"/>
  <c r="BN93" i="10"/>
  <c r="BT93" i="10" s="1"/>
  <c r="BV93" i="10" s="1"/>
  <c r="BR93" i="10"/>
  <c r="R94" i="10"/>
  <c r="BN94" i="10"/>
  <c r="BR94" i="10" s="1"/>
  <c r="R95" i="10"/>
  <c r="BN95" i="10"/>
  <c r="R96" i="10"/>
  <c r="BN96" i="10"/>
  <c r="R97" i="10"/>
  <c r="BN97" i="10"/>
  <c r="BR97" i="10"/>
  <c r="BT97" i="10" s="1"/>
  <c r="R98" i="10"/>
  <c r="BN98" i="10"/>
  <c r="R99" i="10"/>
  <c r="BN99" i="10"/>
  <c r="R100" i="10"/>
  <c r="BN100" i="10"/>
  <c r="BR100" i="10"/>
  <c r="BT100" i="10"/>
  <c r="BV100" i="10" s="1"/>
  <c r="BT101" i="10"/>
  <c r="BV101" i="10"/>
  <c r="R102" i="10"/>
  <c r="BR102" i="10" s="1"/>
  <c r="BT102" i="10" s="1"/>
  <c r="BN102" i="10"/>
  <c r="BV102" i="10"/>
  <c r="R103" i="10"/>
  <c r="BN103" i="10"/>
  <c r="R104" i="10"/>
  <c r="BN104" i="10"/>
  <c r="BR104" i="10"/>
  <c r="BT104" i="10" s="1"/>
  <c r="BT105" i="10"/>
  <c r="BV105" i="10"/>
  <c r="R106" i="10"/>
  <c r="BN106" i="10"/>
  <c r="BR106" i="10"/>
  <c r="BT106" i="10"/>
  <c r="BV106" i="10"/>
  <c r="R107" i="10"/>
  <c r="BN107" i="10"/>
  <c r="BT107" i="10" s="1"/>
  <c r="BV107" i="10" s="1"/>
  <c r="BR107" i="10"/>
  <c r="R108" i="10"/>
  <c r="BN108" i="10"/>
  <c r="R109" i="10"/>
  <c r="BR109" i="10" s="1"/>
  <c r="BT109" i="10" s="1"/>
  <c r="BN109" i="10"/>
  <c r="R110" i="10"/>
  <c r="BN110" i="10"/>
  <c r="R111" i="10"/>
  <c r="BV111" i="10" s="1"/>
  <c r="BN111" i="10"/>
  <c r="BR111" i="10"/>
  <c r="BT111" i="10"/>
  <c r="R112" i="10"/>
  <c r="BN112" i="10"/>
  <c r="R113" i="10"/>
  <c r="BN113" i="10"/>
  <c r="R114" i="10"/>
  <c r="BN114" i="10"/>
  <c r="BR114" i="10"/>
  <c r="BT114" i="10"/>
  <c r="BV114" i="10"/>
  <c r="R115" i="10"/>
  <c r="BN115" i="10"/>
  <c r="BR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BR120" i="10"/>
  <c r="BT120" i="10"/>
  <c r="R121" i="10"/>
  <c r="BN121" i="10"/>
  <c r="BT121" i="10" s="1"/>
  <c r="BV121" i="10" s="1"/>
  <c r="BR121" i="10"/>
  <c r="R122" i="10"/>
  <c r="BN122" i="10"/>
  <c r="BR122" i="10"/>
  <c r="R123" i="10"/>
  <c r="BN123" i="10"/>
  <c r="R124" i="10"/>
  <c r="BN124" i="10"/>
  <c r="R125" i="10"/>
  <c r="BN125" i="10"/>
  <c r="BR125" i="10"/>
  <c r="BT125" i="10" s="1"/>
  <c r="R126" i="10"/>
  <c r="BN126" i="10"/>
  <c r="R127" i="10"/>
  <c r="BN127" i="10"/>
  <c r="R128" i="10"/>
  <c r="BN128" i="10"/>
  <c r="BR128" i="10"/>
  <c r="BT128" i="10"/>
  <c r="BV128" i="10"/>
  <c r="R129" i="10"/>
  <c r="BN129" i="10"/>
  <c r="BT129" i="10" s="1"/>
  <c r="BV129" i="10" s="1"/>
  <c r="BR129" i="10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N135" i="10"/>
  <c r="BR135" i="10" s="1"/>
  <c r="R136" i="10"/>
  <c r="BN136" i="10"/>
  <c r="BR136" i="10"/>
  <c r="BT136" i="10" s="1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H200" i="10" s="1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N140" i="10"/>
  <c r="BR140" i="10" s="1"/>
  <c r="BN142" i="10"/>
  <c r="BR142" i="10" s="1"/>
  <c r="BT142" i="10" s="1"/>
  <c r="BV142" i="10"/>
  <c r="BN144" i="10"/>
  <c r="BN146" i="10"/>
  <c r="BR146" i="10" s="1"/>
  <c r="BT146" i="10" s="1"/>
  <c r="BV146" i="10" s="1"/>
  <c r="BN149" i="10"/>
  <c r="BN150" i="10"/>
  <c r="BR150" i="10" s="1"/>
  <c r="BT150" i="10" s="1"/>
  <c r="BV150" i="10" s="1"/>
  <c r="BN151" i="10"/>
  <c r="BR151" i="10" s="1"/>
  <c r="BT151" i="10"/>
  <c r="BV151" i="10" s="1"/>
  <c r="BR152" i="10"/>
  <c r="BT152" i="10" s="1"/>
  <c r="BV152" i="10" s="1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P153" i="10"/>
  <c r="AH156" i="10"/>
  <c r="BN156" i="10"/>
  <c r="BR156" i="10" s="1"/>
  <c r="BV156" i="10" s="1"/>
  <c r="AH157" i="10"/>
  <c r="BN157" i="10" s="1"/>
  <c r="X158" i="10"/>
  <c r="AD158" i="10"/>
  <c r="X159" i="10"/>
  <c r="Z159" i="10"/>
  <c r="Z163" i="10" s="1"/>
  <c r="Z200" i="10" s="1"/>
  <c r="AB159" i="10"/>
  <c r="AD159" i="10"/>
  <c r="BN159" i="10"/>
  <c r="BN160" i="10"/>
  <c r="BR160" i="10"/>
  <c r="BT160" i="10" s="1"/>
  <c r="BV160" i="10" s="1"/>
  <c r="AL161" i="10"/>
  <c r="AN161" i="10"/>
  <c r="AN163" i="10" s="1"/>
  <c r="BR162" i="10"/>
  <c r="N163" i="10"/>
  <c r="P163" i="10"/>
  <c r="R163" i="10"/>
  <c r="T163" i="10"/>
  <c r="V163" i="10"/>
  <c r="AB163" i="10"/>
  <c r="AD163" i="10"/>
  <c r="AF163" i="10"/>
  <c r="AH163" i="10"/>
  <c r="AJ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L200" i="10" s="1"/>
  <c r="BP163" i="10"/>
  <c r="Q166" i="10"/>
  <c r="BN166" i="10"/>
  <c r="BR166" i="10"/>
  <c r="BU166" i="10"/>
  <c r="O167" i="10"/>
  <c r="Q167" i="10"/>
  <c r="BN167" i="10"/>
  <c r="M168" i="10"/>
  <c r="BN168" i="10"/>
  <c r="BR168" i="10"/>
  <c r="BT168" i="10"/>
  <c r="BR169" i="10"/>
  <c r="BT169" i="10"/>
  <c r="M170" i="10"/>
  <c r="R170" i="10"/>
  <c r="T170" i="10"/>
  <c r="V170" i="10"/>
  <c r="V205" i="10" s="1"/>
  <c r="V216" i="10" s="1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P170" i="10"/>
  <c r="BU170" i="10"/>
  <c r="BN172" i="10"/>
  <c r="BR172" i="10" s="1"/>
  <c r="BT172" i="10" s="1"/>
  <c r="BV172" i="10" s="1"/>
  <c r="R175" i="10"/>
  <c r="R178" i="10" s="1"/>
  <c r="R200" i="10" s="1"/>
  <c r="BN175" i="10"/>
  <c r="BR175" i="10"/>
  <c r="BR178" i="10" s="1"/>
  <c r="BN176" i="10"/>
  <c r="BR176" i="10"/>
  <c r="BT176" i="10"/>
  <c r="BV176" i="10"/>
  <c r="BN177" i="10"/>
  <c r="BR177" i="10"/>
  <c r="BT177" i="10"/>
  <c r="BV177" i="10" s="1"/>
  <c r="N178" i="10"/>
  <c r="P178" i="10"/>
  <c r="T178" i="10"/>
  <c r="V178" i="10"/>
  <c r="X178" i="10"/>
  <c r="Z178" i="10"/>
  <c r="AB178" i="10"/>
  <c r="AD178" i="10"/>
  <c r="AF178" i="10"/>
  <c r="AH178" i="10"/>
  <c r="AJ178" i="10"/>
  <c r="AJ200" i="10" s="1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N180" i="10"/>
  <c r="BR180" i="10" s="1"/>
  <c r="BT180" i="10"/>
  <c r="BV180" i="10" s="1"/>
  <c r="AD182" i="10"/>
  <c r="BN185" i="10"/>
  <c r="BR185" i="10"/>
  <c r="BT185" i="10"/>
  <c r="BV185" i="10"/>
  <c r="Z186" i="10"/>
  <c r="AB186" i="10"/>
  <c r="AD186" i="10"/>
  <c r="AF186" i="10"/>
  <c r="AL187" i="10"/>
  <c r="BN187" i="10"/>
  <c r="BR187" i="10"/>
  <c r="P188" i="10"/>
  <c r="AR188" i="10"/>
  <c r="AR190" i="10" s="1"/>
  <c r="BN188" i="10"/>
  <c r="AH189" i="10"/>
  <c r="AL189" i="10"/>
  <c r="BN189" i="10"/>
  <c r="N190" i="10"/>
  <c r="P190" i="10"/>
  <c r="R190" i="10"/>
  <c r="S190" i="10"/>
  <c r="T190" i="10"/>
  <c r="U190" i="10"/>
  <c r="U200" i="10" s="1"/>
  <c r="U205" i="10" s="1"/>
  <c r="U216" i="10" s="1"/>
  <c r="V190" i="10"/>
  <c r="W190" i="10"/>
  <c r="X190" i="10"/>
  <c r="Y190" i="10"/>
  <c r="Z190" i="10"/>
  <c r="AA190" i="10"/>
  <c r="AC190" i="10"/>
  <c r="AC200" i="10" s="1"/>
  <c r="AC205" i="10" s="1"/>
  <c r="AD190" i="10"/>
  <c r="AE190" i="10"/>
  <c r="AF190" i="10"/>
  <c r="AH190" i="10"/>
  <c r="AJ190" i="10"/>
  <c r="AL190" i="10"/>
  <c r="AN190" i="10"/>
  <c r="AP190" i="10"/>
  <c r="AP200" i="10" s="1"/>
  <c r="AT190" i="10"/>
  <c r="AU190" i="10"/>
  <c r="AU200" i="10" s="1"/>
  <c r="AU205" i="10" s="1"/>
  <c r="AU216" i="10" s="1"/>
  <c r="AV190" i="10"/>
  <c r="AW190" i="10"/>
  <c r="AX190" i="10"/>
  <c r="AY190" i="10"/>
  <c r="AY200" i="10" s="1"/>
  <c r="AY205" i="10" s="1"/>
  <c r="AY216" i="10" s="1"/>
  <c r="AZ190" i="10"/>
  <c r="AZ200" i="10" s="1"/>
  <c r="AZ205" i="10" s="1"/>
  <c r="AZ216" i="10" s="1"/>
  <c r="BA190" i="10"/>
  <c r="BB190" i="10"/>
  <c r="BC190" i="10"/>
  <c r="BC200" i="10" s="1"/>
  <c r="BC205" i="10" s="1"/>
  <c r="BC216" i="10" s="1"/>
  <c r="BD190" i="10"/>
  <c r="BE190" i="10"/>
  <c r="BF190" i="10"/>
  <c r="BG190" i="10"/>
  <c r="BG200" i="10" s="1"/>
  <c r="BG205" i="10" s="1"/>
  <c r="BG216" i="10" s="1"/>
  <c r="BH190" i="10"/>
  <c r="BH200" i="10" s="1"/>
  <c r="BH205" i="10" s="1"/>
  <c r="BH216" i="10" s="1"/>
  <c r="BI190" i="10"/>
  <c r="BJ190" i="10"/>
  <c r="BK190" i="10"/>
  <c r="BK200" i="10" s="1"/>
  <c r="BK205" i="10" s="1"/>
  <c r="BK216" i="10" s="1"/>
  <c r="BL190" i="10"/>
  <c r="BM190" i="10"/>
  <c r="BO190" i="10"/>
  <c r="BO200" i="10" s="1"/>
  <c r="BO205" i="10" s="1"/>
  <c r="BO216" i="10" s="1"/>
  <c r="BP190" i="10"/>
  <c r="BQ190" i="10"/>
  <c r="BQ200" i="10" s="1"/>
  <c r="BQ205" i="10" s="1"/>
  <c r="BQ216" i="10" s="1"/>
  <c r="BS190" i="10"/>
  <c r="BS200" i="10" s="1"/>
  <c r="BS205" i="10" s="1"/>
  <c r="BU190" i="10"/>
  <c r="BW190" i="10"/>
  <c r="BW200" i="10" s="1"/>
  <c r="P193" i="10"/>
  <c r="P196" i="10" s="1"/>
  <c r="AH193" i="10"/>
  <c r="BN193" i="10" s="1"/>
  <c r="BR193" i="10" s="1"/>
  <c r="BT193" i="10" s="1"/>
  <c r="P194" i="10"/>
  <c r="AH194" i="10"/>
  <c r="BN194" i="10"/>
  <c r="BN195" i="10"/>
  <c r="N196" i="10"/>
  <c r="O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P196" i="10"/>
  <c r="P198" i="10"/>
  <c r="V198" i="10"/>
  <c r="Z198" i="10"/>
  <c r="AF198" i="10"/>
  <c r="AH198" i="10"/>
  <c r="AJ198" i="10"/>
  <c r="S200" i="10"/>
  <c r="V200" i="10"/>
  <c r="W200" i="10"/>
  <c r="Y200" i="10"/>
  <c r="AA200" i="10"/>
  <c r="AE200" i="10"/>
  <c r="AE205" i="10" s="1"/>
  <c r="AE216" i="10" s="1"/>
  <c r="AT200" i="10"/>
  <c r="AW200" i="10"/>
  <c r="BA200" i="10"/>
  <c r="BB200" i="10"/>
  <c r="BD200" i="10"/>
  <c r="BD205" i="10" s="1"/>
  <c r="BE200" i="10"/>
  <c r="BI200" i="10"/>
  <c r="BJ200" i="10"/>
  <c r="BM200" i="10"/>
  <c r="BU200" i="10"/>
  <c r="P202" i="10"/>
  <c r="BN202" i="10"/>
  <c r="S205" i="10"/>
  <c r="W205" i="10"/>
  <c r="W216" i="10" s="1"/>
  <c r="Y205" i="10"/>
  <c r="Y216" i="10" s="1"/>
  <c r="AA205" i="10"/>
  <c r="AA216" i="10" s="1"/>
  <c r="AJ205" i="10"/>
  <c r="AJ216" i="10" s="1"/>
  <c r="AW205" i="10"/>
  <c r="AW216" i="10" s="1"/>
  <c r="BA205" i="10"/>
  <c r="BA216" i="10" s="1"/>
  <c r="BE205" i="10"/>
  <c r="BI205" i="10"/>
  <c r="BJ205" i="10"/>
  <c r="BJ216" i="10" s="1"/>
  <c r="BM205" i="10"/>
  <c r="BU205" i="10"/>
  <c r="BU216" i="10" s="1"/>
  <c r="P208" i="10"/>
  <c r="BN208" i="10"/>
  <c r="BT208" i="10"/>
  <c r="BV208" i="10" s="1"/>
  <c r="BN210" i="10"/>
  <c r="BR210" i="10"/>
  <c r="BN212" i="10"/>
  <c r="BT212" i="10"/>
  <c r="AD214" i="10"/>
  <c r="AH214" i="10"/>
  <c r="AP214" i="10"/>
  <c r="AR214" i="10"/>
  <c r="BN214" i="10"/>
  <c r="BT214" i="10" s="1"/>
  <c r="BV214" i="10" s="1"/>
  <c r="S216" i="10"/>
  <c r="Z216" i="10"/>
  <c r="AC216" i="10"/>
  <c r="BD216" i="10"/>
  <c r="BE216" i="10"/>
  <c r="BI216" i="10"/>
  <c r="BM216" i="10"/>
  <c r="BS216" i="10"/>
  <c r="BW216" i="10"/>
  <c r="G6" i="6"/>
  <c r="G7" i="6"/>
  <c r="G8" i="6"/>
  <c r="G10" i="6"/>
  <c r="G12" i="6"/>
  <c r="C14" i="6"/>
  <c r="E14" i="6"/>
  <c r="G14" i="6" s="1"/>
  <c r="A1" i="15"/>
  <c r="A2" i="15"/>
  <c r="BY2" i="15"/>
  <c r="BU3" i="15"/>
  <c r="BY3" i="15"/>
  <c r="B4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D7" i="15"/>
  <c r="BF7" i="15"/>
  <c r="BH7" i="15"/>
  <c r="BJ7" i="15"/>
  <c r="BL7" i="15"/>
  <c r="BM7" i="15"/>
  <c r="BO7" i="15"/>
  <c r="BQ7" i="15"/>
  <c r="BS7" i="15"/>
  <c r="BB7" i="15" s="1"/>
  <c r="BF9" i="15"/>
  <c r="BQ9" i="15" s="1"/>
  <c r="BS9" i="15"/>
  <c r="BQ10" i="15"/>
  <c r="BW10" i="15" s="1"/>
  <c r="BS10" i="15"/>
  <c r="BU10" i="15"/>
  <c r="BY10" i="15"/>
  <c r="R11" i="15"/>
  <c r="BQ11" i="15"/>
  <c r="BU11" i="15"/>
  <c r="R12" i="15"/>
  <c r="BQ12" i="15"/>
  <c r="BW12" i="15" s="1"/>
  <c r="BU12" i="15"/>
  <c r="BY12" i="15"/>
  <c r="R13" i="15"/>
  <c r="BQ13" i="15"/>
  <c r="BF14" i="15"/>
  <c r="BS14" i="15"/>
  <c r="BU15" i="15"/>
  <c r="BY15" i="15"/>
  <c r="N16" i="15"/>
  <c r="P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H16" i="15"/>
  <c r="BJ16" i="15"/>
  <c r="BL16" i="15"/>
  <c r="BM16" i="15"/>
  <c r="BM37" i="15" s="1"/>
  <c r="BO16" i="15"/>
  <c r="R18" i="15"/>
  <c r="BQ18" i="15"/>
  <c r="BU18" i="15"/>
  <c r="AV19" i="15"/>
  <c r="AV35" i="15" s="1"/>
  <c r="AZ19" i="15"/>
  <c r="BQ19" i="15"/>
  <c r="BS19" i="15"/>
  <c r="BQ20" i="15"/>
  <c r="BW20" i="15" s="1"/>
  <c r="BY20" i="15" s="1"/>
  <c r="BU20" i="15"/>
  <c r="BQ21" i="15"/>
  <c r="BU21" i="15"/>
  <c r="BW21" i="15" s="1"/>
  <c r="BY21" i="15" s="1"/>
  <c r="BQ22" i="15"/>
  <c r="BW22" i="15" s="1"/>
  <c r="BU22" i="15"/>
  <c r="BY22" i="15"/>
  <c r="BQ23" i="15"/>
  <c r="BU23" i="15"/>
  <c r="BW23" i="15"/>
  <c r="BY23" i="15" s="1"/>
  <c r="BQ24" i="15"/>
  <c r="BW24" i="15" s="1"/>
  <c r="BY24" i="15" s="1"/>
  <c r="BU24" i="15"/>
  <c r="R25" i="15"/>
  <c r="BQ25" i="15"/>
  <c r="BU25" i="15"/>
  <c r="R26" i="15"/>
  <c r="BQ26" i="15"/>
  <c r="BW26" i="15" s="1"/>
  <c r="BY26" i="15" s="1"/>
  <c r="BU26" i="15"/>
  <c r="R27" i="15"/>
  <c r="BQ27" i="15"/>
  <c r="R28" i="15"/>
  <c r="BU28" i="15" s="1"/>
  <c r="BQ28" i="15"/>
  <c r="BW28" i="15"/>
  <c r="R29" i="15"/>
  <c r="BU29" i="15" s="1"/>
  <c r="BW29" i="15" s="1"/>
  <c r="BQ29" i="15"/>
  <c r="R30" i="15"/>
  <c r="BQ30" i="15"/>
  <c r="R31" i="15"/>
  <c r="BU31" i="15" s="1"/>
  <c r="BQ31" i="15"/>
  <c r="BW31" i="15"/>
  <c r="BY31" i="15" s="1"/>
  <c r="R32" i="15"/>
  <c r="BQ32" i="15"/>
  <c r="BW32" i="15" s="1"/>
  <c r="BU32" i="15"/>
  <c r="BY32" i="15"/>
  <c r="BQ33" i="15"/>
  <c r="BU33" i="15"/>
  <c r="BW33" i="15"/>
  <c r="BY33" i="15" s="1"/>
  <c r="BU34" i="15"/>
  <c r="BW34" i="15"/>
  <c r="BY34" i="15" s="1"/>
  <c r="N35" i="15"/>
  <c r="P35" i="15"/>
  <c r="R35" i="15"/>
  <c r="T35" i="15"/>
  <c r="T37" i="15" s="1"/>
  <c r="V35" i="15"/>
  <c r="X35" i="15"/>
  <c r="Z35" i="15"/>
  <c r="Z37" i="15" s="1"/>
  <c r="AB35" i="15"/>
  <c r="AD35" i="15"/>
  <c r="AF35" i="15"/>
  <c r="AH35" i="15"/>
  <c r="AH37" i="15" s="1"/>
  <c r="AJ35" i="15"/>
  <c r="AJ37" i="15" s="1"/>
  <c r="AL35" i="15"/>
  <c r="AN35" i="15"/>
  <c r="AP35" i="15"/>
  <c r="AP37" i="15" s="1"/>
  <c r="AR35" i="15"/>
  <c r="AT35" i="15"/>
  <c r="AX35" i="15"/>
  <c r="AZ35" i="15"/>
  <c r="AZ37" i="15" s="1"/>
  <c r="BB35" i="15"/>
  <c r="BD35" i="15"/>
  <c r="BF35" i="15"/>
  <c r="BH35" i="15"/>
  <c r="BJ35" i="15"/>
  <c r="BJ37" i="15" s="1"/>
  <c r="BL35" i="15"/>
  <c r="BM35" i="15"/>
  <c r="BO35" i="15"/>
  <c r="BO37" i="15" s="1"/>
  <c r="BS35" i="15"/>
  <c r="P37" i="15"/>
  <c r="V37" i="15"/>
  <c r="X37" i="15"/>
  <c r="AB37" i="15"/>
  <c r="AF37" i="15"/>
  <c r="AL37" i="15"/>
  <c r="AN37" i="15"/>
  <c r="AR37" i="15"/>
  <c r="AV37" i="15"/>
  <c r="AX37" i="15"/>
  <c r="BB37" i="15"/>
  <c r="BD37" i="15"/>
  <c r="BH37" i="15"/>
  <c r="BL37" i="15"/>
  <c r="AV43" i="15"/>
  <c r="AZ43" i="15"/>
  <c r="AZ54" i="15" s="1"/>
  <c r="BH43" i="15"/>
  <c r="BS43" i="15"/>
  <c r="BU43" i="15" s="1"/>
  <c r="BW43" i="15"/>
  <c r="AR44" i="15"/>
  <c r="AV44" i="15"/>
  <c r="AZ44" i="15"/>
  <c r="BH44" i="15"/>
  <c r="BS44" i="15"/>
  <c r="AR45" i="15"/>
  <c r="AV45" i="15"/>
  <c r="AZ45" i="15"/>
  <c r="BH45" i="15"/>
  <c r="BS45" i="15"/>
  <c r="AV46" i="15"/>
  <c r="BQ46" i="15" s="1"/>
  <c r="AZ46" i="15"/>
  <c r="BH46" i="15"/>
  <c r="BS46" i="15"/>
  <c r="BU46" i="15" s="1"/>
  <c r="BW46" i="15"/>
  <c r="BY46" i="15"/>
  <c r="AV47" i="15"/>
  <c r="AZ47" i="15"/>
  <c r="BH47" i="15"/>
  <c r="BU47" i="15"/>
  <c r="BW47" i="15" s="1"/>
  <c r="BY47" i="15" s="1"/>
  <c r="BQ48" i="15"/>
  <c r="BQ49" i="15"/>
  <c r="BU49" i="15"/>
  <c r="BQ50" i="15"/>
  <c r="AZ51" i="15"/>
  <c r="BQ51" i="15" s="1"/>
  <c r="BH51" i="15"/>
  <c r="BU51" i="15"/>
  <c r="BW51" i="15"/>
  <c r="BY51" i="15" s="1"/>
  <c r="AZ52" i="15"/>
  <c r="BQ52" i="15"/>
  <c r="BU52" i="15" s="1"/>
  <c r="BW52" i="15"/>
  <c r="BY52" i="15" s="1"/>
  <c r="BQ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S54" i="15"/>
  <c r="AT54" i="15"/>
  <c r="AU54" i="15"/>
  <c r="AW54" i="15"/>
  <c r="AX54" i="15"/>
  <c r="AY54" i="15"/>
  <c r="BA54" i="15"/>
  <c r="BB54" i="15"/>
  <c r="BD54" i="15"/>
  <c r="BF54" i="15"/>
  <c r="BG54" i="15"/>
  <c r="BI54" i="15"/>
  <c r="BJ54" i="15"/>
  <c r="BK54" i="15"/>
  <c r="BL54" i="15"/>
  <c r="BM54" i="15"/>
  <c r="BM97" i="15" s="1"/>
  <c r="BO54" i="15"/>
  <c r="BP54" i="15"/>
  <c r="BR54" i="15"/>
  <c r="BS54" i="15"/>
  <c r="BT54" i="15"/>
  <c r="BV54" i="15"/>
  <c r="AZ57" i="15"/>
  <c r="BH57" i="15"/>
  <c r="BQ57" i="15" s="1"/>
  <c r="AZ58" i="15"/>
  <c r="BH58" i="15"/>
  <c r="BS58" i="15"/>
  <c r="BH59" i="15"/>
  <c r="BQ59" i="15" s="1"/>
  <c r="BH60" i="15"/>
  <c r="BQ60" i="15" s="1"/>
  <c r="BS60" i="15"/>
  <c r="BU60" i="15"/>
  <c r="BH61" i="15"/>
  <c r="BQ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I63" i="15"/>
  <c r="BJ63" i="15"/>
  <c r="BK63" i="15"/>
  <c r="BL63" i="15"/>
  <c r="BM63" i="15"/>
  <c r="BO63" i="15"/>
  <c r="BP63" i="15"/>
  <c r="BR63" i="15"/>
  <c r="BS63" i="15"/>
  <c r="BT63" i="15"/>
  <c r="BV63" i="15"/>
  <c r="R66" i="15"/>
  <c r="AV66" i="15"/>
  <c r="AZ66" i="15"/>
  <c r="BH66" i="15"/>
  <c r="BQ66" i="15"/>
  <c r="AV67" i="15"/>
  <c r="AZ67" i="15"/>
  <c r="BH67" i="15"/>
  <c r="BQ67" i="15"/>
  <c r="BS67" i="15"/>
  <c r="BU67" i="15"/>
  <c r="AZ68" i="15"/>
  <c r="BH68" i="15"/>
  <c r="BQ68" i="15" s="1"/>
  <c r="BH69" i="15"/>
  <c r="BQ69" i="15"/>
  <c r="BS69" i="15"/>
  <c r="BU69" i="15"/>
  <c r="AZ70" i="15"/>
  <c r="BH70" i="15"/>
  <c r="AV71" i="15"/>
  <c r="AZ71" i="15"/>
  <c r="BH71" i="15"/>
  <c r="BS71" i="15"/>
  <c r="AZ72" i="15"/>
  <c r="BH72" i="15"/>
  <c r="BQ72" i="15" s="1"/>
  <c r="BH73" i="15"/>
  <c r="BQ73" i="15"/>
  <c r="BS73" i="15"/>
  <c r="AZ74" i="15"/>
  <c r="BQ74" i="15" s="1"/>
  <c r="BH74" i="15"/>
  <c r="BU74" i="15"/>
  <c r="BW74" i="15"/>
  <c r="BY74" i="15"/>
  <c r="AZ75" i="15"/>
  <c r="BH75" i="15"/>
  <c r="BS75" i="15"/>
  <c r="BQ76" i="15"/>
  <c r="BU76" i="15"/>
  <c r="BW76" i="15"/>
  <c r="BY76" i="15" s="1"/>
  <c r="BH77" i="15"/>
  <c r="BQ77" i="15" s="1"/>
  <c r="BS77" i="15"/>
  <c r="BU77" i="15"/>
  <c r="AZ78" i="15"/>
  <c r="BH78" i="15"/>
  <c r="BQ78" i="15"/>
  <c r="AZ79" i="15"/>
  <c r="BQ79" i="15" s="1"/>
  <c r="BH79" i="15"/>
  <c r="BS79" i="15"/>
  <c r="BH80" i="15"/>
  <c r="BQ80" i="15"/>
  <c r="BS80" i="15"/>
  <c r="BQ81" i="15"/>
  <c r="BS81" i="15"/>
  <c r="BU81" i="15"/>
  <c r="BW81" i="15" s="1"/>
  <c r="BY81" i="15" s="1"/>
  <c r="R82" i="15"/>
  <c r="BH82" i="15"/>
  <c r="BQ82" i="15"/>
  <c r="AZ83" i="15"/>
  <c r="BH83" i="15"/>
  <c r="BQ83" i="15"/>
  <c r="BS83" i="15"/>
  <c r="BH84" i="15"/>
  <c r="BQ84" i="15"/>
  <c r="BU84" i="15" s="1"/>
  <c r="BS84" i="15"/>
  <c r="BU85" i="15"/>
  <c r="BW85" i="15"/>
  <c r="BY85" i="15" s="1"/>
  <c r="S86" i="15"/>
  <c r="T86" i="15"/>
  <c r="T97" i="15" s="1"/>
  <c r="T219" i="15" s="1"/>
  <c r="T241" i="15" s="1"/>
  <c r="U86" i="15"/>
  <c r="V86" i="15"/>
  <c r="W86" i="15"/>
  <c r="X86" i="15"/>
  <c r="Y86" i="15"/>
  <c r="Z86" i="15"/>
  <c r="AA86" i="15"/>
  <c r="AA97" i="15" s="1"/>
  <c r="AB86" i="15"/>
  <c r="AC86" i="15"/>
  <c r="AD86" i="15"/>
  <c r="AE86" i="15"/>
  <c r="AF86" i="15"/>
  <c r="AG86" i="15"/>
  <c r="AH86" i="15"/>
  <c r="AJ86" i="15"/>
  <c r="AL86" i="15"/>
  <c r="AL97" i="15" s="1"/>
  <c r="AN86" i="15"/>
  <c r="AP86" i="15"/>
  <c r="AR86" i="15"/>
  <c r="AS86" i="15"/>
  <c r="AT86" i="15"/>
  <c r="AU86" i="15"/>
  <c r="AW86" i="15"/>
  <c r="AX86" i="15"/>
  <c r="AY86" i="15"/>
  <c r="BA86" i="15"/>
  <c r="BB86" i="15"/>
  <c r="BD86" i="15"/>
  <c r="BF86" i="15"/>
  <c r="BG86" i="15"/>
  <c r="BG97" i="15" s="1"/>
  <c r="BI86" i="15"/>
  <c r="BJ86" i="15"/>
  <c r="BK86" i="15"/>
  <c r="BL86" i="15"/>
  <c r="BM86" i="15"/>
  <c r="BO86" i="15"/>
  <c r="BP86" i="15"/>
  <c r="BR86" i="15"/>
  <c r="BT86" i="15"/>
  <c r="BV86" i="15"/>
  <c r="BV97" i="15" s="1"/>
  <c r="BX86" i="15"/>
  <c r="AZ89" i="15"/>
  <c r="BH89" i="15"/>
  <c r="BQ89" i="15"/>
  <c r="BS89" i="15"/>
  <c r="BS91" i="15" s="1"/>
  <c r="R91" i="15"/>
  <c r="S91" i="15"/>
  <c r="T91" i="15"/>
  <c r="U91" i="15"/>
  <c r="U97" i="15" s="1"/>
  <c r="V91" i="15"/>
  <c r="W91" i="15"/>
  <c r="W97" i="15" s="1"/>
  <c r="X91" i="15"/>
  <c r="X97" i="15" s="1"/>
  <c r="Y91" i="15"/>
  <c r="Y97" i="15" s="1"/>
  <c r="Z91" i="15"/>
  <c r="AA91" i="15"/>
  <c r="AB91" i="15"/>
  <c r="AC91" i="15"/>
  <c r="AC97" i="15" s="1"/>
  <c r="AD91" i="15"/>
  <c r="AE91" i="15"/>
  <c r="AE97" i="15" s="1"/>
  <c r="AF91" i="15"/>
  <c r="AF97" i="15" s="1"/>
  <c r="AG91" i="15"/>
  <c r="AG97" i="15" s="1"/>
  <c r="AH91" i="15"/>
  <c r="AJ91" i="15"/>
  <c r="AL91" i="15"/>
  <c r="AN91" i="15"/>
  <c r="AN97" i="15" s="1"/>
  <c r="AP91" i="15"/>
  <c r="AP97" i="15" s="1"/>
  <c r="AR91" i="15"/>
  <c r="AS91" i="15"/>
  <c r="AS97" i="15" s="1"/>
  <c r="AT91" i="15"/>
  <c r="AT97" i="15" s="1"/>
  <c r="AU91" i="15"/>
  <c r="AV91" i="15"/>
  <c r="AW91" i="15"/>
  <c r="AX91" i="15"/>
  <c r="AX97" i="15" s="1"/>
  <c r="AY91" i="15"/>
  <c r="AZ91" i="15"/>
  <c r="BA91" i="15"/>
  <c r="BA97" i="15" s="1"/>
  <c r="BB91" i="15"/>
  <c r="BB97" i="15" s="1"/>
  <c r="BD91" i="15"/>
  <c r="BF91" i="15"/>
  <c r="BG91" i="15"/>
  <c r="BH91" i="15"/>
  <c r="BI91" i="15"/>
  <c r="BJ91" i="15"/>
  <c r="BJ97" i="15" s="1"/>
  <c r="BJ219" i="15" s="1"/>
  <c r="BK91" i="15"/>
  <c r="BK97" i="15" s="1"/>
  <c r="BL91" i="15"/>
  <c r="BL97" i="15" s="1"/>
  <c r="BM91" i="15"/>
  <c r="BO91" i="15"/>
  <c r="BP91" i="15"/>
  <c r="BQ91" i="15"/>
  <c r="BR91" i="15"/>
  <c r="BT91" i="15"/>
  <c r="BT97" i="15" s="1"/>
  <c r="BV91" i="15"/>
  <c r="BQ93" i="15"/>
  <c r="BY93" i="15"/>
  <c r="AR95" i="15"/>
  <c r="AV95" i="15"/>
  <c r="BF95" i="15"/>
  <c r="BH95" i="15"/>
  <c r="BS95" i="15"/>
  <c r="BW95" i="15"/>
  <c r="BY95" i="15"/>
  <c r="N97" i="15"/>
  <c r="P97" i="15"/>
  <c r="Z97" i="15"/>
  <c r="AB97" i="15"/>
  <c r="AD97" i="15"/>
  <c r="AH97" i="15"/>
  <c r="AJ97" i="15"/>
  <c r="AU97" i="15"/>
  <c r="AW97" i="15"/>
  <c r="AW219" i="15" s="1"/>
  <c r="AW241" i="15" s="1"/>
  <c r="BC97" i="15"/>
  <c r="BD97" i="15"/>
  <c r="BE97" i="15"/>
  <c r="BF97" i="15"/>
  <c r="BI97" i="15"/>
  <c r="BI219" i="15" s="1"/>
  <c r="BI241" i="15" s="1"/>
  <c r="BO97" i="15"/>
  <c r="BP97" i="15"/>
  <c r="BR97" i="15"/>
  <c r="BX97" i="15"/>
  <c r="BZ97" i="15"/>
  <c r="BL100" i="15"/>
  <c r="BL107" i="15" s="1"/>
  <c r="BQ100" i="15"/>
  <c r="BQ101" i="15"/>
  <c r="BU101" i="15" s="1"/>
  <c r="BW101" i="15" s="1"/>
  <c r="BY101" i="15" s="1"/>
  <c r="BQ102" i="15"/>
  <c r="R103" i="15"/>
  <c r="R107" i="15" s="1"/>
  <c r="BQ103" i="15"/>
  <c r="BU103" i="15"/>
  <c r="BW103" i="15"/>
  <c r="BY103" i="15"/>
  <c r="R104" i="15"/>
  <c r="BQ104" i="15"/>
  <c r="BU104" i="15"/>
  <c r="R105" i="15"/>
  <c r="BY105" i="15" s="1"/>
  <c r="BQ105" i="15"/>
  <c r="BW105" i="15"/>
  <c r="BU106" i="15"/>
  <c r="N107" i="15"/>
  <c r="P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M107" i="15"/>
  <c r="BO107" i="15"/>
  <c r="BS107" i="15"/>
  <c r="R110" i="15"/>
  <c r="BQ110" i="15"/>
  <c r="BU110" i="15"/>
  <c r="BW110" i="15"/>
  <c r="BY110" i="15"/>
  <c r="BY112" i="15" s="1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BU112" i="15"/>
  <c r="BW112" i="15"/>
  <c r="R116" i="15"/>
  <c r="BQ116" i="15"/>
  <c r="R117" i="15"/>
  <c r="BU117" i="15" s="1"/>
  <c r="BQ117" i="15"/>
  <c r="BW117" i="15" s="1"/>
  <c r="BY117" i="15" s="1"/>
  <c r="R118" i="15"/>
  <c r="BQ118" i="15"/>
  <c r="BU118" i="15"/>
  <c r="BW118" i="15"/>
  <c r="BY118" i="15"/>
  <c r="R119" i="15"/>
  <c r="BQ119" i="15"/>
  <c r="BU119" i="15"/>
  <c r="R120" i="15"/>
  <c r="BQ120" i="15"/>
  <c r="BW120" i="15" s="1"/>
  <c r="BU120" i="15"/>
  <c r="BY120" i="15"/>
  <c r="R121" i="15"/>
  <c r="BQ121" i="15"/>
  <c r="R122" i="15"/>
  <c r="BU122" i="15" s="1"/>
  <c r="BW122" i="15" s="1"/>
  <c r="BQ122" i="15"/>
  <c r="R123" i="15"/>
  <c r="BQ123" i="15"/>
  <c r="BU123" i="15"/>
  <c r="BW123" i="15"/>
  <c r="BY123" i="15" s="1"/>
  <c r="R124" i="15"/>
  <c r="BQ124" i="15"/>
  <c r="R125" i="15"/>
  <c r="BQ125" i="15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S127" i="15"/>
  <c r="BQ131" i="15"/>
  <c r="BU131" i="15" s="1"/>
  <c r="AZ132" i="15"/>
  <c r="BQ133" i="15"/>
  <c r="BU133" i="15"/>
  <c r="BW133" i="15"/>
  <c r="BY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BB134" i="15"/>
  <c r="BD134" i="15"/>
  <c r="BF134" i="15"/>
  <c r="BH134" i="15"/>
  <c r="BJ134" i="15"/>
  <c r="BL134" i="15"/>
  <c r="BM134" i="15"/>
  <c r="BO134" i="15"/>
  <c r="BS134" i="15"/>
  <c r="BD136" i="15"/>
  <c r="BQ136" i="15"/>
  <c r="BQ138" i="15"/>
  <c r="BU138" i="15"/>
  <c r="BQ140" i="15"/>
  <c r="BL142" i="15"/>
  <c r="BQ142" i="15"/>
  <c r="BU142" i="15" s="1"/>
  <c r="BQ145" i="15"/>
  <c r="BU145" i="15" s="1"/>
  <c r="BQ146" i="15"/>
  <c r="BQ147" i="15"/>
  <c r="BU147" i="15" s="1"/>
  <c r="BW147" i="15" s="1"/>
  <c r="BY147" i="15" s="1"/>
  <c r="BU148" i="15"/>
  <c r="BW148" i="15" s="1"/>
  <c r="BY148" i="15" s="1"/>
  <c r="N149" i="15"/>
  <c r="P149" i="15"/>
  <c r="R149" i="15"/>
  <c r="T149" i="15"/>
  <c r="V149" i="15"/>
  <c r="X149" i="15"/>
  <c r="X213" i="15" s="1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S149" i="15"/>
  <c r="BS213" i="15" s="1"/>
  <c r="BQ152" i="15"/>
  <c r="BU152" i="15" s="1"/>
  <c r="BW152" i="15" s="1"/>
  <c r="BY152" i="15" s="1"/>
  <c r="BQ153" i="15"/>
  <c r="BU153" i="15" s="1"/>
  <c r="BQ154" i="15"/>
  <c r="BU154" i="15" s="1"/>
  <c r="BW154" i="15" s="1"/>
  <c r="BY154" i="15" s="1"/>
  <c r="BQ155" i="15"/>
  <c r="BQ156" i="15"/>
  <c r="BU156" i="15" s="1"/>
  <c r="BW156" i="15" s="1"/>
  <c r="BY156" i="15"/>
  <c r="AN157" i="15"/>
  <c r="AZ157" i="15"/>
  <c r="BD157" i="15"/>
  <c r="BD159" i="15" s="1"/>
  <c r="BL157" i="15"/>
  <c r="BL159" i="15" s="1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P159" i="15"/>
  <c r="AR159" i="15"/>
  <c r="AT159" i="15"/>
  <c r="AV159" i="15"/>
  <c r="AX159" i="15"/>
  <c r="AZ159" i="15"/>
  <c r="BB159" i="15"/>
  <c r="BF159" i="15"/>
  <c r="BH159" i="15"/>
  <c r="BJ159" i="15"/>
  <c r="BM159" i="15"/>
  <c r="BO159" i="15"/>
  <c r="BS159" i="15"/>
  <c r="Q162" i="15"/>
  <c r="Q182" i="15" s="1"/>
  <c r="BQ162" i="15"/>
  <c r="O163" i="15"/>
  <c r="Q163" i="15"/>
  <c r="BQ163" i="15"/>
  <c r="BU163" i="15" s="1"/>
  <c r="M164" i="15"/>
  <c r="O164" i="15" s="1"/>
  <c r="Q164" i="15" s="1"/>
  <c r="BB164" i="15"/>
  <c r="BB165" i="15"/>
  <c r="BQ165" i="15" s="1"/>
  <c r="BU165" i="15" s="1"/>
  <c r="BQ166" i="15"/>
  <c r="BU166" i="15"/>
  <c r="BW166" i="15" s="1"/>
  <c r="BY166" i="15" s="1"/>
  <c r="BB167" i="15"/>
  <c r="BQ167" i="15"/>
  <c r="BU167" i="15"/>
  <c r="BW167" i="15" s="1"/>
  <c r="BY167" i="15" s="1"/>
  <c r="BB168" i="15"/>
  <c r="BQ168" i="15" s="1"/>
  <c r="BB169" i="15"/>
  <c r="BQ169" i="15" s="1"/>
  <c r="BB170" i="15"/>
  <c r="BQ170" i="15" s="1"/>
  <c r="BU170" i="15" s="1"/>
  <c r="BB171" i="15"/>
  <c r="BQ171" i="15"/>
  <c r="BB172" i="15"/>
  <c r="BQ172" i="15"/>
  <c r="BU172" i="15"/>
  <c r="BB173" i="15"/>
  <c r="BQ173" i="15" s="1"/>
  <c r="BB174" i="15"/>
  <c r="BQ174" i="15" s="1"/>
  <c r="BB175" i="15"/>
  <c r="BQ175" i="15"/>
  <c r="BU175" i="15"/>
  <c r="BW175" i="15"/>
  <c r="BY175" i="15" s="1"/>
  <c r="BB176" i="15"/>
  <c r="BQ176" i="15"/>
  <c r="BB177" i="15"/>
  <c r="BQ177" i="15" s="1"/>
  <c r="BB178" i="15"/>
  <c r="BQ178" i="15" s="1"/>
  <c r="BU178" i="15" s="1"/>
  <c r="BW178" i="15"/>
  <c r="BY178" i="15" s="1"/>
  <c r="BB179" i="15"/>
  <c r="BQ179" i="15"/>
  <c r="BL180" i="15"/>
  <c r="BQ180" i="15"/>
  <c r="BW180" i="15" s="1"/>
  <c r="BY180" i="15" s="1"/>
  <c r="R181" i="15"/>
  <c r="BQ181" i="15"/>
  <c r="M182" i="15"/>
  <c r="O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R182" i="15"/>
  <c r="BS182" i="15"/>
  <c r="BT182" i="15"/>
  <c r="BT219" i="15" s="1"/>
  <c r="BT241" i="15" s="1"/>
  <c r="BV182" i="15"/>
  <c r="BX182" i="15"/>
  <c r="BZ182" i="15"/>
  <c r="BL184" i="15"/>
  <c r="BQ184" i="15"/>
  <c r="BU184" i="15"/>
  <c r="R187" i="15"/>
  <c r="BQ187" i="15"/>
  <c r="BQ188" i="15"/>
  <c r="BQ189" i="15"/>
  <c r="BU189" i="15" s="1"/>
  <c r="BW189" i="15" s="1"/>
  <c r="BY189" i="15" s="1"/>
  <c r="N190" i="15"/>
  <c r="P190" i="15"/>
  <c r="T190" i="15"/>
  <c r="V190" i="15"/>
  <c r="X190" i="15"/>
  <c r="Z190" i="15"/>
  <c r="AB190" i="15"/>
  <c r="AD190" i="15"/>
  <c r="AD213" i="15" s="1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J213" i="15" s="1"/>
  <c r="BL190" i="15"/>
  <c r="BM190" i="15"/>
  <c r="BO190" i="15"/>
  <c r="BS190" i="15"/>
  <c r="BQ192" i="15"/>
  <c r="BU192" i="15"/>
  <c r="BW192" i="15" s="1"/>
  <c r="BY192" i="15" s="1"/>
  <c r="AL194" i="15"/>
  <c r="BQ194" i="15"/>
  <c r="BU194" i="15" s="1"/>
  <c r="BW194" i="15"/>
  <c r="BY194" i="15" s="1"/>
  <c r="AJ197" i="15"/>
  <c r="BQ197" i="15"/>
  <c r="AT198" i="15"/>
  <c r="BQ198" i="15" s="1"/>
  <c r="BW198" i="15" s="1"/>
  <c r="BY198" i="15" s="1"/>
  <c r="AV198" i="15"/>
  <c r="BU198" i="15"/>
  <c r="R199" i="15"/>
  <c r="BQ199" i="15"/>
  <c r="BU199" i="15"/>
  <c r="BW199" i="15" s="1"/>
  <c r="BY199" i="15" s="1"/>
  <c r="P200" i="15"/>
  <c r="R200" i="15"/>
  <c r="AR200" i="15"/>
  <c r="AT200" i="15"/>
  <c r="AV200" i="15"/>
  <c r="AV203" i="15" s="1"/>
  <c r="BF200" i="15"/>
  <c r="BH200" i="15"/>
  <c r="BH203" i="15" s="1"/>
  <c r="BJ200" i="15"/>
  <c r="BL200" i="15"/>
  <c r="AT201" i="15"/>
  <c r="BQ201" i="15" s="1"/>
  <c r="BU201" i="15"/>
  <c r="BQ202" i="15"/>
  <c r="BW202" i="15" s="1"/>
  <c r="BY202" i="15"/>
  <c r="N203" i="15"/>
  <c r="P203" i="15"/>
  <c r="S203" i="15"/>
  <c r="S213" i="15" s="1"/>
  <c r="T203" i="15"/>
  <c r="T213" i="15" s="1"/>
  <c r="U203" i="15"/>
  <c r="V203" i="15"/>
  <c r="W203" i="15"/>
  <c r="X203" i="15"/>
  <c r="Y203" i="15"/>
  <c r="Z203" i="15"/>
  <c r="AA203" i="15"/>
  <c r="AA213" i="15" s="1"/>
  <c r="AA219" i="15" s="1"/>
  <c r="AA241" i="15" s="1"/>
  <c r="AB203" i="15"/>
  <c r="AC203" i="15"/>
  <c r="AC213" i="15" s="1"/>
  <c r="AC219" i="15" s="1"/>
  <c r="AC241" i="15" s="1"/>
  <c r="AD203" i="15"/>
  <c r="AE203" i="15"/>
  <c r="AE213" i="15" s="1"/>
  <c r="AF203" i="15"/>
  <c r="AG203" i="15"/>
  <c r="AG213" i="15" s="1"/>
  <c r="AG219" i="15" s="1"/>
  <c r="AG241" i="15" s="1"/>
  <c r="AH203" i="15"/>
  <c r="AJ203" i="15"/>
  <c r="AJ213" i="15" s="1"/>
  <c r="AJ219" i="15" s="1"/>
  <c r="AJ241" i="15" s="1"/>
  <c r="AL203" i="15"/>
  <c r="AN203" i="15"/>
  <c r="AP203" i="15"/>
  <c r="AR203" i="15"/>
  <c r="AS203" i="15"/>
  <c r="AU203" i="15"/>
  <c r="AU213" i="15" s="1"/>
  <c r="AW203" i="15"/>
  <c r="AX203" i="15"/>
  <c r="AY203" i="15"/>
  <c r="AZ203" i="15"/>
  <c r="BA203" i="15"/>
  <c r="BB203" i="15"/>
  <c r="BB213" i="15" s="1"/>
  <c r="BD203" i="15"/>
  <c r="BF203" i="15"/>
  <c r="BG203" i="15"/>
  <c r="BG213" i="15" s="1"/>
  <c r="BI203" i="15"/>
  <c r="BJ203" i="15"/>
  <c r="BK203" i="15"/>
  <c r="BL203" i="15"/>
  <c r="BL213" i="15" s="1"/>
  <c r="BM203" i="15"/>
  <c r="BO203" i="15"/>
  <c r="BO213" i="15" s="1"/>
  <c r="BO219" i="15" s="1"/>
  <c r="BO241" i="15" s="1"/>
  <c r="BP203" i="15"/>
  <c r="BR203" i="15"/>
  <c r="BS203" i="15"/>
  <c r="BT203" i="15"/>
  <c r="BV203" i="15"/>
  <c r="BV213" i="15" s="1"/>
  <c r="BX203" i="15"/>
  <c r="BX213" i="15" s="1"/>
  <c r="BX219" i="15" s="1"/>
  <c r="BX241" i="15" s="1"/>
  <c r="BZ203" i="15"/>
  <c r="P206" i="15"/>
  <c r="P209" i="15" s="1"/>
  <c r="BF206" i="15"/>
  <c r="BQ206" i="15"/>
  <c r="P207" i="15"/>
  <c r="AT207" i="15"/>
  <c r="BQ207" i="15"/>
  <c r="BU207" i="15" s="1"/>
  <c r="BW207" i="15"/>
  <c r="BY207" i="15" s="1"/>
  <c r="BQ208" i="15"/>
  <c r="N209" i="15"/>
  <c r="O209" i="15"/>
  <c r="Q209" i="15"/>
  <c r="R209" i="15"/>
  <c r="T209" i="15"/>
  <c r="V209" i="15"/>
  <c r="V213" i="15" s="1"/>
  <c r="X209" i="15"/>
  <c r="Z209" i="15"/>
  <c r="AB209" i="15"/>
  <c r="AB213" i="15" s="1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M209" i="15"/>
  <c r="BO209" i="15"/>
  <c r="BS209" i="15"/>
  <c r="P211" i="15"/>
  <c r="AN211" i="15"/>
  <c r="AP211" i="15"/>
  <c r="AR211" i="15"/>
  <c r="AT211" i="15"/>
  <c r="AV211" i="15"/>
  <c r="AV213" i="15" s="1"/>
  <c r="AX211" i="15"/>
  <c r="AZ211" i="15"/>
  <c r="BF211" i="15"/>
  <c r="BF213" i="15" s="1"/>
  <c r="U213" i="15"/>
  <c r="U219" i="15" s="1"/>
  <c r="U241" i="15" s="1"/>
  <c r="W213" i="15"/>
  <c r="Y213" i="15"/>
  <c r="Y219" i="15" s="1"/>
  <c r="Y241" i="15" s="1"/>
  <c r="AF213" i="15"/>
  <c r="AF219" i="15" s="1"/>
  <c r="AF241" i="15" s="1"/>
  <c r="AL213" i="15"/>
  <c r="AR213" i="15"/>
  <c r="AS213" i="15"/>
  <c r="AW213" i="15"/>
  <c r="AY213" i="15"/>
  <c r="BA213" i="15"/>
  <c r="BH213" i="15"/>
  <c r="BI213" i="15"/>
  <c r="BK213" i="15"/>
  <c r="BP213" i="15"/>
  <c r="BP219" i="15" s="1"/>
  <c r="BP241" i="15" s="1"/>
  <c r="BR213" i="15"/>
  <c r="BR219" i="15" s="1"/>
  <c r="BR241" i="15" s="1"/>
  <c r="BT213" i="15"/>
  <c r="BZ213" i="15"/>
  <c r="P215" i="15"/>
  <c r="R215" i="15"/>
  <c r="BQ215" i="15"/>
  <c r="BQ217" i="15"/>
  <c r="BW217" i="15"/>
  <c r="BY217" i="15" s="1"/>
  <c r="X219" i="15"/>
  <c r="X241" i="15" s="1"/>
  <c r="AL219" i="15"/>
  <c r="AS219" i="15"/>
  <c r="AS241" i="15" s="1"/>
  <c r="AU219" i="15"/>
  <c r="AU241" i="15" s="1"/>
  <c r="BA219" i="15"/>
  <c r="BA241" i="15" s="1"/>
  <c r="BK219" i="15"/>
  <c r="BK241" i="15" s="1"/>
  <c r="BV219" i="15"/>
  <c r="BV241" i="15" s="1"/>
  <c r="BQ222" i="15"/>
  <c r="BQ224" i="15"/>
  <c r="BL234" i="15"/>
  <c r="BQ234" i="15"/>
  <c r="BB235" i="15"/>
  <c r="BQ235" i="15"/>
  <c r="BU235" i="15" s="1"/>
  <c r="BW235" i="15" s="1"/>
  <c r="BQ236" i="15"/>
  <c r="BB237" i="15"/>
  <c r="BB238" i="15" s="1"/>
  <c r="R238" i="15"/>
  <c r="BD238" i="15"/>
  <c r="BF238" i="15"/>
  <c r="BG238" i="15"/>
  <c r="BH238" i="15"/>
  <c r="BI238" i="15"/>
  <c r="BJ238" i="15"/>
  <c r="BK238" i="15"/>
  <c r="BL238" i="15"/>
  <c r="BM238" i="15"/>
  <c r="BO238" i="15"/>
  <c r="BP238" i="15"/>
  <c r="BR238" i="15"/>
  <c r="BS238" i="15"/>
  <c r="BT238" i="15"/>
  <c r="BV238" i="15"/>
  <c r="BX238" i="15"/>
  <c r="BZ238" i="15"/>
  <c r="AI241" i="15"/>
  <c r="AK241" i="15"/>
  <c r="AL241" i="15"/>
  <c r="AM241" i="15"/>
  <c r="AO241" i="15"/>
  <c r="AQ241" i="15"/>
  <c r="BC241" i="15"/>
  <c r="BE241" i="15"/>
  <c r="BZ241" i="15"/>
  <c r="BQ245" i="15"/>
  <c r="BQ248" i="15"/>
  <c r="E7" i="7"/>
  <c r="E8" i="7"/>
  <c r="E13" i="7"/>
  <c r="E14" i="7"/>
  <c r="E18" i="7"/>
  <c r="E23" i="7"/>
  <c r="E30" i="7"/>
  <c r="E33" i="7" s="1"/>
  <c r="E31" i="7"/>
  <c r="K14" i="8"/>
  <c r="K15" i="8"/>
  <c r="K16" i="8"/>
  <c r="E18" i="8"/>
  <c r="G18" i="8"/>
  <c r="I18" i="8"/>
  <c r="K18" i="8"/>
  <c r="O2" i="5"/>
  <c r="BW3" i="5"/>
  <c r="G9" i="5"/>
  <c r="I9" i="5"/>
  <c r="K9" i="5"/>
  <c r="A13" i="5"/>
  <c r="C17" i="5"/>
  <c r="E22" i="5"/>
  <c r="G22" i="5"/>
  <c r="I22" i="5"/>
  <c r="K22" i="5"/>
  <c r="I24" i="5"/>
  <c r="I30" i="5" s="1"/>
  <c r="M24" i="5"/>
  <c r="A26" i="5"/>
  <c r="I26" i="5"/>
  <c r="M26" i="5"/>
  <c r="M30" i="5" s="1"/>
  <c r="I28" i="5"/>
  <c r="M28" i="5"/>
  <c r="E30" i="5"/>
  <c r="G30" i="5"/>
  <c r="K30" i="5"/>
  <c r="G35" i="5"/>
  <c r="I35" i="5"/>
  <c r="K35" i="5"/>
  <c r="K41" i="5"/>
  <c r="E43" i="5"/>
  <c r="C78" i="5"/>
  <c r="A118" i="5"/>
  <c r="A1" i="13"/>
  <c r="A2" i="13"/>
  <c r="BX2" i="13"/>
  <c r="BT3" i="13"/>
  <c r="BX3" i="13"/>
  <c r="BZ3" i="13"/>
  <c r="B4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D12" i="13" s="1"/>
  <c r="AD34" i="13" s="1"/>
  <c r="AV9" i="13"/>
  <c r="BD9" i="13"/>
  <c r="BP9" i="13"/>
  <c r="BR9" i="13"/>
  <c r="BT9" i="13"/>
  <c r="BT12" i="13" s="1"/>
  <c r="BP10" i="13"/>
  <c r="BT10" i="13" s="1"/>
  <c r="BV10" i="13" s="1"/>
  <c r="BX10" i="13" s="1"/>
  <c r="BR10" i="13"/>
  <c r="BR12" i="13" s="1"/>
  <c r="BX11" i="13"/>
  <c r="N12" i="13"/>
  <c r="P12" i="13"/>
  <c r="R12" i="13"/>
  <c r="T12" i="13"/>
  <c r="V12" i="13"/>
  <c r="X12" i="13"/>
  <c r="Z12" i="13"/>
  <c r="AB12" i="13"/>
  <c r="AF12" i="13"/>
  <c r="AH12" i="13"/>
  <c r="AH34" i="13" s="1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N34" i="13" s="1"/>
  <c r="BP12" i="13"/>
  <c r="R14" i="13"/>
  <c r="BP14" i="13"/>
  <c r="AX15" i="13"/>
  <c r="AX32" i="13" s="1"/>
  <c r="AX34" i="13" s="1"/>
  <c r="BR15" i="13"/>
  <c r="BR32" i="13" s="1"/>
  <c r="BP16" i="13"/>
  <c r="BT16" i="13" s="1"/>
  <c r="BV16" i="13" s="1"/>
  <c r="BX16" i="13" s="1"/>
  <c r="BP17" i="13"/>
  <c r="BT17" i="13" s="1"/>
  <c r="BP18" i="13"/>
  <c r="BT18" i="13" s="1"/>
  <c r="BV18" i="13" s="1"/>
  <c r="BX18" i="13" s="1"/>
  <c r="BP19" i="13"/>
  <c r="BT19" i="13" s="1"/>
  <c r="BP20" i="13"/>
  <c r="BT20" i="13" s="1"/>
  <c r="BP21" i="13"/>
  <c r="BT21" i="13" s="1"/>
  <c r="BV21" i="13" s="1"/>
  <c r="BX21" i="13" s="1"/>
  <c r="R22" i="13"/>
  <c r="R32" i="13" s="1"/>
  <c r="R34" i="13" s="1"/>
  <c r="BP22" i="13"/>
  <c r="R23" i="13"/>
  <c r="BP23" i="13"/>
  <c r="R24" i="13"/>
  <c r="BP24" i="13"/>
  <c r="BT24" i="13"/>
  <c r="R25" i="13"/>
  <c r="BT25" i="13" s="1"/>
  <c r="BP25" i="13"/>
  <c r="R26" i="13"/>
  <c r="BT26" i="13" s="1"/>
  <c r="BV26" i="13" s="1"/>
  <c r="BP26" i="13"/>
  <c r="R27" i="13"/>
  <c r="BT27" i="13" s="1"/>
  <c r="BP27" i="13"/>
  <c r="BV27" i="13"/>
  <c r="R28" i="13"/>
  <c r="BP28" i="13"/>
  <c r="R29" i="13"/>
  <c r="BT29" i="13" s="1"/>
  <c r="BP29" i="13"/>
  <c r="BV29" i="13" s="1"/>
  <c r="BX29" i="13" s="1"/>
  <c r="BP30" i="13"/>
  <c r="BT30" i="13" s="1"/>
  <c r="BT31" i="13"/>
  <c r="BV31" i="13" s="1"/>
  <c r="BX31" i="13"/>
  <c r="N32" i="13"/>
  <c r="P32" i="13"/>
  <c r="T32" i="13"/>
  <c r="V32" i="13"/>
  <c r="X32" i="13"/>
  <c r="Z32" i="13"/>
  <c r="AB32" i="13"/>
  <c r="AD32" i="13"/>
  <c r="AF32" i="13"/>
  <c r="AF34" i="13" s="1"/>
  <c r="AH32" i="13"/>
  <c r="AJ32" i="13"/>
  <c r="AJ34" i="13" s="1"/>
  <c r="AL32" i="13"/>
  <c r="AN32" i="13"/>
  <c r="AP32" i="13"/>
  <c r="AR32" i="13"/>
  <c r="AT32" i="13"/>
  <c r="AV32" i="13"/>
  <c r="AV34" i="13" s="1"/>
  <c r="AV176" i="13" s="1"/>
  <c r="AV183" i="13" s="1"/>
  <c r="AZ32" i="13"/>
  <c r="BB32" i="13"/>
  <c r="BD32" i="13"/>
  <c r="BF32" i="13"/>
  <c r="BH32" i="13"/>
  <c r="BJ32" i="13"/>
  <c r="BL32" i="13"/>
  <c r="BL34" i="13" s="1"/>
  <c r="BN32" i="13"/>
  <c r="N34" i="13"/>
  <c r="P34" i="13"/>
  <c r="T34" i="13"/>
  <c r="V34" i="13"/>
  <c r="X34" i="13"/>
  <c r="Z34" i="13"/>
  <c r="AB34" i="13"/>
  <c r="AL34" i="13"/>
  <c r="AN34" i="13"/>
  <c r="AP34" i="13"/>
  <c r="AR34" i="13"/>
  <c r="AT34" i="13"/>
  <c r="AZ34" i="13"/>
  <c r="BB34" i="13"/>
  <c r="BD34" i="13"/>
  <c r="BF34" i="13"/>
  <c r="BH34" i="13"/>
  <c r="BJ34" i="13"/>
  <c r="AT40" i="13"/>
  <c r="AX40" i="13"/>
  <c r="BR40" i="13"/>
  <c r="BR48" i="13" s="1"/>
  <c r="AP41" i="13"/>
  <c r="AT41" i="13"/>
  <c r="AX41" i="13"/>
  <c r="BR41" i="13"/>
  <c r="AP42" i="13"/>
  <c r="AT42" i="13"/>
  <c r="AX42" i="13"/>
  <c r="AX48" i="13" s="1"/>
  <c r="BR42" i="13"/>
  <c r="AT43" i="13"/>
  <c r="AX43" i="13"/>
  <c r="BP43" i="13"/>
  <c r="BR43" i="13"/>
  <c r="BT43" i="13"/>
  <c r="AT44" i="13"/>
  <c r="AX44" i="13"/>
  <c r="BP44" i="13" s="1"/>
  <c r="BT44" i="13" s="1"/>
  <c r="BP45" i="13"/>
  <c r="BT45" i="13"/>
  <c r="BP46" i="13"/>
  <c r="BV46" i="13" s="1"/>
  <c r="BX46" i="13" s="1"/>
  <c r="BT46" i="13"/>
  <c r="BP47" i="13"/>
  <c r="BV47" i="13" s="1"/>
  <c r="BT47" i="13"/>
  <c r="R48" i="13"/>
  <c r="T48" i="13"/>
  <c r="U48" i="13"/>
  <c r="U91" i="13" s="1"/>
  <c r="U176" i="13" s="1"/>
  <c r="V48" i="13"/>
  <c r="W48" i="13"/>
  <c r="X48" i="13"/>
  <c r="Y48" i="13"/>
  <c r="Z48" i="13"/>
  <c r="AA48" i="13"/>
  <c r="AB48" i="13"/>
  <c r="AC48" i="13"/>
  <c r="AC91" i="13" s="1"/>
  <c r="AC176" i="13" s="1"/>
  <c r="AC183" i="13" s="1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R48" i="13"/>
  <c r="AS48" i="13"/>
  <c r="AT48" i="13"/>
  <c r="AU48" i="13"/>
  <c r="AV48" i="13"/>
  <c r="AV91" i="13" s="1"/>
  <c r="AW48" i="13"/>
  <c r="AY48" i="13"/>
  <c r="AZ48" i="13"/>
  <c r="BA48" i="13"/>
  <c r="BB48" i="13"/>
  <c r="BC48" i="13"/>
  <c r="BD48" i="13"/>
  <c r="BD91" i="13" s="1"/>
  <c r="BE48" i="13"/>
  <c r="BF48" i="13"/>
  <c r="BG48" i="13"/>
  <c r="BH48" i="13"/>
  <c r="BI48" i="13"/>
  <c r="BJ48" i="13"/>
  <c r="BK48" i="13"/>
  <c r="BL48" i="13"/>
  <c r="BL91" i="13" s="1"/>
  <c r="BN48" i="13"/>
  <c r="BQ48" i="13"/>
  <c r="BS48" i="13"/>
  <c r="BU48" i="13"/>
  <c r="BW48" i="13"/>
  <c r="BP50" i="13"/>
  <c r="BP51" i="13"/>
  <c r="BT51" i="13" s="1"/>
  <c r="BV51" i="13"/>
  <c r="BX51" i="13" s="1"/>
  <c r="AT52" i="13"/>
  <c r="AT55" i="13" s="1"/>
  <c r="AX52" i="13"/>
  <c r="BP52" i="13"/>
  <c r="BR52" i="13"/>
  <c r="BP53" i="13"/>
  <c r="BR53" i="13"/>
  <c r="AX54" i="13"/>
  <c r="BP54" i="13" s="1"/>
  <c r="BR54" i="13"/>
  <c r="BR55" i="13" s="1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N55" i="13"/>
  <c r="BP55" i="13"/>
  <c r="BQ55" i="13"/>
  <c r="BS55" i="13"/>
  <c r="BU55" i="13"/>
  <c r="BW55" i="13"/>
  <c r="R58" i="13"/>
  <c r="AX58" i="13"/>
  <c r="BP58" i="13" s="1"/>
  <c r="BT58" i="13" s="1"/>
  <c r="BR58" i="13"/>
  <c r="AX59" i="13"/>
  <c r="AT60" i="13"/>
  <c r="BP60" i="13" s="1"/>
  <c r="AX60" i="13"/>
  <c r="BQ60" i="13" s="1"/>
  <c r="BR60" i="13"/>
  <c r="AT61" i="13"/>
  <c r="AX61" i="13"/>
  <c r="BP61" i="13"/>
  <c r="BT61" i="13" s="1"/>
  <c r="AT62" i="13"/>
  <c r="AX62" i="13"/>
  <c r="BP62" i="13"/>
  <c r="BR62" i="13"/>
  <c r="AT63" i="13"/>
  <c r="AX63" i="13"/>
  <c r="BP63" i="13" s="1"/>
  <c r="BT63" i="13"/>
  <c r="AT64" i="13"/>
  <c r="AX64" i="13"/>
  <c r="BR64" i="13"/>
  <c r="AX65" i="13"/>
  <c r="BP65" i="13" s="1"/>
  <c r="BT65" i="13" s="1"/>
  <c r="AX66" i="13"/>
  <c r="BP66" i="13"/>
  <c r="BR66" i="13"/>
  <c r="BR80" i="13" s="1"/>
  <c r="AX67" i="13"/>
  <c r="BP67" i="13" s="1"/>
  <c r="BT67" i="13"/>
  <c r="AX68" i="13"/>
  <c r="BP68" i="13"/>
  <c r="BR68" i="13"/>
  <c r="BT68" i="13"/>
  <c r="BP69" i="13"/>
  <c r="BT69" i="13"/>
  <c r="BV69" i="13" s="1"/>
  <c r="BX69" i="13"/>
  <c r="AX70" i="13"/>
  <c r="BP70" i="13"/>
  <c r="BT70" i="13" s="1"/>
  <c r="BV70" i="13"/>
  <c r="BX70" i="13" s="1"/>
  <c r="BP71" i="13"/>
  <c r="BT71" i="13" s="1"/>
  <c r="AX72" i="13"/>
  <c r="BP72" i="13" s="1"/>
  <c r="BR72" i="13"/>
  <c r="AX73" i="13"/>
  <c r="BP73" i="13" s="1"/>
  <c r="BR73" i="13"/>
  <c r="AX74" i="13"/>
  <c r="BP74" i="13" s="1"/>
  <c r="BT74" i="13" s="1"/>
  <c r="BR74" i="13"/>
  <c r="BV74" i="13"/>
  <c r="BX74" i="13" s="1"/>
  <c r="R75" i="13"/>
  <c r="BX75" i="13" s="1"/>
  <c r="BP75" i="13"/>
  <c r="BT75" i="13"/>
  <c r="BV75" i="13" s="1"/>
  <c r="AP76" i="13"/>
  <c r="AT76" i="13"/>
  <c r="AX76" i="13"/>
  <c r="BP76" i="13"/>
  <c r="BR76" i="13"/>
  <c r="BT76" i="13"/>
  <c r="AX77" i="13"/>
  <c r="BP77" i="13"/>
  <c r="BT77" i="13" s="1"/>
  <c r="BR77" i="13"/>
  <c r="AX78" i="13"/>
  <c r="BP78" i="13"/>
  <c r="BT78" i="13" s="1"/>
  <c r="T80" i="13"/>
  <c r="U80" i="13"/>
  <c r="V80" i="13"/>
  <c r="V91" i="13" s="1"/>
  <c r="W80" i="13"/>
  <c r="X80" i="13"/>
  <c r="Y80" i="13"/>
  <c r="Z80" i="13"/>
  <c r="AA80" i="13"/>
  <c r="AB80" i="13"/>
  <c r="AC80" i="13"/>
  <c r="AD80" i="13"/>
  <c r="AD91" i="13" s="1"/>
  <c r="AE80" i="13"/>
  <c r="AF80" i="13"/>
  <c r="AG80" i="13"/>
  <c r="AH80" i="13"/>
  <c r="AI80" i="13"/>
  <c r="AJ80" i="13"/>
  <c r="AK80" i="13"/>
  <c r="AL80" i="13"/>
  <c r="AL91" i="13" s="1"/>
  <c r="AM80" i="13"/>
  <c r="AN80" i="13"/>
  <c r="AO80" i="13"/>
  <c r="AP80" i="13"/>
  <c r="AR80" i="13"/>
  <c r="AS80" i="13"/>
  <c r="AT80" i="13"/>
  <c r="AU80" i="13"/>
  <c r="AU91" i="13" s="1"/>
  <c r="AV80" i="13"/>
  <c r="AW80" i="13"/>
  <c r="AX80" i="13"/>
  <c r="AY80" i="13"/>
  <c r="AZ80" i="13"/>
  <c r="BA80" i="13"/>
  <c r="BB80" i="13"/>
  <c r="BC80" i="13"/>
  <c r="BC91" i="13" s="1"/>
  <c r="BD80" i="13"/>
  <c r="BE80" i="13"/>
  <c r="BF80" i="13"/>
  <c r="BG80" i="13"/>
  <c r="BH80" i="13"/>
  <c r="BI80" i="13"/>
  <c r="BJ80" i="13"/>
  <c r="BK80" i="13"/>
  <c r="BK91" i="13" s="1"/>
  <c r="BL80" i="13"/>
  <c r="BN80" i="13"/>
  <c r="AX83" i="13"/>
  <c r="BP83" i="13" s="1"/>
  <c r="BR83" i="13"/>
  <c r="BR85" i="13" s="1"/>
  <c r="BR91" i="13" s="1"/>
  <c r="BT83" i="13"/>
  <c r="R85" i="13"/>
  <c r="T85" i="13"/>
  <c r="U85" i="13"/>
  <c r="V85" i="13"/>
  <c r="W85" i="13"/>
  <c r="X85" i="13"/>
  <c r="Y85" i="13"/>
  <c r="Y91" i="13" s="1"/>
  <c r="Z85" i="13"/>
  <c r="AA85" i="13"/>
  <c r="AB85" i="13"/>
  <c r="AC85" i="13"/>
  <c r="AD85" i="13"/>
  <c r="AE85" i="13"/>
  <c r="AF85" i="13"/>
  <c r="AG85" i="13"/>
  <c r="AG91" i="13" s="1"/>
  <c r="AH85" i="13"/>
  <c r="AI85" i="13"/>
  <c r="AJ85" i="13"/>
  <c r="AK85" i="13"/>
  <c r="AL85" i="13"/>
  <c r="AM85" i="13"/>
  <c r="AN85" i="13"/>
  <c r="AO85" i="13"/>
  <c r="AO91" i="13" s="1"/>
  <c r="AP85" i="13"/>
  <c r="AR85" i="13"/>
  <c r="AS85" i="13"/>
  <c r="AT85" i="13"/>
  <c r="AU85" i="13"/>
  <c r="AV85" i="13"/>
  <c r="AW85" i="13"/>
  <c r="AX85" i="13"/>
  <c r="AX91" i="13" s="1"/>
  <c r="AY85" i="13"/>
  <c r="AY91" i="13" s="1"/>
  <c r="AY176" i="13" s="1"/>
  <c r="AZ85" i="13"/>
  <c r="BA85" i="13"/>
  <c r="BB85" i="13"/>
  <c r="BC85" i="13"/>
  <c r="BD85" i="13"/>
  <c r="BE85" i="13"/>
  <c r="BF85" i="13"/>
  <c r="BF91" i="13" s="1"/>
  <c r="BG85" i="13"/>
  <c r="BG91" i="13" s="1"/>
  <c r="BG176" i="13" s="1"/>
  <c r="BH85" i="13"/>
  <c r="BI85" i="13"/>
  <c r="BJ85" i="13"/>
  <c r="BK85" i="13"/>
  <c r="BL85" i="13"/>
  <c r="BN85" i="13"/>
  <c r="BP85" i="13"/>
  <c r="BQ85" i="13"/>
  <c r="BS85" i="13"/>
  <c r="BU85" i="13"/>
  <c r="BW85" i="13"/>
  <c r="AT87" i="13"/>
  <c r="BP87" i="13" s="1"/>
  <c r="BX87" i="13"/>
  <c r="AP89" i="13"/>
  <c r="AT89" i="13"/>
  <c r="AZ89" i="13"/>
  <c r="BD89" i="13"/>
  <c r="BP89" i="13"/>
  <c r="BR89" i="13"/>
  <c r="BT89" i="13"/>
  <c r="BV89" i="13"/>
  <c r="BX89" i="13" s="1"/>
  <c r="N91" i="13"/>
  <c r="P91" i="13"/>
  <c r="T91" i="13"/>
  <c r="W91" i="13"/>
  <c r="X91" i="13"/>
  <c r="Z91" i="13"/>
  <c r="AA91" i="13"/>
  <c r="AB91" i="13"/>
  <c r="AE91" i="13"/>
  <c r="AF91" i="13"/>
  <c r="AH91" i="13"/>
  <c r="AI91" i="13"/>
  <c r="AJ91" i="13"/>
  <c r="AK91" i="13"/>
  <c r="AK176" i="13" s="1"/>
  <c r="AK183" i="13" s="1"/>
  <c r="AM91" i="13"/>
  <c r="AN91" i="13"/>
  <c r="AR91" i="13"/>
  <c r="AS91" i="13"/>
  <c r="AT91" i="13"/>
  <c r="AW91" i="13"/>
  <c r="AZ91" i="13"/>
  <c r="BA91" i="13"/>
  <c r="BA176" i="13" s="1"/>
  <c r="BA183" i="13" s="1"/>
  <c r="BB91" i="13"/>
  <c r="BE91" i="13"/>
  <c r="BH91" i="13"/>
  <c r="BI91" i="13"/>
  <c r="BJ91" i="13"/>
  <c r="BN91" i="13"/>
  <c r="AH95" i="13"/>
  <c r="BP95" i="13"/>
  <c r="BT95" i="13"/>
  <c r="AH96" i="13"/>
  <c r="BP96" i="13" s="1"/>
  <c r="BP97" i="13"/>
  <c r="R98" i="13"/>
  <c r="BP98" i="13"/>
  <c r="BT98" i="13"/>
  <c r="BV98" i="13"/>
  <c r="BX98" i="13"/>
  <c r="R99" i="13"/>
  <c r="BP99" i="13"/>
  <c r="BT99" i="13" s="1"/>
  <c r="R100" i="13"/>
  <c r="BP100" i="13"/>
  <c r="BT100" i="13"/>
  <c r="BT101" i="13"/>
  <c r="BX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P105" i="13"/>
  <c r="BT105" i="13"/>
  <c r="BV105" i="13"/>
  <c r="BX105" i="13"/>
  <c r="BX107" i="13" s="1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P112" i="13"/>
  <c r="BT112" i="13" s="1"/>
  <c r="AX113" i="13"/>
  <c r="AX115" i="13" s="1"/>
  <c r="BP113" i="13"/>
  <c r="BT113" i="13" s="1"/>
  <c r="BP114" i="13"/>
  <c r="BT114" i="13" s="1"/>
  <c r="BV114" i="13" s="1"/>
  <c r="BX114" i="13" s="1"/>
  <c r="N115" i="13"/>
  <c r="P115" i="13"/>
  <c r="R115" i="13"/>
  <c r="T115" i="13"/>
  <c r="V115" i="13"/>
  <c r="X115" i="13"/>
  <c r="Z115" i="13"/>
  <c r="Z180" i="13" s="1"/>
  <c r="AB115" i="13"/>
  <c r="AD115" i="13"/>
  <c r="AF115" i="13"/>
  <c r="AH115" i="13"/>
  <c r="AJ115" i="13"/>
  <c r="AL115" i="13"/>
  <c r="AN115" i="13"/>
  <c r="AP115" i="13"/>
  <c r="AP180" i="13" s="1"/>
  <c r="AR115" i="13"/>
  <c r="AT115" i="13"/>
  <c r="AT180" i="13" s="1"/>
  <c r="AV115" i="13"/>
  <c r="AZ115" i="13"/>
  <c r="BB115" i="13"/>
  <c r="BB180" i="13" s="1"/>
  <c r="BD115" i="13"/>
  <c r="BF115" i="13"/>
  <c r="BH115" i="13"/>
  <c r="BJ115" i="13"/>
  <c r="BL115" i="13"/>
  <c r="BN115" i="13"/>
  <c r="BR115" i="13"/>
  <c r="BP117" i="13"/>
  <c r="BT117" i="13"/>
  <c r="BP119" i="13"/>
  <c r="BT119" i="13" s="1"/>
  <c r="BV119" i="13" s="1"/>
  <c r="BX119" i="13" s="1"/>
  <c r="BP121" i="13"/>
  <c r="BT121" i="13"/>
  <c r="BJ123" i="13"/>
  <c r="BP123" i="13" s="1"/>
  <c r="BP126" i="13"/>
  <c r="BP127" i="13"/>
  <c r="BT127" i="13"/>
  <c r="BV127" i="13"/>
  <c r="BX127" i="13"/>
  <c r="R128" i="13"/>
  <c r="AL128" i="13"/>
  <c r="AN128" i="13"/>
  <c r="BP128" i="13" s="1"/>
  <c r="AV128" i="13"/>
  <c r="BN128" i="13"/>
  <c r="BR128" i="13"/>
  <c r="BR130" i="13" s="1"/>
  <c r="BT129" i="13"/>
  <c r="BV129" i="13" s="1"/>
  <c r="BX129" i="13" s="1"/>
  <c r="N130" i="13"/>
  <c r="P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P133" i="13"/>
  <c r="BT133" i="13" s="1"/>
  <c r="BV133" i="13" s="1"/>
  <c r="BP134" i="13"/>
  <c r="BT134" i="13"/>
  <c r="BV134" i="13" s="1"/>
  <c r="BX134" i="13" s="1"/>
  <c r="Z135" i="13"/>
  <c r="Z137" i="13" s="1"/>
  <c r="AB135" i="13"/>
  <c r="AB137" i="13" s="1"/>
  <c r="AR135" i="13"/>
  <c r="AR137" i="13" s="1"/>
  <c r="BH135" i="13"/>
  <c r="BH137" i="13" s="1"/>
  <c r="N137" i="13"/>
  <c r="P137" i="13"/>
  <c r="R137" i="13"/>
  <c r="T137" i="13"/>
  <c r="V137" i="13"/>
  <c r="X137" i="13"/>
  <c r="AD137" i="13"/>
  <c r="AF137" i="13"/>
  <c r="AH137" i="13"/>
  <c r="AJ137" i="13"/>
  <c r="AL137" i="13"/>
  <c r="AN137" i="13"/>
  <c r="AP137" i="13"/>
  <c r="AT137" i="13"/>
  <c r="AV137" i="13"/>
  <c r="AX137" i="13"/>
  <c r="AZ137" i="13"/>
  <c r="BB137" i="13"/>
  <c r="BD137" i="13"/>
  <c r="BF137" i="13"/>
  <c r="BJ137" i="13"/>
  <c r="BL137" i="13"/>
  <c r="BN137" i="13"/>
  <c r="BR137" i="13"/>
  <c r="BH139" i="13"/>
  <c r="BP139" i="13" s="1"/>
  <c r="BV139" i="13" s="1"/>
  <c r="BX139" i="13" s="1"/>
  <c r="C108" i="5" s="1"/>
  <c r="BJ139" i="13"/>
  <c r="BT139" i="13"/>
  <c r="BP141" i="13"/>
  <c r="BT141" i="13" s="1"/>
  <c r="BV141" i="13" s="1"/>
  <c r="BX141" i="13"/>
  <c r="R144" i="13"/>
  <c r="BP144" i="13"/>
  <c r="BP145" i="13"/>
  <c r="BT145" i="13"/>
  <c r="BV145" i="13" s="1"/>
  <c r="BX145" i="13" s="1"/>
  <c r="BP146" i="13"/>
  <c r="N147" i="13"/>
  <c r="P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R147" i="13"/>
  <c r="BP149" i="13"/>
  <c r="BT149" i="13"/>
  <c r="BV149" i="13"/>
  <c r="BX149" i="13"/>
  <c r="AB151" i="13"/>
  <c r="BP151" i="13" s="1"/>
  <c r="AD151" i="13"/>
  <c r="BT151" i="13"/>
  <c r="BP154" i="13"/>
  <c r="BT154" i="13"/>
  <c r="BV154" i="13"/>
  <c r="Z155" i="13"/>
  <c r="AD155" i="13"/>
  <c r="BP156" i="13"/>
  <c r="BT156" i="13" s="1"/>
  <c r="BV156" i="13"/>
  <c r="BX156" i="13"/>
  <c r="P157" i="13"/>
  <c r="AD157" i="13"/>
  <c r="AP157" i="13"/>
  <c r="AP160" i="13" s="1"/>
  <c r="AR157" i="13"/>
  <c r="BP157" i="13" s="1"/>
  <c r="BT157" i="13" s="1"/>
  <c r="AZ157" i="13"/>
  <c r="BB157" i="13"/>
  <c r="BD157" i="13"/>
  <c r="BD160" i="13" s="1"/>
  <c r="BH157" i="13"/>
  <c r="BJ157" i="13"/>
  <c r="BV157" i="13"/>
  <c r="BX157" i="13" s="1"/>
  <c r="C104" i="5" s="1"/>
  <c r="AR158" i="13"/>
  <c r="BP158" i="13"/>
  <c r="BT158" i="13"/>
  <c r="AH159" i="13"/>
  <c r="AH160" i="13" s="1"/>
  <c r="N160" i="13"/>
  <c r="P160" i="13"/>
  <c r="R160" i="13"/>
  <c r="T160" i="13"/>
  <c r="T171" i="13" s="1"/>
  <c r="U160" i="13"/>
  <c r="V160" i="13"/>
  <c r="W160" i="13"/>
  <c r="X160" i="13"/>
  <c r="X171" i="13" s="1"/>
  <c r="X176" i="13" s="1"/>
  <c r="X183" i="13" s="1"/>
  <c r="Y160" i="13"/>
  <c r="AA160" i="13"/>
  <c r="AB160" i="13"/>
  <c r="AC160" i="13"/>
  <c r="AC171" i="13" s="1"/>
  <c r="AD160" i="13"/>
  <c r="AE160" i="13"/>
  <c r="AF160" i="13"/>
  <c r="AG160" i="13"/>
  <c r="AG171" i="13" s="1"/>
  <c r="AI160" i="13"/>
  <c r="AJ160" i="13"/>
  <c r="AK160" i="13"/>
  <c r="AK171" i="13" s="1"/>
  <c r="AL160" i="13"/>
  <c r="AM160" i="13"/>
  <c r="AN160" i="13"/>
  <c r="AO160" i="13"/>
  <c r="AO171" i="13" s="1"/>
  <c r="AR160" i="13"/>
  <c r="AS160" i="13"/>
  <c r="AT160" i="13"/>
  <c r="AU160" i="13"/>
  <c r="AU171" i="13" s="1"/>
  <c r="AU176" i="13" s="1"/>
  <c r="AU183" i="13" s="1"/>
  <c r="AV160" i="13"/>
  <c r="AW160" i="13"/>
  <c r="AW171" i="13" s="1"/>
  <c r="AW176" i="13" s="1"/>
  <c r="AW183" i="13" s="1"/>
  <c r="AX160" i="13"/>
  <c r="AY160" i="13"/>
  <c r="AZ160" i="13"/>
  <c r="AZ171" i="13" s="1"/>
  <c r="AZ176" i="13" s="1"/>
  <c r="AZ183" i="13" s="1"/>
  <c r="BA160" i="13"/>
  <c r="BB160" i="13"/>
  <c r="BC160" i="13"/>
  <c r="BE160" i="13"/>
  <c r="BE171" i="13" s="1"/>
  <c r="BE176" i="13" s="1"/>
  <c r="BE183" i="13" s="1"/>
  <c r="BF160" i="13"/>
  <c r="BF171" i="13" s="1"/>
  <c r="BG160" i="13"/>
  <c r="BH160" i="13"/>
  <c r="BI160" i="13"/>
  <c r="BI171" i="13" s="1"/>
  <c r="BI176" i="13" s="1"/>
  <c r="BJ160" i="13"/>
  <c r="BK160" i="13"/>
  <c r="BL160" i="13"/>
  <c r="BN160" i="13"/>
  <c r="BQ160" i="13"/>
  <c r="BR160" i="13"/>
  <c r="BR171" i="13" s="1"/>
  <c r="BS160" i="13"/>
  <c r="BS171" i="13" s="1"/>
  <c r="BU160" i="13"/>
  <c r="BW160" i="13"/>
  <c r="P163" i="13"/>
  <c r="BP163" i="13"/>
  <c r="BT163" i="13"/>
  <c r="BV163" i="13"/>
  <c r="AR164" i="13"/>
  <c r="BP164" i="13"/>
  <c r="BT164" i="13"/>
  <c r="AR165" i="13"/>
  <c r="BD165" i="13"/>
  <c r="BD167" i="13" s="1"/>
  <c r="BJ165" i="13"/>
  <c r="BJ167" i="13" s="1"/>
  <c r="BP166" i="13"/>
  <c r="BT166" i="13"/>
  <c r="BV166" i="13" s="1"/>
  <c r="BX166" i="13" s="1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F167" i="13"/>
  <c r="BH167" i="13"/>
  <c r="BL167" i="13"/>
  <c r="BN167" i="13"/>
  <c r="BR167" i="13"/>
  <c r="P169" i="13"/>
  <c r="V169" i="13"/>
  <c r="Z169" i="13"/>
  <c r="AD169" i="13"/>
  <c r="AF169" i="13"/>
  <c r="AF171" i="13" s="1"/>
  <c r="AF176" i="13" s="1"/>
  <c r="AF183" i="13" s="1"/>
  <c r="AH169" i="13"/>
  <c r="AH171" i="13" s="1"/>
  <c r="AJ169" i="13"/>
  <c r="AL169" i="13"/>
  <c r="AL171" i="13" s="1"/>
  <c r="AL176" i="13" s="1"/>
  <c r="AL183" i="13" s="1"/>
  <c r="AN169" i="13"/>
  <c r="AN171" i="13" s="1"/>
  <c r="AN176" i="13" s="1"/>
  <c r="AN183" i="13" s="1"/>
  <c r="AP169" i="13"/>
  <c r="AR169" i="13"/>
  <c r="AT169" i="13"/>
  <c r="AV169" i="13"/>
  <c r="AV171" i="13" s="1"/>
  <c r="AX169" i="13"/>
  <c r="AX171" i="13" s="1"/>
  <c r="BB169" i="13"/>
  <c r="U171" i="13"/>
  <c r="V171" i="13"/>
  <c r="W171" i="13"/>
  <c r="Y171" i="13"/>
  <c r="AA171" i="13"/>
  <c r="AA176" i="13" s="1"/>
  <c r="AA183" i="13" s="1"/>
  <c r="AE171" i="13"/>
  <c r="AI171" i="13"/>
  <c r="AI176" i="13" s="1"/>
  <c r="AJ171" i="13"/>
  <c r="AJ176" i="13" s="1"/>
  <c r="AM171" i="13"/>
  <c r="AS171" i="13"/>
  <c r="AS176" i="13" s="1"/>
  <c r="AT171" i="13"/>
  <c r="AY171" i="13"/>
  <c r="BA171" i="13"/>
  <c r="BB171" i="13"/>
  <c r="BC171" i="13"/>
  <c r="BG171" i="13"/>
  <c r="BK171" i="13"/>
  <c r="BK176" i="13" s="1"/>
  <c r="BN171" i="13"/>
  <c r="BQ171" i="13"/>
  <c r="BU171" i="13"/>
  <c r="BW171" i="13"/>
  <c r="BY171" i="13"/>
  <c r="P173" i="13"/>
  <c r="R173" i="13"/>
  <c r="BT173" i="13"/>
  <c r="BV173" i="13" s="1"/>
  <c r="T176" i="13"/>
  <c r="V176" i="13"/>
  <c r="V183" i="13" s="1"/>
  <c r="W176" i="13"/>
  <c r="AE176" i="13"/>
  <c r="AE183" i="13" s="1"/>
  <c r="AM176" i="13"/>
  <c r="AO176" i="13"/>
  <c r="BC176" i="13"/>
  <c r="BN176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V180" i="13"/>
  <c r="W180" i="13"/>
  <c r="X180" i="13"/>
  <c r="Y180" i="13"/>
  <c r="AA180" i="13"/>
  <c r="AB180" i="13"/>
  <c r="AC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R180" i="13"/>
  <c r="AS180" i="13"/>
  <c r="AU180" i="13"/>
  <c r="AV180" i="13"/>
  <c r="AW180" i="13"/>
  <c r="AX180" i="13"/>
  <c r="AY180" i="13"/>
  <c r="AZ180" i="13"/>
  <c r="BA180" i="13"/>
  <c r="BC180" i="13"/>
  <c r="BD180" i="13"/>
  <c r="BE180" i="13"/>
  <c r="BF180" i="13"/>
  <c r="BG180" i="13"/>
  <c r="BH180" i="13"/>
  <c r="BD182" i="13"/>
  <c r="T183" i="13"/>
  <c r="U183" i="13"/>
  <c r="AO183" i="13"/>
  <c r="BP185" i="13"/>
  <c r="BD186" i="13"/>
  <c r="A1" i="12"/>
  <c r="A2" i="12"/>
  <c r="BY2" i="12"/>
  <c r="BU3" i="12"/>
  <c r="BY3" i="12"/>
  <c r="CA3" i="12"/>
  <c r="B4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U9" i="12" s="1"/>
  <c r="BS9" i="12"/>
  <c r="BS12" i="12" s="1"/>
  <c r="BW9" i="12"/>
  <c r="BQ10" i="12"/>
  <c r="BQ11" i="12"/>
  <c r="BU11" i="12"/>
  <c r="N12" i="12"/>
  <c r="P12" i="12"/>
  <c r="R12" i="12"/>
  <c r="T12" i="12"/>
  <c r="T33" i="12" s="1"/>
  <c r="V12" i="12"/>
  <c r="X12" i="12"/>
  <c r="Z12" i="12"/>
  <c r="AB12" i="12"/>
  <c r="AD12" i="12"/>
  <c r="AF12" i="12"/>
  <c r="AH12" i="12"/>
  <c r="AJ12" i="12"/>
  <c r="AJ33" i="12" s="1"/>
  <c r="AL12" i="12"/>
  <c r="AN12" i="12"/>
  <c r="AP12" i="12"/>
  <c r="AR12" i="12"/>
  <c r="AT12" i="12"/>
  <c r="AT33" i="12" s="1"/>
  <c r="AV12" i="12"/>
  <c r="AX12" i="12"/>
  <c r="AZ12" i="12"/>
  <c r="AZ33" i="12" s="1"/>
  <c r="BB12" i="12"/>
  <c r="BD12" i="12"/>
  <c r="BF12" i="12"/>
  <c r="BH12" i="12"/>
  <c r="BJ12" i="12"/>
  <c r="BM12" i="12"/>
  <c r="BO12" i="12"/>
  <c r="R14" i="12"/>
  <c r="BU14" i="12" s="1"/>
  <c r="BW14" i="12" s="1"/>
  <c r="BQ14" i="12"/>
  <c r="AH15" i="12"/>
  <c r="BS15" i="12"/>
  <c r="BQ16" i="12"/>
  <c r="BU16" i="12" s="1"/>
  <c r="BQ17" i="12"/>
  <c r="BQ18" i="12"/>
  <c r="BU18" i="12"/>
  <c r="BW18" i="12"/>
  <c r="BY18" i="12" s="1"/>
  <c r="BQ19" i="12"/>
  <c r="BU19" i="12"/>
  <c r="BQ20" i="12"/>
  <c r="BU20" i="12"/>
  <c r="BW20" i="12"/>
  <c r="BY20" i="12"/>
  <c r="R21" i="12"/>
  <c r="BQ21" i="12"/>
  <c r="R22" i="12"/>
  <c r="BQ22" i="12"/>
  <c r="BU22" i="12"/>
  <c r="BW22" i="12"/>
  <c r="BY22" i="12" s="1"/>
  <c r="R23" i="12"/>
  <c r="BQ23" i="12"/>
  <c r="R24" i="12"/>
  <c r="BU24" i="12" s="1"/>
  <c r="BQ24" i="12"/>
  <c r="R25" i="12"/>
  <c r="BQ25" i="12"/>
  <c r="R26" i="12"/>
  <c r="BQ26" i="12"/>
  <c r="BU26" i="12"/>
  <c r="BW26" i="12"/>
  <c r="R27" i="12"/>
  <c r="BQ27" i="12"/>
  <c r="BU27" i="12"/>
  <c r="BW27" i="12"/>
  <c r="R28" i="12"/>
  <c r="BQ28" i="12"/>
  <c r="BU28" i="12" s="1"/>
  <c r="BQ29" i="12"/>
  <c r="BU29" i="12"/>
  <c r="BU30" i="12"/>
  <c r="BW30" i="12"/>
  <c r="BY30" i="12"/>
  <c r="N31" i="12"/>
  <c r="P31" i="12"/>
  <c r="P33" i="12" s="1"/>
  <c r="T31" i="12"/>
  <c r="V31" i="12"/>
  <c r="V33" i="12" s="1"/>
  <c r="X31" i="12"/>
  <c r="Z31" i="12"/>
  <c r="Z33" i="12" s="1"/>
  <c r="AB31" i="12"/>
  <c r="AB33" i="12" s="1"/>
  <c r="AD31" i="12"/>
  <c r="AF31" i="12"/>
  <c r="AJ31" i="12"/>
  <c r="AL31" i="12"/>
  <c r="AL33" i="12" s="1"/>
  <c r="AN31" i="12"/>
  <c r="AP31" i="12"/>
  <c r="AP33" i="12" s="1"/>
  <c r="AR31" i="12"/>
  <c r="AR33" i="12" s="1"/>
  <c r="AT31" i="12"/>
  <c r="AV31" i="12"/>
  <c r="AX31" i="12"/>
  <c r="AZ31" i="12"/>
  <c r="BB31" i="12"/>
  <c r="BB33" i="12" s="1"/>
  <c r="BD31" i="12"/>
  <c r="BF31" i="12"/>
  <c r="BF33" i="12" s="1"/>
  <c r="BH31" i="12"/>
  <c r="BH33" i="12" s="1"/>
  <c r="BJ31" i="12"/>
  <c r="BM31" i="12"/>
  <c r="BO31" i="12"/>
  <c r="BS31" i="12"/>
  <c r="N33" i="12"/>
  <c r="X33" i="12"/>
  <c r="AD33" i="12"/>
  <c r="AD179" i="12" s="1"/>
  <c r="AF33" i="12"/>
  <c r="AN33" i="12"/>
  <c r="AV33" i="12"/>
  <c r="AX33" i="12"/>
  <c r="BD33" i="12"/>
  <c r="BJ33" i="12"/>
  <c r="BM33" i="12"/>
  <c r="BO33" i="12"/>
  <c r="BO179" i="12" s="1"/>
  <c r="BS33" i="12"/>
  <c r="AR39" i="12"/>
  <c r="AT39" i="12"/>
  <c r="AT46" i="12" s="1"/>
  <c r="AX39" i="12"/>
  <c r="BD39" i="12"/>
  <c r="BF39" i="12"/>
  <c r="BJ39" i="12"/>
  <c r="BS39" i="12"/>
  <c r="BS46" i="12" s="1"/>
  <c r="AP40" i="12"/>
  <c r="AR40" i="12"/>
  <c r="BQ40" i="12" s="1"/>
  <c r="BU40" i="12" s="1"/>
  <c r="AT40" i="12"/>
  <c r="AX40" i="12"/>
  <c r="BD40" i="12"/>
  <c r="BF40" i="12"/>
  <c r="BJ40" i="12"/>
  <c r="BS40" i="12"/>
  <c r="AP41" i="12"/>
  <c r="AR41" i="12"/>
  <c r="AT41" i="12"/>
  <c r="AX41" i="12"/>
  <c r="BD41" i="12"/>
  <c r="BF41" i="12"/>
  <c r="BF46" i="12" s="1"/>
  <c r="BJ41" i="12"/>
  <c r="BS41" i="12"/>
  <c r="R42" i="12"/>
  <c r="AP42" i="12"/>
  <c r="AR42" i="12"/>
  <c r="AT42" i="12"/>
  <c r="AX42" i="12"/>
  <c r="AX46" i="12" s="1"/>
  <c r="BD42" i="12"/>
  <c r="BF42" i="12"/>
  <c r="BJ42" i="12"/>
  <c r="BS42" i="12"/>
  <c r="AR43" i="12"/>
  <c r="AT43" i="12"/>
  <c r="AX43" i="12"/>
  <c r="BD43" i="12"/>
  <c r="BJ43" i="12"/>
  <c r="BQ43" i="12" s="1"/>
  <c r="BS43" i="12"/>
  <c r="BQ44" i="12"/>
  <c r="BS44" i="12"/>
  <c r="BU44" i="12"/>
  <c r="BW44" i="12"/>
  <c r="BY44" i="12" s="1"/>
  <c r="BQ45" i="12"/>
  <c r="BS45" i="12"/>
  <c r="BU45" i="12"/>
  <c r="BW45" i="12"/>
  <c r="BY45" i="12" s="1"/>
  <c r="R46" i="12"/>
  <c r="S46" i="12"/>
  <c r="S89" i="12" s="1"/>
  <c r="T46" i="12"/>
  <c r="T89" i="12" s="1"/>
  <c r="U46" i="12"/>
  <c r="V46" i="12"/>
  <c r="W46" i="12"/>
  <c r="X46" i="12"/>
  <c r="Y46" i="12"/>
  <c r="Z46" i="12"/>
  <c r="AA46" i="12"/>
  <c r="AA89" i="12" s="1"/>
  <c r="AA179" i="12" s="1"/>
  <c r="AB46" i="12"/>
  <c r="AB89" i="12" s="1"/>
  <c r="AC46" i="12"/>
  <c r="AD46" i="12"/>
  <c r="AF46" i="12"/>
  <c r="AH46" i="12"/>
  <c r="AJ46" i="12"/>
  <c r="AK46" i="12"/>
  <c r="AL46" i="12"/>
  <c r="AL89" i="12" s="1"/>
  <c r="AM46" i="12"/>
  <c r="AM89" i="12" s="1"/>
  <c r="AN46" i="12"/>
  <c r="AO46" i="12"/>
  <c r="AQ46" i="12"/>
  <c r="AS46" i="12"/>
  <c r="AU46" i="12"/>
  <c r="AU89" i="12" s="1"/>
  <c r="AV46" i="12"/>
  <c r="AV89" i="12" s="1"/>
  <c r="AW46" i="12"/>
  <c r="AY46" i="12"/>
  <c r="AZ46" i="12"/>
  <c r="BA46" i="12"/>
  <c r="BB46" i="12"/>
  <c r="BD46" i="12"/>
  <c r="BH46" i="12"/>
  <c r="BM46" i="12"/>
  <c r="BO46" i="12"/>
  <c r="BV46" i="12"/>
  <c r="BV89" i="12" s="1"/>
  <c r="BV179" i="12" s="1"/>
  <c r="BV247" i="12" s="1"/>
  <c r="BV261" i="12" s="1"/>
  <c r="BX46" i="12"/>
  <c r="AT49" i="12"/>
  <c r="AX49" i="12"/>
  <c r="BD49" i="12"/>
  <c r="BF49" i="12"/>
  <c r="BF53" i="12" s="1"/>
  <c r="BJ49" i="12"/>
  <c r="BS49" i="12"/>
  <c r="AR50" i="12"/>
  <c r="AR53" i="12" s="1"/>
  <c r="AT50" i="12"/>
  <c r="AX50" i="12"/>
  <c r="BD50" i="12"/>
  <c r="BD53" i="12" s="1"/>
  <c r="BF50" i="12"/>
  <c r="BJ50" i="12"/>
  <c r="BS50" i="12"/>
  <c r="BS53" i="12" s="1"/>
  <c r="AT51" i="12"/>
  <c r="AX51" i="12"/>
  <c r="AX53" i="12" s="1"/>
  <c r="BD51" i="12"/>
  <c r="BF51" i="12"/>
  <c r="BJ51" i="12"/>
  <c r="BS51" i="12"/>
  <c r="AX52" i="12"/>
  <c r="BD52" i="12"/>
  <c r="BF52" i="12"/>
  <c r="BJ52" i="12"/>
  <c r="BQ52" i="12"/>
  <c r="BS52" i="12"/>
  <c r="BU52" i="12"/>
  <c r="BW52" i="12" s="1"/>
  <c r="BY52" i="12" s="1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S53" i="12"/>
  <c r="AU53" i="12"/>
  <c r="AV53" i="12"/>
  <c r="AW53" i="12"/>
  <c r="AY53" i="12"/>
  <c r="AZ53" i="12"/>
  <c r="BA53" i="12"/>
  <c r="BB53" i="12"/>
  <c r="BH53" i="12"/>
  <c r="BJ53" i="12"/>
  <c r="BM53" i="12"/>
  <c r="BM89" i="12" s="1"/>
  <c r="BM179" i="12" s="1"/>
  <c r="BO53" i="12"/>
  <c r="BV53" i="12"/>
  <c r="BX53" i="12"/>
  <c r="R56" i="12"/>
  <c r="AT56" i="12"/>
  <c r="BD56" i="12"/>
  <c r="BF56" i="12"/>
  <c r="BJ56" i="12"/>
  <c r="BQ56" i="12"/>
  <c r="BF57" i="12"/>
  <c r="BQ57" i="12"/>
  <c r="BU57" i="12"/>
  <c r="BW57" i="12"/>
  <c r="BY57" i="12"/>
  <c r="AT58" i="12"/>
  <c r="BQ58" i="12" s="1"/>
  <c r="AX58" i="12"/>
  <c r="BD58" i="12"/>
  <c r="BF58" i="12"/>
  <c r="BS58" i="12"/>
  <c r="AX59" i="12"/>
  <c r="BQ59" i="12" s="1"/>
  <c r="BD59" i="12"/>
  <c r="BF59" i="12"/>
  <c r="BS59" i="12"/>
  <c r="AT60" i="12"/>
  <c r="BQ60" i="12" s="1"/>
  <c r="AX60" i="12"/>
  <c r="BD60" i="12"/>
  <c r="BF60" i="12"/>
  <c r="BS60" i="12"/>
  <c r="AT61" i="12"/>
  <c r="AX61" i="12"/>
  <c r="BD61" i="12"/>
  <c r="BJ61" i="12"/>
  <c r="BQ61" i="12"/>
  <c r="BU61" i="12" s="1"/>
  <c r="BS61" i="12"/>
  <c r="BW61" i="12"/>
  <c r="BY61" i="12" s="1"/>
  <c r="AX62" i="12"/>
  <c r="BQ62" i="12" s="1"/>
  <c r="BD62" i="12"/>
  <c r="BF62" i="12"/>
  <c r="BJ62" i="12"/>
  <c r="BS62" i="12"/>
  <c r="AT63" i="12"/>
  <c r="BQ63" i="12" s="1"/>
  <c r="BW63" i="12" s="1"/>
  <c r="BY63" i="12" s="1"/>
  <c r="AX63" i="12"/>
  <c r="BD63" i="12"/>
  <c r="BF63" i="12"/>
  <c r="BJ63" i="12"/>
  <c r="BS63" i="12"/>
  <c r="BU63" i="12"/>
  <c r="AX64" i="12"/>
  <c r="BD64" i="12"/>
  <c r="BF64" i="12"/>
  <c r="BQ64" i="12"/>
  <c r="BS64" i="12"/>
  <c r="BU64" i="12"/>
  <c r="BW64" i="12"/>
  <c r="BY64" i="12" s="1"/>
  <c r="AT65" i="12"/>
  <c r="AX65" i="12"/>
  <c r="BD65" i="12"/>
  <c r="BF65" i="12"/>
  <c r="BJ65" i="12"/>
  <c r="BQ65" i="12"/>
  <c r="BS65" i="12"/>
  <c r="AX66" i="12"/>
  <c r="BD66" i="12"/>
  <c r="BF66" i="12"/>
  <c r="BQ66" i="12"/>
  <c r="BS66" i="12"/>
  <c r="AX67" i="12"/>
  <c r="BD67" i="12"/>
  <c r="BS67" i="12"/>
  <c r="BD68" i="12"/>
  <c r="BF68" i="12"/>
  <c r="BQ68" i="12"/>
  <c r="BU68" i="12" s="1"/>
  <c r="BW68" i="12" s="1"/>
  <c r="BY68" i="12" s="1"/>
  <c r="BS68" i="12"/>
  <c r="AX69" i="12"/>
  <c r="BD69" i="12"/>
  <c r="BF69" i="12"/>
  <c r="BJ69" i="12"/>
  <c r="BS69" i="12"/>
  <c r="AT70" i="12"/>
  <c r="AX70" i="12"/>
  <c r="BD70" i="12"/>
  <c r="BF70" i="12"/>
  <c r="BQ70" i="12"/>
  <c r="BS70" i="12"/>
  <c r="BU70" i="12"/>
  <c r="BW70" i="12"/>
  <c r="BY70" i="12" s="1"/>
  <c r="AX71" i="12"/>
  <c r="BD71" i="12"/>
  <c r="BQ71" i="12" s="1"/>
  <c r="BF71" i="12"/>
  <c r="BJ71" i="12"/>
  <c r="BS71" i="12"/>
  <c r="BU71" i="12"/>
  <c r="AX72" i="12"/>
  <c r="BD72" i="12"/>
  <c r="BF72" i="12"/>
  <c r="BJ72" i="12"/>
  <c r="BQ72" i="12"/>
  <c r="BS72" i="12"/>
  <c r="R73" i="12"/>
  <c r="BD73" i="12"/>
  <c r="BQ73" i="12" s="1"/>
  <c r="BF73" i="12"/>
  <c r="BJ73" i="12"/>
  <c r="BJ80" i="12" s="1"/>
  <c r="BS73" i="12"/>
  <c r="AT74" i="12"/>
  <c r="AX74" i="12"/>
  <c r="BD74" i="12"/>
  <c r="BF74" i="12"/>
  <c r="BJ74" i="12"/>
  <c r="BS74" i="12"/>
  <c r="BD75" i="12"/>
  <c r="BF75" i="12"/>
  <c r="BJ75" i="12"/>
  <c r="BQ75" i="12"/>
  <c r="BS75" i="12"/>
  <c r="BQ76" i="12"/>
  <c r="BW76" i="12" s="1"/>
  <c r="BY76" i="12" s="1"/>
  <c r="BU76" i="12"/>
  <c r="AX77" i="12"/>
  <c r="BQ77" i="12" s="1"/>
  <c r="BD77" i="12"/>
  <c r="BF77" i="12"/>
  <c r="BJ77" i="12"/>
  <c r="BS77" i="12"/>
  <c r="AX78" i="12"/>
  <c r="BD78" i="12"/>
  <c r="BF78" i="12"/>
  <c r="BJ78" i="12"/>
  <c r="BQ78" i="12"/>
  <c r="BU78" i="12" s="1"/>
  <c r="BW78" i="12"/>
  <c r="BY78" i="12"/>
  <c r="AX79" i="12"/>
  <c r="BD79" i="12"/>
  <c r="BF79" i="12"/>
  <c r="BJ79" i="12"/>
  <c r="BQ79" i="12"/>
  <c r="BU79" i="12" s="1"/>
  <c r="BW79" i="12"/>
  <c r="BY79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U80" i="12"/>
  <c r="AV80" i="12"/>
  <c r="AW80" i="12"/>
  <c r="AY80" i="12"/>
  <c r="AZ80" i="12"/>
  <c r="BA80" i="12"/>
  <c r="BB80" i="12"/>
  <c r="BH80" i="12"/>
  <c r="BM80" i="12"/>
  <c r="BO80" i="12"/>
  <c r="BV80" i="12"/>
  <c r="BX80" i="12"/>
  <c r="BZ80" i="12"/>
  <c r="AT83" i="12"/>
  <c r="AX83" i="12"/>
  <c r="BQ83" i="12" s="1"/>
  <c r="BD83" i="12"/>
  <c r="BF83" i="12"/>
  <c r="BJ83" i="12"/>
  <c r="BS83" i="12"/>
  <c r="BS85" i="12" s="1"/>
  <c r="R85" i="12"/>
  <c r="S85" i="12"/>
  <c r="T85" i="12"/>
  <c r="U85" i="12"/>
  <c r="V85" i="12"/>
  <c r="W85" i="12"/>
  <c r="X85" i="12"/>
  <c r="Y85" i="12"/>
  <c r="Y89" i="12" s="1"/>
  <c r="Y179" i="12" s="1"/>
  <c r="Z85" i="12"/>
  <c r="Z89" i="12" s="1"/>
  <c r="AA85" i="12"/>
  <c r="AB85" i="12"/>
  <c r="AC85" i="12"/>
  <c r="AD85" i="12"/>
  <c r="AF85" i="12"/>
  <c r="AH85" i="12"/>
  <c r="AJ85" i="12"/>
  <c r="AK85" i="12"/>
  <c r="AK89" i="12" s="1"/>
  <c r="AL85" i="12"/>
  <c r="AM85" i="12"/>
  <c r="AN85" i="12"/>
  <c r="AO85" i="12"/>
  <c r="AP85" i="12"/>
  <c r="AQ85" i="12"/>
  <c r="AR85" i="12"/>
  <c r="AS85" i="12"/>
  <c r="AS89" i="12" s="1"/>
  <c r="AS179" i="12" s="1"/>
  <c r="AT85" i="12"/>
  <c r="AU85" i="12"/>
  <c r="AV85" i="12"/>
  <c r="AW85" i="12"/>
  <c r="AX85" i="12"/>
  <c r="AY85" i="12"/>
  <c r="AZ85" i="12"/>
  <c r="AZ89" i="12" s="1"/>
  <c r="BA85" i="12"/>
  <c r="BA89" i="12" s="1"/>
  <c r="BA179" i="12" s="1"/>
  <c r="BB85" i="12"/>
  <c r="BD85" i="12"/>
  <c r="BF85" i="12"/>
  <c r="BH85" i="12"/>
  <c r="BJ85" i="12"/>
  <c r="BM85" i="12"/>
  <c r="BO85" i="12"/>
  <c r="BO89" i="12" s="1"/>
  <c r="BQ85" i="12"/>
  <c r="BV85" i="12"/>
  <c r="BX85" i="12"/>
  <c r="BQ86" i="12"/>
  <c r="BV86" i="12"/>
  <c r="BV87" i="12" s="1"/>
  <c r="BY86" i="12"/>
  <c r="AP87" i="12"/>
  <c r="AR87" i="12"/>
  <c r="AT87" i="12"/>
  <c r="AX87" i="12"/>
  <c r="BD87" i="12"/>
  <c r="BF87" i="12"/>
  <c r="BU87" i="12"/>
  <c r="N89" i="12"/>
  <c r="P89" i="12"/>
  <c r="U89" i="12"/>
  <c r="V89" i="12"/>
  <c r="X89" i="12"/>
  <c r="AC89" i="12"/>
  <c r="AD89" i="12"/>
  <c r="AH89" i="12"/>
  <c r="AJ89" i="12"/>
  <c r="AJ179" i="12" s="1"/>
  <c r="AN89" i="12"/>
  <c r="AO89" i="12"/>
  <c r="AQ89" i="12"/>
  <c r="AW89" i="12"/>
  <c r="AY89" i="12"/>
  <c r="AY179" i="12" s="1"/>
  <c r="BB89" i="12"/>
  <c r="BH89" i="12"/>
  <c r="BZ89" i="12"/>
  <c r="AH92" i="12"/>
  <c r="BQ92" i="12"/>
  <c r="BU92" i="12"/>
  <c r="BW92" i="12" s="1"/>
  <c r="BY92" i="12" s="1"/>
  <c r="AH93" i="12"/>
  <c r="BQ93" i="12"/>
  <c r="BU93" i="12"/>
  <c r="BQ94" i="12"/>
  <c r="BU94" i="12" s="1"/>
  <c r="BW94" i="12" s="1"/>
  <c r="BY94" i="12" s="1"/>
  <c r="R95" i="12"/>
  <c r="BQ95" i="12"/>
  <c r="R96" i="12"/>
  <c r="BQ96" i="12"/>
  <c r="R97" i="12"/>
  <c r="BQ97" i="12"/>
  <c r="BU97" i="12"/>
  <c r="BW97" i="12" s="1"/>
  <c r="BY97" i="12"/>
  <c r="BQ98" i="12"/>
  <c r="BU98" i="12"/>
  <c r="N99" i="12"/>
  <c r="P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S99" i="12"/>
  <c r="BQ102" i="12"/>
  <c r="BQ103" i="12"/>
  <c r="BU103" i="12"/>
  <c r="BQ104" i="12"/>
  <c r="BQ108" i="12" s="1"/>
  <c r="BQ105" i="12"/>
  <c r="BQ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S108" i="12"/>
  <c r="AJ112" i="12"/>
  <c r="BQ114" i="12"/>
  <c r="BU114" i="12"/>
  <c r="BU117" i="12" s="1"/>
  <c r="BW114" i="12"/>
  <c r="BY114" i="12" s="1"/>
  <c r="AX115" i="12"/>
  <c r="BQ115" i="12"/>
  <c r="BW115" i="12" s="1"/>
  <c r="BY115" i="12" s="1"/>
  <c r="BQ116" i="12"/>
  <c r="BU116" i="12"/>
  <c r="BW116" i="12"/>
  <c r="BY116" i="12" s="1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S117" i="12"/>
  <c r="BQ121" i="12"/>
  <c r="BU121" i="12"/>
  <c r="BW121" i="12" s="1"/>
  <c r="BY121" i="12" s="1"/>
  <c r="C73" i="5" s="1"/>
  <c r="BQ123" i="12"/>
  <c r="BU123" i="12"/>
  <c r="BW123" i="12" s="1"/>
  <c r="BY123" i="12" s="1"/>
  <c r="BQ125" i="12"/>
  <c r="BU125" i="12"/>
  <c r="BW125" i="12"/>
  <c r="BY125" i="12" s="1"/>
  <c r="BQ128" i="12"/>
  <c r="BU128" i="12"/>
  <c r="BW128" i="12"/>
  <c r="BY128" i="12" s="1"/>
  <c r="BQ129" i="12"/>
  <c r="BU129" i="12"/>
  <c r="BW129" i="12"/>
  <c r="BY129" i="12"/>
  <c r="R130" i="12"/>
  <c r="R132" i="12" s="1"/>
  <c r="AV130" i="12"/>
  <c r="AV132" i="12" s="1"/>
  <c r="BQ131" i="12"/>
  <c r="BU131" i="12" s="1"/>
  <c r="N132" i="12"/>
  <c r="P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X132" i="12"/>
  <c r="AZ132" i="12"/>
  <c r="BB132" i="12"/>
  <c r="BD132" i="12"/>
  <c r="BF132" i="12"/>
  <c r="BH132" i="12"/>
  <c r="BJ132" i="12"/>
  <c r="BM132" i="12"/>
  <c r="BO132" i="12"/>
  <c r="BS132" i="12"/>
  <c r="BQ135" i="12"/>
  <c r="BQ136" i="12"/>
  <c r="AF137" i="12"/>
  <c r="AF140" i="12" s="1"/>
  <c r="AH137" i="12"/>
  <c r="AJ137" i="12"/>
  <c r="AP137" i="12"/>
  <c r="BB137" i="12"/>
  <c r="BB140" i="12" s="1"/>
  <c r="BH137" i="12"/>
  <c r="BJ138" i="12"/>
  <c r="BQ138" i="12"/>
  <c r="BU138" i="12"/>
  <c r="BW138" i="12"/>
  <c r="BY138" i="12" s="1"/>
  <c r="BU139" i="12"/>
  <c r="N140" i="12"/>
  <c r="P140" i="12"/>
  <c r="R140" i="12"/>
  <c r="T140" i="12"/>
  <c r="V140" i="12"/>
  <c r="X140" i="12"/>
  <c r="Z140" i="12"/>
  <c r="AB140" i="12"/>
  <c r="AD140" i="12"/>
  <c r="AH140" i="12"/>
  <c r="AJ140" i="12"/>
  <c r="AL140" i="12"/>
  <c r="AN140" i="12"/>
  <c r="AP140" i="12"/>
  <c r="AR140" i="12"/>
  <c r="AT140" i="12"/>
  <c r="AV140" i="12"/>
  <c r="AX140" i="12"/>
  <c r="AZ140" i="12"/>
  <c r="BD140" i="12"/>
  <c r="BF140" i="12"/>
  <c r="BH140" i="12"/>
  <c r="BJ140" i="12"/>
  <c r="BM140" i="12"/>
  <c r="BO140" i="12"/>
  <c r="BS140" i="12"/>
  <c r="AP142" i="12"/>
  <c r="BQ142" i="12" s="1"/>
  <c r="BU142" i="12" s="1"/>
  <c r="BQ144" i="12"/>
  <c r="BS144" i="12"/>
  <c r="BU144" i="12"/>
  <c r="BW144" i="12"/>
  <c r="BY144" i="12" s="1"/>
  <c r="C61" i="5" s="1"/>
  <c r="R147" i="12"/>
  <c r="R150" i="12" s="1"/>
  <c r="BQ147" i="12"/>
  <c r="BU147" i="12"/>
  <c r="BW147" i="12"/>
  <c r="BY147" i="12"/>
  <c r="BQ148" i="12"/>
  <c r="BU148" i="12"/>
  <c r="BQ149" i="12"/>
  <c r="BU149" i="12" s="1"/>
  <c r="BU150" i="12" s="1"/>
  <c r="N150" i="12"/>
  <c r="P150" i="12"/>
  <c r="T150" i="12"/>
  <c r="V150" i="12"/>
  <c r="V174" i="12" s="1"/>
  <c r="V179" i="12" s="1"/>
  <c r="X150" i="12"/>
  <c r="X174" i="12" s="1"/>
  <c r="Z150" i="12"/>
  <c r="AB150" i="12"/>
  <c r="AD150" i="12"/>
  <c r="AF150" i="12"/>
  <c r="AH150" i="12"/>
  <c r="AJ150" i="12"/>
  <c r="AL150" i="12"/>
  <c r="AN150" i="12"/>
  <c r="AN174" i="12" s="1"/>
  <c r="AN179" i="12" s="1"/>
  <c r="AP150" i="12"/>
  <c r="AR150" i="12"/>
  <c r="AT150" i="12"/>
  <c r="AV150" i="12"/>
  <c r="AX150" i="12"/>
  <c r="AZ150" i="12"/>
  <c r="BB150" i="12"/>
  <c r="BD150" i="12"/>
  <c r="BF150" i="12"/>
  <c r="BH150" i="12"/>
  <c r="BJ150" i="12"/>
  <c r="BM150" i="12"/>
  <c r="BO150" i="12"/>
  <c r="BS150" i="12"/>
  <c r="BQ152" i="12"/>
  <c r="BU152" i="12"/>
  <c r="BQ154" i="12"/>
  <c r="BU154" i="12" s="1"/>
  <c r="BB157" i="12"/>
  <c r="BB163" i="12" s="1"/>
  <c r="AT158" i="12"/>
  <c r="BB158" i="12"/>
  <c r="BQ158" i="12"/>
  <c r="BU158" i="12" s="1"/>
  <c r="BW158" i="12" s="1"/>
  <c r="BY158" i="12" s="1"/>
  <c r="BD159" i="12"/>
  <c r="BQ159" i="12"/>
  <c r="BU159" i="12"/>
  <c r="BW159" i="12"/>
  <c r="BY159" i="12"/>
  <c r="P160" i="12"/>
  <c r="R160" i="12"/>
  <c r="AF160" i="12"/>
  <c r="AH160" i="12"/>
  <c r="AN160" i="12"/>
  <c r="AN163" i="12" s="1"/>
  <c r="AP160" i="12"/>
  <c r="AR160" i="12"/>
  <c r="AR163" i="12" s="1"/>
  <c r="AR174" i="12" s="1"/>
  <c r="AT160" i="12"/>
  <c r="AT163" i="12" s="1"/>
  <c r="AT174" i="12" s="1"/>
  <c r="AX160" i="12"/>
  <c r="AZ160" i="12"/>
  <c r="AZ163" i="12" s="1"/>
  <c r="AZ174" i="12" s="1"/>
  <c r="BB160" i="12"/>
  <c r="BD160" i="12"/>
  <c r="BD163" i="12" s="1"/>
  <c r="BF160" i="12"/>
  <c r="BF163" i="12" s="1"/>
  <c r="BH160" i="12"/>
  <c r="BJ160" i="12"/>
  <c r="BM160" i="12"/>
  <c r="AR161" i="12"/>
  <c r="BQ161" i="12" s="1"/>
  <c r="AF162" i="12"/>
  <c r="AF163" i="12" s="1"/>
  <c r="AF174" i="12" s="1"/>
  <c r="AH162" i="12"/>
  <c r="BQ162" i="12"/>
  <c r="BW162" i="12" s="1"/>
  <c r="BY162" i="12" s="1"/>
  <c r="C57" i="5" s="1"/>
  <c r="BU162" i="12"/>
  <c r="N163" i="12"/>
  <c r="P163" i="12"/>
  <c r="R163" i="12"/>
  <c r="S163" i="12"/>
  <c r="T163" i="12"/>
  <c r="U163" i="12"/>
  <c r="U174" i="12" s="1"/>
  <c r="V163" i="12"/>
  <c r="W163" i="12"/>
  <c r="X163" i="12"/>
  <c r="Y163" i="12"/>
  <c r="Z163" i="12"/>
  <c r="AA163" i="12"/>
  <c r="AB163" i="12"/>
  <c r="AC163" i="12"/>
  <c r="AC174" i="12" s="1"/>
  <c r="AD163" i="12"/>
  <c r="AH163" i="12"/>
  <c r="AJ163" i="12"/>
  <c r="AL163" i="12"/>
  <c r="AO163" i="12"/>
  <c r="AP163" i="12"/>
  <c r="AP174" i="12" s="1"/>
  <c r="AQ163" i="12"/>
  <c r="AQ174" i="12" s="1"/>
  <c r="AQ179" i="12" s="1"/>
  <c r="AS163" i="12"/>
  <c r="AS174" i="12" s="1"/>
  <c r="AU163" i="12"/>
  <c r="AV163" i="12"/>
  <c r="AW163" i="12"/>
  <c r="AW174" i="12" s="1"/>
  <c r="AW179" i="12" s="1"/>
  <c r="AX163" i="12"/>
  <c r="AX174" i="12" s="1"/>
  <c r="AY163" i="12"/>
  <c r="AY174" i="12" s="1"/>
  <c r="BA163" i="12"/>
  <c r="BA174" i="12" s="1"/>
  <c r="BH163" i="12"/>
  <c r="BH174" i="12" s="1"/>
  <c r="BJ163" i="12"/>
  <c r="BJ174" i="12" s="1"/>
  <c r="BM163" i="12"/>
  <c r="BM174" i="12" s="1"/>
  <c r="BO163" i="12"/>
  <c r="BO174" i="12" s="1"/>
  <c r="BS163" i="12"/>
  <c r="BV163" i="12"/>
  <c r="BX163" i="12"/>
  <c r="BX174" i="12" s="1"/>
  <c r="P166" i="12"/>
  <c r="P170" i="12" s="1"/>
  <c r="BQ166" i="12"/>
  <c r="BU166" i="12"/>
  <c r="BW166" i="12"/>
  <c r="BY166" i="12" s="1"/>
  <c r="BQ167" i="12"/>
  <c r="BW167" i="12" s="1"/>
  <c r="BU167" i="12"/>
  <c r="BD168" i="12"/>
  <c r="BD170" i="12" s="1"/>
  <c r="BQ169" i="12"/>
  <c r="BW169" i="12" s="1"/>
  <c r="BY169" i="12" s="1"/>
  <c r="BU169" i="12"/>
  <c r="N170" i="12"/>
  <c r="O170" i="12"/>
  <c r="Q170" i="12"/>
  <c r="R170" i="12"/>
  <c r="T170" i="12"/>
  <c r="V170" i="12"/>
  <c r="X170" i="12"/>
  <c r="Z170" i="12"/>
  <c r="Z174" i="12" s="1"/>
  <c r="Z179" i="12" s="1"/>
  <c r="AB170" i="12"/>
  <c r="AB174" i="12" s="1"/>
  <c r="AB179" i="12" s="1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F170" i="12"/>
  <c r="BH170" i="12"/>
  <c r="BJ170" i="12"/>
  <c r="BM170" i="12"/>
  <c r="BO170" i="12"/>
  <c r="BS170" i="12"/>
  <c r="P172" i="12"/>
  <c r="AD172" i="12"/>
  <c r="BQ172" i="12" s="1"/>
  <c r="AJ172" i="12"/>
  <c r="AL172" i="12"/>
  <c r="AP172" i="12"/>
  <c r="AR172" i="12"/>
  <c r="AT172" i="12"/>
  <c r="AV172" i="12"/>
  <c r="AV174" i="12" s="1"/>
  <c r="AV179" i="12" s="1"/>
  <c r="AX172" i="12"/>
  <c r="R174" i="12"/>
  <c r="S174" i="12"/>
  <c r="S179" i="12" s="1"/>
  <c r="S247" i="12" s="1"/>
  <c r="S261" i="12" s="1"/>
  <c r="T174" i="12"/>
  <c r="T179" i="12" s="1"/>
  <c r="W174" i="12"/>
  <c r="Y174" i="12"/>
  <c r="AA174" i="12"/>
  <c r="AD174" i="12"/>
  <c r="AE174" i="12"/>
  <c r="AG174" i="12"/>
  <c r="AH174" i="12"/>
  <c r="AI174" i="12"/>
  <c r="AJ174" i="12"/>
  <c r="AK174" i="12"/>
  <c r="AL174" i="12"/>
  <c r="AL179" i="12" s="1"/>
  <c r="AM174" i="12"/>
  <c r="AO174" i="12"/>
  <c r="AO179" i="12" s="1"/>
  <c r="AU174" i="12"/>
  <c r="AU179" i="12" s="1"/>
  <c r="BF174" i="12"/>
  <c r="BS174" i="12"/>
  <c r="BV174" i="12"/>
  <c r="BZ174" i="12"/>
  <c r="P176" i="12"/>
  <c r="BQ176" i="12"/>
  <c r="BU176" i="12" s="1"/>
  <c r="BW176" i="12" s="1"/>
  <c r="BY176" i="12" s="1"/>
  <c r="AE182" i="12"/>
  <c r="AG182" i="12"/>
  <c r="AI182" i="12"/>
  <c r="AK182" i="12"/>
  <c r="AM182" i="12"/>
  <c r="BC182" i="12"/>
  <c r="BE182" i="12"/>
  <c r="BG182" i="12"/>
  <c r="BI182" i="12"/>
  <c r="BK182" i="12"/>
  <c r="BQ183" i="12"/>
  <c r="BQ190" i="12"/>
  <c r="BQ218" i="12"/>
  <c r="BQ225" i="12" s="1"/>
  <c r="BQ224" i="12"/>
  <c r="P241" i="12"/>
  <c r="AB241" i="12"/>
  <c r="BQ241" i="12"/>
  <c r="BU241" i="12" s="1"/>
  <c r="BW241" i="12" s="1"/>
  <c r="AJ243" i="12"/>
  <c r="BQ243" i="12" s="1"/>
  <c r="BQ244" i="12"/>
  <c r="BU244" i="12"/>
  <c r="BW244" i="12"/>
  <c r="AD245" i="12"/>
  <c r="BQ245" i="12" s="1"/>
  <c r="BW245" i="12" s="1"/>
  <c r="AJ245" i="12"/>
  <c r="AN245" i="12"/>
  <c r="AP245" i="12"/>
  <c r="X251" i="12"/>
  <c r="AH251" i="12"/>
  <c r="BQ251" i="12"/>
  <c r="BU251" i="12" s="1"/>
  <c r="X252" i="12"/>
  <c r="BQ252" i="12" s="1"/>
  <c r="BU252" i="12" s="1"/>
  <c r="BW252" i="12" s="1"/>
  <c r="Z252" i="12"/>
  <c r="AD252" i="12"/>
  <c r="BQ253" i="12"/>
  <c r="BU253" i="12"/>
  <c r="BW253" i="12"/>
  <c r="BQ254" i="12"/>
  <c r="BU254" i="12" s="1"/>
  <c r="BW254" i="12"/>
  <c r="BU255" i="12"/>
  <c r="N256" i="12"/>
  <c r="P256" i="12"/>
  <c r="R256" i="12"/>
  <c r="T256" i="12"/>
  <c r="V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N261" i="12"/>
  <c r="P261" i="12"/>
  <c r="BU172" i="12" l="1"/>
  <c r="BW172" i="12" s="1"/>
  <c r="BY172" i="12" s="1"/>
  <c r="C64" i="5" s="1"/>
  <c r="AD247" i="12"/>
  <c r="AD261" i="12" s="1"/>
  <c r="AD182" i="12"/>
  <c r="AJ182" i="12"/>
  <c r="AJ247" i="12"/>
  <c r="AJ261" i="12" s="1"/>
  <c r="BM247" i="12"/>
  <c r="BM261" i="12" s="1"/>
  <c r="BM182" i="12"/>
  <c r="AV247" i="12"/>
  <c r="AV261" i="12" s="1"/>
  <c r="AV182" i="12"/>
  <c r="BY167" i="12"/>
  <c r="V247" i="12"/>
  <c r="V261" i="12" s="1"/>
  <c r="V182" i="12"/>
  <c r="BU43" i="12"/>
  <c r="BW43" i="12"/>
  <c r="BY43" i="12" s="1"/>
  <c r="AU247" i="12"/>
  <c r="AU261" i="12" s="1"/>
  <c r="AU182" i="12"/>
  <c r="BQ140" i="12"/>
  <c r="BF179" i="12"/>
  <c r="AW182" i="12"/>
  <c r="AW247" i="12"/>
  <c r="AW261" i="12" s="1"/>
  <c r="AL182" i="12"/>
  <c r="AL247" i="12"/>
  <c r="AL261" i="12" s="1"/>
  <c r="AB247" i="12"/>
  <c r="AB261" i="12" s="1"/>
  <c r="AB182" i="12"/>
  <c r="AQ247" i="12"/>
  <c r="AQ261" i="12" s="1"/>
  <c r="AQ182" i="12"/>
  <c r="BU73" i="12"/>
  <c r="BW73" i="12"/>
  <c r="BY73" i="12" s="1"/>
  <c r="BQ256" i="12"/>
  <c r="G37" i="5" s="1"/>
  <c r="AO182" i="12"/>
  <c r="AO247" i="12"/>
  <c r="AO261" i="12" s="1"/>
  <c r="AY247" i="12"/>
  <c r="AY261" i="12" s="1"/>
  <c r="AY182" i="12"/>
  <c r="BU256" i="12"/>
  <c r="BW251" i="12"/>
  <c r="Z247" i="12"/>
  <c r="Z261" i="12" s="1"/>
  <c r="Z182" i="12"/>
  <c r="BA247" i="12"/>
  <c r="BA261" i="12" s="1"/>
  <c r="BA182" i="12"/>
  <c r="AS182" i="12"/>
  <c r="AS247" i="12"/>
  <c r="AS261" i="12" s="1"/>
  <c r="BO182" i="12"/>
  <c r="BO247" i="12"/>
  <c r="BO261" i="12" s="1"/>
  <c r="AN182" i="12"/>
  <c r="AN247" i="12"/>
  <c r="AN261" i="12" s="1"/>
  <c r="BD174" i="12"/>
  <c r="X179" i="12"/>
  <c r="T247" i="12"/>
  <c r="T261" i="12" s="1"/>
  <c r="T182" i="12"/>
  <c r="BW161" i="12"/>
  <c r="BU161" i="12"/>
  <c r="BB174" i="12"/>
  <c r="BB179" i="12" s="1"/>
  <c r="AZ179" i="12"/>
  <c r="Y182" i="12"/>
  <c r="Y247" i="12"/>
  <c r="Y261" i="12" s="1"/>
  <c r="AA247" i="12"/>
  <c r="AA261" i="12" s="1"/>
  <c r="AA182" i="12"/>
  <c r="BH179" i="12"/>
  <c r="U179" i="12"/>
  <c r="R99" i="12"/>
  <c r="BU95" i="12"/>
  <c r="BJ46" i="12"/>
  <c r="AH31" i="12"/>
  <c r="AH33" i="12" s="1"/>
  <c r="AH179" i="12" s="1"/>
  <c r="BQ15" i="12"/>
  <c r="X256" i="12"/>
  <c r="BW152" i="12"/>
  <c r="BY152" i="12" s="1"/>
  <c r="C72" i="5" s="1"/>
  <c r="BW149" i="12"/>
  <c r="BY149" i="12" s="1"/>
  <c r="BQ150" i="12"/>
  <c r="BU243" i="12"/>
  <c r="BW243" i="12" s="1"/>
  <c r="BQ168" i="12"/>
  <c r="BQ157" i="12"/>
  <c r="BU136" i="12"/>
  <c r="BW136" i="12" s="1"/>
  <c r="BY136" i="12" s="1"/>
  <c r="BU105" i="12"/>
  <c r="BW105" i="12" s="1"/>
  <c r="BY105" i="12" s="1"/>
  <c r="BU102" i="12"/>
  <c r="BU96" i="12"/>
  <c r="BW96" i="12" s="1"/>
  <c r="BU25" i="12"/>
  <c r="BW25" i="12" s="1"/>
  <c r="BY25" i="12"/>
  <c r="AI183" i="13"/>
  <c r="BP169" i="13"/>
  <c r="BV151" i="13"/>
  <c r="BX151" i="13" s="1"/>
  <c r="C106" i="5" s="1"/>
  <c r="BB176" i="13"/>
  <c r="BB183" i="13" s="1"/>
  <c r="BS66" i="13"/>
  <c r="BU66" i="13"/>
  <c r="BQ66" i="13"/>
  <c r="BV66" i="13"/>
  <c r="BX66" i="13" s="1"/>
  <c r="BT66" i="13"/>
  <c r="BW95" i="12"/>
  <c r="BY95" i="12" s="1"/>
  <c r="BF80" i="12"/>
  <c r="BF89" i="12" s="1"/>
  <c r="BU59" i="12"/>
  <c r="BW59" i="12" s="1"/>
  <c r="BY59" i="12" s="1"/>
  <c r="BW154" i="12"/>
  <c r="BY154" i="12" s="1"/>
  <c r="C65" i="5" s="1"/>
  <c r="BW148" i="12"/>
  <c r="BU135" i="12"/>
  <c r="BW135" i="12" s="1"/>
  <c r="BW117" i="12"/>
  <c r="BU104" i="12"/>
  <c r="BW104" i="12"/>
  <c r="BY104" i="12" s="1"/>
  <c r="BQ87" i="12"/>
  <c r="BW87" i="12" s="1"/>
  <c r="BY87" i="12" s="1"/>
  <c r="BS89" i="12"/>
  <c r="BS179" i="12" s="1"/>
  <c r="BS247" i="12" s="1"/>
  <c r="BS261" i="12" s="1"/>
  <c r="BU75" i="12"/>
  <c r="BW75" i="12" s="1"/>
  <c r="BY75" i="12" s="1"/>
  <c r="AT53" i="12"/>
  <c r="BQ51" i="12"/>
  <c r="BC183" i="13"/>
  <c r="BH171" i="13"/>
  <c r="BH176" i="13" s="1"/>
  <c r="BH183" i="13" s="1"/>
  <c r="BX133" i="13"/>
  <c r="BT123" i="13"/>
  <c r="BV123" i="13" s="1"/>
  <c r="BX123" i="13" s="1"/>
  <c r="AD180" i="13"/>
  <c r="AD171" i="13"/>
  <c r="AD176" i="13" s="1"/>
  <c r="AD183" i="13" s="1"/>
  <c r="BT54" i="13"/>
  <c r="BV54" i="13"/>
  <c r="BX54" i="13" s="1"/>
  <c r="BT146" i="13"/>
  <c r="BV146" i="13" s="1"/>
  <c r="BX146" i="13" s="1"/>
  <c r="BP147" i="13"/>
  <c r="BQ160" i="12"/>
  <c r="BW131" i="12"/>
  <c r="BY131" i="12" s="1"/>
  <c r="BQ99" i="12"/>
  <c r="BJ89" i="12"/>
  <c r="BJ179" i="12" s="1"/>
  <c r="AX89" i="12"/>
  <c r="AX179" i="12" s="1"/>
  <c r="AF89" i="12"/>
  <c r="AF179" i="12" s="1"/>
  <c r="W89" i="12"/>
  <c r="W179" i="12" s="1"/>
  <c r="BQ74" i="12"/>
  <c r="BW72" i="12"/>
  <c r="BY72" i="12" s="1"/>
  <c r="BU72" i="12"/>
  <c r="R80" i="12"/>
  <c r="R89" i="12" s="1"/>
  <c r="BS56" i="12"/>
  <c r="BS80" i="12" s="1"/>
  <c r="BW23" i="12"/>
  <c r="BY23" i="12" s="1"/>
  <c r="BU23" i="12"/>
  <c r="BY21" i="12"/>
  <c r="BW10" i="12"/>
  <c r="BY10" i="12" s="1"/>
  <c r="BU10" i="12"/>
  <c r="BJ171" i="13"/>
  <c r="BJ176" i="13" s="1"/>
  <c r="BT85" i="13"/>
  <c r="BV83" i="13"/>
  <c r="AC179" i="12"/>
  <c r="BW71" i="12"/>
  <c r="BY71" i="12" s="1"/>
  <c r="BW28" i="12"/>
  <c r="BY28" i="12" s="1"/>
  <c r="BY9" i="12"/>
  <c r="BY12" i="12" s="1"/>
  <c r="C59" i="5" s="1"/>
  <c r="AS183" i="13"/>
  <c r="AR171" i="13"/>
  <c r="AR176" i="13" s="1"/>
  <c r="AR183" i="13" s="1"/>
  <c r="BX163" i="13"/>
  <c r="R130" i="13"/>
  <c r="BT128" i="13"/>
  <c r="BV128" i="13" s="1"/>
  <c r="BX128" i="13" s="1"/>
  <c r="BF176" i="13"/>
  <c r="BF183" i="13" s="1"/>
  <c r="AX176" i="13"/>
  <c r="AX183" i="13" s="1"/>
  <c r="AG176" i="13"/>
  <c r="AG183" i="13" s="1"/>
  <c r="Y176" i="13"/>
  <c r="Y183" i="13" s="1"/>
  <c r="BD80" i="12"/>
  <c r="BD89" i="12" s="1"/>
  <c r="BD179" i="12" s="1"/>
  <c r="BR55" i="10"/>
  <c r="BV55" i="10"/>
  <c r="BW142" i="12"/>
  <c r="BY142" i="12" s="1"/>
  <c r="C63" i="5" s="1"/>
  <c r="BQ130" i="12"/>
  <c r="BQ117" i="12"/>
  <c r="BQ184" i="12" s="1"/>
  <c r="BW106" i="12"/>
  <c r="BY106" i="12" s="1"/>
  <c r="BU106" i="12"/>
  <c r="BW103" i="12"/>
  <c r="BY103" i="12" s="1"/>
  <c r="BW93" i="12"/>
  <c r="BY93" i="12" s="1"/>
  <c r="AX80" i="12"/>
  <c r="BU77" i="12"/>
  <c r="BW77" i="12" s="1"/>
  <c r="BY77" i="12" s="1"/>
  <c r="BU60" i="12"/>
  <c r="BW60" i="12"/>
  <c r="BY60" i="12" s="1"/>
  <c r="BU56" i="12"/>
  <c r="BQ42" i="12"/>
  <c r="AP46" i="12"/>
  <c r="AP89" i="12" s="1"/>
  <c r="AP179" i="12" s="1"/>
  <c r="BY26" i="12"/>
  <c r="BW17" i="12"/>
  <c r="BY17" i="12" s="1"/>
  <c r="BU17" i="12"/>
  <c r="BQ12" i="12"/>
  <c r="BT144" i="13"/>
  <c r="R147" i="13"/>
  <c r="BY117" i="12"/>
  <c r="BU62" i="12"/>
  <c r="BW62" i="12" s="1"/>
  <c r="BY62" i="12" s="1"/>
  <c r="BW66" i="12"/>
  <c r="BY66" i="12" s="1"/>
  <c r="BU66" i="12"/>
  <c r="BW19" i="12"/>
  <c r="BY19" i="12" s="1"/>
  <c r="BQ137" i="12"/>
  <c r="BX86" i="12"/>
  <c r="BX87" i="12" s="1"/>
  <c r="BX89" i="12" s="1"/>
  <c r="BX179" i="12" s="1"/>
  <c r="BX247" i="12" s="1"/>
  <c r="BX261" i="12" s="1"/>
  <c r="BW83" i="12"/>
  <c r="BU83" i="12"/>
  <c r="BU85" i="12" s="1"/>
  <c r="BU65" i="12"/>
  <c r="BW65" i="12" s="1"/>
  <c r="BY65" i="12" s="1"/>
  <c r="BU58" i="12"/>
  <c r="BW58" i="12" s="1"/>
  <c r="BY58" i="12" s="1"/>
  <c r="BQ49" i="12"/>
  <c r="BQ41" i="12"/>
  <c r="BW40" i="12"/>
  <c r="BY40" i="12" s="1"/>
  <c r="BU12" i="12"/>
  <c r="AJ183" i="13"/>
  <c r="AB171" i="13"/>
  <c r="AB176" i="13" s="1"/>
  <c r="AB183" i="13" s="1"/>
  <c r="R171" i="13"/>
  <c r="BU130" i="12"/>
  <c r="BU132" i="12" s="1"/>
  <c r="AT80" i="12"/>
  <c r="AT89" i="12" s="1"/>
  <c r="AT179" i="12" s="1"/>
  <c r="BQ69" i="12"/>
  <c r="W183" i="13"/>
  <c r="BV95" i="13"/>
  <c r="BG183" i="13"/>
  <c r="AY183" i="13"/>
  <c r="BT28" i="13"/>
  <c r="BV28" i="13" s="1"/>
  <c r="BX28" i="13" s="1"/>
  <c r="BY235" i="15"/>
  <c r="BU21" i="12"/>
  <c r="BW21" i="12" s="1"/>
  <c r="BW16" i="12"/>
  <c r="BY16" i="12" s="1"/>
  <c r="BP165" i="13"/>
  <c r="BP159" i="13"/>
  <c r="AP171" i="13"/>
  <c r="AP176" i="13" s="1"/>
  <c r="AP183" i="13" s="1"/>
  <c r="BP181" i="13"/>
  <c r="BV121" i="13"/>
  <c r="BX121" i="13" s="1"/>
  <c r="BV100" i="13"/>
  <c r="BX100" i="13" s="1"/>
  <c r="BV78" i="13"/>
  <c r="BX78" i="13" s="1"/>
  <c r="BQ164" i="15"/>
  <c r="BB182" i="15"/>
  <c r="BB219" i="15" s="1"/>
  <c r="BB241" i="15" s="1"/>
  <c r="BQ80" i="12"/>
  <c r="BQ50" i="12"/>
  <c r="BW24" i="12"/>
  <c r="BY24" i="12" s="1"/>
  <c r="AM183" i="13"/>
  <c r="BP115" i="13"/>
  <c r="BP180" i="13" s="1"/>
  <c r="BV113" i="13"/>
  <c r="BX113" i="13" s="1"/>
  <c r="BV97" i="13"/>
  <c r="BX97" i="13" s="1"/>
  <c r="BT97" i="13"/>
  <c r="BT62" i="13"/>
  <c r="BV62" i="13" s="1"/>
  <c r="BX62" i="13" s="1"/>
  <c r="BV17" i="13"/>
  <c r="BX17" i="13" s="1"/>
  <c r="BU168" i="15"/>
  <c r="BW168" i="15" s="1"/>
  <c r="BY168" i="15" s="1"/>
  <c r="BQ67" i="12"/>
  <c r="AR46" i="12"/>
  <c r="AR89" i="12" s="1"/>
  <c r="AR179" i="12" s="1"/>
  <c r="BY14" i="12"/>
  <c r="BP155" i="13"/>
  <c r="Z160" i="13"/>
  <c r="Z171" i="13" s="1"/>
  <c r="Z176" i="13" s="1"/>
  <c r="Z183" i="13" s="1"/>
  <c r="AH176" i="13"/>
  <c r="AH183" i="13" s="1"/>
  <c r="AT176" i="13"/>
  <c r="AT183" i="13" s="1"/>
  <c r="BT52" i="13"/>
  <c r="BU181" i="15"/>
  <c r="BW181" i="15" s="1"/>
  <c r="BY181" i="15" s="1"/>
  <c r="R182" i="15"/>
  <c r="BU176" i="15"/>
  <c r="BW176" i="15" s="1"/>
  <c r="BY176" i="15" s="1"/>
  <c r="R31" i="12"/>
  <c r="R33" i="12" s="1"/>
  <c r="BW29" i="12"/>
  <c r="BY29" i="12" s="1"/>
  <c r="BX173" i="13"/>
  <c r="BV164" i="13"/>
  <c r="BX164" i="13" s="1"/>
  <c r="BX154" i="13"/>
  <c r="BV117" i="13"/>
  <c r="BX117" i="13" s="1"/>
  <c r="BT115" i="13"/>
  <c r="BT96" i="13"/>
  <c r="BT102" i="13" s="1"/>
  <c r="BV96" i="13"/>
  <c r="BX96" i="13" s="1"/>
  <c r="BS60" i="13"/>
  <c r="BV22" i="13"/>
  <c r="BX22" i="13" s="1"/>
  <c r="BQ39" i="12"/>
  <c r="BY27" i="12"/>
  <c r="BV158" i="13"/>
  <c r="BX158" i="13" s="1"/>
  <c r="C105" i="5" s="1"/>
  <c r="BD171" i="13"/>
  <c r="BD176" i="13" s="1"/>
  <c r="BD183" i="13" s="1"/>
  <c r="BL171" i="13"/>
  <c r="BL176" i="13" s="1"/>
  <c r="BT126" i="13"/>
  <c r="BT130" i="13" s="1"/>
  <c r="BT73" i="13"/>
  <c r="BV73" i="13" s="1"/>
  <c r="BX73" i="13" s="1"/>
  <c r="BP64" i="13"/>
  <c r="BP135" i="13"/>
  <c r="R80" i="13"/>
  <c r="R91" i="13" s="1"/>
  <c r="BV68" i="13"/>
  <c r="BX68" i="13" s="1"/>
  <c r="BP41" i="13"/>
  <c r="AP48" i="13"/>
  <c r="AP91" i="13" s="1"/>
  <c r="BV25" i="13"/>
  <c r="AX213" i="15"/>
  <c r="AX219" i="15" s="1"/>
  <c r="AX241" i="15" s="1"/>
  <c r="AT203" i="15"/>
  <c r="AT213" i="15" s="1"/>
  <c r="BL219" i="15"/>
  <c r="BL241" i="15" s="1"/>
  <c r="BU177" i="15"/>
  <c r="BW177" i="15"/>
  <c r="BY177" i="15" s="1"/>
  <c r="BU173" i="15"/>
  <c r="BW173" i="15" s="1"/>
  <c r="BY173" i="15" s="1"/>
  <c r="BU169" i="15"/>
  <c r="BW169" i="15"/>
  <c r="BY169" i="15" s="1"/>
  <c r="BQ149" i="15"/>
  <c r="BU146" i="15"/>
  <c r="BW146" i="15"/>
  <c r="BY146" i="15" s="1"/>
  <c r="BP42" i="13"/>
  <c r="BV9" i="13"/>
  <c r="E25" i="7"/>
  <c r="E26" i="7" s="1"/>
  <c r="E37" i="7" s="1"/>
  <c r="E41" i="7" s="1"/>
  <c r="BU206" i="15"/>
  <c r="BQ209" i="15"/>
  <c r="BQ200" i="15"/>
  <c r="BU187" i="15"/>
  <c r="R190" i="15"/>
  <c r="BU155" i="15"/>
  <c r="BW155" i="15"/>
  <c r="BY155" i="15" s="1"/>
  <c r="BW131" i="15"/>
  <c r="BW116" i="15"/>
  <c r="BQ127" i="15"/>
  <c r="BU102" i="15"/>
  <c r="BW102" i="15" s="1"/>
  <c r="BY102" i="15" s="1"/>
  <c r="BG219" i="15"/>
  <c r="BG241" i="15" s="1"/>
  <c r="AL205" i="10"/>
  <c r="AL216" i="10" s="1"/>
  <c r="BV76" i="13"/>
  <c r="BX76" i="13" s="1"/>
  <c r="BT72" i="13"/>
  <c r="BV72" i="13" s="1"/>
  <c r="BX72" i="13" s="1"/>
  <c r="BV67" i="13"/>
  <c r="BX67" i="13" s="1"/>
  <c r="BP59" i="13"/>
  <c r="BV45" i="13"/>
  <c r="BX45" i="13" s="1"/>
  <c r="BV43" i="13"/>
  <c r="BX43" i="13" s="1"/>
  <c r="BP40" i="13"/>
  <c r="BV24" i="13"/>
  <c r="BX24" i="13" s="1"/>
  <c r="BW236" i="15"/>
  <c r="BY236" i="15" s="1"/>
  <c r="BU236" i="15"/>
  <c r="AP213" i="15"/>
  <c r="BQ211" i="15"/>
  <c r="BW201" i="15"/>
  <c r="BY201" i="15" s="1"/>
  <c r="C83" i="5" s="1"/>
  <c r="BU197" i="15"/>
  <c r="BW197" i="15"/>
  <c r="BW171" i="15"/>
  <c r="BY171" i="15" s="1"/>
  <c r="BU171" i="15"/>
  <c r="BU140" i="15"/>
  <c r="BW140" i="15" s="1"/>
  <c r="BY140" i="15" s="1"/>
  <c r="BS97" i="15"/>
  <c r="BW80" i="15"/>
  <c r="BY80" i="15" s="1"/>
  <c r="BU80" i="15"/>
  <c r="BU59" i="15"/>
  <c r="BW59" i="15" s="1"/>
  <c r="BY59" i="15" s="1"/>
  <c r="BV92" i="10"/>
  <c r="BV112" i="13"/>
  <c r="BV99" i="13"/>
  <c r="BX99" i="13" s="1"/>
  <c r="BV71" i="13"/>
  <c r="BX71" i="13" s="1"/>
  <c r="BV63" i="13"/>
  <c r="BX63" i="13" s="1"/>
  <c r="BV61" i="13"/>
  <c r="BX61" i="13" s="1"/>
  <c r="BV58" i="13"/>
  <c r="BT53" i="13"/>
  <c r="BV53" i="13" s="1"/>
  <c r="BX53" i="13" s="1"/>
  <c r="BR34" i="13"/>
  <c r="BR176" i="13" s="1"/>
  <c r="BW215" i="15"/>
  <c r="BY215" i="15" s="1"/>
  <c r="C92" i="5" s="1"/>
  <c r="BW208" i="15"/>
  <c r="BY208" i="15" s="1"/>
  <c r="BU208" i="15"/>
  <c r="AB219" i="15"/>
  <c r="AB241" i="15" s="1"/>
  <c r="BN182" i="10"/>
  <c r="AD200" i="10"/>
  <c r="BV65" i="13"/>
  <c r="BX65" i="13" s="1"/>
  <c r="BT23" i="13"/>
  <c r="BV23" i="13" s="1"/>
  <c r="BX23" i="13" s="1"/>
  <c r="BV19" i="13"/>
  <c r="BX19" i="13" s="1"/>
  <c r="C90" i="5"/>
  <c r="BJ241" i="15"/>
  <c r="AE219" i="15"/>
  <c r="AE241" i="15" s="1"/>
  <c r="W219" i="15"/>
  <c r="W241" i="15" s="1"/>
  <c r="BF37" i="15"/>
  <c r="BF219" i="15" s="1"/>
  <c r="BF241" i="15" s="1"/>
  <c r="BV110" i="10"/>
  <c r="BR110" i="10"/>
  <c r="BT110" i="10" s="1"/>
  <c r="BV77" i="13"/>
  <c r="BX77" i="13" s="1"/>
  <c r="BT60" i="13"/>
  <c r="BV60" i="13"/>
  <c r="BX60" i="13" s="1"/>
  <c r="BV44" i="13"/>
  <c r="BX44" i="13" s="1"/>
  <c r="BX26" i="13"/>
  <c r="BT14" i="13"/>
  <c r="BV14" i="13" s="1"/>
  <c r="BW174" i="15"/>
  <c r="BY174" i="15" s="1"/>
  <c r="BU174" i="15"/>
  <c r="AP219" i="15"/>
  <c r="AP241" i="15" s="1"/>
  <c r="BU72" i="15"/>
  <c r="BW72" i="15" s="1"/>
  <c r="BY72" i="15" s="1"/>
  <c r="BQ45" i="15"/>
  <c r="BU45" i="15"/>
  <c r="BW45" i="15" s="1"/>
  <c r="BY45" i="15" s="1"/>
  <c r="AR54" i="15"/>
  <c r="AR97" i="15" s="1"/>
  <c r="AR219" i="15" s="1"/>
  <c r="AR241" i="15" s="1"/>
  <c r="BN161" i="10"/>
  <c r="AL163" i="10"/>
  <c r="BU215" i="15"/>
  <c r="BW179" i="15"/>
  <c r="BY179" i="15" s="1"/>
  <c r="BW162" i="15"/>
  <c r="BQ182" i="15"/>
  <c r="BU121" i="15"/>
  <c r="BW121" i="15" s="1"/>
  <c r="BY121" i="15" s="1"/>
  <c r="BW83" i="15"/>
  <c r="BY83" i="15" s="1"/>
  <c r="BU83" i="15"/>
  <c r="BU79" i="15"/>
  <c r="BW79" i="15" s="1"/>
  <c r="BY79" i="15" s="1"/>
  <c r="BU66" i="15"/>
  <c r="BW66" i="15" s="1"/>
  <c r="BY43" i="15"/>
  <c r="BR149" i="10"/>
  <c r="BR153" i="10" s="1"/>
  <c r="BN153" i="10"/>
  <c r="BX27" i="13"/>
  <c r="BM213" i="15"/>
  <c r="BM219" i="15" s="1"/>
  <c r="BM241" i="15" s="1"/>
  <c r="BD213" i="15"/>
  <c r="BD219" i="15" s="1"/>
  <c r="BD241" i="15" s="1"/>
  <c r="AH213" i="15"/>
  <c r="AH219" i="15" s="1"/>
  <c r="AH241" i="15" s="1"/>
  <c r="Z213" i="15"/>
  <c r="Z219" i="15" s="1"/>
  <c r="Z241" i="15" s="1"/>
  <c r="R203" i="15"/>
  <c r="R213" i="15" s="1"/>
  <c r="AZ134" i="15"/>
  <c r="AZ213" i="15" s="1"/>
  <c r="BQ132" i="15"/>
  <c r="BU116" i="15"/>
  <c r="R127" i="15"/>
  <c r="BW104" i="15"/>
  <c r="BY104" i="15" s="1"/>
  <c r="AY97" i="15"/>
  <c r="AY219" i="15" s="1"/>
  <c r="AY241" i="15" s="1"/>
  <c r="V97" i="15"/>
  <c r="V219" i="15" s="1"/>
  <c r="V241" i="15" s="1"/>
  <c r="BU89" i="15"/>
  <c r="BU78" i="15"/>
  <c r="BW78" i="15" s="1"/>
  <c r="BY78" i="15" s="1"/>
  <c r="BH54" i="15"/>
  <c r="BU19" i="15"/>
  <c r="BU35" i="15" s="1"/>
  <c r="BW19" i="15"/>
  <c r="BY19" i="15" s="1"/>
  <c r="BR194" i="10"/>
  <c r="BR196" i="10" s="1"/>
  <c r="BN196" i="10"/>
  <c r="BR188" i="10"/>
  <c r="BT188" i="10" s="1"/>
  <c r="BV188" i="10" s="1"/>
  <c r="BN117" i="10"/>
  <c r="BR86" i="10"/>
  <c r="BT86" i="10" s="1"/>
  <c r="BV86" i="10" s="1"/>
  <c r="R89" i="10"/>
  <c r="BT66" i="10"/>
  <c r="BV66" i="10" s="1"/>
  <c r="BR66" i="10"/>
  <c r="BX25" i="13"/>
  <c r="BP15" i="13"/>
  <c r="BP32" i="13" s="1"/>
  <c r="BP34" i="13" s="1"/>
  <c r="BQ237" i="15"/>
  <c r="BW184" i="15"/>
  <c r="BY184" i="15" s="1"/>
  <c r="BW170" i="15"/>
  <c r="BY170" i="15" s="1"/>
  <c r="BW165" i="15"/>
  <c r="BY165" i="15" s="1"/>
  <c r="BW163" i="15"/>
  <c r="BY163" i="15" s="1"/>
  <c r="BQ157" i="15"/>
  <c r="AN159" i="15"/>
  <c r="AN213" i="15" s="1"/>
  <c r="AN219" i="15" s="1"/>
  <c r="AN241" i="15" s="1"/>
  <c r="BW153" i="15"/>
  <c r="BY153" i="15" s="1"/>
  <c r="BW145" i="15"/>
  <c r="BU149" i="15"/>
  <c r="BW138" i="15"/>
  <c r="BY138" i="15" s="1"/>
  <c r="BU125" i="15"/>
  <c r="BW125" i="15" s="1"/>
  <c r="BY125" i="15" s="1"/>
  <c r="BQ95" i="15"/>
  <c r="BW61" i="15"/>
  <c r="BY61" i="15" s="1"/>
  <c r="BU61" i="15"/>
  <c r="BR26" i="10"/>
  <c r="BT26" i="10" s="1"/>
  <c r="BV26" i="10" s="1"/>
  <c r="R35" i="10"/>
  <c r="BV18" i="10"/>
  <c r="BV30" i="13"/>
  <c r="BX30" i="13" s="1"/>
  <c r="BT22" i="13"/>
  <c r="BV20" i="13"/>
  <c r="BX20" i="13" s="1"/>
  <c r="BU136" i="15"/>
  <c r="BW136" i="15"/>
  <c r="BY136" i="15" s="1"/>
  <c r="C89" i="5" s="1"/>
  <c r="BU82" i="15"/>
  <c r="BW82" i="15" s="1"/>
  <c r="BY82" i="15" s="1"/>
  <c r="R86" i="15"/>
  <c r="BW69" i="15"/>
  <c r="BY69" i="15" s="1"/>
  <c r="BU53" i="15"/>
  <c r="BW53" i="15" s="1"/>
  <c r="BY53" i="15" s="1"/>
  <c r="BQ47" i="15"/>
  <c r="BV193" i="10"/>
  <c r="BV120" i="10"/>
  <c r="BR43" i="10"/>
  <c r="BT43" i="10"/>
  <c r="BV43" i="10" s="1"/>
  <c r="BQ190" i="15"/>
  <c r="BU188" i="15"/>
  <c r="BW188" i="15" s="1"/>
  <c r="BY188" i="15" s="1"/>
  <c r="BW172" i="15"/>
  <c r="BY172" i="15" s="1"/>
  <c r="BW142" i="15"/>
  <c r="BY142" i="15" s="1"/>
  <c r="BU124" i="15"/>
  <c r="BW124" i="15" s="1"/>
  <c r="BY124" i="15" s="1"/>
  <c r="BY122" i="15"/>
  <c r="BW119" i="15"/>
  <c r="BY119" i="15" s="1"/>
  <c r="BU73" i="15"/>
  <c r="BW73" i="15" s="1"/>
  <c r="BY73" i="15" s="1"/>
  <c r="BU57" i="15"/>
  <c r="BW57" i="15" s="1"/>
  <c r="BU50" i="15"/>
  <c r="BW50" i="15"/>
  <c r="BY50" i="15" s="1"/>
  <c r="BR123" i="10"/>
  <c r="BT123" i="10" s="1"/>
  <c r="BV123" i="10" s="1"/>
  <c r="R131" i="10"/>
  <c r="BR108" i="10"/>
  <c r="BT108" i="10" s="1"/>
  <c r="BV108" i="10" s="1"/>
  <c r="BR59" i="10"/>
  <c r="BT59" i="10" s="1"/>
  <c r="BV59" i="10" s="1"/>
  <c r="BR49" i="10"/>
  <c r="BT49" i="10"/>
  <c r="BV49" i="10" s="1"/>
  <c r="BT42" i="10"/>
  <c r="BV42" i="10" s="1"/>
  <c r="BR42" i="10"/>
  <c r="BU179" i="15"/>
  <c r="BQ107" i="15"/>
  <c r="BU100" i="15"/>
  <c r="BU107" i="15" s="1"/>
  <c r="BW77" i="15"/>
  <c r="BY77" i="15" s="1"/>
  <c r="BQ71" i="15"/>
  <c r="BQ86" i="15" s="1"/>
  <c r="BQ97" i="15" s="1"/>
  <c r="BQ98" i="15" s="1"/>
  <c r="AV86" i="15"/>
  <c r="BU68" i="15"/>
  <c r="BW68" i="15" s="1"/>
  <c r="BY68" i="15" s="1"/>
  <c r="BW44" i="15"/>
  <c r="BY44" i="15" s="1"/>
  <c r="BQ44" i="15"/>
  <c r="BU44" i="15"/>
  <c r="BU13" i="15"/>
  <c r="BW13" i="15" s="1"/>
  <c r="BY13" i="15"/>
  <c r="R16" i="15"/>
  <c r="R37" i="15" s="1"/>
  <c r="BR189" i="10"/>
  <c r="BT189" i="10" s="1"/>
  <c r="BV189" i="10" s="1"/>
  <c r="BR170" i="10"/>
  <c r="BT166" i="10"/>
  <c r="BQ75" i="15"/>
  <c r="BU54" i="15"/>
  <c r="AR205" i="10"/>
  <c r="AR216" i="10" s="1"/>
  <c r="X163" i="10"/>
  <c r="BN158" i="10"/>
  <c r="BR144" i="10"/>
  <c r="BT144" i="10"/>
  <c r="BV144" i="10" s="1"/>
  <c r="BR98" i="10"/>
  <c r="BT98" i="10" s="1"/>
  <c r="BV98" i="10" s="1"/>
  <c r="BR95" i="10"/>
  <c r="BT95" i="10" s="1"/>
  <c r="BV95" i="10" s="1"/>
  <c r="R117" i="10"/>
  <c r="AP205" i="10"/>
  <c r="AP216" i="10" s="1"/>
  <c r="BR67" i="10"/>
  <c r="BT67" i="10" s="1"/>
  <c r="BV67" i="10"/>
  <c r="BT55" i="10"/>
  <c r="T205" i="10"/>
  <c r="T216" i="10" s="1"/>
  <c r="BN35" i="10"/>
  <c r="BW84" i="15"/>
  <c r="BY84" i="15" s="1"/>
  <c r="BS86" i="15"/>
  <c r="BH86" i="15"/>
  <c r="BQ58" i="15"/>
  <c r="BQ63" i="15" s="1"/>
  <c r="BW49" i="15"/>
  <c r="BY49" i="15" s="1"/>
  <c r="BY28" i="15"/>
  <c r="BW25" i="15"/>
  <c r="BY25" i="15" s="1"/>
  <c r="BW18" i="15"/>
  <c r="BQ35" i="15"/>
  <c r="BT210" i="10"/>
  <c r="BV210" i="10" s="1"/>
  <c r="BR202" i="10"/>
  <c r="BT202" i="10" s="1"/>
  <c r="BV202" i="10" s="1"/>
  <c r="AR200" i="10"/>
  <c r="BN186" i="10"/>
  <c r="AB190" i="10"/>
  <c r="AB200" i="10" s="1"/>
  <c r="AB205" i="10" s="1"/>
  <c r="AB216" i="10" s="1"/>
  <c r="BT159" i="10"/>
  <c r="BV159" i="10" s="1"/>
  <c r="BR159" i="10"/>
  <c r="BR85" i="10"/>
  <c r="BT85" i="10" s="1"/>
  <c r="AT205" i="10"/>
  <c r="AT216" i="10" s="1"/>
  <c r="BR47" i="10"/>
  <c r="BT47" i="10"/>
  <c r="BV47" i="10" s="1"/>
  <c r="BL37" i="10"/>
  <c r="BL205" i="10" s="1"/>
  <c r="BL216" i="10" s="1"/>
  <c r="AV37" i="10"/>
  <c r="AV205" i="10" s="1"/>
  <c r="AV216" i="10" s="1"/>
  <c r="AF37" i="10"/>
  <c r="BQ70" i="15"/>
  <c r="BW67" i="15"/>
  <c r="BY67" i="15" s="1"/>
  <c r="AZ86" i="15"/>
  <c r="AZ97" i="15" s="1"/>
  <c r="BW60" i="15"/>
  <c r="BY60" i="15" s="1"/>
  <c r="BQ43" i="15"/>
  <c r="BQ54" i="15" s="1"/>
  <c r="AV54" i="15"/>
  <c r="BU30" i="15"/>
  <c r="BW30" i="15" s="1"/>
  <c r="BY30" i="15" s="1"/>
  <c r="BN89" i="10"/>
  <c r="AX205" i="10"/>
  <c r="AX216" i="10" s="1"/>
  <c r="BR60" i="10"/>
  <c r="BT60" i="10" s="1"/>
  <c r="BV60" i="10" s="1"/>
  <c r="BQ159" i="15"/>
  <c r="BQ134" i="15"/>
  <c r="S97" i="15"/>
  <c r="S219" i="15" s="1"/>
  <c r="S241" i="15" s="1"/>
  <c r="BU48" i="15"/>
  <c r="BW48" i="15"/>
  <c r="BY48" i="15" s="1"/>
  <c r="AT37" i="15"/>
  <c r="AD37" i="15"/>
  <c r="AD219" i="15" s="1"/>
  <c r="AD241" i="15" s="1"/>
  <c r="N37" i="15"/>
  <c r="BU27" i="15"/>
  <c r="BW27" i="15" s="1"/>
  <c r="BY27" i="15" s="1"/>
  <c r="BF16" i="15"/>
  <c r="BQ14" i="15"/>
  <c r="BQ16" i="15" s="1"/>
  <c r="BW11" i="15"/>
  <c r="BY11" i="15" s="1"/>
  <c r="BS16" i="15"/>
  <c r="BS37" i="15" s="1"/>
  <c r="X200" i="10"/>
  <c r="BT115" i="10"/>
  <c r="BV115" i="10" s="1"/>
  <c r="BV25" i="10"/>
  <c r="BH63" i="15"/>
  <c r="BU9" i="15"/>
  <c r="AF200" i="10"/>
  <c r="AL198" i="10"/>
  <c r="AL200" i="10" s="1"/>
  <c r="AV200" i="10"/>
  <c r="BP200" i="10"/>
  <c r="BP205" i="10" s="1"/>
  <c r="BP216" i="10" s="1"/>
  <c r="BV96" i="10"/>
  <c r="BR96" i="10"/>
  <c r="BT96" i="10" s="1"/>
  <c r="BT62" i="10"/>
  <c r="BV62" i="10" s="1"/>
  <c r="BT44" i="10"/>
  <c r="BV44" i="10" s="1"/>
  <c r="BR44" i="10"/>
  <c r="BY29" i="15"/>
  <c r="AX200" i="10"/>
  <c r="BR157" i="10"/>
  <c r="BT157" i="10"/>
  <c r="BV157" i="10" s="1"/>
  <c r="BV136" i="10"/>
  <c r="BV125" i="10"/>
  <c r="BT122" i="10"/>
  <c r="BV122" i="10" s="1"/>
  <c r="BR113" i="10"/>
  <c r="BT113" i="10" s="1"/>
  <c r="BV113" i="10" s="1"/>
  <c r="BV103" i="10"/>
  <c r="BR103" i="10"/>
  <c r="BT103" i="10" s="1"/>
  <c r="BT54" i="10"/>
  <c r="BR52" i="10"/>
  <c r="BT52" i="10" s="1"/>
  <c r="BV52" i="10" s="1"/>
  <c r="BT48" i="10"/>
  <c r="BV48" i="10" s="1"/>
  <c r="BV28" i="10"/>
  <c r="BT25" i="10"/>
  <c r="AN200" i="10"/>
  <c r="T200" i="10"/>
  <c r="BT187" i="10"/>
  <c r="BV187" i="10" s="1"/>
  <c r="BT175" i="10"/>
  <c r="BT178" i="10" s="1"/>
  <c r="O168" i="10"/>
  <c r="O170" i="10" s="1"/>
  <c r="Q168" i="10"/>
  <c r="Q170" i="10" s="1"/>
  <c r="BT140" i="10"/>
  <c r="BV140" i="10" s="1"/>
  <c r="BR138" i="10"/>
  <c r="BT135" i="10"/>
  <c r="BR127" i="10"/>
  <c r="BT127" i="10" s="1"/>
  <c r="BV127" i="10" s="1"/>
  <c r="BR112" i="10"/>
  <c r="BT112" i="10" s="1"/>
  <c r="BV112" i="10" s="1"/>
  <c r="BV109" i="10"/>
  <c r="BR117" i="10"/>
  <c r="BT78" i="10"/>
  <c r="BV78" i="10" s="1"/>
  <c r="BR41" i="10"/>
  <c r="BT41" i="10" s="1"/>
  <c r="BN70" i="10"/>
  <c r="AD37" i="10"/>
  <c r="N37" i="10"/>
  <c r="BR30" i="10"/>
  <c r="BT30" i="10" s="1"/>
  <c r="BV30" i="10" s="1"/>
  <c r="BR12" i="10"/>
  <c r="BT12" i="10" s="1"/>
  <c r="BV12" i="10" s="1"/>
  <c r="R16" i="10"/>
  <c r="BR195" i="10"/>
  <c r="BT195" i="10" s="1"/>
  <c r="BV195" i="10" s="1"/>
  <c r="BT156" i="10"/>
  <c r="BT126" i="10"/>
  <c r="BV126" i="10" s="1"/>
  <c r="BV124" i="10"/>
  <c r="BR124" i="10"/>
  <c r="BT124" i="10" s="1"/>
  <c r="BV97" i="10"/>
  <c r="BT94" i="10"/>
  <c r="BV94" i="10" s="1"/>
  <c r="BN73" i="10"/>
  <c r="BV61" i="10"/>
  <c r="BT58" i="10"/>
  <c r="BV58" i="10" s="1"/>
  <c r="BR51" i="10"/>
  <c r="BT51" i="10" s="1"/>
  <c r="BV51" i="10" s="1"/>
  <c r="R70" i="10"/>
  <c r="BT46" i="10"/>
  <c r="BV46" i="10" s="1"/>
  <c r="BT29" i="10"/>
  <c r="BV29" i="10" s="1"/>
  <c r="BR27" i="10"/>
  <c r="BT27" i="10" s="1"/>
  <c r="BV27" i="10" s="1"/>
  <c r="BR19" i="10"/>
  <c r="BT19" i="10"/>
  <c r="BV19" i="10" s="1"/>
  <c r="BN9" i="10"/>
  <c r="BF200" i="10"/>
  <c r="BF205" i="10" s="1"/>
  <c r="BF216" i="10" s="1"/>
  <c r="BN170" i="10"/>
  <c r="BR167" i="10"/>
  <c r="BT167" i="10" s="1"/>
  <c r="BR126" i="10"/>
  <c r="BT99" i="10"/>
  <c r="BV99" i="10" s="1"/>
  <c r="BR87" i="10"/>
  <c r="BT87" i="10" s="1"/>
  <c r="BV87" i="10" s="1"/>
  <c r="BT77" i="10"/>
  <c r="BV77" i="10" s="1"/>
  <c r="BV68" i="10"/>
  <c r="BR68" i="10"/>
  <c r="BT68" i="10" s="1"/>
  <c r="BR45" i="10"/>
  <c r="BT45" i="10"/>
  <c r="BV45" i="10" s="1"/>
  <c r="BV175" i="10"/>
  <c r="BV178" i="10" s="1"/>
  <c r="BV104" i="10"/>
  <c r="BR99" i="10"/>
  <c r="BR77" i="10"/>
  <c r="BR63" i="10"/>
  <c r="BT63" i="10" s="1"/>
  <c r="BV63" i="10" s="1"/>
  <c r="BV53" i="10"/>
  <c r="BT50" i="10"/>
  <c r="BV50" i="10" s="1"/>
  <c r="AN205" i="10"/>
  <c r="AN216" i="10" s="1"/>
  <c r="X205" i="10"/>
  <c r="X216" i="10" s="1"/>
  <c r="BT18" i="10"/>
  <c r="BV54" i="10"/>
  <c r="BD247" i="12" l="1"/>
  <c r="BD261" i="12" s="1"/>
  <c r="BD182" i="12"/>
  <c r="BY66" i="15"/>
  <c r="BY57" i="15"/>
  <c r="BD184" i="13"/>
  <c r="BD187" i="13" s="1"/>
  <c r="BY135" i="12"/>
  <c r="R205" i="10"/>
  <c r="R216" i="10" s="1"/>
  <c r="BX14" i="13"/>
  <c r="AX182" i="12"/>
  <c r="AX247" i="12"/>
  <c r="AX261" i="12" s="1"/>
  <c r="BY96" i="12"/>
  <c r="BW99" i="12"/>
  <c r="AT247" i="12"/>
  <c r="AT261" i="12" s="1"/>
  <c r="AT182" i="12"/>
  <c r="BJ247" i="12"/>
  <c r="BJ261" i="12" s="1"/>
  <c r="BJ182" i="12"/>
  <c r="BV85" i="10"/>
  <c r="BV89" i="10" s="1"/>
  <c r="BT89" i="10"/>
  <c r="AP247" i="12"/>
  <c r="AP261" i="12" s="1"/>
  <c r="AP182" i="12"/>
  <c r="BT70" i="10"/>
  <c r="BV41" i="10"/>
  <c r="BV70" i="10" s="1"/>
  <c r="AR182" i="12"/>
  <c r="AR247" i="12"/>
  <c r="AR261" i="12" s="1"/>
  <c r="BY99" i="12"/>
  <c r="BW187" i="15"/>
  <c r="BU190" i="15"/>
  <c r="BU50" i="12"/>
  <c r="BW50" i="12"/>
  <c r="BY50" i="12" s="1"/>
  <c r="BU41" i="12"/>
  <c r="BW41" i="12"/>
  <c r="BY41" i="12" s="1"/>
  <c r="BU75" i="15"/>
  <c r="BW75" i="15" s="1"/>
  <c r="BY75" i="15" s="1"/>
  <c r="R37" i="10"/>
  <c r="BX112" i="13"/>
  <c r="BX115" i="13" s="1"/>
  <c r="C110" i="5" s="1"/>
  <c r="BV115" i="13"/>
  <c r="BU203" i="15"/>
  <c r="BT40" i="13"/>
  <c r="BP48" i="13"/>
  <c r="BW127" i="15"/>
  <c r="BU200" i="15"/>
  <c r="BW200" i="15" s="1"/>
  <c r="BV126" i="13"/>
  <c r="BP160" i="13"/>
  <c r="BT155" i="13"/>
  <c r="BT160" i="13" s="1"/>
  <c r="BW49" i="12"/>
  <c r="BQ53" i="12"/>
  <c r="BQ89" i="12" s="1"/>
  <c r="BU49" i="12"/>
  <c r="BP171" i="13"/>
  <c r="BV169" i="13"/>
  <c r="BR35" i="10"/>
  <c r="BR37" i="10" s="1"/>
  <c r="BS219" i="15"/>
  <c r="BS241" i="15" s="1"/>
  <c r="AT219" i="15"/>
  <c r="AT241" i="15" s="1"/>
  <c r="AZ219" i="15"/>
  <c r="AZ241" i="15" s="1"/>
  <c r="BT194" i="10"/>
  <c r="BT149" i="10"/>
  <c r="BY162" i="15"/>
  <c r="BV117" i="10"/>
  <c r="R176" i="13"/>
  <c r="E15" i="5" s="1"/>
  <c r="BV159" i="13"/>
  <c r="BX159" i="13" s="1"/>
  <c r="C98" i="5" s="1"/>
  <c r="BT159" i="13"/>
  <c r="BU137" i="12"/>
  <c r="BW137" i="12" s="1"/>
  <c r="BW130" i="12"/>
  <c r="BQ132" i="12"/>
  <c r="BU157" i="12"/>
  <c r="BW157" i="12" s="1"/>
  <c r="BQ163" i="12"/>
  <c r="BQ174" i="12" s="1"/>
  <c r="BQ31" i="12"/>
  <c r="BQ33" i="12" s="1"/>
  <c r="BU15" i="12"/>
  <c r="BU31" i="12" s="1"/>
  <c r="BU33" i="12" s="1"/>
  <c r="U247" i="12"/>
  <c r="U261" i="12" s="1"/>
  <c r="U182" i="12"/>
  <c r="BN16" i="10"/>
  <c r="BN37" i="10" s="1"/>
  <c r="BR9" i="10"/>
  <c r="BR16" i="10" s="1"/>
  <c r="BT9" i="10"/>
  <c r="BV35" i="10"/>
  <c r="BW89" i="15"/>
  <c r="BU91" i="15"/>
  <c r="BT32" i="13"/>
  <c r="BT34" i="13" s="1"/>
  <c r="BY197" i="15"/>
  <c r="BY148" i="12"/>
  <c r="BW150" i="12"/>
  <c r="C67" i="5"/>
  <c r="BY161" i="12"/>
  <c r="BY145" i="15"/>
  <c r="BY149" i="15" s="1"/>
  <c r="C86" i="5" s="1"/>
  <c r="BW149" i="15"/>
  <c r="BW237" i="15"/>
  <c r="BY237" i="15" s="1"/>
  <c r="BQ238" i="15"/>
  <c r="BQ247" i="15" s="1"/>
  <c r="BU237" i="15"/>
  <c r="BU238" i="15" s="1"/>
  <c r="BT117" i="10"/>
  <c r="BU209" i="15"/>
  <c r="BW206" i="15"/>
  <c r="BT55" i="13"/>
  <c r="BU164" i="15"/>
  <c r="BU182" i="15" s="1"/>
  <c r="BW66" i="13"/>
  <c r="AH182" i="12"/>
  <c r="AH247" i="12"/>
  <c r="AH261" i="12" s="1"/>
  <c r="X182" i="12"/>
  <c r="X247" i="12"/>
  <c r="X261" i="12" s="1"/>
  <c r="BW256" i="12"/>
  <c r="BR73" i="10"/>
  <c r="BR80" i="10" s="1"/>
  <c r="BT73" i="10"/>
  <c r="BN80" i="10"/>
  <c r="AD205" i="10"/>
  <c r="AD216" i="10" s="1"/>
  <c r="BT15" i="13"/>
  <c r="BV15" i="13"/>
  <c r="BX15" i="13" s="1"/>
  <c r="BR182" i="10"/>
  <c r="BT182" i="10"/>
  <c r="BV182" i="10" s="1"/>
  <c r="BT64" i="13"/>
  <c r="BV64" i="13"/>
  <c r="BX64" i="13" s="1"/>
  <c r="R179" i="12"/>
  <c r="BU67" i="12"/>
  <c r="BW67" i="12" s="1"/>
  <c r="BY67" i="12" s="1"/>
  <c r="BU74" i="12"/>
  <c r="BW74" i="12"/>
  <c r="BY74" i="12" s="1"/>
  <c r="BU160" i="12"/>
  <c r="BW160" i="12" s="1"/>
  <c r="BY160" i="12" s="1"/>
  <c r="BT138" i="10"/>
  <c r="BV135" i="10"/>
  <c r="BV138" i="10" s="1"/>
  <c r="BH97" i="15"/>
  <c r="BT158" i="10"/>
  <c r="BV158" i="10" s="1"/>
  <c r="BV163" i="10" s="1"/>
  <c r="BR158" i="10"/>
  <c r="BN163" i="10"/>
  <c r="BT131" i="10"/>
  <c r="BY116" i="15"/>
  <c r="BY127" i="15" s="1"/>
  <c r="BW100" i="15"/>
  <c r="BU159" i="15"/>
  <c r="BX95" i="13"/>
  <c r="BX102" i="13" s="1"/>
  <c r="BV102" i="13"/>
  <c r="AC247" i="12"/>
  <c r="AC261" i="12" s="1"/>
  <c r="AC182" i="12"/>
  <c r="W182" i="12"/>
  <c r="W247" i="12"/>
  <c r="W261" i="12" s="1"/>
  <c r="BU51" i="12"/>
  <c r="BW51" i="12"/>
  <c r="BY51" i="12" s="1"/>
  <c r="BU99" i="12"/>
  <c r="BH182" i="12"/>
  <c r="BH247" i="12"/>
  <c r="BH261" i="12" s="1"/>
  <c r="BU71" i="15"/>
  <c r="BW71" i="15" s="1"/>
  <c r="BY71" i="15" s="1"/>
  <c r="R97" i="15"/>
  <c r="R219" i="15" s="1"/>
  <c r="BU80" i="12"/>
  <c r="BW56" i="12"/>
  <c r="BF182" i="12"/>
  <c r="BF247" i="12"/>
  <c r="BF261" i="12" s="1"/>
  <c r="BY131" i="15"/>
  <c r="BT135" i="13"/>
  <c r="BT137" i="13" s="1"/>
  <c r="BP137" i="13"/>
  <c r="AZ182" i="12"/>
  <c r="AZ247" i="12"/>
  <c r="AZ261" i="12" s="1"/>
  <c r="K37" i="5"/>
  <c r="BW70" i="15"/>
  <c r="BY70" i="15" s="1"/>
  <c r="BU70" i="15"/>
  <c r="BU86" i="15" s="1"/>
  <c r="BX58" i="13"/>
  <c r="BQ213" i="15"/>
  <c r="BW211" i="15"/>
  <c r="BV52" i="13"/>
  <c r="BN198" i="10"/>
  <c r="BQ223" i="15"/>
  <c r="BQ246" i="15"/>
  <c r="AF205" i="10"/>
  <c r="AF216" i="10" s="1"/>
  <c r="BQ37" i="15"/>
  <c r="BQ219" i="15" s="1"/>
  <c r="BR131" i="10"/>
  <c r="BV131" i="10"/>
  <c r="BU157" i="15"/>
  <c r="BW157" i="15"/>
  <c r="BU127" i="15"/>
  <c r="BR161" i="10"/>
  <c r="BT161" i="10" s="1"/>
  <c r="BV161" i="10" s="1"/>
  <c r="BQ59" i="13"/>
  <c r="BV59" i="13"/>
  <c r="BX59" i="13" s="1"/>
  <c r="BP80" i="13"/>
  <c r="BP91" i="13" s="1"/>
  <c r="BP176" i="13" s="1"/>
  <c r="BT59" i="13"/>
  <c r="BT80" i="13" s="1"/>
  <c r="BV12" i="13"/>
  <c r="BX9" i="13"/>
  <c r="BX12" i="13" s="1"/>
  <c r="C100" i="5" s="1"/>
  <c r="BY238" i="15"/>
  <c r="BT147" i="13"/>
  <c r="BV144" i="13"/>
  <c r="BU60" i="13"/>
  <c r="BW60" i="13" s="1"/>
  <c r="AF182" i="12"/>
  <c r="AF247" i="12"/>
  <c r="AF261" i="12" s="1"/>
  <c r="BU108" i="12"/>
  <c r="BB247" i="12"/>
  <c r="BB261" i="12" s="1"/>
  <c r="BB182" i="12"/>
  <c r="BT41" i="13"/>
  <c r="BV41" i="13"/>
  <c r="BX41" i="13" s="1"/>
  <c r="BW9" i="15"/>
  <c r="BN190" i="10"/>
  <c r="BT186" i="10"/>
  <c r="BR186" i="10"/>
  <c r="BR190" i="10" s="1"/>
  <c r="BV166" i="10"/>
  <c r="BV170" i="10" s="1"/>
  <c r="BT170" i="10"/>
  <c r="BV165" i="13"/>
  <c r="BX165" i="13" s="1"/>
  <c r="BX167" i="13" s="1"/>
  <c r="C107" i="5" s="1"/>
  <c r="BP167" i="13"/>
  <c r="BT165" i="13"/>
  <c r="BT167" i="13" s="1"/>
  <c r="BQ170" i="12"/>
  <c r="BU168" i="12"/>
  <c r="BR89" i="10"/>
  <c r="BW14" i="15"/>
  <c r="BY14" i="15" s="1"/>
  <c r="BU14" i="15"/>
  <c r="BU16" i="15" s="1"/>
  <c r="BU37" i="15" s="1"/>
  <c r="BW58" i="15"/>
  <c r="BY58" i="15" s="1"/>
  <c r="BU58" i="15"/>
  <c r="BT35" i="10"/>
  <c r="BR70" i="10"/>
  <c r="BY18" i="15"/>
  <c r="BY35" i="15" s="1"/>
  <c r="BW35" i="15"/>
  <c r="AV97" i="15"/>
  <c r="AV219" i="15" s="1"/>
  <c r="AV241" i="15" s="1"/>
  <c r="BU63" i="15"/>
  <c r="BW132" i="15"/>
  <c r="BY132" i="15" s="1"/>
  <c r="BU132" i="15"/>
  <c r="BU134" i="15" s="1"/>
  <c r="BW54" i="15"/>
  <c r="BY54" i="15" s="1"/>
  <c r="BQ203" i="15"/>
  <c r="BT42" i="13"/>
  <c r="BV42" i="13" s="1"/>
  <c r="BX42" i="13" s="1"/>
  <c r="BU39" i="12"/>
  <c r="BU46" i="12" s="1"/>
  <c r="BQ46" i="12"/>
  <c r="BW238" i="15"/>
  <c r="BU69" i="12"/>
  <c r="BW69" i="12" s="1"/>
  <c r="BY69" i="12" s="1"/>
  <c r="BW85" i="12"/>
  <c r="BY83" i="12"/>
  <c r="BW42" i="12"/>
  <c r="BY42" i="12" s="1"/>
  <c r="BU42" i="12"/>
  <c r="BW12" i="12"/>
  <c r="BX83" i="13"/>
  <c r="BX85" i="13" s="1"/>
  <c r="BV85" i="13"/>
  <c r="BU140" i="12"/>
  <c r="BW102" i="12"/>
  <c r="E13" i="5" l="1"/>
  <c r="R241" i="15"/>
  <c r="BY200" i="15"/>
  <c r="C91" i="5" s="1"/>
  <c r="BW203" i="15"/>
  <c r="BW213" i="15" s="1"/>
  <c r="BW163" i="12"/>
  <c r="BY157" i="12"/>
  <c r="G15" i="5"/>
  <c r="BP183" i="13"/>
  <c r="BP186" i="13" s="1"/>
  <c r="BY137" i="12"/>
  <c r="BW140" i="12"/>
  <c r="BZ66" i="13"/>
  <c r="BU89" i="12"/>
  <c r="BT176" i="13"/>
  <c r="BY130" i="12"/>
  <c r="BY132" i="12" s="1"/>
  <c r="BW132" i="12"/>
  <c r="BT171" i="13"/>
  <c r="BW190" i="15"/>
  <c r="BY187" i="15"/>
  <c r="BY190" i="15" s="1"/>
  <c r="C88" i="5" s="1"/>
  <c r="BX32" i="13"/>
  <c r="BX52" i="13"/>
  <c r="BX55" i="13" s="1"/>
  <c r="BV55" i="13"/>
  <c r="BQ80" i="13"/>
  <c r="BQ91" i="13" s="1"/>
  <c r="BQ176" i="13" s="1"/>
  <c r="BQ241" i="15"/>
  <c r="BQ255" i="15" s="1"/>
  <c r="G13" i="5"/>
  <c r="BQ226" i="15"/>
  <c r="BQ229" i="15" s="1"/>
  <c r="BW108" i="12"/>
  <c r="BY102" i="12"/>
  <c r="BY108" i="12" s="1"/>
  <c r="BV80" i="13"/>
  <c r="BW80" i="12"/>
  <c r="BY56" i="12"/>
  <c r="BY80" i="12" s="1"/>
  <c r="BR163" i="10"/>
  <c r="BX169" i="13"/>
  <c r="BT48" i="13"/>
  <c r="BT91" i="13" s="1"/>
  <c r="BS59" i="13"/>
  <c r="BS80" i="13" s="1"/>
  <c r="BS91" i="13" s="1"/>
  <c r="BS176" i="13" s="1"/>
  <c r="BW63" i="15"/>
  <c r="BY63" i="15" s="1"/>
  <c r="BY37" i="15"/>
  <c r="C81" i="5"/>
  <c r="BQ253" i="15"/>
  <c r="BQ257" i="15" s="1"/>
  <c r="BV167" i="13"/>
  <c r="BW209" i="15"/>
  <c r="BY206" i="15"/>
  <c r="BY209" i="15" s="1"/>
  <c r="C85" i="5" s="1"/>
  <c r="BW91" i="15"/>
  <c r="BY89" i="15"/>
  <c r="BQ179" i="12"/>
  <c r="BT153" i="10"/>
  <c r="BV149" i="10"/>
  <c r="BV153" i="10" s="1"/>
  <c r="BU213" i="15"/>
  <c r="BV135" i="13"/>
  <c r="BH98" i="15"/>
  <c r="BH219" i="15"/>
  <c r="BH241" i="15" s="1"/>
  <c r="BW15" i="12"/>
  <c r="BV194" i="10"/>
  <c r="BV196" i="10" s="1"/>
  <c r="BT196" i="10"/>
  <c r="BY66" i="13"/>
  <c r="BX126" i="13"/>
  <c r="BX130" i="13" s="1"/>
  <c r="C102" i="5" s="1"/>
  <c r="BV130" i="13"/>
  <c r="BW16" i="15"/>
  <c r="BW37" i="15" s="1"/>
  <c r="BY9" i="15"/>
  <c r="BY16" i="15" s="1"/>
  <c r="C80" i="5" s="1"/>
  <c r="BN200" i="10"/>
  <c r="BN205" i="10" s="1"/>
  <c r="BR198" i="10"/>
  <c r="BR200" i="10" s="1"/>
  <c r="BR205" i="10" s="1"/>
  <c r="BR216" i="10" s="1"/>
  <c r="BW134" i="15"/>
  <c r="BU53" i="12"/>
  <c r="BY140" i="12"/>
  <c r="C68" i="5" s="1"/>
  <c r="BW86" i="15"/>
  <c r="BY86" i="15" s="1"/>
  <c r="BY85" i="12"/>
  <c r="BW168" i="12"/>
  <c r="BU170" i="12"/>
  <c r="BV186" i="10"/>
  <c r="BV190" i="10" s="1"/>
  <c r="BT190" i="10"/>
  <c r="BX80" i="13"/>
  <c r="BT37" i="10"/>
  <c r="BY157" i="15"/>
  <c r="BY159" i="15" s="1"/>
  <c r="C87" i="5" s="1"/>
  <c r="BW159" i="15"/>
  <c r="BV9" i="10"/>
  <c r="BV16" i="10" s="1"/>
  <c r="BV37" i="10" s="1"/>
  <c r="BT16" i="10"/>
  <c r="BY134" i="15"/>
  <c r="C93" i="5" s="1"/>
  <c r="BY100" i="15"/>
  <c r="BY107" i="15" s="1"/>
  <c r="BW107" i="15"/>
  <c r="E11" i="5"/>
  <c r="R247" i="12"/>
  <c r="R261" i="12" s="1"/>
  <c r="C69" i="5"/>
  <c r="BY150" i="12"/>
  <c r="BT80" i="10"/>
  <c r="BV73" i="10"/>
  <c r="BV80" i="10" s="1"/>
  <c r="BU163" i="12"/>
  <c r="BU174" i="12" s="1"/>
  <c r="BU179" i="12" s="1"/>
  <c r="BU247" i="12" s="1"/>
  <c r="BU261" i="12" s="1"/>
  <c r="BY49" i="12"/>
  <c r="BY53" i="12" s="1"/>
  <c r="BW53" i="12"/>
  <c r="BW39" i="12"/>
  <c r="BV147" i="13"/>
  <c r="BX144" i="13"/>
  <c r="BX147" i="13" s="1"/>
  <c r="BY211" i="15"/>
  <c r="BW164" i="15"/>
  <c r="BY203" i="15"/>
  <c r="BT163" i="10"/>
  <c r="BV155" i="13"/>
  <c r="BV40" i="13"/>
  <c r="BV32" i="13"/>
  <c r="BV34" i="13" s="1"/>
  <c r="BN216" i="10" l="1"/>
  <c r="G39" i="5"/>
  <c r="BY168" i="12"/>
  <c r="BY170" i="12" s="1"/>
  <c r="C70" i="5" s="1"/>
  <c r="BW170" i="12"/>
  <c r="C84" i="5"/>
  <c r="BY213" i="15"/>
  <c r="G11" i="5"/>
  <c r="BQ188" i="12"/>
  <c r="BQ191" i="12" s="1"/>
  <c r="BQ247" i="12"/>
  <c r="C66" i="5"/>
  <c r="BY163" i="12"/>
  <c r="BY174" i="12" s="1"/>
  <c r="C101" i="5"/>
  <c r="BX34" i="13"/>
  <c r="BY15" i="12"/>
  <c r="BW31" i="12"/>
  <c r="BW33" i="12" s="1"/>
  <c r="BW179" i="12" s="1"/>
  <c r="BY219" i="15"/>
  <c r="BY241" i="15" s="1"/>
  <c r="BY91" i="15"/>
  <c r="BY97" i="15" s="1"/>
  <c r="C79" i="5" s="1"/>
  <c r="C95" i="5" s="1"/>
  <c r="BW97" i="15"/>
  <c r="BU59" i="13"/>
  <c r="BT198" i="10"/>
  <c r="BX40" i="13"/>
  <c r="BX48" i="13" s="1"/>
  <c r="BX91" i="13" s="1"/>
  <c r="C99" i="5" s="1"/>
  <c r="BV48" i="13"/>
  <c r="BV91" i="13" s="1"/>
  <c r="BX155" i="13"/>
  <c r="BX160" i="13" s="1"/>
  <c r="BV160" i="13"/>
  <c r="BY39" i="12"/>
  <c r="BY46" i="12" s="1"/>
  <c r="BY89" i="12" s="1"/>
  <c r="C58" i="5" s="1"/>
  <c r="BW46" i="12"/>
  <c r="BW89" i="12" s="1"/>
  <c r="BX135" i="13"/>
  <c r="BV137" i="13"/>
  <c r="BW174" i="12"/>
  <c r="E17" i="5"/>
  <c r="E18" i="5" s="1"/>
  <c r="BY164" i="15"/>
  <c r="BY182" i="15" s="1"/>
  <c r="C82" i="5" s="1"/>
  <c r="BW182" i="15"/>
  <c r="BY80" i="13"/>
  <c r="BY91" i="13" s="1"/>
  <c r="CA66" i="13"/>
  <c r="C109" i="5"/>
  <c r="C62" i="5"/>
  <c r="BQ227" i="12" l="1"/>
  <c r="BQ261" i="12"/>
  <c r="BV171" i="13"/>
  <c r="BV176" i="13" s="1"/>
  <c r="I39" i="5"/>
  <c r="G43" i="5"/>
  <c r="BT200" i="10"/>
  <c r="BT205" i="10" s="1"/>
  <c r="BV198" i="10"/>
  <c r="BV200" i="10" s="1"/>
  <c r="BV205" i="10" s="1"/>
  <c r="BV216" i="10" s="1"/>
  <c r="G17" i="5"/>
  <c r="C103" i="5"/>
  <c r="C112" i="5" s="1"/>
  <c r="BX137" i="13"/>
  <c r="BX171" i="13" s="1"/>
  <c r="BX176" i="13" s="1"/>
  <c r="BU80" i="13"/>
  <c r="BU91" i="13" s="1"/>
  <c r="BU176" i="13" s="1"/>
  <c r="BW59" i="13"/>
  <c r="BW80" i="13" s="1"/>
  <c r="BW91" i="13" s="1"/>
  <c r="BW176" i="13" s="1"/>
  <c r="BU97" i="15"/>
  <c r="BU219" i="15" s="1"/>
  <c r="BU241" i="15" s="1"/>
  <c r="BW98" i="15"/>
  <c r="K11" i="5"/>
  <c r="BW180" i="12"/>
  <c r="BW247" i="12"/>
  <c r="BW261" i="12" s="1"/>
  <c r="C60" i="5"/>
  <c r="C74" i="5" s="1"/>
  <c r="BY31" i="12"/>
  <c r="BY33" i="12" s="1"/>
  <c r="BY179" i="12" s="1"/>
  <c r="BY247" i="12" s="1"/>
  <c r="BY261" i="12" s="1"/>
  <c r="BW219" i="15"/>
  <c r="K15" i="5" l="1"/>
  <c r="BV177" i="13"/>
  <c r="I43" i="5"/>
  <c r="K39" i="5"/>
  <c r="K43" i="5" s="1"/>
  <c r="I11" i="5"/>
  <c r="M11" i="5"/>
  <c r="O11" i="5"/>
  <c r="BW241" i="15"/>
  <c r="K13" i="5"/>
  <c r="BT206" i="10"/>
  <c r="BT216" i="10"/>
  <c r="I15" i="5" l="1"/>
  <c r="M15" i="5"/>
  <c r="O15" i="5"/>
  <c r="K17" i="5"/>
  <c r="I13" i="5"/>
  <c r="I17" i="5" s="1"/>
  <c r="O13" i="5"/>
  <c r="M13" i="5"/>
  <c r="M17" i="5" s="1"/>
  <c r="K18" i="5" l="1"/>
  <c r="O17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<sst xmlns="http://schemas.openxmlformats.org/spreadsheetml/2006/main" count="1715" uniqueCount="459">
  <si>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</si>
  <si>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</si>
  <si>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</si>
  <si>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</si>
  <si>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</si>
  <si>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</si>
  <si>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</si>
  <si>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</si>
  <si>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</si>
  <si>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</si>
  <si>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</si>
  <si>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</si>
  <si>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</si>
  <si>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</si>
  <si>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</si>
  <si>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</si>
  <si>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</si>
  <si>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</si>
  <si>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</si>
  <si>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</si>
  <si>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</si>
  <si>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</si>
  <si>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</si>
  <si>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</si>
  <si>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</si>
  <si>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</si>
  <si>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</si>
  <si>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</si>
  <si>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</si>
  <si>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</si>
  <si>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</si>
  <si>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</si>
  <si>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</si>
  <si>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</si>
  <si>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</si>
  <si>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</si>
  <si>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</si>
  <si>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</si>
  <si>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</si>
  <si>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</si>
  <si>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</si>
  <si>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</si>
  <si>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</si>
  <si>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</si>
  <si>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</si>
  <si>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</si>
  <si>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</si>
  <si>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</si>
  <si>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</si>
  <si>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</si>
  <si>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</si>
  <si>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</si>
  <si>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</si>
  <si>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</si>
  <si>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</si>
  <si>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</si>
  <si>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</si>
  <si>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</si>
  <si>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</si>
  <si>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</si>
  <si>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</si>
  <si>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</si>
  <si>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</si>
  <si>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</si>
  <si>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</si>
  <si>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</si>
  <si>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</si>
  <si>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</si>
  <si>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</si>
  <si>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</si>
  <si>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</si>
  <si>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</si>
  <si>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</si>
  <si>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</si>
  <si>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</si>
  <si>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</si>
  <si>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</si>
  <si>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</si>
  <si>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</si>
  <si>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</si>
  <si>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</si>
  <si>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</si>
  <si>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</si>
  <si>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</si>
  <si>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</si>
  <si>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</si>
  <si>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</si>
  <si>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</si>
  <si>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</si>
  <si>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</si>
  <si>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</si>
  <si>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</si>
  <si>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</si>
  <si>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</si>
  <si>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</si>
  <si>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</si>
  <si>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</si>
  <si>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</si>
  <si>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</si>
  <si>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</si>
  <si>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</si>
  <si>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</si>
  <si>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</si>
  <si>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</si>
  <si>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</si>
  <si>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</si>
  <si>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</si>
  <si>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</si>
  <si>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</si>
  <si>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</si>
  <si>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</si>
  <si>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</si>
  <si>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</si>
  <si>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</si>
  <si>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</si>
  <si>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</si>
  <si>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</si>
  <si>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</si>
  <si>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</si>
  <si>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</si>
  <si>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</si>
  <si>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</si>
  <si>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</si>
  <si>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</si>
  <si>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</si>
  <si>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</si>
  <si>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</si>
  <si>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</si>
  <si>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</si>
  <si>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</si>
  <si>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</si>
  <si>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</si>
  <si>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</si>
  <si>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</si>
  <si>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</si>
  <si>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</si>
  <si>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</si>
  <si>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</si>
  <si>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</si>
  <si>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</si>
  <si>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</si>
  <si>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</si>
  <si>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</si>
  <si>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</si>
  <si>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</si>
  <si>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</si>
  <si>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</si>
  <si>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</si>
  <si>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</si>
  <si>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</si>
  <si>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</si>
  <si>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</si>
  <si>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</si>
  <si>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</si>
  <si>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</si>
  <si>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</si>
  <si>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</si>
  <si>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</si>
  <si>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</si>
  <si>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</si>
  <si>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</si>
  <si>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</si>
  <si>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</si>
  <si>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</si>
  <si>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</si>
  <si>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</si>
  <si>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</si>
  <si>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</si>
  <si>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</si>
  <si>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</si>
  <si>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</si>
  <si>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</si>
  <si>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</si>
  <si>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</si>
  <si>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</si>
  <si>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</si>
  <si>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</si>
  <si>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</si>
  <si>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</si>
  <si>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</si>
  <si>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</si>
  <si>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</si>
  <si>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</si>
  <si>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</si>
  <si>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</si>
  <si>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</si>
  <si>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</si>
  <si>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</si>
  <si>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</si>
  <si>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</si>
  <si>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</si>
  <si>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</si>
  <si>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</si>
  <si>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</si>
  <si>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</si>
  <si>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</si>
  <si>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</si>
  <si>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</si>
  <si>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</si>
  <si>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</si>
  <si>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</si>
  <si>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</si>
  <si>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</si>
  <si>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</si>
  <si>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</si>
  <si>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</si>
  <si>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</si>
  <si>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</si>
  <si>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</si>
  <si>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</si>
  <si>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</si>
  <si>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</si>
  <si>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</si>
  <si>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</si>
  <si>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</si>
  <si>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</si>
  <si>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</si>
  <si>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</si>
  <si>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</si>
  <si>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</si>
  <si>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</si>
  <si>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</si>
  <si>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</si>
  <si>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</si>
  <si>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</si>
  <si>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</si>
  <si>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</si>
  <si>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</si>
  <si>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</si>
  <si>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</si>
  <si>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</si>
  <si>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</si>
  <si>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</si>
  <si>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</si>
  <si>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</si>
  <si>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</si>
  <si>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</si>
  <si>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</si>
  <si>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</si>
  <si>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</si>
  <si>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</si>
  <si>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</si>
  <si>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</si>
  <si>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</si>
  <si>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</si>
  <si>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</si>
  <si>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</si>
  <si>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</si>
  <si>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</si>
  <si>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</si>
  <si>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</si>
  <si>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</si>
  <si>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</si>
  <si>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</si>
  <si>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</si>
  <si>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</si>
  <si>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</si>
  <si>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</si>
  <si>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</si>
  <si>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</si>
  <si>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</si>
  <si>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</si>
  <si>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</si>
  <si>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</si>
  <si>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</si>
  <si>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</si>
  <si>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</si>
  <si>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</si>
  <si>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</si>
  <si>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</si>
  <si>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</si>
  <si>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</si>
  <si>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</si>
  <si>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</si>
  <si>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</si>
  <si>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</si>
  <si>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</si>
  <si>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</si>
  <si>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</si>
  <si>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</si>
  <si>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</si>
  <si>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</si>
  <si>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</si>
  <si>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</si>
  <si>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</si>
  <si>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</si>
  <si>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</si>
  <si>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</si>
  <si>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</si>
  <si>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</si>
  <si>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</si>
  <si>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</si>
  <si>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</si>
  <si>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</si>
  <si>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</si>
  <si>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</si>
  <si>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</si>
  <si>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</si>
  <si>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</si>
  <si>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</si>
  <si>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</si>
  <si>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</si>
  <si>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</si>
  <si>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</si>
  <si>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</si>
  <si>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</si>
  <si>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</si>
  <si>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</si>
  <si>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</si>
  <si>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</si>
  <si>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</si>
  <si>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</si>
  <si>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</si>
  <si>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</si>
  <si>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</si>
  <si>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</si>
  <si>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</si>
  <si>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</si>
  <si>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</si>
  <si>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</si>
  <si>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</si>
  <si>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</si>
  <si>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</si>
  <si>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</si>
  <si>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</si>
  <si>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</si>
  <si>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</si>
  <si>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</si>
  <si>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</si>
  <si>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</si>
  <si>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</si>
  <si>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</si>
  <si>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</si>
  <si>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</si>
  <si>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</si>
  <si>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</si>
  <si>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</si>
  <si>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</si>
  <si>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</si>
  <si>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</si>
  <si>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</si>
  <si>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</si>
  <si>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</si>
  <si>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</si>
  <si>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</si>
  <si>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</si>
  <si>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</si>
  <si>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</si>
  <si>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</si>
  <si>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</si>
  <si>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</si>
  <si>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</si>
  <si>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</si>
  <si>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</si>
  <si>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</si>
  <si>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</si>
  <si>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</si>
  <si>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</si>
  <si>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</si>
  <si>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</si>
  <si>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</si>
  <si>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</si>
  <si>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</si>
  <si>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</si>
  <si>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</si>
  <si>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</si>
  <si>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</si>
  <si>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</si>
  <si>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</si>
  <si>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</si>
  <si>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</si>
  <si>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</si>
  <si>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</si>
  <si>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</si>
  <si>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</si>
  <si>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</si>
  <si>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</si>
  <si>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</si>
  <si>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</si>
  <si>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</si>
  <si>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</si>
  <si>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</si>
  <si>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</si>
  <si>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</si>
  <si>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</si>
  <si>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</si>
  <si>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</si>
  <si>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</si>
  <si>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</si>
  <si>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</si>
  <si>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</si>
  <si>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</si>
  <si>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</si>
  <si>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</si>
  <si>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</si>
  <si>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</si>
  <si>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</si>
  <si>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</si>
  <si>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</si>
  <si>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</si>
  <si>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</si>
  <si>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</si>
  <si>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</si>
  <si>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</si>
  <si>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</si>
  <si>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</si>
  <si>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</si>
  <si>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</si>
  <si>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</si>
  <si>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</si>
  <si>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</si>
  <si>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</si>
  <si>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</si>
  <si>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</si>
  <si>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</si>
  <si>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</si>
  <si>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</si>
  <si>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</si>
  <si>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</si>
  <si>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</si>
  <si>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</si>
  <si>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</si>
  <si>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</si>
  <si>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</si>
  <si>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</si>
  <si>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</si>
  <si>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</si>
  <si>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</si>
  <si>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</si>
  <si>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</si>
  <si>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</si>
  <si>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</si>
  <si>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</si>
  <si>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</si>
  <si>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</si>
  <si>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</si>
  <si>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</si>
  <si>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</si>
  <si>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</si>
  <si>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</si>
  <si>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</si>
  <si>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</si>
  <si>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</si>
  <si>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</si>
  <si>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</si>
  <si>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</si>
  <si>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</si>
  <si>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</si>
  <si>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</si>
  <si>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</si>
  <si>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</si>
  <si>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</si>
  <si>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</si>
  <si>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</si>
  <si>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</si>
  <si>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</si>
  <si>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67</t>
  </si>
  <si>
    <t xml:space="preserve"> As of 11/03/00</t>
  </si>
  <si>
    <t>Reduced Forecast - Capitalized Salaries &amp;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</si>
</sst>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topLeftCell="A58" zoomScale="90" zoomScaleNormal="90" zoomScaleSheetLayoutView="100" workbookViewId="0">
      <selection activeCell="I78" sqref="I78"/>
    </sheetView>
  </sheetViews>
  <sheetFormatPr defaultRowHeight="12.75"/>
  <cols>
    <col min="1" max="1" width="28.140625" style="171" customWidth="1"/>
    <col min="2" max="2" width="3.140625" style="171" customWidth="1"/>
    <col min="3" max="3" width="15" style="171" customWidth="1"/>
    <col min="4" max="4" width="2.42578125" style="171" customWidth="1"/>
    <col min="5" max="5" width="17.28515625" style="171" customWidth="1"/>
    <col min="6" max="6" width="2.42578125" style="171" customWidth="1"/>
    <col min="7" max="7" width="17.28515625" style="171" customWidth="1"/>
    <col min="8" max="8" width="2.42578125" style="171" customWidth="1"/>
    <col min="9" max="9" width="21.7109375" style="171" customWidth="1"/>
    <col min="10" max="10" width="2.140625" style="171" customWidth="1"/>
    <col min="11" max="11" width="18.7109375" style="171" bestFit="1" customWidth="1"/>
    <col min="12" max="12" width="2.7109375" style="171" customWidth="1"/>
    <col min="13" max="13" width="13.28515625" style="171" bestFit="1" customWidth="1"/>
    <col min="14" max="14" width="2.7109375" style="171" customWidth="1"/>
    <col min="15" max="15" width="19.140625" style="171" bestFit="1" customWidth="1"/>
    <col min="16" max="18" width="0" hidden="1" customWidth="1"/>
    <col min="20" max="46" width="0" hidden="1" customWidth="1"/>
    <col min="47" max="58" width="9.140625" hidden="1" customWidth="1"/>
    <col min="59" max="62" width="0" hidden="1" customWidth="1"/>
    <col min="66" max="66" width="2.140625" customWidth="1"/>
    <col min="67" max="67" width="10.5703125" customWidth="1"/>
  </cols>
  <sheetData>
    <row r="1" spans="1:75" ht="15.75">
      <c r="A1" s="170" t="s">
        <v>127</v>
      </c>
    </row>
    <row r="2" spans="1:75" ht="15.75">
      <c r="A2" s="170" t="s">
        <v>170</v>
      </c>
      <c r="J2" s="173" t="s">
        <v>124</v>
      </c>
      <c r="O2" s="172">
        <f ca="1">NOW()</f>
        <v>41885.554569328706</v>
      </c>
    </row>
    <row r="3" spans="1:75" ht="15.75">
      <c r="A3" s="174" t="s">
        <v>189</v>
      </c>
      <c r="G3" s="172"/>
      <c r="J3" s="173"/>
      <c r="O3" s="172"/>
      <c r="BW3" t="str">
        <f>Summary!A5</f>
        <v>Revision # 67</v>
      </c>
    </row>
    <row r="4" spans="1:75" ht="15.75">
      <c r="A4" s="170" t="s">
        <v>185</v>
      </c>
      <c r="J4" s="173" t="s">
        <v>125</v>
      </c>
      <c r="O4" s="98" t="s">
        <v>457</v>
      </c>
    </row>
    <row r="5" spans="1:75" ht="15.75">
      <c r="A5" s="174" t="s">
        <v>456</v>
      </c>
      <c r="G5" s="172"/>
      <c r="I5" s="26"/>
      <c r="O5" s="175"/>
    </row>
    <row r="6" spans="1:75" ht="16.5" thickBot="1">
      <c r="A6" s="170"/>
      <c r="I6" s="26"/>
      <c r="O6" s="175"/>
      <c r="BO6" s="132">
        <v>36860</v>
      </c>
    </row>
    <row r="7" spans="1:75" ht="16.5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280</v>
      </c>
      <c r="C9" s="29" t="s">
        <v>47</v>
      </c>
      <c r="E9" s="148" t="s">
        <v>282</v>
      </c>
      <c r="G9" s="89" t="str">
        <f>+O4</f>
        <v xml:space="preserve"> As of 11/03/00</v>
      </c>
      <c r="H9" s="178"/>
      <c r="I9" s="53" t="str">
        <f>+O4</f>
        <v xml:space="preserve"> As of 11/03/00</v>
      </c>
      <c r="J9" s="178"/>
      <c r="K9" s="90" t="str">
        <f>+O4</f>
        <v xml:space="preserve"> As of 11/03/00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Wilton!BQ179/1000</f>
        <v>269254.02202869201</v>
      </c>
      <c r="H11" s="178"/>
      <c r="I11" s="183">
        <f>K11-G11</f>
        <v>1353.4945761786657</v>
      </c>
      <c r="J11" s="178"/>
      <c r="K11" s="185">
        <f>Wilton!BW179/1000</f>
        <v>270607.51660487067</v>
      </c>
      <c r="M11" s="183">
        <f>+E11-K11</f>
        <v>-30932.048854870663</v>
      </c>
      <c r="O11" s="186">
        <f>+G11/K11</f>
        <v>0.9949983112325923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170490.14435366751</v>
      </c>
      <c r="H13" s="178"/>
      <c r="I13" s="183">
        <f>K13-G13</f>
        <v>6763.7688299999863</v>
      </c>
      <c r="J13" s="178"/>
      <c r="K13" s="185">
        <f>Gleason!BW219/1000</f>
        <v>177253.91318366749</v>
      </c>
      <c r="M13" s="183">
        <f>+E13-K13</f>
        <v>-6678.903183667484</v>
      </c>
      <c r="O13" s="186">
        <f>+G13/K13</f>
        <v>0.96184135679424188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154448.6738402952</v>
      </c>
      <c r="H15" s="178"/>
      <c r="I15" s="183">
        <f>K15-G15</f>
        <v>4994.5789733332931</v>
      </c>
      <c r="J15" s="178"/>
      <c r="K15" s="185">
        <f>Wheatland!BV176/1000</f>
        <v>159443.2528136285</v>
      </c>
      <c r="M15" s="183">
        <f>+E15-K15</f>
        <v>-992.0047136284993</v>
      </c>
      <c r="O15" s="186">
        <f>+G15/K15</f>
        <v>0.96867488034020854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594192.84022265475</v>
      </c>
      <c r="H17" s="198"/>
      <c r="I17" s="197">
        <f>SUM(I11:I15)</f>
        <v>13111.842379511945</v>
      </c>
      <c r="J17" s="178"/>
      <c r="K17" s="200">
        <f>SUM(K11:K15)</f>
        <v>607304.68260216666</v>
      </c>
      <c r="L17" s="178"/>
      <c r="M17" s="197">
        <f>SUM(M10:M15)</f>
        <v>-38602.956752166647</v>
      </c>
      <c r="N17" s="178"/>
      <c r="O17" s="201">
        <f>+G17/K17</f>
        <v>0.97840977888836533</v>
      </c>
    </row>
    <row r="18" spans="1:29" ht="13.5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382.67465822442762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5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11/03/00</v>
      </c>
      <c r="H22" s="178"/>
      <c r="I22" s="53" t="str">
        <f>I9</f>
        <v xml:space="preserve"> As of 11/03/00</v>
      </c>
      <c r="J22" s="178"/>
      <c r="K22" s="90" t="str">
        <f>K9</f>
        <v xml:space="preserve"> As of 11/03/00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5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5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11/03/00</v>
      </c>
      <c r="H35" s="178"/>
      <c r="I35" s="53" t="str">
        <f>O4</f>
        <v xml:space="preserve"> As of 11/03/00</v>
      </c>
      <c r="J35" s="178"/>
      <c r="K35" s="90" t="str">
        <f>O4</f>
        <v xml:space="preserve"> As of 11/03/00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5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5" hidden="1" thickBot="1">
      <c r="O51" s="226"/>
    </row>
    <row r="52" spans="1:15" ht="13.5" hidden="1" thickBot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Wilton!BY162/1000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326</v>
      </c>
    </row>
    <row r="59" spans="1:15">
      <c r="A59" s="178"/>
      <c r="C59" s="222">
        <f>Wilton!BY12/1000</f>
        <v>-1832.0004399999975</v>
      </c>
      <c r="E59" s="171" t="s">
        <v>318</v>
      </c>
    </row>
    <row r="60" spans="1:15">
      <c r="A60" s="178"/>
      <c r="C60" s="222">
        <f>Wilton!BY15/1000</f>
        <v>-464.69799999999998</v>
      </c>
      <c r="E60" s="171" t="s">
        <v>321</v>
      </c>
    </row>
    <row r="61" spans="1:15">
      <c r="A61" s="178"/>
      <c r="C61" s="222">
        <f>Wilton!BY144/1000</f>
        <v>-7400</v>
      </c>
      <c r="E61" s="171" t="s">
        <v>319</v>
      </c>
    </row>
    <row r="62" spans="1:15">
      <c r="A62" s="178"/>
      <c r="C62" s="222">
        <f>(Wilton!BY132+Wilton!BY99+Wilton!BY108)/1000</f>
        <v>-206.39461333333341</v>
      </c>
      <c r="E62" s="171" t="s">
        <v>335</v>
      </c>
    </row>
    <row r="63" spans="1:15">
      <c r="A63" s="178"/>
      <c r="C63" s="222">
        <f>Wilton!BY142/1000</f>
        <v>0</v>
      </c>
      <c r="E63" s="171" t="s">
        <v>375</v>
      </c>
    </row>
    <row r="64" spans="1:15">
      <c r="A64" s="178"/>
      <c r="C64" s="222">
        <f>Wilton!BY172/1000</f>
        <v>1785.2035684626587</v>
      </c>
      <c r="E64" s="171" t="s">
        <v>374</v>
      </c>
    </row>
    <row r="65" spans="1:12">
      <c r="A65" s="178"/>
      <c r="C65" s="222">
        <f>Wilton!BY154/1000</f>
        <v>90.305000000000007</v>
      </c>
      <c r="E65" s="171" t="s">
        <v>419</v>
      </c>
    </row>
    <row r="66" spans="1:12">
      <c r="A66" s="178"/>
      <c r="C66" s="222">
        <f>(Wilton!BY157+Wilton!BY158+Wilton!BY159+Wilton!BY160)/1000</f>
        <v>-918.48799999999983</v>
      </c>
      <c r="E66" s="171" t="s">
        <v>376</v>
      </c>
    </row>
    <row r="67" spans="1:12">
      <c r="A67" s="178"/>
      <c r="C67" s="222">
        <f>-Wilton!BW161/1000</f>
        <v>-191.01289000000003</v>
      </c>
      <c r="E67" s="171" t="s">
        <v>332</v>
      </c>
    </row>
    <row r="68" spans="1:12">
      <c r="A68" s="178"/>
      <c r="C68" s="222">
        <f>Wilton!BY140/1000</f>
        <v>-475.35189000000003</v>
      </c>
      <c r="E68" s="171" t="s">
        <v>434</v>
      </c>
    </row>
    <row r="69" spans="1:12">
      <c r="A69" s="178"/>
      <c r="C69" s="222">
        <f>Wilton!BY148/1000</f>
        <v>-353.46850000000001</v>
      </c>
      <c r="E69" s="171" t="s">
        <v>410</v>
      </c>
    </row>
    <row r="70" spans="1:12">
      <c r="A70" s="178"/>
      <c r="C70" s="222">
        <f>Wilton!BY170/1000</f>
        <v>-358.58373999999998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-30931.877984870673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Gleason!BY202/1000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458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275</v>
      </c>
    </row>
    <row r="99" spans="1:67">
      <c r="C99" s="222">
        <f>Wheatland!BX91/1000</f>
        <v>-5550.8</v>
      </c>
      <c r="E99" s="171" t="s">
        <v>327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321</v>
      </c>
    </row>
    <row r="102" spans="1:67">
      <c r="C102" s="222">
        <f>Wheatland!BX130/1000</f>
        <v>-1411.01557</v>
      </c>
      <c r="E102" s="171" t="s">
        <v>324</v>
      </c>
    </row>
    <row r="103" spans="1:67">
      <c r="C103" s="222">
        <f>Wheatland!BX135/1000</f>
        <v>-22.616279999999911</v>
      </c>
      <c r="E103" s="171" t="s">
        <v>433</v>
      </c>
    </row>
    <row r="104" spans="1:67">
      <c r="C104" s="222">
        <f>Wheatland!BX157/1000</f>
        <v>-339.32417999999996</v>
      </c>
      <c r="E104" s="171" t="s">
        <v>376</v>
      </c>
    </row>
    <row r="105" spans="1:67">
      <c r="C105" s="222">
        <f>Wheatland!BX158/1000</f>
        <v>-195.04080999999999</v>
      </c>
      <c r="E105" s="171" t="s">
        <v>342</v>
      </c>
    </row>
    <row r="106" spans="1:67">
      <c r="C106" s="222">
        <f>Wheatland!BX151/1000</f>
        <v>84.56859</v>
      </c>
      <c r="E106" s="171" t="s">
        <v>419</v>
      </c>
    </row>
    <row r="107" spans="1:67">
      <c r="C107" s="222">
        <f>Wheatland!BX167/1000</f>
        <v>-301.67212999999998</v>
      </c>
      <c r="E107" s="171" t="s">
        <v>341</v>
      </c>
    </row>
    <row r="108" spans="1:67">
      <c r="C108" s="222">
        <f>Wheatland!BX139/1000</f>
        <v>4169.4222099999997</v>
      </c>
      <c r="E108" s="171" t="s">
        <v>446</v>
      </c>
    </row>
    <row r="109" spans="1:67">
      <c r="C109" s="222">
        <f>Wheatland!BX169/1000</f>
        <v>1031.760929704817</v>
      </c>
      <c r="E109" s="171" t="s">
        <v>367</v>
      </c>
    </row>
    <row r="110" spans="1:67">
      <c r="C110" s="222">
        <f>Wheatland!BX115/1000</f>
        <v>-211.37313</v>
      </c>
      <c r="E110" s="178" t="s">
        <v>436</v>
      </c>
    </row>
    <row r="111" spans="1:67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-992.4160502951836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C:\Users\Felienne\Enron\EnronSpreadsheets\[benjamin_rogers__1136__2000 Weekly Report - 110600.xls]Summary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K9" activePane="bottomRight" state="frozen"/>
      <selection activeCell="BQ9" sqref="BQ9"/>
      <selection pane="topRight" activeCell="BQ9" sqref="BQ9"/>
      <selection pane="bottomLeft" activeCell="BQ9" sqref="BQ9"/>
      <selection pane="bottomRight" activeCell="BK9" sqref="BK9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style="4" hidden="1" customWidth="1"/>
    <col min="38" max="38" width="19.42578125" style="6" hidden="1" customWidth="1"/>
    <col min="39" max="39" width="0.85546875" style="4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4" hidden="1" customWidth="1"/>
    <col min="58" max="58" width="17.85546875" style="6" hidden="1" customWidth="1"/>
    <col min="59" max="59" width="0.85546875" style="4" hidden="1" customWidth="1"/>
    <col min="60" max="60" width="17.85546875" style="6" hidden="1" customWidth="1"/>
    <col min="61" max="61" width="0.85546875" style="4" hidden="1" customWidth="1"/>
    <col min="62" max="62" width="17.28515625" style="65" hidden="1" customWidth="1"/>
    <col min="63" max="64" width="0.85546875" style="4" customWidth="1"/>
    <col min="65" max="65" width="21.5703125" style="65" hidden="1" customWidth="1"/>
    <col min="66" max="66" width="0.85546875" style="4" hidden="1" customWidth="1"/>
    <col min="67" max="67" width="21.5703125" style="65" hidden="1" customWidth="1"/>
    <col min="68" max="68" width="1.85546875" style="65" hidden="1" customWidth="1"/>
    <col min="69" max="69" width="20.85546875" style="6" customWidth="1"/>
    <col min="70" max="70" width="2.140625" style="6" customWidth="1"/>
    <col min="71" max="71" width="19.140625" style="65" customWidth="1"/>
    <col min="72" max="72" width="0.85546875" style="4" customWidth="1"/>
    <col min="73" max="73" width="23.4257812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22.2851562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C:\Users\Felienne\Enron\EnronSpreadsheets\[benjamin_rogers__1136__2000 Weekly Report - 110600.xls]Summary</v>
      </c>
    </row>
    <row r="3" spans="1:79" s="18" customFormat="1" ht="15.75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41885.554569328706</v>
      </c>
      <c r="BW3" s="23"/>
      <c r="BY3" s="78" t="str">
        <f>Summary!A5</f>
        <v>Revision # 67</v>
      </c>
      <c r="CA3" s="18" t="str">
        <f>Summary!A5</f>
        <v>Revision # 67</v>
      </c>
    </row>
    <row r="4" spans="1:79" s="18" customFormat="1" ht="15.75">
      <c r="A4" s="279"/>
      <c r="B4" s="19">
        <f>Summary!C11</f>
        <v>608</v>
      </c>
      <c r="C4" s="4"/>
      <c r="G4" s="67"/>
      <c r="J4" s="67"/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316</v>
      </c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4"/>
      <c r="AJ7" s="82" t="str">
        <f>+Summary!$O$4</f>
        <v xml:space="preserve"> As of 11/03/00</v>
      </c>
      <c r="AK7" s="4"/>
      <c r="AL7" s="82" t="str">
        <f>+Summary!$O$4</f>
        <v xml:space="preserve"> As of 11/03/00</v>
      </c>
      <c r="AM7" s="4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/>
      <c r="BA7" s="82"/>
      <c r="BB7" s="82"/>
      <c r="BC7" s="82"/>
      <c r="BD7" s="82" t="str">
        <f>+Summary!$O$4</f>
        <v xml:space="preserve"> As of 11/03/00</v>
      </c>
      <c r="BE7" s="4"/>
      <c r="BF7" s="82" t="str">
        <f>+Summary!$O$4</f>
        <v xml:space="preserve"> As of 11/03/00</v>
      </c>
      <c r="BG7" s="4"/>
      <c r="BH7" s="82" t="str">
        <f>+Summary!$O$4</f>
        <v xml:space="preserve"> As of 11/03/00</v>
      </c>
      <c r="BI7" s="4"/>
      <c r="BJ7" s="82" t="str">
        <f>+Summary!$O$4</f>
        <v xml:space="preserve"> As of 11/03/00</v>
      </c>
      <c r="BK7" s="4"/>
      <c r="BL7" s="4"/>
      <c r="BM7" s="82" t="str">
        <f>+Summary!$O$4</f>
        <v xml:space="preserve"> As of 11/03/00</v>
      </c>
      <c r="BN7" s="4"/>
      <c r="BO7" s="82" t="str">
        <f>+Summary!$O$4</f>
        <v xml:space="preserve"> As of 11/03/00</v>
      </c>
      <c r="BP7" s="82"/>
      <c r="BQ7" s="71" t="str">
        <f>Summary!O4</f>
        <v xml:space="preserve"> As of 11/03/00</v>
      </c>
      <c r="BR7" s="71"/>
      <c r="BS7" s="64" t="str">
        <f>+Summary!$O$4</f>
        <v xml:space="preserve"> As of 11/03/00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f t="shared" ref="BU15:BU30" si="3">IF(+R15-BQ15+BS15&gt;0,R15-BQ15+BS15,0)</f>
        <v>650</v>
      </c>
      <c r="BW15" s="6">
        <f t="shared" si="0"/>
        <v>6343298</v>
      </c>
      <c r="BY15" s="6">
        <f t="shared" si="1"/>
        <v>-464698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si="3"/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650</v>
      </c>
      <c r="BW31" s="101">
        <f>SUM(BW14:BW30)</f>
        <v>6343298</v>
      </c>
      <c r="BY31" s="101">
        <f>SUM(BY14:BY30)</f>
        <v>-464698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650</v>
      </c>
      <c r="BV33" s="115"/>
      <c r="BW33" s="115">
        <f>+BW31+BW12</f>
        <v>148408238.44</v>
      </c>
      <c r="BX33" s="115"/>
      <c r="BY33" s="115">
        <f>+BY31+BY12</f>
        <v>-2296698.4399999976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6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f>IF(+R125-BQ125+BS125&gt;0,R125-BQ125+BS125,0)</f>
        <v>748178.31</v>
      </c>
      <c r="BV125" s="16"/>
      <c r="BW125" s="9">
        <f>+BQ125+BU125</f>
        <v>1253881</v>
      </c>
      <c r="BX125" s="16"/>
      <c r="BY125" s="9">
        <f>+R125-BW125</f>
        <v>0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0</v>
      </c>
      <c r="BP130" s="6"/>
      <c r="BQ130" s="6">
        <f>SUM(T130:BP130)</f>
        <v>2446162.2800000003</v>
      </c>
      <c r="BS130" s="6">
        <v>0</v>
      </c>
      <c r="BU130" s="6">
        <f>IF(+R130-BQ130+BS130&gt;0,R130-BQ130+BS130,0)</f>
        <v>0</v>
      </c>
      <c r="BW130" s="6">
        <f>+BQ130+BU130</f>
        <v>2446162.2800000003</v>
      </c>
      <c r="BY130" s="6">
        <f>+R130-BW130</f>
        <v>-194662.28000000026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0</v>
      </c>
      <c r="BP132" s="102"/>
      <c r="BQ132" s="102">
        <f>SUM(BQ128:BQ131)</f>
        <v>2474662.2800000003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2474662.2800000003</v>
      </c>
      <c r="BX132" s="9"/>
      <c r="BY132" s="102">
        <f>SUM(BY128:BY131)</f>
        <v>-194662.28000000026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v>432252</v>
      </c>
      <c r="BP138" s="6"/>
      <c r="BQ138" s="6">
        <f>SUM(T138:BP138)</f>
        <v>458184</v>
      </c>
      <c r="BR138" s="22"/>
      <c r="BS138" s="6">
        <v>0</v>
      </c>
      <c r="BU138" s="6">
        <f>IF(+R138-BQ138+BS138&gt;0,R138-BQ138+BS138,0)</f>
        <v>0</v>
      </c>
      <c r="BW138" s="9">
        <f>+BQ138+BU138</f>
        <v>458184</v>
      </c>
      <c r="BY138" s="6">
        <f>+R138-BW138</f>
        <v>-458184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432252</v>
      </c>
      <c r="BP140" s="102"/>
      <c r="BQ140" s="102">
        <f>SUM(BQ135:BQ139)</f>
        <v>875351.89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875351.89</v>
      </c>
      <c r="BX140" s="9"/>
      <c r="BY140" s="102">
        <f>SUM(BY135:BY139)</f>
        <v>-475351.89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0</v>
      </c>
      <c r="BP142" s="9"/>
      <c r="BQ142" s="9">
        <f>SUM(T142:BP142)</f>
        <v>794580.1</v>
      </c>
      <c r="BR142" s="9"/>
      <c r="BS142" s="9">
        <v>0</v>
      </c>
      <c r="BT142" s="4"/>
      <c r="BU142" s="6">
        <f>IF(+R142-BQ142+BS142&gt;0,R142-BQ142+BS142,0)</f>
        <v>205419.90000000002</v>
      </c>
      <c r="BV142" s="9"/>
      <c r="BW142" s="9">
        <f>+BQ142+BU142</f>
        <v>1000000</v>
      </c>
      <c r="BX142" s="9"/>
      <c r="BY142" s="9">
        <f>+R142-BW142</f>
        <v>0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f>IF(+R144-BQ144+BS144&gt;0,R144-BQ144+BS144,0)</f>
        <v>1510604.7800000012</v>
      </c>
      <c r="BV144" s="9"/>
      <c r="BW144" s="9">
        <f>+BQ144+BU144</f>
        <v>10900000</v>
      </c>
      <c r="BX144" s="9"/>
      <c r="BY144" s="9">
        <f>+R144-BW144</f>
        <v>-7400000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-10</v>
      </c>
      <c r="BP160" s="12"/>
      <c r="BQ160" s="6">
        <f t="shared" si="28"/>
        <v>517016.56999999995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517016.56999999995</v>
      </c>
      <c r="BX160" s="12"/>
      <c r="BY160" s="6">
        <f t="shared" si="31"/>
        <v>-382423.56999999995</v>
      </c>
      <c r="BZ160" s="12"/>
    </row>
    <row r="161" spans="1:127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-10</v>
      </c>
      <c r="BP163" s="102"/>
      <c r="BQ163" s="102">
        <f t="shared" si="33"/>
        <v>1531152.9100000001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1531152.9100000001</v>
      </c>
      <c r="BX163" s="102">
        <f t="shared" si="34"/>
        <v>0</v>
      </c>
      <c r="BY163" s="102">
        <f t="shared" si="34"/>
        <v>-1316559.9099999999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f>IF(+R166-BQ166+BS166&gt;0,R166-BQ166+BS166,0)</f>
        <v>6146</v>
      </c>
      <c r="BV166" s="12"/>
      <c r="BW166" s="6">
        <f>+BQ166+BU166</f>
        <v>6751</v>
      </c>
      <c r="BX166" s="12"/>
      <c r="BY166" s="6">
        <f>+R166-BW166</f>
        <v>0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6146</v>
      </c>
      <c r="BV170" s="9"/>
      <c r="BW170" s="102">
        <f>SUM(BW166:BW169)</f>
        <v>615334.74</v>
      </c>
      <c r="BX170" s="9"/>
      <c r="BY170" s="102">
        <f>SUM(BY166:BY169)</f>
        <v>-358583.74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f>IF(+R172-BQ172+BS172&gt;0,R172-BQ172+BS172,0)-R172+[1]Wilton!$Y$40</f>
        <v>6078.2261786516756</v>
      </c>
      <c r="BV172" s="10"/>
      <c r="BW172" s="9">
        <f>+BQ172+BU172</f>
        <v>11022920.431537341</v>
      </c>
      <c r="BX172" s="10"/>
      <c r="BY172" s="9">
        <f>+R172-BW172</f>
        <v>1785203.5684626587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1119996</v>
      </c>
      <c r="BP174" s="120"/>
      <c r="BQ174" s="120">
        <f>BQ172+BQ163+BQ154+BQ152+BQ150+BQ144+BQ140+BQ132+BQ125+BQ123+BQ121+BQ117+BQ170+BQ142</f>
        <v>31099533.255358692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2616933.5761786527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33716466.831537336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-8744331.8315373417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1119996</v>
      </c>
      <c r="BP179" s="164"/>
      <c r="BQ179" s="164">
        <f t="shared" si="37"/>
        <v>269254022.02869201</v>
      </c>
      <c r="BR179" s="164"/>
      <c r="BS179" s="164">
        <f t="shared" si="37"/>
        <v>29487334</v>
      </c>
      <c r="BT179" s="4"/>
      <c r="BU179" s="164">
        <f>BU33+BU89+BU99+BU108+BU174</f>
        <v>1353497.5761786527</v>
      </c>
      <c r="BV179" s="164">
        <f t="shared" si="37"/>
        <v>2030320</v>
      </c>
      <c r="BW179" s="164">
        <f t="shared" si="37"/>
        <v>270607516.60487068</v>
      </c>
      <c r="BX179" s="164">
        <f t="shared" si="37"/>
        <v>2030320</v>
      </c>
      <c r="BY179" s="164">
        <f>BY33+BY89+BY99+BY108+BY176+BY174</f>
        <v>-30932048.85487067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445078.15231064259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1119996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438</v>
      </c>
      <c r="BN183" s="4"/>
      <c r="BO183" s="10" t="s">
        <v>438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439</v>
      </c>
      <c r="BN184" s="4"/>
      <c r="BO184" s="10" t="s">
        <v>439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443</v>
      </c>
      <c r="BN185" s="4"/>
      <c r="BO185" s="10" t="s">
        <v>443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440</v>
      </c>
      <c r="BN186" s="4"/>
      <c r="BO186" s="21" t="s">
        <v>440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455</v>
      </c>
      <c r="BN187" s="4"/>
      <c r="BO187" s="21" t="s">
        <v>455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267409644.718692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437</v>
      </c>
      <c r="BN190" s="4"/>
      <c r="BO190" s="10" t="s">
        <v>437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-0.28130799531936646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8319962.6186920106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1119996</v>
      </c>
      <c r="BP247" s="10"/>
      <c r="BQ247" s="10">
        <f>BQ179+BQ241+BQ243+BQ245+BQ244</f>
        <v>269179492.538692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1353497.5761786527</v>
      </c>
      <c r="BV247" s="10">
        <f t="shared" si="41"/>
        <v>2030320</v>
      </c>
      <c r="BW247" s="10">
        <f t="shared" si="41"/>
        <v>270532987.11487067</v>
      </c>
      <c r="BX247" s="10">
        <f t="shared" si="41"/>
        <v>2030320</v>
      </c>
      <c r="BY247" s="10">
        <f t="shared" si="41"/>
        <v>-30932048.85487067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75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5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5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1119996</v>
      </c>
      <c r="BP261" s="121"/>
      <c r="BQ261" s="121">
        <f t="shared" si="43"/>
        <v>269494016.80869198</v>
      </c>
      <c r="BR261" s="121"/>
      <c r="BS261" s="121">
        <f t="shared" si="43"/>
        <v>29487334</v>
      </c>
      <c r="BT261" s="4"/>
      <c r="BU261" s="121">
        <f t="shared" si="43"/>
        <v>1353497.5761786527</v>
      </c>
      <c r="BV261" s="121">
        <f t="shared" si="43"/>
        <v>2030320</v>
      </c>
      <c r="BW261" s="121">
        <f t="shared" si="43"/>
        <v>270847511.38487065</v>
      </c>
      <c r="BX261" s="121">
        <f t="shared" si="43"/>
        <v>2030320</v>
      </c>
      <c r="BY261" s="121">
        <f t="shared" si="43"/>
        <v>-30932048.85487067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5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9" activePane="bottomRight" state="frozen"/>
      <selection activeCell="C9" sqref="C9"/>
      <selection pane="topRight" activeCell="C9" sqref="C9"/>
      <selection pane="bottomLeft" activeCell="C9" sqref="C9"/>
      <selection pane="bottomRight" activeCell="AO9" sqref="AO9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7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C:\Users\Felienne\Enron\EnronSpreadsheets\[benjamin_rogers__1136__2000 Weekly Report - 110600.xls]Summary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41885.554568981483</v>
      </c>
      <c r="BT3" s="23"/>
      <c r="BV3" s="78" t="str">
        <f>Summary!A5</f>
        <v>Revision # 67</v>
      </c>
    </row>
    <row r="4" spans="1:76" s="18" customFormat="1" ht="15.75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N7" s="71" t="str">
        <f>+Summary!$O$4</f>
        <v xml:space="preserve"> As of 11/03/00</v>
      </c>
      <c r="BP7" s="64" t="str">
        <f>+Summary!$O$4</f>
        <v xml:space="preserve"> As of 11/03/00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97" zoomScale="80" zoomScaleNormal="80" workbookViewId="0">
      <pane xSplit="17" topLeftCell="S1" activePane="topRight" state="frozen"/>
      <selection activeCell="B50" sqref="B50"/>
      <selection pane="topRight" activeCell="BY210" sqref="BY210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7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1.28515625" style="6" hidden="1" customWidth="1"/>
    <col min="64" max="64" width="18.5703125" style="65" hidden="1" customWidth="1"/>
    <col min="65" max="65" width="21.5703125" style="65" hidden="1" customWidth="1"/>
    <col min="66" max="66" width="2.140625" style="65" hidden="1" customWidth="1"/>
    <col min="67" max="67" width="21.5703125" style="65" hidden="1" customWidth="1"/>
    <col min="68" max="68" width="2.140625" style="4" customWidth="1"/>
    <col min="69" max="69" width="20.85546875" style="6" customWidth="1"/>
    <col min="70" max="70" width="0.85546875" style="4" customWidth="1"/>
    <col min="71" max="71" width="19.140625" style="65" customWidth="1"/>
    <col min="72" max="72" width="0.85546875" style="4" customWidth="1"/>
    <col min="73" max="73" width="23.42578125" style="6" bestFit="1" customWidth="1"/>
    <col min="74" max="74" width="1.7109375" style="6" customWidth="1"/>
    <col min="75" max="75" width="20.85546875" style="6" customWidth="1"/>
    <col min="76" max="76" width="1.7109375" style="6" customWidth="1"/>
    <col min="77" max="77" width="15.85546875" style="6" customWidth="1"/>
    <col min="78" max="78" width="0.85546875" style="4" customWidth="1"/>
    <col min="79" max="79" width="75.85546875" style="4" hidden="1" customWidth="1"/>
    <col min="80" max="16384" width="9.140625" style="4"/>
  </cols>
  <sheetData>
    <row r="1" spans="1:79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C:\Users\Felienne\Enron\EnronSpreadsheets\[benjamin_rogers__1136__2000 Weekly Report - 110600.xls]Summary</v>
      </c>
    </row>
    <row r="3" spans="1:79" s="18" customFormat="1" ht="15.75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41885.554569328706</v>
      </c>
      <c r="BW3" s="23"/>
      <c r="BY3" s="78" t="str">
        <f>Summary!A5</f>
        <v>Revision # 67</v>
      </c>
    </row>
    <row r="4" spans="1:79" s="18" customFormat="1" ht="15.75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75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BS7</f>
        <v xml:space="preserve"> As of 11/03/00</v>
      </c>
      <c r="BC7"/>
      <c r="BD7" s="82" t="str">
        <f>+Summary!$O$4</f>
        <v xml:space="preserve"> As of 11/03/00</v>
      </c>
      <c r="BE7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 t="str">
        <f>+Summary!$O$4</f>
        <v xml:space="preserve"> As of 11/03/00</v>
      </c>
      <c r="BN7" s="82"/>
      <c r="BO7" s="82" t="str">
        <f>+Summary!$O$4</f>
        <v xml:space="preserve"> As of 11/03/00</v>
      </c>
      <c r="BQ7" s="257" t="str">
        <f>+Summary!$O$4</f>
        <v xml:space="preserve"> As of 11/03/00</v>
      </c>
      <c r="BS7" s="64" t="str">
        <f>+Summary!$O$4</f>
        <v xml:space="preserve"> As of 11/03/00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f>IF(+R142-BQ142+BS142&gt;0,R142-BQ142+BS142,0)</f>
        <v>1213297</v>
      </c>
      <c r="BV142" s="16"/>
      <c r="BW142" s="9">
        <f>+BQ142+BU142</f>
        <v>1247007</v>
      </c>
      <c r="BX142" s="16"/>
      <c r="BY142" s="6">
        <f>+R142-BW142</f>
        <v>0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0</v>
      </c>
      <c r="BP184" s="9"/>
      <c r="BQ184" s="9">
        <f>SUM(T184:BP184)</f>
        <v>806879.77</v>
      </c>
      <c r="BR184" s="9"/>
      <c r="BS184" s="9">
        <v>0</v>
      </c>
      <c r="BT184" s="9"/>
      <c r="BU184" s="6">
        <f>IF(+R184-BQ184+BS184&gt;0,R184-BQ184+BS184,0)</f>
        <v>293120.23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f>IF(+R199-BQ199+BS199&gt;0,R199-BQ199+BS199,0)</f>
        <v>7191.4700000000012</v>
      </c>
      <c r="BV199" s="12"/>
      <c r="BW199" s="6">
        <f t="shared" si="46"/>
        <v>24235</v>
      </c>
      <c r="BX199" s="12"/>
      <c r="BY199" s="6">
        <f t="shared" si="47"/>
        <v>0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7192.1200000000099</v>
      </c>
      <c r="BV203" s="102">
        <f t="shared" si="48"/>
        <v>0</v>
      </c>
      <c r="BW203" s="102">
        <f t="shared" si="48"/>
        <v>1111811.1700000002</v>
      </c>
      <c r="BX203" s="102">
        <f t="shared" si="48"/>
        <v>0</v>
      </c>
      <c r="BY203" s="102">
        <f t="shared" si="48"/>
        <v>-711811.17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0</v>
      </c>
      <c r="BP213" s="120">
        <f t="shared" si="50"/>
        <v>0</v>
      </c>
      <c r="BQ213" s="120">
        <f t="shared" si="50"/>
        <v>17498880.683667485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2381543.9500000002</v>
      </c>
      <c r="BV213" s="120">
        <f t="shared" si="50"/>
        <v>0</v>
      </c>
      <c r="BW213" s="120">
        <f t="shared" si="50"/>
        <v>19880424.633667484</v>
      </c>
      <c r="BX213" s="120">
        <f t="shared" si="50"/>
        <v>0</v>
      </c>
      <c r="BY213" s="120">
        <f t="shared" si="50"/>
        <v>-1900546.6336674853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0</v>
      </c>
      <c r="BP219" s="164">
        <f t="shared" si="53"/>
        <v>0</v>
      </c>
      <c r="BQ219" s="164">
        <f t="shared" si="53"/>
        <v>170490144.3536675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6763768.8299999982</v>
      </c>
      <c r="BV219" s="164">
        <f t="shared" si="53"/>
        <v>2030320</v>
      </c>
      <c r="BW219" s="164">
        <f t="shared" si="53"/>
        <v>177253913.18366748</v>
      </c>
      <c r="BX219" s="164">
        <f t="shared" si="53"/>
        <v>2030320</v>
      </c>
      <c r="BY219" s="164">
        <f t="shared" si="53"/>
        <v>-6678903.1836674828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10" t="s">
        <v>439</v>
      </c>
      <c r="BN223" s="10"/>
      <c r="BO223" s="10" t="s">
        <v>439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10" t="s">
        <v>443</v>
      </c>
      <c r="BN224" s="10"/>
      <c r="BO224" s="10" t="s">
        <v>443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10" t="s">
        <v>441</v>
      </c>
      <c r="BN225" s="10"/>
      <c r="BO225" s="10" t="s">
        <v>441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169349466.1936675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10" t="s">
        <v>442</v>
      </c>
      <c r="BN228" s="10"/>
      <c r="BO228" s="10" t="s">
        <v>442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407011.35366749763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5">
      <c r="A232" s="286" t="s">
        <v>403</v>
      </c>
      <c r="BQ232" s="248"/>
    </row>
    <row r="233" spans="1:127" customFormat="1">
      <c r="A233" s="58" t="s">
        <v>284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5.75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0</v>
      </c>
      <c r="BP241" s="267">
        <f t="shared" si="56"/>
        <v>0</v>
      </c>
      <c r="BQ241" s="267">
        <f t="shared" si="56"/>
        <v>173333501.74366748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32812788.639999997</v>
      </c>
      <c r="BV241" s="267">
        <f t="shared" si="56"/>
        <v>2030320</v>
      </c>
      <c r="BW241" s="267">
        <f t="shared" si="56"/>
        <v>203915450.38366747</v>
      </c>
      <c r="BX241" s="267">
        <f t="shared" si="56"/>
        <v>2030320</v>
      </c>
      <c r="BY241" s="267">
        <f t="shared" si="56"/>
        <v>-6713797.383667483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5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421</v>
      </c>
      <c r="BM245" t="s">
        <v>448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422</v>
      </c>
      <c r="BM246" t="s">
        <v>447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423</v>
      </c>
      <c r="BM247" t="s">
        <v>449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423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424</v>
      </c>
      <c r="BM249" t="s">
        <v>452</v>
      </c>
      <c r="BQ249" s="247">
        <v>0</v>
      </c>
    </row>
    <row r="250" spans="1:127" customFormat="1" hidden="1">
      <c r="A250" s="30"/>
      <c r="AT250" s="247"/>
      <c r="BB250" s="35"/>
      <c r="BM250" t="s">
        <v>454</v>
      </c>
      <c r="BQ250" s="247">
        <v>6715</v>
      </c>
    </row>
    <row r="251" spans="1:127" customFormat="1" hidden="1">
      <c r="A251" s="30"/>
      <c r="BB251" s="35"/>
      <c r="BF251" t="s">
        <v>425</v>
      </c>
      <c r="BM251" t="s">
        <v>453</v>
      </c>
      <c r="BQ251" s="247">
        <v>22627</v>
      </c>
    </row>
    <row r="252" spans="1:127" customFormat="1" hidden="1">
      <c r="A252" s="30"/>
      <c r="BF252" t="s">
        <v>266</v>
      </c>
      <c r="BQ252" s="249"/>
    </row>
    <row r="253" spans="1:127" customFormat="1" hidden="1">
      <c r="A253" s="30"/>
      <c r="BF253" t="s">
        <v>429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426</v>
      </c>
      <c r="BQ254" s="247"/>
    </row>
    <row r="255" spans="1:127" customFormat="1" hidden="1">
      <c r="A255" s="30"/>
      <c r="BF255" t="s">
        <v>427</v>
      </c>
      <c r="BM255" t="s">
        <v>450</v>
      </c>
      <c r="BQ255" s="247">
        <f>BQ241</f>
        <v>173333501.74366748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451</v>
      </c>
      <c r="BQ257" s="249">
        <f>BQ253-BQ255</f>
        <v>0.80633249878883362</v>
      </c>
    </row>
    <row r="258" spans="1:69" customFormat="1">
      <c r="A258" s="30"/>
      <c r="BF258" t="s">
        <v>420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zoomScale="80" zoomScaleNormal="66" workbookViewId="0">
      <selection activeCell="BT15" sqref="BT15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7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285156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customWidth="1"/>
    <col min="64" max="64" width="21.5703125" style="65" hidden="1" customWidth="1"/>
    <col min="65" max="65" width="2.140625" style="65" hidden="1" customWidth="1"/>
    <col min="66" max="66" width="21.5703125" style="65" hidden="1" customWidth="1"/>
    <col min="67" max="67" width="1.140625" style="65" hidden="1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4.710937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customWidth="1"/>
    <col min="79" max="16384" width="9.140625" style="4"/>
  </cols>
  <sheetData>
    <row r="1" spans="1:78" s="18" customFormat="1" ht="15.75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C:\Users\Felienne\Enron\EnronSpreadsheets\[benjamin_rogers__1136__2000 Weekly Report - 110600.xls]Summary</v>
      </c>
    </row>
    <row r="3" spans="1:78" s="18" customFormat="1" ht="15.75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41885.554569328706</v>
      </c>
      <c r="BV3" s="23"/>
      <c r="BX3" s="78" t="str">
        <f>Summary!A5</f>
        <v>Revision # 67</v>
      </c>
      <c r="BZ3" s="18" t="str">
        <f>Summary!A5</f>
        <v>Revision # 67</v>
      </c>
    </row>
    <row r="4" spans="1:78" s="18" customFormat="1" ht="15.75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75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/>
      <c r="BN7" s="82" t="str">
        <f>+Summary!$O$4</f>
        <v xml:space="preserve"> As of 11/03/00</v>
      </c>
      <c r="BO7" s="82"/>
      <c r="BP7" s="71" t="str">
        <f>+Summary!$O$4</f>
        <v xml:space="preserve"> As of 11/03/00</v>
      </c>
      <c r="BR7" s="64" t="str">
        <f>+Summary!$O$4</f>
        <v xml:space="preserve"> As of 11/03/00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f>IF(+R123-BP123+BR123&gt;0,R123-BP123+BR123,0)</f>
        <v>1130216.1200000001</v>
      </c>
      <c r="BU123" s="16"/>
      <c r="BV123" s="9">
        <f>+BP123+BT123</f>
        <v>1172731</v>
      </c>
      <c r="BW123" s="16"/>
      <c r="BX123" s="9">
        <f>+R123-BV123</f>
        <v>0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7500*2</f>
        <v>15000</v>
      </c>
      <c r="BO128" s="6"/>
      <c r="BP128" s="6">
        <f>SUM(T128:BO128)</f>
        <v>2105594.96</v>
      </c>
      <c r="BQ128" s="6"/>
      <c r="BR128" s="6">
        <f>341944+23213</f>
        <v>365157</v>
      </c>
      <c r="BS128" s="6"/>
      <c r="BT128" s="6">
        <f>IF(+R128-BP128+BR128&gt;0,R128-BP128+BR128,0)</f>
        <v>0</v>
      </c>
      <c r="BV128" s="6">
        <f>+BP128+BT128</f>
        <v>2105594.96</v>
      </c>
      <c r="BX128" s="6">
        <f>+R128-BV128</f>
        <v>-1378094.96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15000</v>
      </c>
      <c r="BO130" s="102"/>
      <c r="BP130" s="102">
        <f>SUM(BP126:BP129)</f>
        <v>2181015.5699999998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2181015.5699999998</v>
      </c>
      <c r="BW130" s="9"/>
      <c r="BX130" s="102">
        <f>SUM(BX126:BX129)</f>
        <v>-1411015.57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f>IF(+R145-BP145+BR145&gt;0,R145-BP145+BR145,0)</f>
        <v>206809.31000000006</v>
      </c>
      <c r="BU145" s="22"/>
      <c r="BV145" s="6">
        <f>+BP145+BT145</f>
        <v>1000000</v>
      </c>
      <c r="BW145" s="22"/>
      <c r="BX145" s="6">
        <f>+R145-BV145</f>
        <v>0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206809.31000000006</v>
      </c>
      <c r="BU147" s="16"/>
      <c r="BV147" s="108">
        <f>SUM(BV144:BV146)</f>
        <v>1000000</v>
      </c>
      <c r="BW147" s="16"/>
      <c r="BX147" s="108">
        <f>SUM(BX144:BX146)</f>
        <v>0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f>IF(+R149-BP149+BR149&gt;0,R149-BP149+BR149,0)</f>
        <v>24125</v>
      </c>
      <c r="BU149" s="10"/>
      <c r="BV149" s="9">
        <f>+BP149+BT149</f>
        <v>200000</v>
      </c>
      <c r="BW149" s="10"/>
      <c r="BX149" s="9">
        <f>+R149-BV149</f>
        <v>0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f t="shared" ref="BT154:BT159" si="28">IF(+R154-BP154+BR154&gt;0,R154-BP154+BR154,0)</f>
        <v>15502.82</v>
      </c>
      <c r="BU154" s="12"/>
      <c r="BV154" s="6">
        <f t="shared" ref="BV154:BV159" si="29">+BP154+BT154</f>
        <v>30000</v>
      </c>
      <c r="BW154" s="12"/>
      <c r="BX154" s="6">
        <f t="shared" ref="BX154:BX159" si="30">+R154-BV154</f>
        <v>0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f t="shared" si="28"/>
        <v>70836.88</v>
      </c>
      <c r="BU155" s="12"/>
      <c r="BV155" s="6">
        <f t="shared" si="29"/>
        <v>150000</v>
      </c>
      <c r="BW155" s="12"/>
      <c r="BX155" s="6">
        <f t="shared" si="30"/>
        <v>0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  <c r="BX156" s="6">
        <f t="shared" si="30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 t="shared" si="28"/>
        <v>0</v>
      </c>
      <c r="BU157" s="12"/>
      <c r="BV157" s="6">
        <f t="shared" si="29"/>
        <v>559324.17999999993</v>
      </c>
      <c r="BW157" s="12"/>
      <c r="BX157" s="6">
        <f t="shared" si="30"/>
        <v>-339324.17999999993</v>
      </c>
      <c r="BY157" s="12"/>
    </row>
    <row r="158" spans="1:126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 t="shared" si="28"/>
        <v>0</v>
      </c>
      <c r="BU158" s="12"/>
      <c r="BV158" s="6">
        <f t="shared" si="29"/>
        <v>195040.81</v>
      </c>
      <c r="BW158" s="12"/>
      <c r="BX158" s="6">
        <f t="shared" si="30"/>
        <v>-195040.81</v>
      </c>
      <c r="BY158" s="12"/>
    </row>
    <row r="159" spans="1:126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 t="shared" si="28"/>
        <v>0</v>
      </c>
      <c r="BU159" s="12"/>
      <c r="BV159" s="6">
        <f t="shared" si="29"/>
        <v>168356.08</v>
      </c>
      <c r="BW159" s="12"/>
      <c r="BX159" s="6">
        <f t="shared" si="30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1">SUM(T154:T159)</f>
        <v>0</v>
      </c>
      <c r="U160" s="102">
        <f t="shared" si="31"/>
        <v>0</v>
      </c>
      <c r="V160" s="102">
        <f t="shared" si="31"/>
        <v>1177.53</v>
      </c>
      <c r="W160" s="102">
        <f t="shared" si="31"/>
        <v>0</v>
      </c>
      <c r="X160" s="102">
        <f t="shared" si="31"/>
        <v>14923.93</v>
      </c>
      <c r="Y160" s="102">
        <f t="shared" si="31"/>
        <v>0</v>
      </c>
      <c r="Z160" s="102">
        <f t="shared" si="31"/>
        <v>2729.26</v>
      </c>
      <c r="AA160" s="102">
        <f t="shared" si="31"/>
        <v>0</v>
      </c>
      <c r="AB160" s="102">
        <f t="shared" si="31"/>
        <v>1480.06</v>
      </c>
      <c r="AC160" s="102">
        <f t="shared" si="31"/>
        <v>0</v>
      </c>
      <c r="AD160" s="102">
        <f t="shared" si="31"/>
        <v>5040.25</v>
      </c>
      <c r="AE160" s="102">
        <f t="shared" si="31"/>
        <v>0</v>
      </c>
      <c r="AF160" s="102">
        <f t="shared" si="31"/>
        <v>94613.18</v>
      </c>
      <c r="AG160" s="102">
        <f t="shared" si="31"/>
        <v>0</v>
      </c>
      <c r="AH160" s="102">
        <f t="shared" si="31"/>
        <v>98286.88</v>
      </c>
      <c r="AI160" s="102">
        <f t="shared" si="31"/>
        <v>0</v>
      </c>
      <c r="AJ160" s="102">
        <f t="shared" si="31"/>
        <v>31110.840000000004</v>
      </c>
      <c r="AK160" s="102">
        <f t="shared" si="31"/>
        <v>0</v>
      </c>
      <c r="AL160" s="102">
        <f t="shared" si="31"/>
        <v>30781.11</v>
      </c>
      <c r="AM160" s="102">
        <f t="shared" si="31"/>
        <v>0</v>
      </c>
      <c r="AN160" s="102">
        <f t="shared" si="31"/>
        <v>14653.58</v>
      </c>
      <c r="AO160" s="102">
        <f t="shared" si="31"/>
        <v>0</v>
      </c>
      <c r="AP160" s="102">
        <f t="shared" si="31"/>
        <v>113717.43</v>
      </c>
      <c r="AQ160" s="102"/>
      <c r="AR160" s="102">
        <f t="shared" si="31"/>
        <v>143262.72</v>
      </c>
      <c r="AS160" s="102">
        <f t="shared" si="31"/>
        <v>0</v>
      </c>
      <c r="AT160" s="102">
        <f t="shared" si="31"/>
        <v>34982.43</v>
      </c>
      <c r="AU160" s="102">
        <f t="shared" si="31"/>
        <v>0</v>
      </c>
      <c r="AV160" s="102">
        <f t="shared" si="31"/>
        <v>40924.589999999997</v>
      </c>
      <c r="AW160" s="102">
        <f t="shared" si="31"/>
        <v>0</v>
      </c>
      <c r="AX160" s="102">
        <f t="shared" si="31"/>
        <v>52736.06</v>
      </c>
      <c r="AY160" s="102">
        <f t="shared" si="31"/>
        <v>0</v>
      </c>
      <c r="AZ160" s="102">
        <f t="shared" si="31"/>
        <v>64331</v>
      </c>
      <c r="BA160" s="102">
        <f t="shared" si="31"/>
        <v>0</v>
      </c>
      <c r="BB160" s="102">
        <f t="shared" si="31"/>
        <v>40218.980000000003</v>
      </c>
      <c r="BC160" s="102">
        <f t="shared" si="31"/>
        <v>0</v>
      </c>
      <c r="BD160" s="102">
        <f t="shared" si="31"/>
        <v>110237.72999999998</v>
      </c>
      <c r="BE160" s="102">
        <f t="shared" si="31"/>
        <v>0</v>
      </c>
      <c r="BF160" s="102">
        <f t="shared" si="31"/>
        <v>13668.55</v>
      </c>
      <c r="BG160" s="102">
        <f t="shared" si="31"/>
        <v>0</v>
      </c>
      <c r="BH160" s="102">
        <f t="shared" si="31"/>
        <v>57977.26</v>
      </c>
      <c r="BI160" s="102">
        <f t="shared" si="31"/>
        <v>0</v>
      </c>
      <c r="BJ160" s="102">
        <f t="shared" si="31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1"/>
        <v>1016381.37</v>
      </c>
      <c r="BQ160" s="102">
        <f t="shared" si="31"/>
        <v>0</v>
      </c>
      <c r="BR160" s="102">
        <f t="shared" si="31"/>
        <v>159233</v>
      </c>
      <c r="BS160" s="102">
        <f t="shared" si="31"/>
        <v>0</v>
      </c>
      <c r="BT160" s="102">
        <f t="shared" si="31"/>
        <v>86339.700000000012</v>
      </c>
      <c r="BU160" s="102">
        <f t="shared" si="31"/>
        <v>0</v>
      </c>
      <c r="BV160" s="102">
        <f t="shared" si="31"/>
        <v>1102721.07</v>
      </c>
      <c r="BW160" s="102">
        <f t="shared" si="31"/>
        <v>0</v>
      </c>
      <c r="BX160" s="102">
        <f t="shared" si="31"/>
        <v>-702721.07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2">T169+T160+T151+T149+T147+T141+T139+T137+T130+T123+T121+T119+T117+T115+T167</f>
        <v>413818</v>
      </c>
      <c r="U171" s="120">
        <f t="shared" si="32"/>
        <v>0</v>
      </c>
      <c r="V171" s="120">
        <f t="shared" si="32"/>
        <v>241018.53</v>
      </c>
      <c r="W171" s="120">
        <f t="shared" si="32"/>
        <v>0</v>
      </c>
      <c r="X171" s="120">
        <f t="shared" si="32"/>
        <v>405396.93</v>
      </c>
      <c r="Y171" s="120">
        <f t="shared" si="32"/>
        <v>0</v>
      </c>
      <c r="Z171" s="120">
        <f t="shared" si="32"/>
        <v>440729.95</v>
      </c>
      <c r="AA171" s="120">
        <f t="shared" si="32"/>
        <v>0</v>
      </c>
      <c r="AB171" s="120">
        <f t="shared" si="32"/>
        <v>471664.43</v>
      </c>
      <c r="AC171" s="120">
        <f t="shared" si="32"/>
        <v>0</v>
      </c>
      <c r="AD171" s="120">
        <f t="shared" si="32"/>
        <v>518948.68</v>
      </c>
      <c r="AE171" s="120">
        <f t="shared" si="32"/>
        <v>0</v>
      </c>
      <c r="AF171" s="120">
        <f t="shared" si="32"/>
        <v>573248.10862083337</v>
      </c>
      <c r="AG171" s="120">
        <f t="shared" si="32"/>
        <v>0</v>
      </c>
      <c r="AH171" s="120">
        <f t="shared" si="32"/>
        <v>580523.05213836278</v>
      </c>
      <c r="AI171" s="120">
        <f t="shared" si="32"/>
        <v>0</v>
      </c>
      <c r="AJ171" s="120">
        <f t="shared" si="32"/>
        <v>551485.42641661223</v>
      </c>
      <c r="AK171" s="120">
        <f t="shared" si="32"/>
        <v>0</v>
      </c>
      <c r="AL171" s="120">
        <f t="shared" si="32"/>
        <v>1502808.93</v>
      </c>
      <c r="AM171" s="120">
        <f t="shared" si="32"/>
        <v>0</v>
      </c>
      <c r="AN171" s="120">
        <f t="shared" si="32"/>
        <v>634977.90550692461</v>
      </c>
      <c r="AO171" s="120">
        <f t="shared" si="32"/>
        <v>0</v>
      </c>
      <c r="AP171" s="120">
        <f t="shared" si="32"/>
        <v>710648.81096592033</v>
      </c>
      <c r="AQ171" s="120"/>
      <c r="AR171" s="120">
        <f t="shared" si="32"/>
        <v>2133337.75</v>
      </c>
      <c r="AS171" s="120">
        <f t="shared" si="32"/>
        <v>0</v>
      </c>
      <c r="AT171" s="120">
        <f t="shared" si="32"/>
        <v>968319.9451100413</v>
      </c>
      <c r="AU171" s="120">
        <f t="shared" si="32"/>
        <v>0</v>
      </c>
      <c r="AV171" s="120">
        <f t="shared" si="32"/>
        <v>1280665.808259943</v>
      </c>
      <c r="AW171" s="120">
        <f t="shared" si="32"/>
        <v>0</v>
      </c>
      <c r="AX171" s="120">
        <f t="shared" si="32"/>
        <v>1367991.7801588511</v>
      </c>
      <c r="AY171" s="120">
        <f t="shared" si="32"/>
        <v>0</v>
      </c>
      <c r="AZ171" s="120">
        <f t="shared" si="32"/>
        <v>1135448.07</v>
      </c>
      <c r="BA171" s="120">
        <f t="shared" si="32"/>
        <v>0</v>
      </c>
      <c r="BB171" s="120">
        <f t="shared" si="32"/>
        <v>1937714.9999374892</v>
      </c>
      <c r="BC171" s="120">
        <f t="shared" si="32"/>
        <v>0</v>
      </c>
      <c r="BD171" s="120">
        <f t="shared" si="32"/>
        <v>381367.14318020619</v>
      </c>
      <c r="BE171" s="120">
        <f t="shared" si="32"/>
        <v>0</v>
      </c>
      <c r="BF171" s="120">
        <f t="shared" si="32"/>
        <v>488231.43999999994</v>
      </c>
      <c r="BG171" s="120">
        <f t="shared" si="32"/>
        <v>0</v>
      </c>
      <c r="BH171" s="120">
        <f t="shared" si="32"/>
        <v>249879.07999999996</v>
      </c>
      <c r="BI171" s="120">
        <f t="shared" si="32"/>
        <v>0</v>
      </c>
      <c r="BJ171" s="120">
        <f t="shared" si="32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20978</v>
      </c>
      <c r="BO171" s="120"/>
      <c r="BP171" s="120">
        <f t="shared" si="32"/>
        <v>17687427.770295184</v>
      </c>
      <c r="BQ171" s="120">
        <f t="shared" si="32"/>
        <v>0</v>
      </c>
      <c r="BR171" s="120">
        <f t="shared" si="32"/>
        <v>-4543771</v>
      </c>
      <c r="BS171" s="120">
        <f t="shared" si="32"/>
        <v>0</v>
      </c>
      <c r="BT171" s="120">
        <f t="shared" si="32"/>
        <v>3260060.68</v>
      </c>
      <c r="BU171" s="120">
        <f t="shared" si="32"/>
        <v>0</v>
      </c>
      <c r="BV171" s="120">
        <f t="shared" si="32"/>
        <v>20947488.45029518</v>
      </c>
      <c r="BW171" s="120">
        <f t="shared" si="32"/>
        <v>0</v>
      </c>
      <c r="BX171" s="120">
        <f t="shared" si="32"/>
        <v>2636353.5497048171</v>
      </c>
      <c r="BY171" s="120">
        <f t="shared" si="32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3">R34+R102+R91+R107+R171+R173</f>
        <v>158451248.09999999</v>
      </c>
      <c r="S176" s="164"/>
      <c r="T176" s="164">
        <f t="shared" si="33"/>
        <v>17087218</v>
      </c>
      <c r="U176" s="164">
        <f t="shared" si="33"/>
        <v>0</v>
      </c>
      <c r="V176" s="164">
        <f t="shared" si="33"/>
        <v>43642668.530000001</v>
      </c>
      <c r="W176" s="164">
        <f t="shared" si="33"/>
        <v>0</v>
      </c>
      <c r="X176" s="164">
        <f t="shared" si="33"/>
        <v>4696471.93</v>
      </c>
      <c r="Y176" s="164">
        <f t="shared" si="33"/>
        <v>0</v>
      </c>
      <c r="Z176" s="164">
        <f t="shared" si="33"/>
        <v>440729.95</v>
      </c>
      <c r="AA176" s="164">
        <f t="shared" si="33"/>
        <v>0</v>
      </c>
      <c r="AB176" s="164">
        <f t="shared" si="33"/>
        <v>4762739.43</v>
      </c>
      <c r="AC176" s="164">
        <f t="shared" si="33"/>
        <v>0</v>
      </c>
      <c r="AD176" s="164">
        <f t="shared" si="33"/>
        <v>9136615.6799999997</v>
      </c>
      <c r="AE176" s="164">
        <f t="shared" si="33"/>
        <v>0</v>
      </c>
      <c r="AF176" s="164">
        <f t="shared" si="33"/>
        <v>573248.10862083337</v>
      </c>
      <c r="AG176" s="164">
        <f t="shared" si="33"/>
        <v>0</v>
      </c>
      <c r="AH176" s="164">
        <f t="shared" si="33"/>
        <v>1116780.7521383627</v>
      </c>
      <c r="AI176" s="164">
        <f t="shared" si="33"/>
        <v>0</v>
      </c>
      <c r="AJ176" s="164">
        <f t="shared" si="33"/>
        <v>1496281.3264166121</v>
      </c>
      <c r="AK176" s="164">
        <f t="shared" si="33"/>
        <v>0</v>
      </c>
      <c r="AL176" s="164">
        <f t="shared" si="33"/>
        <v>1780115.93</v>
      </c>
      <c r="AM176" s="164">
        <f t="shared" si="33"/>
        <v>0</v>
      </c>
      <c r="AN176" s="164">
        <f t="shared" si="33"/>
        <v>1566383.0055069246</v>
      </c>
      <c r="AO176" s="164">
        <f t="shared" si="33"/>
        <v>0</v>
      </c>
      <c r="AP176" s="164">
        <f t="shared" si="33"/>
        <v>5481999.3709659204</v>
      </c>
      <c r="AQ176" s="164"/>
      <c r="AR176" s="164">
        <f t="shared" si="33"/>
        <v>4677967.54</v>
      </c>
      <c r="AS176" s="164">
        <f t="shared" si="33"/>
        <v>0</v>
      </c>
      <c r="AT176" s="164">
        <f t="shared" si="33"/>
        <v>8750380.3051100411</v>
      </c>
      <c r="AU176" s="164">
        <f t="shared" si="33"/>
        <v>0</v>
      </c>
      <c r="AV176" s="164">
        <f t="shared" si="33"/>
        <v>9706071.6582599431</v>
      </c>
      <c r="AW176" s="164">
        <f t="shared" si="33"/>
        <v>0</v>
      </c>
      <c r="AX176" s="164">
        <f t="shared" ref="AX176:BX176" si="34">AX34+AX102+AX91+AX107+AX171+AX173</f>
        <v>9777060.1201588511</v>
      </c>
      <c r="AY176" s="164">
        <f t="shared" si="34"/>
        <v>0</v>
      </c>
      <c r="AZ176" s="164">
        <f t="shared" si="34"/>
        <v>8038836.5700000003</v>
      </c>
      <c r="BA176" s="164">
        <f t="shared" si="34"/>
        <v>0</v>
      </c>
      <c r="BB176" s="164">
        <f t="shared" si="34"/>
        <v>2610922.7399374889</v>
      </c>
      <c r="BC176" s="164">
        <f t="shared" si="34"/>
        <v>0</v>
      </c>
      <c r="BD176" s="164">
        <f t="shared" si="34"/>
        <v>16127168.373180207</v>
      </c>
      <c r="BE176" s="164">
        <f t="shared" si="34"/>
        <v>0</v>
      </c>
      <c r="BF176" s="164">
        <f t="shared" si="34"/>
        <v>2023191.44</v>
      </c>
      <c r="BG176" s="164">
        <f t="shared" si="34"/>
        <v>0</v>
      </c>
      <c r="BH176" s="164">
        <f t="shared" si="34"/>
        <v>249879.07999999996</v>
      </c>
      <c r="BI176" s="164">
        <f t="shared" si="34"/>
        <v>0</v>
      </c>
      <c r="BJ176" s="164">
        <f t="shared" si="34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20978</v>
      </c>
      <c r="BO176" s="164"/>
      <c r="BP176" s="164">
        <f t="shared" si="34"/>
        <v>154448673.8402952</v>
      </c>
      <c r="BQ176" s="164">
        <f t="shared" si="34"/>
        <v>3202104</v>
      </c>
      <c r="BR176" s="164">
        <f t="shared" si="34"/>
        <v>2825212</v>
      </c>
      <c r="BS176" s="164">
        <f t="shared" si="34"/>
        <v>4673615</v>
      </c>
      <c r="BT176" s="164">
        <f t="shared" si="34"/>
        <v>6529539.0433333144</v>
      </c>
      <c r="BU176" s="164">
        <f t="shared" si="34"/>
        <v>7699097</v>
      </c>
      <c r="BV176" s="164">
        <f t="shared" si="34"/>
        <v>159443252.81362849</v>
      </c>
      <c r="BW176" s="164">
        <f t="shared" si="34"/>
        <v>14335953</v>
      </c>
      <c r="BX176" s="164">
        <f t="shared" si="34"/>
        <v>-992004.71362851653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339240.96343325212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5">-T123</f>
        <v>0</v>
      </c>
      <c r="U179" s="10">
        <f t="shared" si="35"/>
        <v>0</v>
      </c>
      <c r="V179" s="10">
        <f t="shared" si="35"/>
        <v>0</v>
      </c>
      <c r="W179" s="10">
        <f t="shared" si="35"/>
        <v>0</v>
      </c>
      <c r="X179" s="10">
        <f t="shared" si="35"/>
        <v>0</v>
      </c>
      <c r="Y179" s="10">
        <f t="shared" si="35"/>
        <v>0</v>
      </c>
      <c r="Z179" s="10">
        <f t="shared" si="35"/>
        <v>0</v>
      </c>
      <c r="AA179" s="10">
        <f t="shared" si="35"/>
        <v>0</v>
      </c>
      <c r="AB179" s="10">
        <f t="shared" si="35"/>
        <v>0</v>
      </c>
      <c r="AC179" s="10">
        <f t="shared" si="35"/>
        <v>0</v>
      </c>
      <c r="AD179" s="10">
        <f t="shared" si="35"/>
        <v>0</v>
      </c>
      <c r="AE179" s="10">
        <f t="shared" si="35"/>
        <v>0</v>
      </c>
      <c r="AF179" s="10">
        <f t="shared" si="35"/>
        <v>0</v>
      </c>
      <c r="AG179" s="10">
        <f t="shared" si="35"/>
        <v>0</v>
      </c>
      <c r="AH179" s="10">
        <f t="shared" si="35"/>
        <v>0</v>
      </c>
      <c r="AI179" s="10">
        <f t="shared" si="35"/>
        <v>0</v>
      </c>
      <c r="AJ179" s="10">
        <f t="shared" si="35"/>
        <v>0</v>
      </c>
      <c r="AK179" s="10">
        <f t="shared" si="35"/>
        <v>0</v>
      </c>
      <c r="AL179" s="10">
        <f t="shared" si="35"/>
        <v>0</v>
      </c>
      <c r="AM179" s="10">
        <f t="shared" si="35"/>
        <v>0</v>
      </c>
      <c r="AN179" s="10">
        <f t="shared" si="35"/>
        <v>0</v>
      </c>
      <c r="AO179" s="10">
        <f t="shared" si="35"/>
        <v>0</v>
      </c>
      <c r="AP179" s="10">
        <f t="shared" si="35"/>
        <v>0</v>
      </c>
      <c r="AQ179" s="10"/>
      <c r="AR179" s="10">
        <f t="shared" si="35"/>
        <v>0</v>
      </c>
      <c r="AS179" s="10">
        <f t="shared" si="35"/>
        <v>0</v>
      </c>
      <c r="AT179" s="10">
        <f t="shared" si="35"/>
        <v>0</v>
      </c>
      <c r="AU179" s="10">
        <f t="shared" si="35"/>
        <v>0</v>
      </c>
      <c r="AV179" s="10">
        <f t="shared" si="35"/>
        <v>0</v>
      </c>
      <c r="AW179" s="10">
        <f t="shared" si="35"/>
        <v>0</v>
      </c>
      <c r="AX179" s="10">
        <f t="shared" si="35"/>
        <v>0</v>
      </c>
      <c r="AY179" s="10">
        <f t="shared" si="35"/>
        <v>0</v>
      </c>
      <c r="AZ179" s="10">
        <f t="shared" si="35"/>
        <v>0</v>
      </c>
      <c r="BA179" s="10">
        <f t="shared" si="35"/>
        <v>0</v>
      </c>
      <c r="BB179" s="10">
        <f t="shared" si="35"/>
        <v>0</v>
      </c>
      <c r="BC179" s="10">
        <f t="shared" si="35"/>
        <v>0</v>
      </c>
      <c r="BD179" s="10">
        <f t="shared" si="35"/>
        <v>0</v>
      </c>
      <c r="BE179" s="10">
        <f t="shared" si="35"/>
        <v>0</v>
      </c>
      <c r="BF179" s="10">
        <f t="shared" si="35"/>
        <v>0</v>
      </c>
      <c r="BG179" s="10">
        <f t="shared" si="35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6">-T115</f>
        <v>0</v>
      </c>
      <c r="U180" s="10">
        <f t="shared" si="36"/>
        <v>0</v>
      </c>
      <c r="V180" s="10">
        <f t="shared" si="36"/>
        <v>0</v>
      </c>
      <c r="W180" s="10">
        <f t="shared" si="36"/>
        <v>0</v>
      </c>
      <c r="X180" s="10">
        <f t="shared" si="36"/>
        <v>0</v>
      </c>
      <c r="Y180" s="10">
        <f t="shared" si="36"/>
        <v>0</v>
      </c>
      <c r="Z180" s="10">
        <f t="shared" si="36"/>
        <v>0</v>
      </c>
      <c r="AA180" s="10">
        <f t="shared" si="36"/>
        <v>0</v>
      </c>
      <c r="AB180" s="10">
        <f t="shared" si="36"/>
        <v>0</v>
      </c>
      <c r="AC180" s="10">
        <f t="shared" si="36"/>
        <v>0</v>
      </c>
      <c r="AD180" s="10">
        <f t="shared" si="36"/>
        <v>0</v>
      </c>
      <c r="AE180" s="10">
        <f t="shared" si="36"/>
        <v>0</v>
      </c>
      <c r="AF180" s="10">
        <f t="shared" si="36"/>
        <v>0</v>
      </c>
      <c r="AG180" s="10">
        <f t="shared" si="36"/>
        <v>0</v>
      </c>
      <c r="AH180" s="10">
        <f t="shared" si="36"/>
        <v>0</v>
      </c>
      <c r="AI180" s="10">
        <f t="shared" si="36"/>
        <v>0</v>
      </c>
      <c r="AJ180" s="10">
        <f t="shared" si="36"/>
        <v>0</v>
      </c>
      <c r="AK180" s="10">
        <f t="shared" si="36"/>
        <v>0</v>
      </c>
      <c r="AL180" s="10">
        <f t="shared" si="36"/>
        <v>0</v>
      </c>
      <c r="AM180" s="10">
        <f t="shared" si="36"/>
        <v>0</v>
      </c>
      <c r="AN180" s="10">
        <f t="shared" si="36"/>
        <v>0</v>
      </c>
      <c r="AO180" s="10">
        <f t="shared" si="36"/>
        <v>0</v>
      </c>
      <c r="AP180" s="10">
        <f t="shared" si="36"/>
        <v>0</v>
      </c>
      <c r="AQ180" s="10"/>
      <c r="AR180" s="10">
        <f t="shared" si="36"/>
        <v>0</v>
      </c>
      <c r="AS180" s="10">
        <f t="shared" si="36"/>
        <v>0</v>
      </c>
      <c r="AT180" s="10">
        <f t="shared" si="36"/>
        <v>0</v>
      </c>
      <c r="AU180" s="10">
        <f t="shared" si="36"/>
        <v>0</v>
      </c>
      <c r="AV180" s="10">
        <f t="shared" si="36"/>
        <v>-37000</v>
      </c>
      <c r="AW180" s="10">
        <f t="shared" si="36"/>
        <v>0</v>
      </c>
      <c r="AX180" s="10">
        <f t="shared" si="36"/>
        <v>-210319.82</v>
      </c>
      <c r="AY180" s="10">
        <f t="shared" si="36"/>
        <v>0</v>
      </c>
      <c r="AZ180" s="10">
        <f t="shared" si="36"/>
        <v>-162493.07</v>
      </c>
      <c r="BA180" s="10">
        <f t="shared" si="36"/>
        <v>0</v>
      </c>
      <c r="BB180" s="10">
        <f t="shared" si="36"/>
        <v>-216683.78</v>
      </c>
      <c r="BC180" s="10">
        <f t="shared" si="36"/>
        <v>0</v>
      </c>
      <c r="BD180" s="10">
        <f t="shared" si="36"/>
        <v>-183125.89</v>
      </c>
      <c r="BE180" s="10">
        <f t="shared" si="36"/>
        <v>0</v>
      </c>
      <c r="BF180" s="10">
        <f t="shared" si="36"/>
        <v>-164872.12</v>
      </c>
      <c r="BG180" s="10">
        <f t="shared" si="36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10"/>
      <c r="BN180" s="10" t="s">
        <v>439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10"/>
      <c r="BN181" s="10" t="s">
        <v>443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10"/>
      <c r="BN182" s="10" t="s">
        <v>441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7">SUM(T176:T182)</f>
        <v>17087218</v>
      </c>
      <c r="U183" s="10">
        <f t="shared" si="37"/>
        <v>0</v>
      </c>
      <c r="V183" s="10">
        <f t="shared" si="37"/>
        <v>43642668.530000001</v>
      </c>
      <c r="W183" s="10">
        <f t="shared" si="37"/>
        <v>0</v>
      </c>
      <c r="X183" s="10">
        <f t="shared" si="37"/>
        <v>4696471.93</v>
      </c>
      <c r="Y183" s="10">
        <f t="shared" si="37"/>
        <v>0</v>
      </c>
      <c r="Z183" s="10">
        <f t="shared" si="37"/>
        <v>440729.95</v>
      </c>
      <c r="AA183" s="10">
        <f t="shared" si="37"/>
        <v>0</v>
      </c>
      <c r="AB183" s="10">
        <f t="shared" si="37"/>
        <v>4762739.43</v>
      </c>
      <c r="AC183" s="10">
        <f t="shared" si="37"/>
        <v>0</v>
      </c>
      <c r="AD183" s="10">
        <f t="shared" si="37"/>
        <v>9136615.6799999997</v>
      </c>
      <c r="AE183" s="10">
        <f t="shared" si="37"/>
        <v>0</v>
      </c>
      <c r="AF183" s="10">
        <f t="shared" si="37"/>
        <v>573248.10862083337</v>
      </c>
      <c r="AG183" s="10">
        <f t="shared" si="37"/>
        <v>0</v>
      </c>
      <c r="AH183" s="10">
        <f t="shared" si="37"/>
        <v>1116780.7521383627</v>
      </c>
      <c r="AI183" s="10">
        <f t="shared" si="37"/>
        <v>0</v>
      </c>
      <c r="AJ183" s="10">
        <f t="shared" si="37"/>
        <v>1496281.3264166121</v>
      </c>
      <c r="AK183" s="10">
        <f t="shared" si="37"/>
        <v>0</v>
      </c>
      <c r="AL183" s="10">
        <f t="shared" si="37"/>
        <v>1780115.93</v>
      </c>
      <c r="AM183" s="10">
        <f t="shared" si="37"/>
        <v>0</v>
      </c>
      <c r="AN183" s="10">
        <f t="shared" si="37"/>
        <v>1566383.0055069246</v>
      </c>
      <c r="AO183" s="10">
        <f t="shared" si="37"/>
        <v>0</v>
      </c>
      <c r="AP183" s="10">
        <f t="shared" si="37"/>
        <v>5481999.3709659204</v>
      </c>
      <c r="AQ183" s="10"/>
      <c r="AR183" s="10">
        <f t="shared" si="37"/>
        <v>4677967.54</v>
      </c>
      <c r="AS183" s="10">
        <f t="shared" si="37"/>
        <v>0</v>
      </c>
      <c r="AT183" s="10">
        <f t="shared" si="37"/>
        <v>8750380.3051100411</v>
      </c>
      <c r="AU183" s="10">
        <f t="shared" si="37"/>
        <v>0</v>
      </c>
      <c r="AV183" s="10">
        <f t="shared" si="37"/>
        <v>9669071.6582599431</v>
      </c>
      <c r="AW183" s="10">
        <f t="shared" si="37"/>
        <v>0</v>
      </c>
      <c r="AX183" s="10">
        <f t="shared" si="37"/>
        <v>9566740.3001588508</v>
      </c>
      <c r="AY183" s="10">
        <f t="shared" si="37"/>
        <v>0</v>
      </c>
      <c r="AZ183" s="10">
        <f t="shared" si="37"/>
        <v>7876343.5</v>
      </c>
      <c r="BA183" s="10">
        <f t="shared" si="37"/>
        <v>0</v>
      </c>
      <c r="BB183" s="10">
        <f t="shared" si="37"/>
        <v>2394238.9599374891</v>
      </c>
      <c r="BC183" s="10">
        <f t="shared" si="37"/>
        <v>0</v>
      </c>
      <c r="BD183" s="10">
        <f t="shared" si="37"/>
        <v>15643345.483180206</v>
      </c>
      <c r="BE183" s="10">
        <f t="shared" si="37"/>
        <v>0</v>
      </c>
      <c r="BF183" s="10">
        <f t="shared" si="37"/>
        <v>1858319.3199999998</v>
      </c>
      <c r="BG183" s="10">
        <f t="shared" si="37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152971634.28029519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10"/>
      <c r="BN185" s="10" t="s">
        <v>442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-0.71970480680465698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2000-11-09T17:03:50Z</cp:lastPrinted>
  <dcterms:created xsi:type="dcterms:W3CDTF">1998-11-04T14:40:39Z</dcterms:created>
  <dcterms:modified xsi:type="dcterms:W3CDTF">2014-09-03T11:18:35Z</dcterms:modified>
</cp:coreProperties>
</file>