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570" yWindow="-15" windowWidth="29580" windowHeight="9075" tabRatio="747"/>
  </bookViews>
  <sheets>
    <sheet name="WHUB RT Pricing" sheetId="7" r:id="rId1"/>
    <sheet name="RT NYPPW - RT ZONE P" sheetId="6" r:id="rId2"/>
    <sheet name="DA NYPPW - RT ZONE P" sheetId="5" r:id="rId3"/>
    <sheet name="RTPJM Vs DA NYZp" sheetId="4" r:id="rId4"/>
    <sheet name="DAPJM Vs DA NYZp" sheetId="3" r:id="rId5"/>
    <sheet name="NYISOZone P Prices" sheetId="2" r:id="rId6"/>
    <sheet name="NYPPWPrices" sheetId="1" r:id="rId7"/>
  </sheets>
  <externalReferences>
    <externalReference r:id="rId8"/>
    <externalReference r:id="rId9"/>
  </externalReferences>
  <definedNames>
    <definedName name="cCols" localSheetId="6">COUNTA('[2]Raw Data'!$A$1:$U$1)</definedName>
    <definedName name="cCols">COUNTA('[1]AUTOP&amp;L'!$A$4:$R$4)</definedName>
    <definedName name="cRows" localSheetId="6">COUNTA('[2]Raw Data'!$A$1:$A$65536)</definedName>
    <definedName name="cRows">COUNTA('[1]AUTOP&amp;L'!$A$1:$A$65536)</definedName>
    <definedName name="DayAhead">#REF!</definedName>
    <definedName name="fStart" localSheetId="6">'[2]Raw Data'!$A$1</definedName>
    <definedName name="fStart">'[1]AUTOP&amp;L'!$A$4</definedName>
    <definedName name="nar" localSheetId="2">'DA NYPPW - RT ZONE P'!$A$44:$Y$48</definedName>
    <definedName name="nar" localSheetId="1">'RT NYPPW - RT ZONE P'!$A$44:$Y$49</definedName>
    <definedName name="nar" localSheetId="3">'RTPJM Vs DA NYZp'!$A$44:$Y$48</definedName>
    <definedName name="nar" localSheetId="0">'WHUB RT Pricing'!$A$44:$Y$48</definedName>
    <definedName name="nar">'DAPJM Vs DA NYZp'!$A$44:$Y$48</definedName>
    <definedName name="PivM">#REF!</definedName>
    <definedName name="PJMData" localSheetId="2">#N/A</definedName>
    <definedName name="PJMData" localSheetId="4">#N/A</definedName>
    <definedName name="PJMData" localSheetId="6">OFFSET(NYPPWPrices!fStart,0,0,NYPPWPrices!cRows,NYPPWPrices!cCols)</definedName>
    <definedName name="PJMData" localSheetId="1">#N/A</definedName>
    <definedName name="PJMData" localSheetId="3">#N/A</definedName>
    <definedName name="PJMData" localSheetId="0">#N/A</definedName>
    <definedName name="PJMData">OFFSET(NYPPWPrices!fStart,0,0,NYPPWPrices!cRows,NYPPWPrices!cCols)</definedName>
    <definedName name="_xlnm.Print_Area" localSheetId="2">'DA NYPPW - RT ZONE P'!$A$1:$Y$48</definedName>
    <definedName name="_xlnm.Print_Area" localSheetId="4">'DAPJM Vs DA NYZp'!$A$1:$Y$48</definedName>
    <definedName name="_xlnm.Print_Area" localSheetId="6">NYPPWPrices!$A$52:$Y$76</definedName>
    <definedName name="_xlnm.Print_Area" localSheetId="1">'RT NYPPW - RT ZONE P'!$A$1:$Y$49</definedName>
    <definedName name="_xlnm.Print_Area" localSheetId="3">'RTPJM Vs DA NYZp'!$A$1:$Y$48</definedName>
    <definedName name="TimeWeighted">#REF!</definedName>
    <definedName name="TotalData" localSheetId="2">OFFSET(fStart,0,0,cRows,cCols)</definedName>
    <definedName name="TotalData" localSheetId="4">OFFSET(fStart,0,0,cRows,cCols)</definedName>
    <definedName name="TotalData" localSheetId="1">OFFSET(fStart,0,0,cRows,cCols)</definedName>
    <definedName name="TotalData" localSheetId="3">OFFSET(fStart,0,0,cRows,cCols)</definedName>
    <definedName name="TotalData" localSheetId="0">OFFSET(fStart,0,0,cRows,cCols)</definedName>
    <definedName name="TotalData">OFFSET(fStart,0,0,cRows,cCols)</definedName>
  </definedNames>
  <calcPr calcId="152511" fullCalcOnLoad="1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</pivotCaches>
</workbook>
</file>

<file path=xl/calcChain.xml><?xml version="1.0" encoding="utf-8"?>
<calcChain xmlns="http://schemas.openxmlformats.org/spreadsheetml/2006/main">
  <c r="AG13" i="5" l="1"/>
  <c r="AH13" i="5"/>
  <c r="AI14" i="5"/>
  <c r="AJ14" i="5"/>
  <c r="AG15" i="5"/>
  <c r="AI15" i="5"/>
  <c r="AA16" i="5"/>
  <c r="AJ12" i="5" s="1"/>
  <c r="AG16" i="5"/>
  <c r="AI16" i="5"/>
  <c r="AJ16" i="5"/>
  <c r="AG17" i="5"/>
  <c r="AI18" i="5"/>
  <c r="AH19" i="5"/>
  <c r="AJ19" i="5"/>
  <c r="AG21" i="5"/>
  <c r="AA22" i="5"/>
  <c r="AG22" i="5"/>
  <c r="AJ22" i="5"/>
  <c r="AI23" i="5"/>
  <c r="AG24" i="5"/>
  <c r="AC25" i="5"/>
  <c r="AG25" i="5"/>
  <c r="AH25" i="5"/>
  <c r="AG26" i="5"/>
  <c r="AH26" i="5"/>
  <c r="AI26" i="5"/>
  <c r="AH27" i="5"/>
  <c r="AJ27" i="5"/>
  <c r="AA28" i="5"/>
  <c r="AG28" i="5"/>
  <c r="AJ28" i="5"/>
  <c r="AG30" i="5"/>
  <c r="AH30" i="5"/>
  <c r="AJ30" i="5"/>
  <c r="AI31" i="5"/>
  <c r="AG32" i="5"/>
  <c r="AH32" i="5"/>
  <c r="AI32" i="5"/>
  <c r="AJ32" i="5"/>
  <c r="AI33" i="5"/>
  <c r="AH34" i="5"/>
  <c r="AI34" i="5"/>
  <c r="AI35" i="5"/>
  <c r="AI36" i="5"/>
  <c r="AJ36" i="5"/>
  <c r="B45" i="5"/>
  <c r="AB45" i="5" s="1"/>
  <c r="C45" i="5"/>
  <c r="AG14" i="5" s="1"/>
  <c r="D45" i="5"/>
  <c r="E45" i="5"/>
  <c r="F45" i="5"/>
  <c r="G45" i="5"/>
  <c r="AG18" i="5" s="1"/>
  <c r="H45" i="5"/>
  <c r="AG19" i="5" s="1"/>
  <c r="I45" i="5"/>
  <c r="J45" i="5"/>
  <c r="K45" i="5"/>
  <c r="L45" i="5"/>
  <c r="AG23" i="5" s="1"/>
  <c r="M45" i="5"/>
  <c r="N45" i="5"/>
  <c r="O45" i="5"/>
  <c r="P45" i="5"/>
  <c r="AG27" i="5" s="1"/>
  <c r="Q45" i="5"/>
  <c r="R45" i="5"/>
  <c r="AG29" i="5" s="1"/>
  <c r="S45" i="5"/>
  <c r="T45" i="5"/>
  <c r="AG31" i="5" s="1"/>
  <c r="U45" i="5"/>
  <c r="V45" i="5"/>
  <c r="AG33" i="5" s="1"/>
  <c r="W45" i="5"/>
  <c r="AG34" i="5" s="1"/>
  <c r="X45" i="5"/>
  <c r="AG35" i="5" s="1"/>
  <c r="Y45" i="5"/>
  <c r="AG36" i="5" s="1"/>
  <c r="AC45" i="5"/>
  <c r="AD25" i="5" s="1"/>
  <c r="B46" i="5"/>
  <c r="C46" i="5"/>
  <c r="AB46" i="5" s="1"/>
  <c r="AC26" i="5" s="1"/>
  <c r="D46" i="5"/>
  <c r="AH15" i="5" s="1"/>
  <c r="E46" i="5"/>
  <c r="AH16" i="5" s="1"/>
  <c r="F46" i="5"/>
  <c r="AH17" i="5" s="1"/>
  <c r="G46" i="5"/>
  <c r="AH18" i="5" s="1"/>
  <c r="H46" i="5"/>
  <c r="I46" i="5"/>
  <c r="J46" i="5"/>
  <c r="AH21" i="5" s="1"/>
  <c r="K46" i="5"/>
  <c r="AH22" i="5" s="1"/>
  <c r="L46" i="5"/>
  <c r="AH23" i="5" s="1"/>
  <c r="M46" i="5"/>
  <c r="AH24" i="5" s="1"/>
  <c r="N46" i="5"/>
  <c r="O46" i="5"/>
  <c r="P46" i="5"/>
  <c r="Q46" i="5"/>
  <c r="AH28" i="5" s="1"/>
  <c r="R46" i="5"/>
  <c r="AH29" i="5" s="1"/>
  <c r="S46" i="5"/>
  <c r="T46" i="5"/>
  <c r="AH31" i="5" s="1"/>
  <c r="U46" i="5"/>
  <c r="V46" i="5"/>
  <c r="AH33" i="5" s="1"/>
  <c r="W46" i="5"/>
  <c r="X46" i="5"/>
  <c r="AH35" i="5" s="1"/>
  <c r="Y46" i="5"/>
  <c r="AH36" i="5" s="1"/>
  <c r="B47" i="5"/>
  <c r="AI13" i="5" s="1"/>
  <c r="C47" i="5"/>
  <c r="D47" i="5"/>
  <c r="E47" i="5"/>
  <c r="F47" i="5"/>
  <c r="AI17" i="5" s="1"/>
  <c r="G47" i="5"/>
  <c r="H47" i="5"/>
  <c r="AI19" i="5" s="1"/>
  <c r="I47" i="5"/>
  <c r="AI20" i="5" s="1"/>
  <c r="J47" i="5"/>
  <c r="AI21" i="5" s="1"/>
  <c r="K47" i="5"/>
  <c r="AI22" i="5" s="1"/>
  <c r="L47" i="5"/>
  <c r="M47" i="5"/>
  <c r="AI24" i="5" s="1"/>
  <c r="N47" i="5"/>
  <c r="AI25" i="5" s="1"/>
  <c r="O47" i="5"/>
  <c r="P47" i="5"/>
  <c r="AI27" i="5" s="1"/>
  <c r="Q47" i="5"/>
  <c r="AI28" i="5" s="1"/>
  <c r="R47" i="5"/>
  <c r="AI29" i="5" s="1"/>
  <c r="S47" i="5"/>
  <c r="AI30" i="5" s="1"/>
  <c r="T47" i="5"/>
  <c r="U47" i="5"/>
  <c r="V47" i="5"/>
  <c r="W47" i="5"/>
  <c r="X47" i="5"/>
  <c r="Y47" i="5"/>
  <c r="AA47" i="5"/>
  <c r="AB27" i="5" s="1"/>
  <c r="A48" i="5"/>
  <c r="B48" i="5"/>
  <c r="C48" i="5"/>
  <c r="D48" i="5"/>
  <c r="AJ15" i="5" s="1"/>
  <c r="E48" i="5"/>
  <c r="F48" i="5"/>
  <c r="AJ17" i="5" s="1"/>
  <c r="G48" i="5"/>
  <c r="AJ18" i="5" s="1"/>
  <c r="H48" i="5"/>
  <c r="I48" i="5"/>
  <c r="AJ20" i="5" s="1"/>
  <c r="J48" i="5"/>
  <c r="AJ21" i="5" s="1"/>
  <c r="K48" i="5"/>
  <c r="L48" i="5"/>
  <c r="AJ23" i="5" s="1"/>
  <c r="M48" i="5"/>
  <c r="AJ24" i="5" s="1"/>
  <c r="N48" i="5"/>
  <c r="AJ25" i="5" s="1"/>
  <c r="O48" i="5"/>
  <c r="AJ26" i="5" s="1"/>
  <c r="P48" i="5"/>
  <c r="Q48" i="5"/>
  <c r="R48" i="5"/>
  <c r="AJ29" i="5" s="1"/>
  <c r="S48" i="5"/>
  <c r="T48" i="5"/>
  <c r="AJ31" i="5" s="1"/>
  <c r="U48" i="5"/>
  <c r="V48" i="5"/>
  <c r="AJ33" i="5" s="1"/>
  <c r="W48" i="5"/>
  <c r="AJ34" i="5" s="1"/>
  <c r="X48" i="5"/>
  <c r="AJ35" i="5" s="1"/>
  <c r="Y48" i="5"/>
  <c r="AA48" i="5"/>
  <c r="AB28" i="5" s="1"/>
  <c r="AJ12" i="3"/>
  <c r="AH13" i="3"/>
  <c r="AI14" i="3"/>
  <c r="AJ15" i="3"/>
  <c r="AA16" i="3"/>
  <c r="AG16" i="3"/>
  <c r="AH16" i="3"/>
  <c r="AI17" i="3"/>
  <c r="AJ17" i="3"/>
  <c r="AG18" i="3"/>
  <c r="AG19" i="3"/>
  <c r="AI19" i="3"/>
  <c r="AG21" i="3"/>
  <c r="AH21" i="3"/>
  <c r="AI21" i="3"/>
  <c r="AJ21" i="3"/>
  <c r="AA22" i="3"/>
  <c r="AG22" i="3"/>
  <c r="AH22" i="3"/>
  <c r="AI22" i="3"/>
  <c r="AJ22" i="3"/>
  <c r="AG24" i="3"/>
  <c r="AH24" i="3"/>
  <c r="AI24" i="3"/>
  <c r="AJ24" i="3"/>
  <c r="AI25" i="3"/>
  <c r="AJ25" i="3"/>
  <c r="AJ26" i="3"/>
  <c r="AG27" i="3"/>
  <c r="AJ27" i="3"/>
  <c r="AA28" i="3"/>
  <c r="AG29" i="3"/>
  <c r="AI29" i="3"/>
  <c r="AH30" i="3"/>
  <c r="AJ31" i="3"/>
  <c r="AH32" i="3"/>
  <c r="AJ32" i="3"/>
  <c r="AG33" i="3"/>
  <c r="AI33" i="3"/>
  <c r="AJ33" i="3"/>
  <c r="AH34" i="3"/>
  <c r="AJ34" i="3"/>
  <c r="AG35" i="3"/>
  <c r="AH35" i="3"/>
  <c r="AI35" i="3"/>
  <c r="B45" i="3"/>
  <c r="AG13" i="3" s="1"/>
  <c r="C45" i="3"/>
  <c r="AG14" i="3" s="1"/>
  <c r="D45" i="3"/>
  <c r="E45" i="3"/>
  <c r="F45" i="3"/>
  <c r="AG17" i="3" s="1"/>
  <c r="G45" i="3"/>
  <c r="H45" i="3"/>
  <c r="I45" i="3"/>
  <c r="AG20" i="3" s="1"/>
  <c r="J45" i="3"/>
  <c r="K45" i="3"/>
  <c r="L45" i="3"/>
  <c r="AG23" i="3" s="1"/>
  <c r="M45" i="3"/>
  <c r="N45" i="3"/>
  <c r="AG25" i="3" s="1"/>
  <c r="O45" i="3"/>
  <c r="AG26" i="3" s="1"/>
  <c r="P45" i="3"/>
  <c r="Q45" i="3"/>
  <c r="AG28" i="3" s="1"/>
  <c r="R45" i="3"/>
  <c r="S45" i="3"/>
  <c r="AG30" i="3" s="1"/>
  <c r="T45" i="3"/>
  <c r="AG31" i="3" s="1"/>
  <c r="U45" i="3"/>
  <c r="AG32" i="3" s="1"/>
  <c r="V45" i="3"/>
  <c r="W45" i="3"/>
  <c r="AG34" i="3" s="1"/>
  <c r="X45" i="3"/>
  <c r="Y45" i="3"/>
  <c r="AG36" i="3" s="1"/>
  <c r="B46" i="3"/>
  <c r="C46" i="3"/>
  <c r="AH14" i="3" s="1"/>
  <c r="D46" i="3"/>
  <c r="AH15" i="3" s="1"/>
  <c r="E46" i="3"/>
  <c r="F46" i="3"/>
  <c r="AH17" i="3" s="1"/>
  <c r="G46" i="3"/>
  <c r="AH18" i="3" s="1"/>
  <c r="H46" i="3"/>
  <c r="AH19" i="3" s="1"/>
  <c r="I46" i="3"/>
  <c r="J46" i="3"/>
  <c r="K46" i="3"/>
  <c r="L46" i="3"/>
  <c r="AH23" i="3" s="1"/>
  <c r="M46" i="3"/>
  <c r="N46" i="3"/>
  <c r="AH25" i="3" s="1"/>
  <c r="O46" i="3"/>
  <c r="AH26" i="3" s="1"/>
  <c r="P46" i="3"/>
  <c r="AH27" i="3" s="1"/>
  <c r="Q46" i="3"/>
  <c r="AH28" i="3" s="1"/>
  <c r="R46" i="3"/>
  <c r="AH29" i="3" s="1"/>
  <c r="S46" i="3"/>
  <c r="T46" i="3"/>
  <c r="AH31" i="3" s="1"/>
  <c r="U46" i="3"/>
  <c r="V46" i="3"/>
  <c r="AH33" i="3" s="1"/>
  <c r="W46" i="3"/>
  <c r="X46" i="3"/>
  <c r="Y46" i="3"/>
  <c r="AH36" i="3" s="1"/>
  <c r="AC46" i="3"/>
  <c r="AD26" i="3" s="1"/>
  <c r="B47" i="3"/>
  <c r="AI13" i="3" s="1"/>
  <c r="C47" i="3"/>
  <c r="D47" i="3"/>
  <c r="AI15" i="3" s="1"/>
  <c r="E47" i="3"/>
  <c r="AI16" i="3" s="1"/>
  <c r="F47" i="3"/>
  <c r="G47" i="3"/>
  <c r="AI18" i="3" s="1"/>
  <c r="H47" i="3"/>
  <c r="I47" i="3"/>
  <c r="J47" i="3"/>
  <c r="K47" i="3"/>
  <c r="L47" i="3"/>
  <c r="AI23" i="3" s="1"/>
  <c r="M47" i="3"/>
  <c r="N47" i="3"/>
  <c r="O47" i="3"/>
  <c r="AI26" i="3" s="1"/>
  <c r="P47" i="3"/>
  <c r="AI27" i="3" s="1"/>
  <c r="Q47" i="3"/>
  <c r="AI28" i="3" s="1"/>
  <c r="R47" i="3"/>
  <c r="S47" i="3"/>
  <c r="AI30" i="3" s="1"/>
  <c r="T47" i="3"/>
  <c r="AI31" i="3" s="1"/>
  <c r="U47" i="3"/>
  <c r="AI32" i="3" s="1"/>
  <c r="V47" i="3"/>
  <c r="W47" i="3"/>
  <c r="AI34" i="3" s="1"/>
  <c r="X47" i="3"/>
  <c r="Y47" i="3"/>
  <c r="AI36" i="3" s="1"/>
  <c r="A48" i="3"/>
  <c r="B48" i="3"/>
  <c r="C48" i="3"/>
  <c r="AJ14" i="3" s="1"/>
  <c r="D48" i="3"/>
  <c r="E48" i="3"/>
  <c r="AJ16" i="3" s="1"/>
  <c r="F48" i="3"/>
  <c r="G48" i="3"/>
  <c r="AJ18" i="3" s="1"/>
  <c r="H48" i="3"/>
  <c r="AJ19" i="3" s="1"/>
  <c r="I48" i="3"/>
  <c r="AJ20" i="3" s="1"/>
  <c r="J48" i="3"/>
  <c r="K48" i="3"/>
  <c r="L48" i="3"/>
  <c r="AJ23" i="3" s="1"/>
  <c r="M48" i="3"/>
  <c r="N48" i="3"/>
  <c r="O48" i="3"/>
  <c r="P48" i="3"/>
  <c r="Q48" i="3"/>
  <c r="AJ28" i="3" s="1"/>
  <c r="R48" i="3"/>
  <c r="AJ29" i="3" s="1"/>
  <c r="S48" i="3"/>
  <c r="AJ30" i="3" s="1"/>
  <c r="T48" i="3"/>
  <c r="U48" i="3"/>
  <c r="V48" i="3"/>
  <c r="W48" i="3"/>
  <c r="X48" i="3"/>
  <c r="AJ35" i="3" s="1"/>
  <c r="Y48" i="3"/>
  <c r="AJ36" i="3" s="1"/>
  <c r="B45" i="2"/>
  <c r="C45" i="2"/>
  <c r="D45" i="2"/>
  <c r="E45" i="2"/>
  <c r="F45" i="2"/>
  <c r="G45" i="2"/>
  <c r="H45" i="2"/>
  <c r="I45" i="2"/>
  <c r="J45" i="2"/>
  <c r="K45" i="2"/>
  <c r="L45" i="2"/>
  <c r="AA45" i="2" s="1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AA46" i="2"/>
  <c r="B47" i="2"/>
  <c r="AC47" i="2" s="1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AA47" i="2" s="1"/>
  <c r="P47" i="2"/>
  <c r="Q47" i="2"/>
  <c r="R47" i="2"/>
  <c r="S47" i="2"/>
  <c r="T47" i="2"/>
  <c r="U47" i="2"/>
  <c r="V47" i="2"/>
  <c r="W47" i="2"/>
  <c r="X47" i="2"/>
  <c r="Y47" i="2"/>
  <c r="B48" i="2"/>
  <c r="C48" i="2"/>
  <c r="AB48" i="2" s="1"/>
  <c r="AC16" i="3" s="1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B45" i="1"/>
  <c r="C45" i="1"/>
  <c r="AC45" i="1" s="1"/>
  <c r="AD19" i="6" s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B47" i="1"/>
  <c r="AB47" i="1" s="1"/>
  <c r="AC21" i="7" s="1"/>
  <c r="C47" i="1"/>
  <c r="D47" i="1"/>
  <c r="E47" i="1"/>
  <c r="F47" i="1"/>
  <c r="G47" i="1"/>
  <c r="H47" i="1"/>
  <c r="I47" i="1"/>
  <c r="J47" i="1"/>
  <c r="K47" i="1"/>
  <c r="L47" i="1"/>
  <c r="M47" i="1"/>
  <c r="AA47" i="1" s="1"/>
  <c r="AB21" i="5" s="1"/>
  <c r="N47" i="1"/>
  <c r="O47" i="1"/>
  <c r="P47" i="1"/>
  <c r="Q47" i="1"/>
  <c r="R47" i="1"/>
  <c r="S47" i="1"/>
  <c r="T47" i="1"/>
  <c r="U47" i="1"/>
  <c r="V47" i="1"/>
  <c r="W47" i="1"/>
  <c r="X47" i="1"/>
  <c r="Y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AA48" i="1"/>
  <c r="AB22" i="5" s="1"/>
  <c r="AJ12" i="6"/>
  <c r="AG13" i="6"/>
  <c r="AG14" i="6"/>
  <c r="AH14" i="6"/>
  <c r="AI14" i="6"/>
  <c r="AH15" i="6"/>
  <c r="AJ15" i="6"/>
  <c r="AA16" i="6"/>
  <c r="AG16" i="6"/>
  <c r="AI16" i="6"/>
  <c r="AJ16" i="6"/>
  <c r="AI17" i="6"/>
  <c r="AH19" i="6"/>
  <c r="AI19" i="6"/>
  <c r="AJ20" i="6"/>
  <c r="AJ21" i="6"/>
  <c r="AA22" i="6"/>
  <c r="AG22" i="6"/>
  <c r="AH22" i="6"/>
  <c r="AJ23" i="6"/>
  <c r="AJ24" i="6"/>
  <c r="AI25" i="6"/>
  <c r="AG27" i="6"/>
  <c r="AH27" i="6"/>
  <c r="AI27" i="6"/>
  <c r="AA28" i="6"/>
  <c r="AD28" i="6"/>
  <c r="AH28" i="6"/>
  <c r="AI28" i="6"/>
  <c r="AJ28" i="6"/>
  <c r="AG29" i="6"/>
  <c r="AG30" i="6"/>
  <c r="AI30" i="6"/>
  <c r="AG31" i="6"/>
  <c r="AJ31" i="6"/>
  <c r="AG32" i="6"/>
  <c r="AI32" i="6"/>
  <c r="AI33" i="6"/>
  <c r="AJ33" i="6"/>
  <c r="AG35" i="6"/>
  <c r="AI35" i="6"/>
  <c r="AH36" i="6"/>
  <c r="AJ36" i="6"/>
  <c r="B45" i="6"/>
  <c r="C45" i="6"/>
  <c r="D45" i="6"/>
  <c r="AG15" i="6" s="1"/>
  <c r="E45" i="6"/>
  <c r="F45" i="6"/>
  <c r="AG17" i="6" s="1"/>
  <c r="G45" i="6"/>
  <c r="AG18" i="6" s="1"/>
  <c r="H45" i="6"/>
  <c r="AG19" i="6" s="1"/>
  <c r="I45" i="6"/>
  <c r="AG20" i="6" s="1"/>
  <c r="J45" i="6"/>
  <c r="AG21" i="6" s="1"/>
  <c r="K45" i="6"/>
  <c r="L45" i="6"/>
  <c r="AG23" i="6" s="1"/>
  <c r="M45" i="6"/>
  <c r="AG24" i="6" s="1"/>
  <c r="N45" i="6"/>
  <c r="AG25" i="6" s="1"/>
  <c r="O45" i="6"/>
  <c r="AG26" i="6" s="1"/>
  <c r="P45" i="6"/>
  <c r="Q45" i="6"/>
  <c r="AG28" i="6" s="1"/>
  <c r="R45" i="6"/>
  <c r="S45" i="6"/>
  <c r="T45" i="6"/>
  <c r="U45" i="6"/>
  <c r="V45" i="6"/>
  <c r="AG33" i="6" s="1"/>
  <c r="W45" i="6"/>
  <c r="AG34" i="6" s="1"/>
  <c r="X45" i="6"/>
  <c r="Y45" i="6"/>
  <c r="AG36" i="6" s="1"/>
  <c r="B46" i="6"/>
  <c r="C46" i="6"/>
  <c r="D46" i="6"/>
  <c r="E46" i="6"/>
  <c r="AH16" i="6" s="1"/>
  <c r="F46" i="6"/>
  <c r="AH17" i="6" s="1"/>
  <c r="G46" i="6"/>
  <c r="AH18" i="6" s="1"/>
  <c r="H46" i="6"/>
  <c r="I46" i="6"/>
  <c r="AH20" i="6" s="1"/>
  <c r="J46" i="6"/>
  <c r="AH21" i="6" s="1"/>
  <c r="K46" i="6"/>
  <c r="L46" i="6"/>
  <c r="AH23" i="6" s="1"/>
  <c r="M46" i="6"/>
  <c r="AH24" i="6" s="1"/>
  <c r="N46" i="6"/>
  <c r="AH25" i="6" s="1"/>
  <c r="O46" i="6"/>
  <c r="AH26" i="6" s="1"/>
  <c r="P46" i="6"/>
  <c r="Q46" i="6"/>
  <c r="R46" i="6"/>
  <c r="AH29" i="6" s="1"/>
  <c r="S46" i="6"/>
  <c r="AH30" i="6" s="1"/>
  <c r="T46" i="6"/>
  <c r="AH31" i="6" s="1"/>
  <c r="U46" i="6"/>
  <c r="AH32" i="6" s="1"/>
  <c r="V46" i="6"/>
  <c r="AH33" i="6" s="1"/>
  <c r="W46" i="6"/>
  <c r="AH34" i="6" s="1"/>
  <c r="X46" i="6"/>
  <c r="AH35" i="6" s="1"/>
  <c r="Y46" i="6"/>
  <c r="B47" i="6"/>
  <c r="C47" i="6"/>
  <c r="D47" i="6"/>
  <c r="AI15" i="6" s="1"/>
  <c r="E47" i="6"/>
  <c r="F47" i="6"/>
  <c r="G47" i="6"/>
  <c r="AI18" i="6" s="1"/>
  <c r="H47" i="6"/>
  <c r="I47" i="6"/>
  <c r="AI20" i="6" s="1"/>
  <c r="J47" i="6"/>
  <c r="K47" i="6"/>
  <c r="AI22" i="6" s="1"/>
  <c r="L47" i="6"/>
  <c r="AI23" i="6" s="1"/>
  <c r="M47" i="6"/>
  <c r="AI24" i="6" s="1"/>
  <c r="N47" i="6"/>
  <c r="O47" i="6"/>
  <c r="AI26" i="6" s="1"/>
  <c r="P47" i="6"/>
  <c r="Q47" i="6"/>
  <c r="R47" i="6"/>
  <c r="AI29" i="6" s="1"/>
  <c r="S47" i="6"/>
  <c r="T47" i="6"/>
  <c r="AI31" i="6" s="1"/>
  <c r="U47" i="6"/>
  <c r="V47" i="6"/>
  <c r="W47" i="6"/>
  <c r="AI34" i="6" s="1"/>
  <c r="X47" i="6"/>
  <c r="Y47" i="6"/>
  <c r="AI36" i="6" s="1"/>
  <c r="A48" i="6"/>
  <c r="B48" i="6"/>
  <c r="AJ13" i="6" s="1"/>
  <c r="C48" i="6"/>
  <c r="AJ14" i="6" s="1"/>
  <c r="D48" i="6"/>
  <c r="E48" i="6"/>
  <c r="F48" i="6"/>
  <c r="AJ17" i="6" s="1"/>
  <c r="G48" i="6"/>
  <c r="AJ18" i="6" s="1"/>
  <c r="H48" i="6"/>
  <c r="AJ19" i="6" s="1"/>
  <c r="I48" i="6"/>
  <c r="J48" i="6"/>
  <c r="K48" i="6"/>
  <c r="AJ22" i="6" s="1"/>
  <c r="L48" i="6"/>
  <c r="M48" i="6"/>
  <c r="N48" i="6"/>
  <c r="AJ25" i="6" s="1"/>
  <c r="O48" i="6"/>
  <c r="AJ26" i="6" s="1"/>
  <c r="P48" i="6"/>
  <c r="AJ27" i="6" s="1"/>
  <c r="Q48" i="6"/>
  <c r="R48" i="6"/>
  <c r="AJ29" i="6" s="1"/>
  <c r="S48" i="6"/>
  <c r="AJ30" i="6" s="1"/>
  <c r="T48" i="6"/>
  <c r="U48" i="6"/>
  <c r="AJ32" i="6" s="1"/>
  <c r="V48" i="6"/>
  <c r="W48" i="6"/>
  <c r="AJ34" i="6" s="1"/>
  <c r="X48" i="6"/>
  <c r="AJ35" i="6" s="1"/>
  <c r="Y48" i="6"/>
  <c r="AA48" i="6"/>
  <c r="AB28" i="6" s="1"/>
  <c r="AB48" i="6"/>
  <c r="AC28" i="6" s="1"/>
  <c r="AC48" i="6"/>
  <c r="AI13" i="4"/>
  <c r="AJ13" i="4"/>
  <c r="AG14" i="4"/>
  <c r="AI14" i="4"/>
  <c r="AH15" i="4"/>
  <c r="AJ15" i="4"/>
  <c r="AA16" i="4"/>
  <c r="AJ12" i="4" s="1"/>
  <c r="AH16" i="4"/>
  <c r="AJ16" i="4"/>
  <c r="AG17" i="4"/>
  <c r="AJ17" i="4"/>
  <c r="AG18" i="4"/>
  <c r="AJ18" i="4"/>
  <c r="AI19" i="4"/>
  <c r="AG20" i="4"/>
  <c r="AJ20" i="4"/>
  <c r="AG21" i="4"/>
  <c r="AI21" i="4"/>
  <c r="AJ21" i="4"/>
  <c r="AA22" i="4"/>
  <c r="AH22" i="4"/>
  <c r="AI22" i="4"/>
  <c r="AG23" i="4"/>
  <c r="AJ23" i="4"/>
  <c r="AI24" i="4"/>
  <c r="AJ24" i="4"/>
  <c r="AG25" i="4"/>
  <c r="AI25" i="4"/>
  <c r="AG26" i="4"/>
  <c r="AH26" i="4"/>
  <c r="AH27" i="4"/>
  <c r="AI27" i="4"/>
  <c r="AA28" i="4"/>
  <c r="AJ28" i="4"/>
  <c r="AG29" i="4"/>
  <c r="AI29" i="4"/>
  <c r="AJ29" i="4"/>
  <c r="AH30" i="4"/>
  <c r="AI30" i="4"/>
  <c r="AH31" i="4"/>
  <c r="AJ31" i="4"/>
  <c r="AH32" i="4"/>
  <c r="AG33" i="4"/>
  <c r="AI33" i="4"/>
  <c r="AH34" i="4"/>
  <c r="AI34" i="4"/>
  <c r="AG35" i="4"/>
  <c r="AH35" i="4"/>
  <c r="AI35" i="4"/>
  <c r="AJ35" i="4"/>
  <c r="AJ36" i="4"/>
  <c r="B45" i="4"/>
  <c r="AG13" i="4" s="1"/>
  <c r="C45" i="4"/>
  <c r="D45" i="4"/>
  <c r="E45" i="4"/>
  <c r="AG16" i="4" s="1"/>
  <c r="F45" i="4"/>
  <c r="G45" i="4"/>
  <c r="H45" i="4"/>
  <c r="AG19" i="4" s="1"/>
  <c r="I45" i="4"/>
  <c r="J45" i="4"/>
  <c r="K45" i="4"/>
  <c r="AG22" i="4" s="1"/>
  <c r="L45" i="4"/>
  <c r="M45" i="4"/>
  <c r="AG24" i="4" s="1"/>
  <c r="N45" i="4"/>
  <c r="O45" i="4"/>
  <c r="P45" i="4"/>
  <c r="AG27" i="4" s="1"/>
  <c r="Q45" i="4"/>
  <c r="AG28" i="4" s="1"/>
  <c r="R45" i="4"/>
  <c r="S45" i="4"/>
  <c r="AG30" i="4" s="1"/>
  <c r="T45" i="4"/>
  <c r="AG31" i="4" s="1"/>
  <c r="U45" i="4"/>
  <c r="AG32" i="4" s="1"/>
  <c r="V45" i="4"/>
  <c r="W45" i="4"/>
  <c r="AG34" i="4" s="1"/>
  <c r="X45" i="4"/>
  <c r="Y45" i="4"/>
  <c r="AG36" i="4" s="1"/>
  <c r="B46" i="4"/>
  <c r="AC46" i="4" s="1"/>
  <c r="AD26" i="4" s="1"/>
  <c r="C46" i="4"/>
  <c r="AH14" i="4" s="1"/>
  <c r="D46" i="4"/>
  <c r="E46" i="4"/>
  <c r="F46" i="4"/>
  <c r="AH17" i="4" s="1"/>
  <c r="G46" i="4"/>
  <c r="AH18" i="4" s="1"/>
  <c r="H46" i="4"/>
  <c r="AH19" i="4" s="1"/>
  <c r="I46" i="4"/>
  <c r="AH20" i="4" s="1"/>
  <c r="J46" i="4"/>
  <c r="AH21" i="4" s="1"/>
  <c r="K46" i="4"/>
  <c r="L46" i="4"/>
  <c r="AH23" i="4" s="1"/>
  <c r="M46" i="4"/>
  <c r="AH24" i="4" s="1"/>
  <c r="N46" i="4"/>
  <c r="AH25" i="4" s="1"/>
  <c r="O46" i="4"/>
  <c r="P46" i="4"/>
  <c r="Q46" i="4"/>
  <c r="AH28" i="4" s="1"/>
  <c r="R46" i="4"/>
  <c r="AH29" i="4" s="1"/>
  <c r="S46" i="4"/>
  <c r="T46" i="4"/>
  <c r="U46" i="4"/>
  <c r="V46" i="4"/>
  <c r="AH33" i="4" s="1"/>
  <c r="W46" i="4"/>
  <c r="X46" i="4"/>
  <c r="Y46" i="4"/>
  <c r="AH36" i="4" s="1"/>
  <c r="B47" i="4"/>
  <c r="C47" i="4"/>
  <c r="D47" i="4"/>
  <c r="AC47" i="4" s="1"/>
  <c r="AD27" i="4" s="1"/>
  <c r="E47" i="4"/>
  <c r="AI16" i="4" s="1"/>
  <c r="F47" i="4"/>
  <c r="AI17" i="4" s="1"/>
  <c r="G47" i="4"/>
  <c r="AI18" i="4" s="1"/>
  <c r="H47" i="4"/>
  <c r="I47" i="4"/>
  <c r="J47" i="4"/>
  <c r="K47" i="4"/>
  <c r="L47" i="4"/>
  <c r="AI23" i="4" s="1"/>
  <c r="M47" i="4"/>
  <c r="N47" i="4"/>
  <c r="O47" i="4"/>
  <c r="AI26" i="4" s="1"/>
  <c r="P47" i="4"/>
  <c r="Q47" i="4"/>
  <c r="AI28" i="4" s="1"/>
  <c r="R47" i="4"/>
  <c r="S47" i="4"/>
  <c r="T47" i="4"/>
  <c r="AI31" i="4" s="1"/>
  <c r="U47" i="4"/>
  <c r="AI32" i="4" s="1"/>
  <c r="V47" i="4"/>
  <c r="W47" i="4"/>
  <c r="X47" i="4"/>
  <c r="Y47" i="4"/>
  <c r="AI36" i="4" s="1"/>
  <c r="A48" i="4"/>
  <c r="B48" i="4"/>
  <c r="C48" i="4"/>
  <c r="AJ14" i="4" s="1"/>
  <c r="D48" i="4"/>
  <c r="E48" i="4"/>
  <c r="F48" i="4"/>
  <c r="G48" i="4"/>
  <c r="H48" i="4"/>
  <c r="AJ19" i="4" s="1"/>
  <c r="I48" i="4"/>
  <c r="J48" i="4"/>
  <c r="K48" i="4"/>
  <c r="AA48" i="4" s="1"/>
  <c r="AB28" i="4" s="1"/>
  <c r="L48" i="4"/>
  <c r="M48" i="4"/>
  <c r="N48" i="4"/>
  <c r="AJ25" i="4" s="1"/>
  <c r="O48" i="4"/>
  <c r="AJ26" i="4" s="1"/>
  <c r="P48" i="4"/>
  <c r="AJ27" i="4" s="1"/>
  <c r="Q48" i="4"/>
  <c r="R48" i="4"/>
  <c r="S48" i="4"/>
  <c r="AJ30" i="4" s="1"/>
  <c r="T48" i="4"/>
  <c r="U48" i="4"/>
  <c r="AJ32" i="4" s="1"/>
  <c r="V48" i="4"/>
  <c r="AJ33" i="4" s="1"/>
  <c r="W48" i="4"/>
  <c r="AJ34" i="4" s="1"/>
  <c r="X48" i="4"/>
  <c r="Y48" i="4"/>
  <c r="AJ12" i="7"/>
  <c r="AG13" i="7"/>
  <c r="AH14" i="7"/>
  <c r="AI14" i="7"/>
  <c r="AD15" i="7"/>
  <c r="AH15" i="7"/>
  <c r="AJ15" i="7"/>
  <c r="AA16" i="7"/>
  <c r="AG16" i="7"/>
  <c r="AG17" i="7"/>
  <c r="AG18" i="7"/>
  <c r="AH18" i="7"/>
  <c r="AI18" i="7"/>
  <c r="AJ18" i="7"/>
  <c r="AI19" i="7"/>
  <c r="AJ19" i="7"/>
  <c r="AI20" i="7"/>
  <c r="AH21" i="7"/>
  <c r="AA22" i="7"/>
  <c r="AH22" i="7"/>
  <c r="AI22" i="7"/>
  <c r="AH23" i="7"/>
  <c r="AJ23" i="7"/>
  <c r="AJ24" i="7"/>
  <c r="AH26" i="7"/>
  <c r="AJ26" i="7"/>
  <c r="AI27" i="7"/>
  <c r="AA28" i="7"/>
  <c r="AI28" i="7"/>
  <c r="AH29" i="7"/>
  <c r="AI29" i="7"/>
  <c r="AH30" i="7"/>
  <c r="AI30" i="7"/>
  <c r="AH31" i="7"/>
  <c r="AI31" i="7"/>
  <c r="AJ31" i="7"/>
  <c r="AG33" i="7"/>
  <c r="AH33" i="7"/>
  <c r="AJ33" i="7"/>
  <c r="AI34" i="7"/>
  <c r="AH35" i="7"/>
  <c r="AI35" i="7"/>
  <c r="AJ35" i="7"/>
  <c r="AI36" i="7"/>
  <c r="B45" i="7"/>
  <c r="C45" i="7"/>
  <c r="AG14" i="7" s="1"/>
  <c r="D45" i="7"/>
  <c r="AG15" i="7" s="1"/>
  <c r="E45" i="7"/>
  <c r="F45" i="7"/>
  <c r="G45" i="7"/>
  <c r="H45" i="7"/>
  <c r="AG19" i="7" s="1"/>
  <c r="I45" i="7"/>
  <c r="AG20" i="7" s="1"/>
  <c r="J45" i="7"/>
  <c r="AG21" i="7" s="1"/>
  <c r="K45" i="7"/>
  <c r="L45" i="7"/>
  <c r="AG23" i="7" s="1"/>
  <c r="M45" i="7"/>
  <c r="AG24" i="7" s="1"/>
  <c r="N45" i="7"/>
  <c r="AG25" i="7" s="1"/>
  <c r="O45" i="7"/>
  <c r="AG26" i="7" s="1"/>
  <c r="P45" i="7"/>
  <c r="AG27" i="7" s="1"/>
  <c r="Q45" i="7"/>
  <c r="AG28" i="7" s="1"/>
  <c r="R45" i="7"/>
  <c r="AG29" i="7" s="1"/>
  <c r="S45" i="7"/>
  <c r="AG30" i="7" s="1"/>
  <c r="T45" i="7"/>
  <c r="AG31" i="7" s="1"/>
  <c r="U45" i="7"/>
  <c r="AG32" i="7" s="1"/>
  <c r="V45" i="7"/>
  <c r="W45" i="7"/>
  <c r="AG34" i="7" s="1"/>
  <c r="X45" i="7"/>
  <c r="AG35" i="7" s="1"/>
  <c r="Y45" i="7"/>
  <c r="AG36" i="7" s="1"/>
  <c r="B46" i="7"/>
  <c r="C46" i="7"/>
  <c r="D46" i="7"/>
  <c r="E46" i="7"/>
  <c r="AH16" i="7" s="1"/>
  <c r="F46" i="7"/>
  <c r="AH17" i="7" s="1"/>
  <c r="G46" i="7"/>
  <c r="H46" i="7"/>
  <c r="AH19" i="7" s="1"/>
  <c r="I46" i="7"/>
  <c r="AH20" i="7" s="1"/>
  <c r="J46" i="7"/>
  <c r="K46" i="7"/>
  <c r="L46" i="7"/>
  <c r="M46" i="7"/>
  <c r="AA46" i="7" s="1"/>
  <c r="AB26" i="7" s="1"/>
  <c r="N46" i="7"/>
  <c r="AH25" i="7" s="1"/>
  <c r="O46" i="7"/>
  <c r="P46" i="7"/>
  <c r="AH27" i="7" s="1"/>
  <c r="Q46" i="7"/>
  <c r="AH28" i="7" s="1"/>
  <c r="R46" i="7"/>
  <c r="S46" i="7"/>
  <c r="T46" i="7"/>
  <c r="U46" i="7"/>
  <c r="AH32" i="7" s="1"/>
  <c r="V46" i="7"/>
  <c r="W46" i="7"/>
  <c r="AH34" i="7" s="1"/>
  <c r="X46" i="7"/>
  <c r="Y46" i="7"/>
  <c r="AH36" i="7" s="1"/>
  <c r="B47" i="7"/>
  <c r="C47" i="7"/>
  <c r="D47" i="7"/>
  <c r="AI15" i="7" s="1"/>
  <c r="E47" i="7"/>
  <c r="AI16" i="7" s="1"/>
  <c r="F47" i="7"/>
  <c r="AI17" i="7" s="1"/>
  <c r="G47" i="7"/>
  <c r="H47" i="7"/>
  <c r="I47" i="7"/>
  <c r="J47" i="7"/>
  <c r="AI21" i="7" s="1"/>
  <c r="K47" i="7"/>
  <c r="L47" i="7"/>
  <c r="AI23" i="7" s="1"/>
  <c r="M47" i="7"/>
  <c r="AA47" i="7" s="1"/>
  <c r="AB27" i="7" s="1"/>
  <c r="N47" i="7"/>
  <c r="AI25" i="7" s="1"/>
  <c r="O47" i="7"/>
  <c r="AI26" i="7" s="1"/>
  <c r="P47" i="7"/>
  <c r="Q47" i="7"/>
  <c r="R47" i="7"/>
  <c r="S47" i="7"/>
  <c r="T47" i="7"/>
  <c r="U47" i="7"/>
  <c r="AI32" i="7" s="1"/>
  <c r="V47" i="7"/>
  <c r="AI33" i="7" s="1"/>
  <c r="W47" i="7"/>
  <c r="X47" i="7"/>
  <c r="Y47" i="7"/>
  <c r="A48" i="7"/>
  <c r="B48" i="7"/>
  <c r="C48" i="7"/>
  <c r="AJ14" i="7" s="1"/>
  <c r="D48" i="7"/>
  <c r="E48" i="7"/>
  <c r="AJ16" i="7" s="1"/>
  <c r="F48" i="7"/>
  <c r="AJ17" i="7" s="1"/>
  <c r="G48" i="7"/>
  <c r="H48" i="7"/>
  <c r="I48" i="7"/>
  <c r="AJ20" i="7" s="1"/>
  <c r="J48" i="7"/>
  <c r="AJ21" i="7" s="1"/>
  <c r="K48" i="7"/>
  <c r="AJ22" i="7" s="1"/>
  <c r="L48" i="7"/>
  <c r="M48" i="7"/>
  <c r="N48" i="7"/>
  <c r="AJ25" i="7" s="1"/>
  <c r="O48" i="7"/>
  <c r="P48" i="7"/>
  <c r="AJ27" i="7" s="1"/>
  <c r="Q48" i="7"/>
  <c r="AJ28" i="7" s="1"/>
  <c r="R48" i="7"/>
  <c r="AJ29" i="7" s="1"/>
  <c r="S48" i="7"/>
  <c r="AJ30" i="7" s="1"/>
  <c r="T48" i="7"/>
  <c r="U48" i="7"/>
  <c r="AJ32" i="7" s="1"/>
  <c r="V48" i="7"/>
  <c r="W48" i="7"/>
  <c r="AJ34" i="7" s="1"/>
  <c r="X48" i="7"/>
  <c r="Y48" i="7"/>
  <c r="AJ36" i="7" s="1"/>
  <c r="AB48" i="7"/>
  <c r="AC28" i="7" s="1"/>
  <c r="AB13" i="5" l="1"/>
  <c r="AB13" i="6"/>
  <c r="AB13" i="3"/>
  <c r="AB13" i="4"/>
  <c r="AB13" i="7"/>
  <c r="AC48" i="1"/>
  <c r="AB48" i="1"/>
  <c r="AJ13" i="7"/>
  <c r="AC48" i="7"/>
  <c r="AD28" i="7" s="1"/>
  <c r="AI24" i="7"/>
  <c r="AD19" i="4"/>
  <c r="AB14" i="5"/>
  <c r="AB14" i="4"/>
  <c r="AB14" i="3"/>
  <c r="AB46" i="2"/>
  <c r="AC46" i="2"/>
  <c r="AB47" i="7"/>
  <c r="AC27" i="7" s="1"/>
  <c r="AI13" i="7"/>
  <c r="AC47" i="7"/>
  <c r="AD27" i="7" s="1"/>
  <c r="AI20" i="4"/>
  <c r="AA47" i="4"/>
  <c r="AB27" i="4" s="1"/>
  <c r="AG15" i="4"/>
  <c r="AB45" i="4"/>
  <c r="AC25" i="4" s="1"/>
  <c r="AC47" i="6"/>
  <c r="AD27" i="6" s="1"/>
  <c r="AB45" i="2"/>
  <c r="AC45" i="2"/>
  <c r="AB47" i="3"/>
  <c r="AC27" i="3" s="1"/>
  <c r="AH20" i="5"/>
  <c r="AA46" i="5"/>
  <c r="AB26" i="5" s="1"/>
  <c r="AB22" i="3"/>
  <c r="AB22" i="4"/>
  <c r="AB22" i="7"/>
  <c r="AB22" i="6"/>
  <c r="AC21" i="5"/>
  <c r="AC21" i="4"/>
  <c r="AC21" i="3"/>
  <c r="AB48" i="4"/>
  <c r="AC28" i="4" s="1"/>
  <c r="AB45" i="1"/>
  <c r="AA45" i="1"/>
  <c r="AD15" i="5"/>
  <c r="AD15" i="6"/>
  <c r="AD15" i="3"/>
  <c r="AD15" i="4"/>
  <c r="AH24" i="7"/>
  <c r="AB46" i="7"/>
  <c r="AC26" i="7" s="1"/>
  <c r="AC46" i="7"/>
  <c r="AD26" i="7" s="1"/>
  <c r="AH13" i="7"/>
  <c r="AB14" i="7"/>
  <c r="AB46" i="4"/>
  <c r="AC26" i="4" s="1"/>
  <c r="AH13" i="4"/>
  <c r="AI21" i="6"/>
  <c r="AA46" i="6"/>
  <c r="AB26" i="6" s="1"/>
  <c r="AB46" i="6"/>
  <c r="AC26" i="6" s="1"/>
  <c r="AI13" i="6"/>
  <c r="AC46" i="6"/>
  <c r="AD26" i="6" s="1"/>
  <c r="AC45" i="6"/>
  <c r="AD25" i="6" s="1"/>
  <c r="AC45" i="7"/>
  <c r="AD25" i="7" s="1"/>
  <c r="AC45" i="4"/>
  <c r="AD25" i="4" s="1"/>
  <c r="AJ22" i="4"/>
  <c r="AC21" i="6"/>
  <c r="AA47" i="3"/>
  <c r="AB27" i="3" s="1"/>
  <c r="AI20" i="3"/>
  <c r="AD19" i="5"/>
  <c r="AD19" i="7"/>
  <c r="AD19" i="3"/>
  <c r="AI15" i="4"/>
  <c r="AB47" i="4"/>
  <c r="AC27" i="4" s="1"/>
  <c r="AC16" i="5"/>
  <c r="AC16" i="6"/>
  <c r="AC16" i="4"/>
  <c r="AC16" i="7"/>
  <c r="AB48" i="5"/>
  <c r="AC28" i="5" s="1"/>
  <c r="AJ13" i="5"/>
  <c r="AC48" i="5"/>
  <c r="AD28" i="5" s="1"/>
  <c r="AA48" i="7"/>
  <c r="AB28" i="7" s="1"/>
  <c r="AC48" i="2"/>
  <c r="AA46" i="4"/>
  <c r="AB26" i="4" s="1"/>
  <c r="AA47" i="6"/>
  <c r="AB27" i="6" s="1"/>
  <c r="AB14" i="6"/>
  <c r="AB21" i="3"/>
  <c r="AB21" i="4"/>
  <c r="AB21" i="7"/>
  <c r="AB21" i="6"/>
  <c r="AB15" i="6"/>
  <c r="AB15" i="7"/>
  <c r="AB15" i="3"/>
  <c r="AB15" i="5"/>
  <c r="AB15" i="4"/>
  <c r="AG15" i="3"/>
  <c r="AB45" i="3"/>
  <c r="AC25" i="3" s="1"/>
  <c r="AG22" i="7"/>
  <c r="AA45" i="7"/>
  <c r="AB25" i="7" s="1"/>
  <c r="AB45" i="7"/>
  <c r="AC25" i="7" s="1"/>
  <c r="AA45" i="4"/>
  <c r="AB25" i="4" s="1"/>
  <c r="AB46" i="1"/>
  <c r="AH20" i="3"/>
  <c r="AA46" i="3"/>
  <c r="AB26" i="3" s="1"/>
  <c r="AC45" i="3"/>
  <c r="AD25" i="3" s="1"/>
  <c r="AB47" i="6"/>
  <c r="AC27" i="6" s="1"/>
  <c r="AB46" i="3"/>
  <c r="AC26" i="3" s="1"/>
  <c r="AG20" i="5"/>
  <c r="AA45" i="5"/>
  <c r="AB25" i="5" s="1"/>
  <c r="AH14" i="5"/>
  <c r="AC48" i="4"/>
  <c r="AD28" i="4" s="1"/>
  <c r="AC47" i="1"/>
  <c r="AB48" i="3"/>
  <c r="AC28" i="3" s="1"/>
  <c r="AH13" i="6"/>
  <c r="AA48" i="2"/>
  <c r="AA48" i="3"/>
  <c r="AB28" i="3" s="1"/>
  <c r="AC48" i="3"/>
  <c r="AD28" i="3" s="1"/>
  <c r="AA45" i="3"/>
  <c r="AB25" i="3" s="1"/>
  <c r="AJ13" i="3"/>
  <c r="AB47" i="5"/>
  <c r="AC27" i="5" s="1"/>
  <c r="AB47" i="2"/>
  <c r="AC47" i="5"/>
  <c r="AD27" i="5" s="1"/>
  <c r="AC47" i="3"/>
  <c r="AD27" i="3" s="1"/>
  <c r="AC46" i="5"/>
  <c r="AD26" i="5" s="1"/>
  <c r="AB45" i="6"/>
  <c r="AC25" i="6" s="1"/>
  <c r="AC46" i="1"/>
  <c r="AA45" i="6"/>
  <c r="AB25" i="6" s="1"/>
  <c r="AA46" i="1"/>
  <c r="AD20" i="6" l="1"/>
  <c r="AD20" i="7"/>
  <c r="AD20" i="5"/>
  <c r="AD20" i="3"/>
  <c r="AD20" i="4"/>
  <c r="AC20" i="3"/>
  <c r="AC20" i="6"/>
  <c r="AC20" i="5"/>
  <c r="AC20" i="4"/>
  <c r="AC20" i="7"/>
  <c r="AC19" i="6"/>
  <c r="AC19" i="7"/>
  <c r="AC19" i="5"/>
  <c r="AC19" i="3"/>
  <c r="AC19" i="4"/>
  <c r="AD22" i="3"/>
  <c r="AD22" i="4"/>
  <c r="AD22" i="6"/>
  <c r="AD22" i="5"/>
  <c r="AD22" i="7"/>
  <c r="AB16" i="6"/>
  <c r="AB16" i="7"/>
  <c r="AB16" i="4"/>
  <c r="AB16" i="5"/>
  <c r="AB16" i="3"/>
  <c r="AD16" i="5"/>
  <c r="AD16" i="6"/>
  <c r="AD16" i="3"/>
  <c r="AD16" i="4"/>
  <c r="AD16" i="7"/>
  <c r="AB19" i="3"/>
  <c r="AB19" i="7"/>
  <c r="AB19" i="6"/>
  <c r="AB19" i="4"/>
  <c r="AB19" i="5"/>
  <c r="AC14" i="5"/>
  <c r="AC14" i="6"/>
  <c r="AC14" i="4"/>
  <c r="AC14" i="3"/>
  <c r="AC14" i="7"/>
  <c r="AC15" i="5"/>
  <c r="AC15" i="3"/>
  <c r="AC15" i="4"/>
  <c r="AC15" i="6"/>
  <c r="AC15" i="7"/>
  <c r="AD13" i="3"/>
  <c r="AD13" i="5"/>
  <c r="AD13" i="6"/>
  <c r="AD13" i="7"/>
  <c r="AD13" i="4"/>
  <c r="AD14" i="3"/>
  <c r="AD14" i="6"/>
  <c r="AD14" i="5"/>
  <c r="AD14" i="4"/>
  <c r="AD14" i="7"/>
  <c r="AC22" i="4"/>
  <c r="AC22" i="3"/>
  <c r="AC22" i="7"/>
  <c r="AC22" i="5"/>
  <c r="AC22" i="6"/>
  <c r="AB20" i="6"/>
  <c r="AB20" i="5"/>
  <c r="AB20" i="4"/>
  <c r="AB20" i="3"/>
  <c r="AB20" i="7"/>
  <c r="AD21" i="3"/>
  <c r="AD21" i="6"/>
  <c r="AD21" i="5"/>
  <c r="AD21" i="4"/>
  <c r="AD21" i="7"/>
  <c r="AC13" i="5"/>
  <c r="AC13" i="6"/>
  <c r="AC13" i="7"/>
  <c r="AC13" i="3"/>
  <c r="AC13" i="4"/>
</calcChain>
</file>

<file path=xl/sharedStrings.xml><?xml version="1.0" encoding="utf-8"?>
<sst xmlns="http://schemas.openxmlformats.org/spreadsheetml/2006/main" count="341" uniqueCount="42">
  <si>
    <t>MonthName</t>
  </si>
  <si>
    <t>(All)</t>
  </si>
  <si>
    <t>Day Num</t>
  </si>
  <si>
    <t>DayName</t>
  </si>
  <si>
    <t>Year</t>
  </si>
  <si>
    <t>Period</t>
  </si>
  <si>
    <t>WeekNum</t>
  </si>
  <si>
    <t>Q</t>
  </si>
  <si>
    <t>NYPP-W DA</t>
  </si>
  <si>
    <t>HE</t>
  </si>
  <si>
    <t>Date_No</t>
  </si>
  <si>
    <t>NYPP-W RT</t>
  </si>
  <si>
    <t>DA-PJM</t>
  </si>
  <si>
    <t>RT-PJM</t>
  </si>
  <si>
    <t>DA Zone P</t>
  </si>
  <si>
    <t>Peak</t>
  </si>
  <si>
    <t>Off Peak</t>
  </si>
  <si>
    <t>24-Hr</t>
  </si>
  <si>
    <t>31-day</t>
  </si>
  <si>
    <t>10-day</t>
  </si>
  <si>
    <t>3-day</t>
  </si>
  <si>
    <t>DA NYPP W</t>
  </si>
  <si>
    <t>Off-Peak</t>
  </si>
  <si>
    <t>24-hr</t>
  </si>
  <si>
    <t>NYISO to PJM</t>
  </si>
  <si>
    <t>PJM to NYISO</t>
  </si>
  <si>
    <t>Transmission Cost:</t>
  </si>
  <si>
    <t>31Day</t>
  </si>
  <si>
    <t>10Day</t>
  </si>
  <si>
    <t>3Day</t>
  </si>
  <si>
    <t>DA NYISO ZONE P less: DA NYPP W</t>
  </si>
  <si>
    <t>DA P - NYPP W*</t>
  </si>
  <si>
    <t>*Statistics INCLUDE Transmission Cost $1.15</t>
  </si>
  <si>
    <t>Average of RT Western</t>
  </si>
  <si>
    <t>DATE</t>
  </si>
  <si>
    <t>DayAhead Vs DayAhead</t>
  </si>
  <si>
    <t>31-day Average</t>
  </si>
  <si>
    <t>10-day Average</t>
  </si>
  <si>
    <t>3-day Average</t>
  </si>
  <si>
    <t>RealTime Vs DayAhead</t>
  </si>
  <si>
    <t>DayAhead Vs RealTime</t>
  </si>
  <si>
    <t>RealTime Vs RealTime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</si>
</sst>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0"/>
      <name val="Arial"/>
    </font>
    <font>
      <sz val="10"/>
      <name val="Arial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</fills>
  <borders count="2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2">
    <xf numFmtId="0" fontId="0" fillId="0" borderId="0" xfId="0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pivotButton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8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left"/>
    </xf>
    <xf numFmtId="44" fontId="0" fillId="0" borderId="0" xfId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4" fontId="2" fillId="0" borderId="0" xfId="1" applyFont="1" applyAlignment="1">
      <alignment horizontal="center"/>
    </xf>
    <xf numFmtId="16" fontId="2" fillId="0" borderId="0" xfId="0" applyNumberFormat="1" applyFont="1" applyAlignment="1">
      <alignment horizontal="left"/>
    </xf>
    <xf numFmtId="44" fontId="0" fillId="0" borderId="0" xfId="1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16" fontId="2" fillId="0" borderId="13" xfId="0" applyNumberFormat="1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44" fontId="2" fillId="0" borderId="15" xfId="1" applyFont="1" applyBorder="1" applyAlignment="1">
      <alignment horizontal="center"/>
    </xf>
    <xf numFmtId="44" fontId="2" fillId="0" borderId="16" xfId="1" applyFont="1" applyBorder="1" applyAlignment="1">
      <alignment horizontal="center"/>
    </xf>
    <xf numFmtId="0" fontId="2" fillId="0" borderId="12" xfId="0" applyFont="1" applyBorder="1"/>
    <xf numFmtId="164" fontId="0" fillId="0" borderId="0" xfId="1" applyNumberFormat="1" applyFont="1" applyBorder="1" applyAlignment="1">
      <alignment horizontal="center"/>
    </xf>
    <xf numFmtId="164" fontId="0" fillId="0" borderId="13" xfId="1" applyNumberFormat="1" applyFont="1" applyBorder="1" applyAlignment="1">
      <alignment horizontal="center"/>
    </xf>
    <xf numFmtId="16" fontId="2" fillId="0" borderId="17" xfId="0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0" borderId="19" xfId="1" applyNumberFormat="1" applyFont="1" applyBorder="1" applyAlignment="1">
      <alignment horizontal="center"/>
    </xf>
    <xf numFmtId="0" fontId="2" fillId="2" borderId="20" xfId="0" applyFont="1" applyFill="1" applyBorder="1"/>
    <xf numFmtId="0" fontId="0" fillId="2" borderId="21" xfId="0" applyFill="1" applyBorder="1"/>
    <xf numFmtId="0" fontId="0" fillId="2" borderId="22" xfId="0" applyFill="1" applyBorder="1"/>
    <xf numFmtId="44" fontId="2" fillId="2" borderId="23" xfId="1" applyFont="1" applyFill="1" applyBorder="1" applyAlignment="1">
      <alignment horizontal="center"/>
    </xf>
    <xf numFmtId="0" fontId="2" fillId="2" borderId="24" xfId="0" applyFont="1" applyFill="1" applyBorder="1"/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8" fontId="0" fillId="0" borderId="27" xfId="1" applyNumberFormat="1" applyFont="1" applyBorder="1" applyAlignment="1">
      <alignment horizontal="center"/>
    </xf>
    <xf numFmtId="8" fontId="0" fillId="0" borderId="14" xfId="1" applyNumberFormat="1" applyFont="1" applyBorder="1" applyAlignment="1">
      <alignment horizontal="center"/>
    </xf>
    <xf numFmtId="8" fontId="0" fillId="0" borderId="12" xfId="1" applyNumberFormat="1" applyFont="1" applyBorder="1" applyAlignment="1">
      <alignment horizontal="center"/>
    </xf>
    <xf numFmtId="8" fontId="0" fillId="0" borderId="25" xfId="1" applyNumberFormat="1" applyFont="1" applyBorder="1" applyAlignment="1">
      <alignment horizontal="center"/>
    </xf>
    <xf numFmtId="8" fontId="0" fillId="0" borderId="17" xfId="1" applyNumberFormat="1" applyFont="1" applyBorder="1" applyAlignment="1">
      <alignment horizontal="center"/>
    </xf>
    <xf numFmtId="8" fontId="0" fillId="0" borderId="26" xfId="1" applyNumberFormat="1" applyFont="1" applyBorder="1" applyAlignment="1">
      <alignment horizontal="center"/>
    </xf>
    <xf numFmtId="44" fontId="1" fillId="0" borderId="0" xfId="1" applyAlignment="1">
      <alignment horizontal="center"/>
    </xf>
    <xf numFmtId="164" fontId="1" fillId="0" borderId="0" xfId="1" applyNumberFormat="1" applyBorder="1" applyAlignment="1">
      <alignment horizontal="center"/>
    </xf>
    <xf numFmtId="164" fontId="1" fillId="0" borderId="13" xfId="1" applyNumberFormat="1" applyBorder="1" applyAlignment="1">
      <alignment horizontal="center"/>
    </xf>
    <xf numFmtId="164" fontId="1" fillId="0" borderId="18" xfId="1" applyNumberFormat="1" applyBorder="1" applyAlignment="1">
      <alignment horizontal="center"/>
    </xf>
    <xf numFmtId="164" fontId="1" fillId="0" borderId="19" xfId="1" applyNumberFormat="1" applyBorder="1" applyAlignment="1">
      <alignment horizontal="center"/>
    </xf>
    <xf numFmtId="44" fontId="1" fillId="0" borderId="0" xfId="1" applyFill="1" applyBorder="1" applyAlignment="1">
      <alignment horizontal="center"/>
    </xf>
    <xf numFmtId="40" fontId="1" fillId="0" borderId="27" xfId="1" applyNumberFormat="1" applyBorder="1" applyAlignment="1">
      <alignment horizontal="center"/>
    </xf>
    <xf numFmtId="40" fontId="1" fillId="0" borderId="14" xfId="1" applyNumberFormat="1" applyBorder="1" applyAlignment="1">
      <alignment horizontal="center"/>
    </xf>
    <xf numFmtId="40" fontId="1" fillId="0" borderId="12" xfId="1" applyNumberFormat="1" applyBorder="1" applyAlignment="1">
      <alignment horizontal="center"/>
    </xf>
    <xf numFmtId="40" fontId="1" fillId="0" borderId="25" xfId="1" applyNumberFormat="1" applyBorder="1" applyAlignment="1">
      <alignment horizontal="center"/>
    </xf>
    <xf numFmtId="40" fontId="1" fillId="0" borderId="17" xfId="1" applyNumberFormat="1" applyBorder="1" applyAlignment="1">
      <alignment horizontal="center"/>
    </xf>
    <xf numFmtId="40" fontId="1" fillId="0" borderId="26" xfId="1" applyNumberFormat="1" applyBorder="1" applyAlignment="1">
      <alignment horizontal="center"/>
    </xf>
    <xf numFmtId="44" fontId="0" fillId="0" borderId="2" xfId="0" applyNumberForma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44" fontId="0" fillId="0" borderId="6" xfId="0" applyNumberFormat="1" applyBorder="1" applyAlignment="1">
      <alignment horizontal="center"/>
    </xf>
    <xf numFmtId="44" fontId="0" fillId="0" borderId="9" xfId="0" applyNumberFormat="1" applyBorder="1" applyAlignment="1">
      <alignment horizontal="center"/>
    </xf>
    <xf numFmtId="44" fontId="0" fillId="0" borderId="10" xfId="0" applyNumberFormat="1" applyBorder="1" applyAlignment="1">
      <alignment horizontal="center"/>
    </xf>
    <xf numFmtId="44" fontId="0" fillId="0" borderId="11" xfId="0" applyNumberFormat="1" applyBorder="1" applyAlignment="1">
      <alignment horizontal="center"/>
    </xf>
    <xf numFmtId="44" fontId="0" fillId="0" borderId="7" xfId="0" applyNumberFormat="1" applyBorder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8" xfId="0" applyNumberFormat="1" applyBorder="1" applyAlignment="1">
      <alignment horizontal="center"/>
    </xf>
    <xf numFmtId="0" fontId="0" fillId="3" borderId="0" xfId="0" applyFill="1"/>
    <xf numFmtId="0" fontId="2" fillId="0" borderId="2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30"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numFmt numFmtId="34" formatCode="_(&quot;$&quot;* #,##0.00_);_(&quot;$&quot;* \(#,##0.00\);_(&quot;$&quot;* &quot;-&quot;??_);_(@_)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pivotCacheDefinition" Target="pivotCache/pivotCacheDefinition5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phy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JM%20Analysi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urly P&amp;L Summary"/>
      <sheetName val="AUTOP&amp;L"/>
      <sheetName val="NPrices"/>
      <sheetName val="MPrices"/>
      <sheetName val="OPrices"/>
      <sheetName val="PPrices"/>
      <sheetName val="NYPPWPrices"/>
      <sheetName val="NYPPW PIVOT"/>
      <sheetName val="NYPP W"/>
    </sheetNames>
    <sheetDataSet>
      <sheetData sheetId="0"/>
      <sheetData sheetId="1">
        <row r="1">
          <cell r="A1">
            <v>36978</v>
          </cell>
        </row>
        <row r="2">
          <cell r="A2" t="str">
            <v>Mar</v>
          </cell>
        </row>
        <row r="4">
          <cell r="A4" t="str">
            <v>Date</v>
          </cell>
          <cell r="B4" t="str">
            <v>SellZone</v>
          </cell>
          <cell r="C4" t="str">
            <v>BuyZone</v>
          </cell>
          <cell r="D4" t="str">
            <v>Hour</v>
          </cell>
          <cell r="E4" t="str">
            <v>Sale Qty</v>
          </cell>
          <cell r="F4" t="str">
            <v>Sale Price</v>
          </cell>
          <cell r="G4" t="str">
            <v>Buy Price</v>
          </cell>
          <cell r="H4" t="str">
            <v>Contract ID</v>
          </cell>
          <cell r="I4" t="str">
            <v>Delta</v>
          </cell>
          <cell r="J4" t="str">
            <v>P&amp;L</v>
          </cell>
          <cell r="K4" t="str">
            <v>Book</v>
          </cell>
          <cell r="L4" t="str">
            <v>Month_Name</v>
          </cell>
          <cell r="M4" t="str">
            <v>Day_No.</v>
          </cell>
          <cell r="N4" t="str">
            <v>Day_Name</v>
          </cell>
          <cell r="O4" t="str">
            <v>Period_Cat</v>
          </cell>
          <cell r="P4" t="str">
            <v>Absolute Val-Mw</v>
          </cell>
          <cell r="Q4" t="str">
            <v>Reference P&amp;L Ttl</v>
          </cell>
          <cell r="R4" t="str">
            <v>Ref P&amp;L Delta</v>
          </cell>
        </row>
        <row r="5">
          <cell r="A5">
            <v>36923</v>
          </cell>
        </row>
        <row r="6">
          <cell r="A6">
            <v>36923</v>
          </cell>
        </row>
        <row r="7">
          <cell r="A7">
            <v>36923</v>
          </cell>
        </row>
        <row r="8">
          <cell r="A8">
            <v>36923</v>
          </cell>
        </row>
        <row r="9">
          <cell r="A9">
            <v>36976</v>
          </cell>
        </row>
        <row r="10">
          <cell r="A10">
            <v>36976</v>
          </cell>
        </row>
        <row r="11">
          <cell r="A11">
            <v>36976</v>
          </cell>
        </row>
        <row r="12">
          <cell r="A12">
            <v>36976</v>
          </cell>
        </row>
        <row r="13">
          <cell r="A13">
            <v>36976</v>
          </cell>
        </row>
        <row r="14">
          <cell r="A14">
            <v>36976</v>
          </cell>
        </row>
        <row r="15">
          <cell r="A15">
            <v>36976</v>
          </cell>
        </row>
        <row r="16">
          <cell r="A16">
            <v>36976</v>
          </cell>
        </row>
        <row r="17">
          <cell r="A17">
            <v>36976</v>
          </cell>
        </row>
        <row r="18">
          <cell r="A18">
            <v>36976</v>
          </cell>
        </row>
        <row r="19">
          <cell r="A19">
            <v>36976</v>
          </cell>
        </row>
        <row r="20">
          <cell r="A20">
            <v>36976</v>
          </cell>
        </row>
        <row r="21">
          <cell r="A21">
            <v>36976</v>
          </cell>
        </row>
        <row r="22">
          <cell r="A22">
            <v>36976</v>
          </cell>
        </row>
        <row r="23">
          <cell r="A23">
            <v>36976</v>
          </cell>
        </row>
        <row r="24">
          <cell r="A24">
            <v>36976</v>
          </cell>
        </row>
        <row r="25">
          <cell r="A25">
            <v>36976</v>
          </cell>
        </row>
        <row r="26">
          <cell r="A26">
            <v>36976</v>
          </cell>
        </row>
        <row r="27">
          <cell r="A27">
            <v>36976</v>
          </cell>
        </row>
        <row r="28">
          <cell r="A28">
            <v>36976</v>
          </cell>
        </row>
        <row r="29">
          <cell r="A29">
            <v>36976</v>
          </cell>
        </row>
        <row r="30">
          <cell r="A30">
            <v>36976</v>
          </cell>
        </row>
        <row r="31">
          <cell r="A31">
            <v>36976</v>
          </cell>
        </row>
        <row r="32">
          <cell r="A32">
            <v>36976</v>
          </cell>
        </row>
        <row r="33">
          <cell r="A33">
            <v>36976</v>
          </cell>
        </row>
        <row r="34">
          <cell r="A34">
            <v>36976</v>
          </cell>
        </row>
        <row r="35">
          <cell r="A35">
            <v>36976</v>
          </cell>
        </row>
        <row r="36">
          <cell r="A36">
            <v>36976</v>
          </cell>
        </row>
        <row r="37">
          <cell r="A37">
            <v>36976</v>
          </cell>
        </row>
        <row r="38">
          <cell r="A38">
            <v>36976</v>
          </cell>
        </row>
        <row r="39">
          <cell r="A39">
            <v>36976</v>
          </cell>
        </row>
        <row r="40">
          <cell r="A40">
            <v>36976</v>
          </cell>
        </row>
        <row r="41">
          <cell r="A41">
            <v>36976</v>
          </cell>
        </row>
        <row r="42">
          <cell r="A42">
            <v>36976</v>
          </cell>
        </row>
        <row r="43">
          <cell r="A43">
            <v>36976</v>
          </cell>
        </row>
        <row r="44">
          <cell r="A44">
            <v>36976</v>
          </cell>
        </row>
        <row r="45">
          <cell r="A45">
            <v>36976</v>
          </cell>
        </row>
        <row r="46">
          <cell r="A46">
            <v>36976</v>
          </cell>
        </row>
        <row r="47">
          <cell r="A47">
            <v>36976</v>
          </cell>
        </row>
        <row r="48">
          <cell r="A48">
            <v>36976</v>
          </cell>
        </row>
        <row r="49">
          <cell r="A49">
            <v>36976</v>
          </cell>
        </row>
        <row r="50">
          <cell r="A50">
            <v>36976</v>
          </cell>
        </row>
        <row r="51">
          <cell r="A51">
            <v>36976</v>
          </cell>
        </row>
        <row r="52">
          <cell r="A52">
            <v>36976</v>
          </cell>
        </row>
        <row r="53">
          <cell r="A53">
            <v>36976</v>
          </cell>
        </row>
        <row r="54">
          <cell r="A54">
            <v>36976</v>
          </cell>
        </row>
        <row r="55">
          <cell r="A55">
            <v>36976</v>
          </cell>
        </row>
        <row r="56">
          <cell r="A56">
            <v>36976</v>
          </cell>
        </row>
        <row r="57">
          <cell r="A57">
            <v>36976</v>
          </cell>
        </row>
        <row r="58">
          <cell r="A58">
            <v>36976</v>
          </cell>
        </row>
        <row r="59">
          <cell r="A59">
            <v>36976</v>
          </cell>
        </row>
        <row r="60">
          <cell r="A60">
            <v>36976</v>
          </cell>
        </row>
        <row r="61">
          <cell r="A61">
            <v>36976</v>
          </cell>
        </row>
        <row r="62">
          <cell r="A62">
            <v>36976</v>
          </cell>
        </row>
        <row r="63">
          <cell r="A63">
            <v>36976</v>
          </cell>
        </row>
        <row r="64">
          <cell r="A64">
            <v>36976</v>
          </cell>
        </row>
        <row r="65">
          <cell r="A65">
            <v>36976</v>
          </cell>
        </row>
        <row r="66">
          <cell r="A66">
            <v>36976</v>
          </cell>
        </row>
        <row r="67">
          <cell r="A67">
            <v>36976</v>
          </cell>
        </row>
        <row r="68">
          <cell r="A68">
            <v>36976</v>
          </cell>
        </row>
        <row r="69">
          <cell r="A69">
            <v>36976</v>
          </cell>
        </row>
        <row r="70">
          <cell r="A70">
            <v>36976</v>
          </cell>
        </row>
        <row r="71">
          <cell r="A71">
            <v>36976</v>
          </cell>
        </row>
        <row r="72">
          <cell r="A72">
            <v>36976</v>
          </cell>
        </row>
        <row r="73">
          <cell r="A73">
            <v>36976</v>
          </cell>
        </row>
        <row r="74">
          <cell r="A74">
            <v>36976</v>
          </cell>
        </row>
        <row r="75">
          <cell r="A75">
            <v>36976</v>
          </cell>
        </row>
        <row r="76">
          <cell r="A76">
            <v>36976</v>
          </cell>
        </row>
        <row r="77">
          <cell r="A77">
            <v>36976</v>
          </cell>
        </row>
        <row r="78">
          <cell r="A78">
            <v>36976</v>
          </cell>
        </row>
        <row r="79">
          <cell r="A79">
            <v>36976</v>
          </cell>
        </row>
        <row r="80">
          <cell r="A80">
            <v>36976</v>
          </cell>
        </row>
        <row r="81">
          <cell r="A81">
            <v>36976</v>
          </cell>
        </row>
        <row r="82">
          <cell r="A82">
            <v>36976</v>
          </cell>
        </row>
        <row r="83">
          <cell r="A83">
            <v>36976</v>
          </cell>
        </row>
        <row r="84">
          <cell r="A84">
            <v>36976</v>
          </cell>
        </row>
        <row r="85">
          <cell r="A85">
            <v>36976</v>
          </cell>
        </row>
        <row r="86">
          <cell r="A86">
            <v>36976</v>
          </cell>
        </row>
        <row r="87">
          <cell r="A87">
            <v>36976</v>
          </cell>
        </row>
        <row r="88">
          <cell r="A88">
            <v>36976</v>
          </cell>
        </row>
        <row r="89">
          <cell r="A89">
            <v>36976</v>
          </cell>
        </row>
        <row r="90">
          <cell r="A90">
            <v>36976</v>
          </cell>
        </row>
        <row r="91">
          <cell r="A91">
            <v>36976</v>
          </cell>
        </row>
        <row r="92">
          <cell r="A92">
            <v>36976</v>
          </cell>
        </row>
        <row r="93">
          <cell r="A93">
            <v>36976</v>
          </cell>
        </row>
        <row r="94">
          <cell r="A94">
            <v>36976</v>
          </cell>
        </row>
        <row r="95">
          <cell r="A95">
            <v>36976</v>
          </cell>
        </row>
        <row r="96">
          <cell r="A96">
            <v>36976</v>
          </cell>
        </row>
        <row r="97">
          <cell r="A97">
            <v>36976</v>
          </cell>
        </row>
        <row r="98">
          <cell r="A98">
            <v>36976</v>
          </cell>
        </row>
        <row r="99">
          <cell r="A99">
            <v>36976</v>
          </cell>
        </row>
        <row r="100">
          <cell r="A100">
            <v>36976</v>
          </cell>
        </row>
        <row r="101">
          <cell r="A101">
            <v>36976</v>
          </cell>
        </row>
        <row r="102">
          <cell r="A102">
            <v>36976</v>
          </cell>
        </row>
        <row r="103">
          <cell r="A103">
            <v>36976</v>
          </cell>
        </row>
        <row r="104">
          <cell r="A104">
            <v>36976</v>
          </cell>
        </row>
        <row r="105">
          <cell r="A105">
            <v>36976</v>
          </cell>
        </row>
        <row r="106">
          <cell r="A106">
            <v>36976</v>
          </cell>
        </row>
        <row r="107">
          <cell r="A107">
            <v>36976</v>
          </cell>
        </row>
        <row r="108">
          <cell r="A108">
            <v>36976</v>
          </cell>
        </row>
        <row r="109">
          <cell r="A109">
            <v>36976</v>
          </cell>
        </row>
        <row r="110">
          <cell r="A110">
            <v>36976</v>
          </cell>
        </row>
        <row r="111">
          <cell r="A111">
            <v>36976</v>
          </cell>
        </row>
        <row r="112">
          <cell r="A112">
            <v>36976</v>
          </cell>
        </row>
        <row r="113">
          <cell r="A113">
            <v>36976</v>
          </cell>
        </row>
        <row r="114">
          <cell r="A114">
            <v>36976</v>
          </cell>
        </row>
        <row r="115">
          <cell r="A115">
            <v>36976</v>
          </cell>
        </row>
        <row r="116">
          <cell r="A116">
            <v>36976</v>
          </cell>
        </row>
        <row r="117">
          <cell r="A117">
            <v>36976</v>
          </cell>
        </row>
        <row r="118">
          <cell r="A118">
            <v>36975</v>
          </cell>
        </row>
        <row r="119">
          <cell r="A119">
            <v>36975</v>
          </cell>
        </row>
        <row r="120">
          <cell r="A120">
            <v>36975</v>
          </cell>
        </row>
        <row r="121">
          <cell r="A121">
            <v>36975</v>
          </cell>
        </row>
        <row r="122">
          <cell r="A122">
            <v>36975</v>
          </cell>
        </row>
        <row r="123">
          <cell r="A123">
            <v>36975</v>
          </cell>
        </row>
        <row r="124">
          <cell r="A124">
            <v>36975</v>
          </cell>
        </row>
        <row r="125">
          <cell r="A125">
            <v>36975</v>
          </cell>
        </row>
        <row r="126">
          <cell r="A126">
            <v>36975</v>
          </cell>
        </row>
        <row r="127">
          <cell r="A127">
            <v>36975</v>
          </cell>
        </row>
        <row r="128">
          <cell r="A128">
            <v>36975</v>
          </cell>
        </row>
        <row r="129">
          <cell r="A129">
            <v>36975</v>
          </cell>
        </row>
        <row r="130">
          <cell r="A130">
            <v>36975</v>
          </cell>
        </row>
        <row r="131">
          <cell r="A131">
            <v>36975</v>
          </cell>
        </row>
        <row r="132">
          <cell r="A132">
            <v>36975</v>
          </cell>
        </row>
        <row r="133">
          <cell r="A133">
            <v>36975</v>
          </cell>
        </row>
        <row r="134">
          <cell r="A134">
            <v>36975</v>
          </cell>
        </row>
        <row r="135">
          <cell r="A135">
            <v>36975</v>
          </cell>
        </row>
        <row r="136">
          <cell r="A136">
            <v>36975</v>
          </cell>
        </row>
        <row r="137">
          <cell r="A137">
            <v>36975</v>
          </cell>
        </row>
        <row r="138">
          <cell r="A138">
            <v>36975</v>
          </cell>
        </row>
        <row r="139">
          <cell r="A139">
            <v>36975</v>
          </cell>
        </row>
        <row r="140">
          <cell r="A140">
            <v>36975</v>
          </cell>
        </row>
        <row r="141">
          <cell r="A141">
            <v>36975</v>
          </cell>
        </row>
        <row r="142">
          <cell r="A142">
            <v>36975</v>
          </cell>
        </row>
        <row r="143">
          <cell r="A143">
            <v>36975</v>
          </cell>
        </row>
        <row r="144">
          <cell r="A144">
            <v>36975</v>
          </cell>
        </row>
        <row r="145">
          <cell r="A145">
            <v>36975</v>
          </cell>
        </row>
        <row r="146">
          <cell r="A146">
            <v>36975</v>
          </cell>
        </row>
        <row r="147">
          <cell r="A147">
            <v>36975</v>
          </cell>
        </row>
        <row r="148">
          <cell r="A148">
            <v>36975</v>
          </cell>
        </row>
        <row r="149">
          <cell r="A149">
            <v>36975</v>
          </cell>
        </row>
        <row r="150">
          <cell r="A150">
            <v>36975</v>
          </cell>
        </row>
        <row r="151">
          <cell r="A151">
            <v>36975</v>
          </cell>
        </row>
        <row r="152">
          <cell r="A152">
            <v>36975</v>
          </cell>
        </row>
        <row r="153">
          <cell r="A153">
            <v>36975</v>
          </cell>
        </row>
        <row r="154">
          <cell r="A154">
            <v>36975</v>
          </cell>
        </row>
        <row r="155">
          <cell r="A155">
            <v>36975</v>
          </cell>
        </row>
        <row r="156">
          <cell r="A156">
            <v>36975</v>
          </cell>
        </row>
        <row r="157">
          <cell r="A157">
            <v>36975</v>
          </cell>
        </row>
        <row r="158">
          <cell r="A158">
            <v>36975</v>
          </cell>
        </row>
        <row r="159">
          <cell r="A159">
            <v>36975</v>
          </cell>
        </row>
        <row r="160">
          <cell r="A160">
            <v>36975</v>
          </cell>
        </row>
        <row r="161">
          <cell r="A161">
            <v>36975</v>
          </cell>
        </row>
        <row r="162">
          <cell r="A162">
            <v>36975</v>
          </cell>
        </row>
        <row r="163">
          <cell r="A163">
            <v>36975</v>
          </cell>
        </row>
        <row r="164">
          <cell r="A164">
            <v>36975</v>
          </cell>
        </row>
        <row r="165">
          <cell r="A165">
            <v>36975</v>
          </cell>
        </row>
        <row r="166">
          <cell r="A166">
            <v>36975</v>
          </cell>
        </row>
        <row r="167">
          <cell r="A167">
            <v>36975</v>
          </cell>
        </row>
        <row r="168">
          <cell r="A168">
            <v>36975</v>
          </cell>
        </row>
        <row r="169">
          <cell r="A169">
            <v>36975</v>
          </cell>
        </row>
        <row r="170">
          <cell r="A170">
            <v>36975</v>
          </cell>
        </row>
        <row r="171">
          <cell r="A171">
            <v>36975</v>
          </cell>
        </row>
        <row r="172">
          <cell r="A172">
            <v>36975</v>
          </cell>
        </row>
        <row r="173">
          <cell r="A173">
            <v>36975</v>
          </cell>
        </row>
        <row r="174">
          <cell r="A174">
            <v>36975</v>
          </cell>
        </row>
        <row r="175">
          <cell r="A175">
            <v>36975</v>
          </cell>
        </row>
        <row r="176">
          <cell r="A176">
            <v>36975</v>
          </cell>
        </row>
        <row r="177">
          <cell r="A177">
            <v>36975</v>
          </cell>
        </row>
        <row r="178">
          <cell r="A178">
            <v>36975</v>
          </cell>
        </row>
        <row r="179">
          <cell r="A179">
            <v>36975</v>
          </cell>
        </row>
        <row r="180">
          <cell r="A180">
            <v>36975</v>
          </cell>
        </row>
        <row r="181">
          <cell r="A181">
            <v>36975</v>
          </cell>
        </row>
        <row r="182">
          <cell r="A182">
            <v>36975</v>
          </cell>
        </row>
        <row r="183">
          <cell r="A183">
            <v>36975</v>
          </cell>
        </row>
        <row r="184">
          <cell r="A184">
            <v>36975</v>
          </cell>
        </row>
        <row r="185">
          <cell r="A185">
            <v>36975</v>
          </cell>
        </row>
        <row r="186">
          <cell r="A186">
            <v>36975</v>
          </cell>
        </row>
        <row r="187">
          <cell r="A187">
            <v>36975</v>
          </cell>
        </row>
        <row r="188">
          <cell r="A188">
            <v>36975</v>
          </cell>
        </row>
        <row r="189">
          <cell r="A189">
            <v>36975</v>
          </cell>
        </row>
        <row r="190">
          <cell r="A190">
            <v>36975</v>
          </cell>
        </row>
        <row r="191">
          <cell r="A191">
            <v>36975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ips"/>
      <sheetName val="Raw Data"/>
      <sheetName val="NERC Holidays"/>
      <sheetName val="PJM Analysis"/>
    </sheetNames>
    <sheetDataSet>
      <sheetData sheetId="0"/>
      <sheetData sheetId="1">
        <row r="1">
          <cell r="A1" t="str">
            <v>DATE</v>
          </cell>
          <cell r="B1" t="str">
            <v>HOUR</v>
          </cell>
          <cell r="C1" t="str">
            <v>WESTERNHUB(TW)</v>
          </cell>
          <cell r="D1" t="str">
            <v>EASTERNHUB(TW)</v>
          </cell>
          <cell r="E1" t="str">
            <v>DPLSOUTH(TW)</v>
          </cell>
          <cell r="F1" t="str">
            <v>NYPP-E(TW)</v>
          </cell>
          <cell r="G1" t="str">
            <v>WESCOSVI(TW)</v>
          </cell>
          <cell r="H1" t="str">
            <v>WESTERNHUB(DA)</v>
          </cell>
          <cell r="I1" t="str">
            <v>EASTERNHUB(DA)</v>
          </cell>
          <cell r="J1" t="str">
            <v>DPLSOUTH(DA)</v>
          </cell>
          <cell r="K1" t="str">
            <v>NYPP-E(DA)</v>
          </cell>
          <cell r="L1" t="str">
            <v>WESCOSVI(DA)</v>
          </cell>
          <cell r="M1" t="str">
            <v>Load</v>
          </cell>
          <cell r="N1" t="str">
            <v>MonthName</v>
          </cell>
          <cell r="O1" t="str">
            <v>Day Num</v>
          </cell>
          <cell r="P1" t="str">
            <v>DayName</v>
          </cell>
          <cell r="Q1" t="str">
            <v>Year</v>
          </cell>
          <cell r="R1" t="str">
            <v>Period</v>
          </cell>
          <cell r="S1" t="str">
            <v>Q</v>
          </cell>
          <cell r="T1" t="str">
            <v>Anlys_Pd</v>
          </cell>
          <cell r="U1" t="str">
            <v>WH RT-DA</v>
          </cell>
        </row>
        <row r="2">
          <cell r="A2">
            <v>36905</v>
          </cell>
        </row>
        <row r="3">
          <cell r="A3">
            <v>36905</v>
          </cell>
        </row>
        <row r="4">
          <cell r="A4">
            <v>36905</v>
          </cell>
        </row>
        <row r="5">
          <cell r="A5">
            <v>36905</v>
          </cell>
        </row>
        <row r="6">
          <cell r="A6">
            <v>36905</v>
          </cell>
        </row>
        <row r="7">
          <cell r="A7">
            <v>36905</v>
          </cell>
        </row>
        <row r="8">
          <cell r="A8">
            <v>36905</v>
          </cell>
        </row>
        <row r="9">
          <cell r="A9">
            <v>36905</v>
          </cell>
        </row>
        <row r="10">
          <cell r="A10">
            <v>36905</v>
          </cell>
        </row>
        <row r="11">
          <cell r="A11">
            <v>36905</v>
          </cell>
        </row>
        <row r="12">
          <cell r="A12">
            <v>36905</v>
          </cell>
        </row>
        <row r="13">
          <cell r="A13">
            <v>36905</v>
          </cell>
        </row>
        <row r="14">
          <cell r="A14">
            <v>36905</v>
          </cell>
        </row>
        <row r="15">
          <cell r="A15">
            <v>36905</v>
          </cell>
        </row>
        <row r="16">
          <cell r="A16">
            <v>36905</v>
          </cell>
        </row>
        <row r="17">
          <cell r="A17">
            <v>36905</v>
          </cell>
        </row>
        <row r="18">
          <cell r="A18">
            <v>36905</v>
          </cell>
        </row>
        <row r="19">
          <cell r="A19">
            <v>36905</v>
          </cell>
        </row>
        <row r="20">
          <cell r="A20">
            <v>36905</v>
          </cell>
        </row>
        <row r="21">
          <cell r="A21">
            <v>36905</v>
          </cell>
        </row>
        <row r="22">
          <cell r="A22">
            <v>36905</v>
          </cell>
        </row>
        <row r="23">
          <cell r="A23">
            <v>36905</v>
          </cell>
        </row>
        <row r="24">
          <cell r="A24">
            <v>36905</v>
          </cell>
        </row>
        <row r="25">
          <cell r="A25">
            <v>36905</v>
          </cell>
        </row>
        <row r="26">
          <cell r="A26">
            <v>36906</v>
          </cell>
        </row>
        <row r="27">
          <cell r="A27">
            <v>36906</v>
          </cell>
        </row>
        <row r="28">
          <cell r="A28">
            <v>36906</v>
          </cell>
        </row>
        <row r="29">
          <cell r="A29">
            <v>36906</v>
          </cell>
        </row>
        <row r="30">
          <cell r="A30">
            <v>36906</v>
          </cell>
        </row>
        <row r="31">
          <cell r="A31">
            <v>36906</v>
          </cell>
        </row>
        <row r="32">
          <cell r="A32">
            <v>36906</v>
          </cell>
        </row>
        <row r="33">
          <cell r="A33">
            <v>36906</v>
          </cell>
        </row>
        <row r="34">
          <cell r="A34">
            <v>36906</v>
          </cell>
        </row>
        <row r="35">
          <cell r="A35">
            <v>36906</v>
          </cell>
        </row>
        <row r="36">
          <cell r="A36">
            <v>36906</v>
          </cell>
        </row>
        <row r="37">
          <cell r="A37">
            <v>36906</v>
          </cell>
        </row>
        <row r="38">
          <cell r="A38">
            <v>36906</v>
          </cell>
        </row>
        <row r="39">
          <cell r="A39">
            <v>36906</v>
          </cell>
        </row>
        <row r="40">
          <cell r="A40">
            <v>36906</v>
          </cell>
        </row>
        <row r="41">
          <cell r="A41">
            <v>36906</v>
          </cell>
        </row>
        <row r="42">
          <cell r="A42">
            <v>36906</v>
          </cell>
        </row>
        <row r="43">
          <cell r="A43">
            <v>36906</v>
          </cell>
        </row>
        <row r="44">
          <cell r="A44">
            <v>36906</v>
          </cell>
        </row>
        <row r="45">
          <cell r="A45">
            <v>36906</v>
          </cell>
        </row>
        <row r="46">
          <cell r="A46">
            <v>36906</v>
          </cell>
        </row>
        <row r="47">
          <cell r="A47">
            <v>36906</v>
          </cell>
        </row>
        <row r="48">
          <cell r="A48">
            <v>36906</v>
          </cell>
        </row>
        <row r="49">
          <cell r="A49">
            <v>36906</v>
          </cell>
        </row>
        <row r="50">
          <cell r="A50">
            <v>36907</v>
          </cell>
        </row>
        <row r="51">
          <cell r="A51">
            <v>36907</v>
          </cell>
        </row>
        <row r="52">
          <cell r="A52">
            <v>36907</v>
          </cell>
        </row>
        <row r="53">
          <cell r="A53">
            <v>36907</v>
          </cell>
        </row>
        <row r="54">
          <cell r="A54">
            <v>36907</v>
          </cell>
        </row>
        <row r="55">
          <cell r="A55">
            <v>36907</v>
          </cell>
        </row>
        <row r="56">
          <cell r="A56">
            <v>36907</v>
          </cell>
        </row>
        <row r="57">
          <cell r="A57">
            <v>36907</v>
          </cell>
        </row>
        <row r="58">
          <cell r="A58">
            <v>36907</v>
          </cell>
        </row>
        <row r="59">
          <cell r="A59">
            <v>36907</v>
          </cell>
        </row>
        <row r="60">
          <cell r="A60">
            <v>36907</v>
          </cell>
        </row>
        <row r="61">
          <cell r="A61">
            <v>36907</v>
          </cell>
        </row>
        <row r="62">
          <cell r="A62">
            <v>36907</v>
          </cell>
        </row>
        <row r="63">
          <cell r="A63">
            <v>36907</v>
          </cell>
        </row>
        <row r="64">
          <cell r="A64">
            <v>36907</v>
          </cell>
        </row>
        <row r="65">
          <cell r="A65">
            <v>36907</v>
          </cell>
        </row>
        <row r="66">
          <cell r="A66">
            <v>36907</v>
          </cell>
        </row>
        <row r="67">
          <cell r="A67">
            <v>36907</v>
          </cell>
        </row>
        <row r="68">
          <cell r="A68">
            <v>36907</v>
          </cell>
        </row>
        <row r="69">
          <cell r="A69">
            <v>36907</v>
          </cell>
        </row>
        <row r="70">
          <cell r="A70">
            <v>36907</v>
          </cell>
        </row>
        <row r="71">
          <cell r="A71">
            <v>36907</v>
          </cell>
        </row>
        <row r="72">
          <cell r="A72">
            <v>36907</v>
          </cell>
        </row>
        <row r="73">
          <cell r="A73">
            <v>36907</v>
          </cell>
        </row>
        <row r="74">
          <cell r="A74">
            <v>36908</v>
          </cell>
        </row>
        <row r="75">
          <cell r="A75">
            <v>36908</v>
          </cell>
        </row>
        <row r="76">
          <cell r="A76">
            <v>36908</v>
          </cell>
        </row>
        <row r="77">
          <cell r="A77">
            <v>36908</v>
          </cell>
        </row>
        <row r="78">
          <cell r="A78">
            <v>36908</v>
          </cell>
        </row>
        <row r="79">
          <cell r="A79">
            <v>36908</v>
          </cell>
        </row>
        <row r="80">
          <cell r="A80">
            <v>36908</v>
          </cell>
        </row>
        <row r="81">
          <cell r="A81">
            <v>36908</v>
          </cell>
        </row>
        <row r="82">
          <cell r="A82">
            <v>36908</v>
          </cell>
        </row>
        <row r="83">
          <cell r="A83">
            <v>36908</v>
          </cell>
        </row>
        <row r="84">
          <cell r="A84">
            <v>36908</v>
          </cell>
        </row>
        <row r="85">
          <cell r="A85">
            <v>36908</v>
          </cell>
        </row>
        <row r="86">
          <cell r="A86">
            <v>36908</v>
          </cell>
        </row>
        <row r="87">
          <cell r="A87">
            <v>36908</v>
          </cell>
        </row>
        <row r="88">
          <cell r="A88">
            <v>36908</v>
          </cell>
        </row>
        <row r="89">
          <cell r="A89">
            <v>36908</v>
          </cell>
        </row>
        <row r="90">
          <cell r="A90">
            <v>36908</v>
          </cell>
        </row>
        <row r="91">
          <cell r="A91">
            <v>36908</v>
          </cell>
        </row>
        <row r="92">
          <cell r="A92">
            <v>36908</v>
          </cell>
        </row>
        <row r="93">
          <cell r="A93">
            <v>36908</v>
          </cell>
        </row>
        <row r="94">
          <cell r="A94">
            <v>36908</v>
          </cell>
        </row>
        <row r="95">
          <cell r="A95">
            <v>36908</v>
          </cell>
        </row>
        <row r="96">
          <cell r="A96">
            <v>36908</v>
          </cell>
        </row>
        <row r="97">
          <cell r="A97">
            <v>36908</v>
          </cell>
        </row>
        <row r="98">
          <cell r="A98">
            <v>36909</v>
          </cell>
        </row>
        <row r="99">
          <cell r="A99">
            <v>36909</v>
          </cell>
        </row>
        <row r="100">
          <cell r="A100">
            <v>36909</v>
          </cell>
        </row>
        <row r="101">
          <cell r="A101">
            <v>36909</v>
          </cell>
        </row>
        <row r="102">
          <cell r="A102">
            <v>36909</v>
          </cell>
        </row>
        <row r="103">
          <cell r="A103">
            <v>36909</v>
          </cell>
        </row>
        <row r="104">
          <cell r="A104">
            <v>36909</v>
          </cell>
        </row>
        <row r="105">
          <cell r="A105">
            <v>36909</v>
          </cell>
        </row>
        <row r="106">
          <cell r="A106">
            <v>36909</v>
          </cell>
        </row>
        <row r="107">
          <cell r="A107">
            <v>36909</v>
          </cell>
        </row>
        <row r="108">
          <cell r="A108">
            <v>36909</v>
          </cell>
        </row>
        <row r="109">
          <cell r="A109">
            <v>36909</v>
          </cell>
        </row>
        <row r="110">
          <cell r="A110">
            <v>36909</v>
          </cell>
        </row>
        <row r="111">
          <cell r="A111">
            <v>36909</v>
          </cell>
        </row>
        <row r="112">
          <cell r="A112">
            <v>36909</v>
          </cell>
        </row>
        <row r="113">
          <cell r="A113">
            <v>36909</v>
          </cell>
        </row>
        <row r="114">
          <cell r="A114">
            <v>36909</v>
          </cell>
        </row>
        <row r="115">
          <cell r="A115">
            <v>36909</v>
          </cell>
        </row>
        <row r="116">
          <cell r="A116">
            <v>36909</v>
          </cell>
        </row>
        <row r="117">
          <cell r="A117">
            <v>36909</v>
          </cell>
        </row>
        <row r="118">
          <cell r="A118">
            <v>36909</v>
          </cell>
        </row>
        <row r="119">
          <cell r="A119">
            <v>36909</v>
          </cell>
        </row>
        <row r="120">
          <cell r="A120">
            <v>36909</v>
          </cell>
        </row>
        <row r="121">
          <cell r="A121">
            <v>36909</v>
          </cell>
        </row>
        <row r="122">
          <cell r="A122">
            <v>36910</v>
          </cell>
        </row>
        <row r="123">
          <cell r="A123">
            <v>36910</v>
          </cell>
        </row>
        <row r="124">
          <cell r="A124">
            <v>36910</v>
          </cell>
        </row>
        <row r="125">
          <cell r="A125">
            <v>36910</v>
          </cell>
        </row>
        <row r="126">
          <cell r="A126">
            <v>36910</v>
          </cell>
        </row>
        <row r="127">
          <cell r="A127">
            <v>36910</v>
          </cell>
        </row>
        <row r="128">
          <cell r="A128">
            <v>36910</v>
          </cell>
        </row>
        <row r="129">
          <cell r="A129">
            <v>36910</v>
          </cell>
        </row>
        <row r="130">
          <cell r="A130">
            <v>36910</v>
          </cell>
        </row>
        <row r="131">
          <cell r="A131">
            <v>36910</v>
          </cell>
        </row>
        <row r="132">
          <cell r="A132">
            <v>36910</v>
          </cell>
        </row>
        <row r="133">
          <cell r="A133">
            <v>36910</v>
          </cell>
        </row>
        <row r="134">
          <cell r="A134">
            <v>36910</v>
          </cell>
        </row>
        <row r="135">
          <cell r="A135">
            <v>36910</v>
          </cell>
        </row>
        <row r="136">
          <cell r="A136">
            <v>36910</v>
          </cell>
        </row>
        <row r="137">
          <cell r="A137">
            <v>36910</v>
          </cell>
        </row>
        <row r="138">
          <cell r="A138">
            <v>36910</v>
          </cell>
        </row>
        <row r="139">
          <cell r="A139">
            <v>36910</v>
          </cell>
        </row>
        <row r="140">
          <cell r="A140">
            <v>36910</v>
          </cell>
        </row>
        <row r="141">
          <cell r="A141">
            <v>36910</v>
          </cell>
        </row>
        <row r="142">
          <cell r="A142">
            <v>36910</v>
          </cell>
        </row>
        <row r="143">
          <cell r="A143">
            <v>36910</v>
          </cell>
        </row>
        <row r="144">
          <cell r="A144">
            <v>36910</v>
          </cell>
        </row>
        <row r="145">
          <cell r="A145">
            <v>36910</v>
          </cell>
        </row>
        <row r="146">
          <cell r="A146">
            <v>36911</v>
          </cell>
        </row>
        <row r="147">
          <cell r="A147">
            <v>36911</v>
          </cell>
        </row>
        <row r="148">
          <cell r="A148">
            <v>36911</v>
          </cell>
        </row>
        <row r="149">
          <cell r="A149">
            <v>36911</v>
          </cell>
        </row>
        <row r="150">
          <cell r="A150">
            <v>36911</v>
          </cell>
        </row>
        <row r="151">
          <cell r="A151">
            <v>36911</v>
          </cell>
        </row>
        <row r="152">
          <cell r="A152">
            <v>36911</v>
          </cell>
        </row>
        <row r="153">
          <cell r="A153">
            <v>36911</v>
          </cell>
        </row>
        <row r="154">
          <cell r="A154">
            <v>36911</v>
          </cell>
        </row>
        <row r="155">
          <cell r="A155">
            <v>36911</v>
          </cell>
        </row>
        <row r="156">
          <cell r="A156">
            <v>36911</v>
          </cell>
        </row>
        <row r="157">
          <cell r="A157">
            <v>36911</v>
          </cell>
        </row>
        <row r="158">
          <cell r="A158">
            <v>36911</v>
          </cell>
        </row>
        <row r="159">
          <cell r="A159">
            <v>36911</v>
          </cell>
        </row>
        <row r="160">
          <cell r="A160">
            <v>36911</v>
          </cell>
        </row>
        <row r="161">
          <cell r="A161">
            <v>36911</v>
          </cell>
        </row>
        <row r="162">
          <cell r="A162">
            <v>36911</v>
          </cell>
        </row>
        <row r="163">
          <cell r="A163">
            <v>36911</v>
          </cell>
        </row>
        <row r="164">
          <cell r="A164">
            <v>36911</v>
          </cell>
        </row>
        <row r="165">
          <cell r="A165">
            <v>36911</v>
          </cell>
        </row>
        <row r="166">
          <cell r="A166">
            <v>36911</v>
          </cell>
        </row>
        <row r="167">
          <cell r="A167">
            <v>36911</v>
          </cell>
        </row>
        <row r="168">
          <cell r="A168">
            <v>36911</v>
          </cell>
        </row>
        <row r="169">
          <cell r="A169">
            <v>36911</v>
          </cell>
        </row>
        <row r="170">
          <cell r="A170">
            <v>36912</v>
          </cell>
        </row>
        <row r="171">
          <cell r="A171">
            <v>36912</v>
          </cell>
        </row>
        <row r="172">
          <cell r="A172">
            <v>36912</v>
          </cell>
        </row>
        <row r="173">
          <cell r="A173">
            <v>36912</v>
          </cell>
        </row>
        <row r="174">
          <cell r="A174">
            <v>36912</v>
          </cell>
        </row>
        <row r="175">
          <cell r="A175">
            <v>36912</v>
          </cell>
        </row>
        <row r="176">
          <cell r="A176">
            <v>36912</v>
          </cell>
        </row>
        <row r="177">
          <cell r="A177">
            <v>36912</v>
          </cell>
        </row>
        <row r="178">
          <cell r="A178">
            <v>36912</v>
          </cell>
        </row>
        <row r="179">
          <cell r="A179">
            <v>36912</v>
          </cell>
        </row>
        <row r="180">
          <cell r="A180">
            <v>36912</v>
          </cell>
        </row>
        <row r="181">
          <cell r="A181">
            <v>36912</v>
          </cell>
        </row>
        <row r="182">
          <cell r="A182">
            <v>36912</v>
          </cell>
        </row>
        <row r="183">
          <cell r="A183">
            <v>36912</v>
          </cell>
        </row>
        <row r="184">
          <cell r="A184">
            <v>36912</v>
          </cell>
        </row>
        <row r="185">
          <cell r="A185">
            <v>36912</v>
          </cell>
        </row>
        <row r="186">
          <cell r="A186">
            <v>36912</v>
          </cell>
        </row>
        <row r="187">
          <cell r="A187">
            <v>36912</v>
          </cell>
        </row>
        <row r="188">
          <cell r="A188">
            <v>36912</v>
          </cell>
        </row>
        <row r="189">
          <cell r="A189">
            <v>36912</v>
          </cell>
        </row>
        <row r="190">
          <cell r="A190">
            <v>36912</v>
          </cell>
        </row>
        <row r="191">
          <cell r="A191">
            <v>36912</v>
          </cell>
        </row>
        <row r="192">
          <cell r="A192">
            <v>36912</v>
          </cell>
        </row>
        <row r="193">
          <cell r="A193">
            <v>36912</v>
          </cell>
        </row>
        <row r="194">
          <cell r="A194">
            <v>36913</v>
          </cell>
        </row>
        <row r="195">
          <cell r="A195">
            <v>36913</v>
          </cell>
        </row>
        <row r="196">
          <cell r="A196">
            <v>36913</v>
          </cell>
        </row>
        <row r="197">
          <cell r="A197">
            <v>36913</v>
          </cell>
        </row>
        <row r="198">
          <cell r="A198">
            <v>36913</v>
          </cell>
        </row>
        <row r="199">
          <cell r="A199">
            <v>36913</v>
          </cell>
        </row>
        <row r="200">
          <cell r="A200">
            <v>36913</v>
          </cell>
        </row>
        <row r="201">
          <cell r="A201">
            <v>36913</v>
          </cell>
        </row>
        <row r="202">
          <cell r="A202">
            <v>36913</v>
          </cell>
        </row>
        <row r="203">
          <cell r="A203">
            <v>36913</v>
          </cell>
        </row>
        <row r="204">
          <cell r="A204">
            <v>36913</v>
          </cell>
        </row>
        <row r="205">
          <cell r="A205">
            <v>36913</v>
          </cell>
        </row>
        <row r="206">
          <cell r="A206">
            <v>36913</v>
          </cell>
        </row>
        <row r="207">
          <cell r="A207">
            <v>36913</v>
          </cell>
        </row>
        <row r="208">
          <cell r="A208">
            <v>36913</v>
          </cell>
        </row>
        <row r="209">
          <cell r="A209">
            <v>36913</v>
          </cell>
        </row>
        <row r="210">
          <cell r="A210">
            <v>36913</v>
          </cell>
        </row>
        <row r="211">
          <cell r="A211">
            <v>36913</v>
          </cell>
        </row>
        <row r="212">
          <cell r="A212">
            <v>36913</v>
          </cell>
        </row>
        <row r="213">
          <cell r="A213">
            <v>36913</v>
          </cell>
        </row>
        <row r="214">
          <cell r="A214">
            <v>36913</v>
          </cell>
        </row>
        <row r="215">
          <cell r="A215">
            <v>36913</v>
          </cell>
        </row>
        <row r="216">
          <cell r="A216">
            <v>36913</v>
          </cell>
        </row>
        <row r="217">
          <cell r="A217">
            <v>36913</v>
          </cell>
        </row>
        <row r="218">
          <cell r="A218">
            <v>36914</v>
          </cell>
        </row>
        <row r="219">
          <cell r="A219">
            <v>36914</v>
          </cell>
        </row>
        <row r="220">
          <cell r="A220">
            <v>36914</v>
          </cell>
        </row>
        <row r="221">
          <cell r="A221">
            <v>36914</v>
          </cell>
        </row>
        <row r="222">
          <cell r="A222">
            <v>36914</v>
          </cell>
        </row>
        <row r="223">
          <cell r="A223">
            <v>36914</v>
          </cell>
        </row>
        <row r="224">
          <cell r="A224">
            <v>36914</v>
          </cell>
        </row>
        <row r="225">
          <cell r="A225">
            <v>36914</v>
          </cell>
        </row>
        <row r="226">
          <cell r="A226">
            <v>36914</v>
          </cell>
        </row>
        <row r="227">
          <cell r="A227">
            <v>36914</v>
          </cell>
        </row>
        <row r="228">
          <cell r="A228">
            <v>36914</v>
          </cell>
        </row>
        <row r="229">
          <cell r="A229">
            <v>36914</v>
          </cell>
        </row>
        <row r="230">
          <cell r="A230">
            <v>36914</v>
          </cell>
        </row>
        <row r="231">
          <cell r="A231">
            <v>36914</v>
          </cell>
        </row>
        <row r="232">
          <cell r="A232">
            <v>36914</v>
          </cell>
        </row>
        <row r="233">
          <cell r="A233">
            <v>36914</v>
          </cell>
        </row>
        <row r="234">
          <cell r="A234">
            <v>36914</v>
          </cell>
        </row>
        <row r="235">
          <cell r="A235">
            <v>36914</v>
          </cell>
        </row>
        <row r="236">
          <cell r="A236">
            <v>36914</v>
          </cell>
        </row>
        <row r="237">
          <cell r="A237">
            <v>36914</v>
          </cell>
        </row>
        <row r="238">
          <cell r="A238">
            <v>36914</v>
          </cell>
        </row>
        <row r="239">
          <cell r="A239">
            <v>36914</v>
          </cell>
        </row>
        <row r="240">
          <cell r="A240">
            <v>36914</v>
          </cell>
        </row>
        <row r="241">
          <cell r="A241">
            <v>36914</v>
          </cell>
        </row>
        <row r="242">
          <cell r="A242">
            <v>36915</v>
          </cell>
        </row>
        <row r="243">
          <cell r="A243">
            <v>36915</v>
          </cell>
        </row>
        <row r="244">
          <cell r="A244">
            <v>36915</v>
          </cell>
        </row>
        <row r="245">
          <cell r="A245">
            <v>36915</v>
          </cell>
        </row>
        <row r="246">
          <cell r="A246">
            <v>36915</v>
          </cell>
        </row>
        <row r="247">
          <cell r="A247">
            <v>36915</v>
          </cell>
        </row>
        <row r="248">
          <cell r="A248">
            <v>36915</v>
          </cell>
        </row>
        <row r="249">
          <cell r="A249">
            <v>36915</v>
          </cell>
        </row>
        <row r="250">
          <cell r="A250">
            <v>36915</v>
          </cell>
        </row>
        <row r="251">
          <cell r="A251">
            <v>36915</v>
          </cell>
        </row>
        <row r="252">
          <cell r="A252">
            <v>36915</v>
          </cell>
        </row>
        <row r="253">
          <cell r="A253">
            <v>36915</v>
          </cell>
        </row>
        <row r="254">
          <cell r="A254">
            <v>36915</v>
          </cell>
        </row>
        <row r="255">
          <cell r="A255">
            <v>36915</v>
          </cell>
        </row>
        <row r="256">
          <cell r="A256">
            <v>36915</v>
          </cell>
        </row>
        <row r="257">
          <cell r="A257">
            <v>36915</v>
          </cell>
        </row>
        <row r="258">
          <cell r="A258">
            <v>36915</v>
          </cell>
        </row>
        <row r="259">
          <cell r="A259">
            <v>36915</v>
          </cell>
        </row>
        <row r="260">
          <cell r="A260">
            <v>36915</v>
          </cell>
        </row>
        <row r="261">
          <cell r="A261">
            <v>36915</v>
          </cell>
        </row>
        <row r="262">
          <cell r="A262">
            <v>36915</v>
          </cell>
        </row>
        <row r="263">
          <cell r="A263">
            <v>36915</v>
          </cell>
        </row>
        <row r="264">
          <cell r="A264">
            <v>36915</v>
          </cell>
        </row>
        <row r="265">
          <cell r="A265">
            <v>36915</v>
          </cell>
        </row>
        <row r="266">
          <cell r="A266">
            <v>36916</v>
          </cell>
        </row>
        <row r="267">
          <cell r="A267">
            <v>36916</v>
          </cell>
        </row>
        <row r="268">
          <cell r="A268">
            <v>36916</v>
          </cell>
        </row>
        <row r="269">
          <cell r="A269">
            <v>36916</v>
          </cell>
        </row>
        <row r="270">
          <cell r="A270">
            <v>36916</v>
          </cell>
        </row>
        <row r="271">
          <cell r="A271">
            <v>36916</v>
          </cell>
        </row>
        <row r="272">
          <cell r="A272">
            <v>36916</v>
          </cell>
        </row>
        <row r="273">
          <cell r="A273">
            <v>36916</v>
          </cell>
        </row>
        <row r="274">
          <cell r="A274">
            <v>36916</v>
          </cell>
        </row>
        <row r="275">
          <cell r="A275">
            <v>36916</v>
          </cell>
        </row>
        <row r="276">
          <cell r="A276">
            <v>36916</v>
          </cell>
        </row>
        <row r="277">
          <cell r="A277">
            <v>36916</v>
          </cell>
        </row>
        <row r="278">
          <cell r="A278">
            <v>36916</v>
          </cell>
        </row>
        <row r="279">
          <cell r="A279">
            <v>36916</v>
          </cell>
        </row>
        <row r="280">
          <cell r="A280">
            <v>36916</v>
          </cell>
        </row>
        <row r="281">
          <cell r="A281">
            <v>36916</v>
          </cell>
        </row>
        <row r="282">
          <cell r="A282">
            <v>36916</v>
          </cell>
        </row>
        <row r="283">
          <cell r="A283">
            <v>36916</v>
          </cell>
        </row>
        <row r="284">
          <cell r="A284">
            <v>36916</v>
          </cell>
        </row>
        <row r="285">
          <cell r="A285">
            <v>36916</v>
          </cell>
        </row>
        <row r="286">
          <cell r="A286">
            <v>36916</v>
          </cell>
        </row>
        <row r="287">
          <cell r="A287">
            <v>36916</v>
          </cell>
        </row>
        <row r="288">
          <cell r="A288">
            <v>36916</v>
          </cell>
        </row>
        <row r="289">
          <cell r="A289">
            <v>36916</v>
          </cell>
        </row>
        <row r="290">
          <cell r="A290">
            <v>36917</v>
          </cell>
        </row>
        <row r="291">
          <cell r="A291">
            <v>36917</v>
          </cell>
        </row>
        <row r="292">
          <cell r="A292">
            <v>36917</v>
          </cell>
        </row>
        <row r="293">
          <cell r="A293">
            <v>36917</v>
          </cell>
        </row>
        <row r="294">
          <cell r="A294">
            <v>36917</v>
          </cell>
        </row>
        <row r="295">
          <cell r="A295">
            <v>36917</v>
          </cell>
        </row>
        <row r="296">
          <cell r="A296">
            <v>36917</v>
          </cell>
        </row>
        <row r="297">
          <cell r="A297">
            <v>36917</v>
          </cell>
        </row>
        <row r="298">
          <cell r="A298">
            <v>36917</v>
          </cell>
        </row>
        <row r="299">
          <cell r="A299">
            <v>36917</v>
          </cell>
        </row>
        <row r="300">
          <cell r="A300">
            <v>36917</v>
          </cell>
        </row>
        <row r="301">
          <cell r="A301">
            <v>36917</v>
          </cell>
        </row>
        <row r="302">
          <cell r="A302">
            <v>36917</v>
          </cell>
        </row>
        <row r="303">
          <cell r="A303">
            <v>36917</v>
          </cell>
        </row>
        <row r="304">
          <cell r="A304">
            <v>36917</v>
          </cell>
        </row>
        <row r="305">
          <cell r="A305">
            <v>36917</v>
          </cell>
        </row>
        <row r="306">
          <cell r="A306">
            <v>36917</v>
          </cell>
        </row>
        <row r="307">
          <cell r="A307">
            <v>36917</v>
          </cell>
        </row>
        <row r="308">
          <cell r="A308">
            <v>36917</v>
          </cell>
        </row>
        <row r="309">
          <cell r="A309">
            <v>36917</v>
          </cell>
        </row>
        <row r="310">
          <cell r="A310">
            <v>36917</v>
          </cell>
        </row>
        <row r="311">
          <cell r="A311">
            <v>36917</v>
          </cell>
        </row>
        <row r="312">
          <cell r="A312">
            <v>36917</v>
          </cell>
        </row>
        <row r="313">
          <cell r="A313">
            <v>36917</v>
          </cell>
        </row>
        <row r="314">
          <cell r="A314">
            <v>36918</v>
          </cell>
        </row>
        <row r="315">
          <cell r="A315">
            <v>36918</v>
          </cell>
        </row>
        <row r="316">
          <cell r="A316">
            <v>36918</v>
          </cell>
        </row>
        <row r="317">
          <cell r="A317">
            <v>36918</v>
          </cell>
        </row>
        <row r="318">
          <cell r="A318">
            <v>36918</v>
          </cell>
        </row>
        <row r="319">
          <cell r="A319">
            <v>36918</v>
          </cell>
        </row>
        <row r="320">
          <cell r="A320">
            <v>36918</v>
          </cell>
        </row>
        <row r="321">
          <cell r="A321">
            <v>36918</v>
          </cell>
        </row>
        <row r="322">
          <cell r="A322">
            <v>36918</v>
          </cell>
        </row>
        <row r="323">
          <cell r="A323">
            <v>36918</v>
          </cell>
        </row>
        <row r="324">
          <cell r="A324">
            <v>36918</v>
          </cell>
        </row>
        <row r="325">
          <cell r="A325">
            <v>36918</v>
          </cell>
        </row>
        <row r="326">
          <cell r="A326">
            <v>36918</v>
          </cell>
        </row>
        <row r="327">
          <cell r="A327">
            <v>36918</v>
          </cell>
        </row>
        <row r="328">
          <cell r="A328">
            <v>36918</v>
          </cell>
        </row>
        <row r="329">
          <cell r="A329">
            <v>36918</v>
          </cell>
        </row>
        <row r="330">
          <cell r="A330">
            <v>36918</v>
          </cell>
        </row>
        <row r="331">
          <cell r="A331">
            <v>36918</v>
          </cell>
        </row>
        <row r="332">
          <cell r="A332">
            <v>36918</v>
          </cell>
        </row>
        <row r="333">
          <cell r="A333">
            <v>36918</v>
          </cell>
        </row>
        <row r="334">
          <cell r="A334">
            <v>36918</v>
          </cell>
        </row>
        <row r="335">
          <cell r="A335">
            <v>36918</v>
          </cell>
        </row>
        <row r="336">
          <cell r="A336">
            <v>36918</v>
          </cell>
        </row>
        <row r="337">
          <cell r="A337">
            <v>36918</v>
          </cell>
        </row>
        <row r="338">
          <cell r="A338">
            <v>36919</v>
          </cell>
        </row>
        <row r="339">
          <cell r="A339">
            <v>36919</v>
          </cell>
        </row>
        <row r="340">
          <cell r="A340">
            <v>36919</v>
          </cell>
        </row>
        <row r="341">
          <cell r="A341">
            <v>36919</v>
          </cell>
        </row>
        <row r="342">
          <cell r="A342">
            <v>36919</v>
          </cell>
        </row>
        <row r="343">
          <cell r="A343">
            <v>36919</v>
          </cell>
        </row>
        <row r="344">
          <cell r="A344">
            <v>36919</v>
          </cell>
        </row>
        <row r="345">
          <cell r="A345">
            <v>36919</v>
          </cell>
        </row>
        <row r="346">
          <cell r="A346">
            <v>36919</v>
          </cell>
        </row>
        <row r="347">
          <cell r="A347">
            <v>36919</v>
          </cell>
        </row>
        <row r="348">
          <cell r="A348">
            <v>36919</v>
          </cell>
        </row>
        <row r="349">
          <cell r="A349">
            <v>36919</v>
          </cell>
        </row>
        <row r="350">
          <cell r="A350">
            <v>36919</v>
          </cell>
        </row>
        <row r="351">
          <cell r="A351">
            <v>36919</v>
          </cell>
        </row>
        <row r="352">
          <cell r="A352">
            <v>36919</v>
          </cell>
        </row>
        <row r="353">
          <cell r="A353">
            <v>36919</v>
          </cell>
        </row>
        <row r="354">
          <cell r="A354">
            <v>36919</v>
          </cell>
        </row>
        <row r="355">
          <cell r="A355">
            <v>36919</v>
          </cell>
        </row>
        <row r="356">
          <cell r="A356">
            <v>36919</v>
          </cell>
        </row>
        <row r="357">
          <cell r="A357">
            <v>36919</v>
          </cell>
        </row>
        <row r="358">
          <cell r="A358">
            <v>36919</v>
          </cell>
        </row>
        <row r="359">
          <cell r="A359">
            <v>36919</v>
          </cell>
        </row>
        <row r="360">
          <cell r="A360">
            <v>36919</v>
          </cell>
        </row>
        <row r="361">
          <cell r="A361">
            <v>36919</v>
          </cell>
        </row>
        <row r="362">
          <cell r="A362">
            <v>36920</v>
          </cell>
        </row>
        <row r="363">
          <cell r="A363">
            <v>36920</v>
          </cell>
        </row>
        <row r="364">
          <cell r="A364">
            <v>36920</v>
          </cell>
        </row>
        <row r="365">
          <cell r="A365">
            <v>36920</v>
          </cell>
        </row>
        <row r="366">
          <cell r="A366">
            <v>36920</v>
          </cell>
        </row>
        <row r="367">
          <cell r="A367">
            <v>36920</v>
          </cell>
        </row>
        <row r="368">
          <cell r="A368">
            <v>36920</v>
          </cell>
        </row>
        <row r="369">
          <cell r="A369">
            <v>36920</v>
          </cell>
        </row>
        <row r="370">
          <cell r="A370">
            <v>36920</v>
          </cell>
        </row>
        <row r="371">
          <cell r="A371">
            <v>36920</v>
          </cell>
        </row>
        <row r="372">
          <cell r="A372">
            <v>36920</v>
          </cell>
        </row>
        <row r="373">
          <cell r="A373">
            <v>36920</v>
          </cell>
        </row>
        <row r="374">
          <cell r="A374">
            <v>36920</v>
          </cell>
        </row>
        <row r="375">
          <cell r="A375">
            <v>36920</v>
          </cell>
        </row>
        <row r="376">
          <cell r="A376">
            <v>36920</v>
          </cell>
        </row>
        <row r="377">
          <cell r="A377">
            <v>36920</v>
          </cell>
        </row>
        <row r="378">
          <cell r="A378">
            <v>36920</v>
          </cell>
        </row>
        <row r="379">
          <cell r="A379">
            <v>36920</v>
          </cell>
        </row>
        <row r="380">
          <cell r="A380">
            <v>36920</v>
          </cell>
        </row>
        <row r="381">
          <cell r="A381">
            <v>36920</v>
          </cell>
        </row>
        <row r="382">
          <cell r="A382">
            <v>36920</v>
          </cell>
        </row>
        <row r="383">
          <cell r="A383">
            <v>36920</v>
          </cell>
        </row>
        <row r="384">
          <cell r="A384">
            <v>36920</v>
          </cell>
        </row>
        <row r="385">
          <cell r="A385">
            <v>36920</v>
          </cell>
        </row>
        <row r="386">
          <cell r="A386">
            <v>36921</v>
          </cell>
        </row>
        <row r="387">
          <cell r="A387">
            <v>36921</v>
          </cell>
        </row>
        <row r="388">
          <cell r="A388">
            <v>36921</v>
          </cell>
        </row>
        <row r="389">
          <cell r="A389">
            <v>36921</v>
          </cell>
        </row>
        <row r="390">
          <cell r="A390">
            <v>36921</v>
          </cell>
        </row>
        <row r="391">
          <cell r="A391">
            <v>36921</v>
          </cell>
        </row>
        <row r="392">
          <cell r="A392">
            <v>36921</v>
          </cell>
        </row>
        <row r="393">
          <cell r="A393">
            <v>36921</v>
          </cell>
        </row>
        <row r="394">
          <cell r="A394">
            <v>36921</v>
          </cell>
        </row>
        <row r="395">
          <cell r="A395">
            <v>36921</v>
          </cell>
        </row>
        <row r="396">
          <cell r="A396">
            <v>36921</v>
          </cell>
        </row>
        <row r="397">
          <cell r="A397">
            <v>36921</v>
          </cell>
        </row>
        <row r="398">
          <cell r="A398">
            <v>36921</v>
          </cell>
        </row>
        <row r="399">
          <cell r="A399">
            <v>36921</v>
          </cell>
        </row>
        <row r="400">
          <cell r="A400">
            <v>36921</v>
          </cell>
        </row>
        <row r="401">
          <cell r="A401">
            <v>36921</v>
          </cell>
        </row>
        <row r="402">
          <cell r="A402">
            <v>36921</v>
          </cell>
        </row>
        <row r="403">
          <cell r="A403">
            <v>36921</v>
          </cell>
        </row>
        <row r="404">
          <cell r="A404">
            <v>36921</v>
          </cell>
        </row>
        <row r="405">
          <cell r="A405">
            <v>36921</v>
          </cell>
        </row>
        <row r="406">
          <cell r="A406">
            <v>36921</v>
          </cell>
        </row>
        <row r="407">
          <cell r="A407">
            <v>36921</v>
          </cell>
        </row>
        <row r="408">
          <cell r="A408">
            <v>36921</v>
          </cell>
        </row>
        <row r="409">
          <cell r="A409">
            <v>36921</v>
          </cell>
        </row>
        <row r="410">
          <cell r="A410">
            <v>36922</v>
          </cell>
        </row>
        <row r="411">
          <cell r="A411">
            <v>36922</v>
          </cell>
        </row>
        <row r="412">
          <cell r="A412">
            <v>36922</v>
          </cell>
        </row>
        <row r="413">
          <cell r="A413">
            <v>36922</v>
          </cell>
        </row>
        <row r="414">
          <cell r="A414">
            <v>36922</v>
          </cell>
        </row>
        <row r="415">
          <cell r="A415">
            <v>36922</v>
          </cell>
        </row>
        <row r="416">
          <cell r="A416">
            <v>36922</v>
          </cell>
        </row>
        <row r="417">
          <cell r="A417">
            <v>36922</v>
          </cell>
        </row>
        <row r="418">
          <cell r="A418">
            <v>36922</v>
          </cell>
        </row>
        <row r="419">
          <cell r="A419">
            <v>36922</v>
          </cell>
        </row>
        <row r="420">
          <cell r="A420">
            <v>36922</v>
          </cell>
        </row>
        <row r="421">
          <cell r="A421">
            <v>36922</v>
          </cell>
        </row>
        <row r="422">
          <cell r="A422">
            <v>36922</v>
          </cell>
        </row>
        <row r="423">
          <cell r="A423">
            <v>36922</v>
          </cell>
        </row>
        <row r="424">
          <cell r="A424">
            <v>36922</v>
          </cell>
        </row>
        <row r="425">
          <cell r="A425">
            <v>36922</v>
          </cell>
        </row>
        <row r="426">
          <cell r="A426">
            <v>36922</v>
          </cell>
        </row>
        <row r="427">
          <cell r="A427">
            <v>36922</v>
          </cell>
        </row>
        <row r="428">
          <cell r="A428">
            <v>36922</v>
          </cell>
        </row>
        <row r="429">
          <cell r="A429">
            <v>36922</v>
          </cell>
        </row>
        <row r="430">
          <cell r="A430">
            <v>36922</v>
          </cell>
        </row>
        <row r="431">
          <cell r="A431">
            <v>36922</v>
          </cell>
        </row>
        <row r="432">
          <cell r="A432">
            <v>36922</v>
          </cell>
        </row>
        <row r="433">
          <cell r="A433">
            <v>36922</v>
          </cell>
        </row>
        <row r="434">
          <cell r="A434">
            <v>36923</v>
          </cell>
        </row>
        <row r="435">
          <cell r="A435">
            <v>36923</v>
          </cell>
        </row>
        <row r="436">
          <cell r="A436">
            <v>36923</v>
          </cell>
        </row>
        <row r="437">
          <cell r="A437">
            <v>36923</v>
          </cell>
        </row>
        <row r="438">
          <cell r="A438">
            <v>36923</v>
          </cell>
        </row>
        <row r="439">
          <cell r="A439">
            <v>36923</v>
          </cell>
        </row>
        <row r="440">
          <cell r="A440">
            <v>36923</v>
          </cell>
        </row>
        <row r="441">
          <cell r="A441">
            <v>36923</v>
          </cell>
        </row>
        <row r="442">
          <cell r="A442">
            <v>36923</v>
          </cell>
        </row>
        <row r="443">
          <cell r="A443">
            <v>36923</v>
          </cell>
        </row>
        <row r="444">
          <cell r="A444">
            <v>36923</v>
          </cell>
        </row>
        <row r="445">
          <cell r="A445">
            <v>36923</v>
          </cell>
        </row>
        <row r="446">
          <cell r="A446">
            <v>36923</v>
          </cell>
        </row>
        <row r="447">
          <cell r="A447">
            <v>36923</v>
          </cell>
        </row>
        <row r="448">
          <cell r="A448">
            <v>36923</v>
          </cell>
        </row>
        <row r="449">
          <cell r="A449">
            <v>36923</v>
          </cell>
        </row>
        <row r="450">
          <cell r="A450">
            <v>36923</v>
          </cell>
        </row>
        <row r="451">
          <cell r="A451">
            <v>36923</v>
          </cell>
        </row>
        <row r="452">
          <cell r="A452">
            <v>36923</v>
          </cell>
        </row>
        <row r="453">
          <cell r="A453">
            <v>36923</v>
          </cell>
        </row>
        <row r="454">
          <cell r="A454">
            <v>36923</v>
          </cell>
        </row>
        <row r="455">
          <cell r="A455">
            <v>36923</v>
          </cell>
        </row>
        <row r="456">
          <cell r="A456">
            <v>36923</v>
          </cell>
        </row>
        <row r="457">
          <cell r="A457">
            <v>36923</v>
          </cell>
        </row>
        <row r="458">
          <cell r="A458">
            <v>36924</v>
          </cell>
        </row>
        <row r="459">
          <cell r="A459">
            <v>36924</v>
          </cell>
        </row>
        <row r="460">
          <cell r="A460">
            <v>36924</v>
          </cell>
        </row>
        <row r="461">
          <cell r="A461">
            <v>36924</v>
          </cell>
        </row>
        <row r="462">
          <cell r="A462">
            <v>36924</v>
          </cell>
        </row>
        <row r="463">
          <cell r="A463">
            <v>36924</v>
          </cell>
        </row>
        <row r="464">
          <cell r="A464">
            <v>36924</v>
          </cell>
        </row>
        <row r="465">
          <cell r="A465">
            <v>36924</v>
          </cell>
        </row>
        <row r="466">
          <cell r="A466">
            <v>36924</v>
          </cell>
        </row>
        <row r="467">
          <cell r="A467">
            <v>36924</v>
          </cell>
        </row>
        <row r="468">
          <cell r="A468">
            <v>36924</v>
          </cell>
        </row>
        <row r="469">
          <cell r="A469">
            <v>36924</v>
          </cell>
        </row>
        <row r="470">
          <cell r="A470">
            <v>36924</v>
          </cell>
        </row>
        <row r="471">
          <cell r="A471">
            <v>36924</v>
          </cell>
        </row>
        <row r="472">
          <cell r="A472">
            <v>36924</v>
          </cell>
        </row>
        <row r="473">
          <cell r="A473">
            <v>36924</v>
          </cell>
        </row>
        <row r="474">
          <cell r="A474">
            <v>36924</v>
          </cell>
        </row>
        <row r="475">
          <cell r="A475">
            <v>36924</v>
          </cell>
        </row>
        <row r="476">
          <cell r="A476">
            <v>36924</v>
          </cell>
        </row>
        <row r="477">
          <cell r="A477">
            <v>36924</v>
          </cell>
        </row>
        <row r="478">
          <cell r="A478">
            <v>36924</v>
          </cell>
        </row>
        <row r="479">
          <cell r="A479">
            <v>36924</v>
          </cell>
        </row>
        <row r="480">
          <cell r="A480">
            <v>36924</v>
          </cell>
        </row>
        <row r="481">
          <cell r="A481">
            <v>36924</v>
          </cell>
        </row>
        <row r="482">
          <cell r="A482">
            <v>36925</v>
          </cell>
        </row>
        <row r="483">
          <cell r="A483">
            <v>36925</v>
          </cell>
        </row>
        <row r="484">
          <cell r="A484">
            <v>36925</v>
          </cell>
        </row>
        <row r="485">
          <cell r="A485">
            <v>36925</v>
          </cell>
        </row>
        <row r="486">
          <cell r="A486">
            <v>36925</v>
          </cell>
        </row>
        <row r="487">
          <cell r="A487">
            <v>36925</v>
          </cell>
        </row>
        <row r="488">
          <cell r="A488">
            <v>36925</v>
          </cell>
        </row>
        <row r="489">
          <cell r="A489">
            <v>36925</v>
          </cell>
        </row>
        <row r="490">
          <cell r="A490">
            <v>36925</v>
          </cell>
        </row>
        <row r="491">
          <cell r="A491">
            <v>36925</v>
          </cell>
        </row>
        <row r="492">
          <cell r="A492">
            <v>36925</v>
          </cell>
        </row>
        <row r="493">
          <cell r="A493">
            <v>36925</v>
          </cell>
        </row>
        <row r="494">
          <cell r="A494">
            <v>36925</v>
          </cell>
        </row>
        <row r="495">
          <cell r="A495">
            <v>36925</v>
          </cell>
        </row>
        <row r="496">
          <cell r="A496">
            <v>36925</v>
          </cell>
        </row>
        <row r="497">
          <cell r="A497">
            <v>36925</v>
          </cell>
        </row>
        <row r="498">
          <cell r="A498">
            <v>36925</v>
          </cell>
        </row>
        <row r="499">
          <cell r="A499">
            <v>36925</v>
          </cell>
        </row>
        <row r="500">
          <cell r="A500">
            <v>36925</v>
          </cell>
        </row>
        <row r="501">
          <cell r="A501">
            <v>36925</v>
          </cell>
        </row>
        <row r="502">
          <cell r="A502">
            <v>36925</v>
          </cell>
        </row>
        <row r="503">
          <cell r="A503">
            <v>36925</v>
          </cell>
        </row>
        <row r="504">
          <cell r="A504">
            <v>36925</v>
          </cell>
        </row>
        <row r="505">
          <cell r="A505">
            <v>36925</v>
          </cell>
        </row>
        <row r="506">
          <cell r="A506">
            <v>36926</v>
          </cell>
        </row>
        <row r="507">
          <cell r="A507">
            <v>36926</v>
          </cell>
        </row>
        <row r="508">
          <cell r="A508">
            <v>36926</v>
          </cell>
        </row>
        <row r="509">
          <cell r="A509">
            <v>36926</v>
          </cell>
        </row>
        <row r="510">
          <cell r="A510">
            <v>36926</v>
          </cell>
        </row>
        <row r="511">
          <cell r="A511">
            <v>36926</v>
          </cell>
        </row>
        <row r="512">
          <cell r="A512">
            <v>36926</v>
          </cell>
        </row>
        <row r="513">
          <cell r="A513">
            <v>36926</v>
          </cell>
        </row>
        <row r="514">
          <cell r="A514">
            <v>36926</v>
          </cell>
        </row>
        <row r="515">
          <cell r="A515">
            <v>36926</v>
          </cell>
        </row>
        <row r="516">
          <cell r="A516">
            <v>36926</v>
          </cell>
        </row>
        <row r="517">
          <cell r="A517">
            <v>36926</v>
          </cell>
        </row>
        <row r="518">
          <cell r="A518">
            <v>36926</v>
          </cell>
        </row>
        <row r="519">
          <cell r="A519">
            <v>36926</v>
          </cell>
        </row>
        <row r="520">
          <cell r="A520">
            <v>36926</v>
          </cell>
        </row>
        <row r="521">
          <cell r="A521">
            <v>36926</v>
          </cell>
        </row>
        <row r="522">
          <cell r="A522">
            <v>36926</v>
          </cell>
        </row>
        <row r="523">
          <cell r="A523">
            <v>36926</v>
          </cell>
        </row>
        <row r="524">
          <cell r="A524">
            <v>36926</v>
          </cell>
        </row>
        <row r="525">
          <cell r="A525">
            <v>36926</v>
          </cell>
        </row>
        <row r="526">
          <cell r="A526">
            <v>36926</v>
          </cell>
        </row>
        <row r="527">
          <cell r="A527">
            <v>36926</v>
          </cell>
        </row>
        <row r="528">
          <cell r="A528">
            <v>36926</v>
          </cell>
        </row>
        <row r="529">
          <cell r="A529">
            <v>36926</v>
          </cell>
        </row>
        <row r="530">
          <cell r="A530">
            <v>36927</v>
          </cell>
        </row>
        <row r="531">
          <cell r="A531">
            <v>36927</v>
          </cell>
        </row>
        <row r="532">
          <cell r="A532">
            <v>36927</v>
          </cell>
        </row>
        <row r="533">
          <cell r="A533">
            <v>36927</v>
          </cell>
        </row>
        <row r="534">
          <cell r="A534">
            <v>36927</v>
          </cell>
        </row>
        <row r="535">
          <cell r="A535">
            <v>36927</v>
          </cell>
        </row>
        <row r="536">
          <cell r="A536">
            <v>36927</v>
          </cell>
        </row>
        <row r="537">
          <cell r="A537">
            <v>36927</v>
          </cell>
        </row>
        <row r="538">
          <cell r="A538">
            <v>36927</v>
          </cell>
        </row>
        <row r="539">
          <cell r="A539">
            <v>36927</v>
          </cell>
        </row>
        <row r="540">
          <cell r="A540">
            <v>36927</v>
          </cell>
        </row>
        <row r="541">
          <cell r="A541">
            <v>36927</v>
          </cell>
        </row>
        <row r="542">
          <cell r="A542">
            <v>36927</v>
          </cell>
        </row>
        <row r="543">
          <cell r="A543">
            <v>36927</v>
          </cell>
        </row>
        <row r="544">
          <cell r="A544">
            <v>36927</v>
          </cell>
        </row>
        <row r="545">
          <cell r="A545">
            <v>36927</v>
          </cell>
        </row>
        <row r="546">
          <cell r="A546">
            <v>36927</v>
          </cell>
        </row>
        <row r="547">
          <cell r="A547">
            <v>36927</v>
          </cell>
        </row>
        <row r="548">
          <cell r="A548">
            <v>36927</v>
          </cell>
        </row>
        <row r="549">
          <cell r="A549">
            <v>36927</v>
          </cell>
        </row>
        <row r="550">
          <cell r="A550">
            <v>36927</v>
          </cell>
        </row>
        <row r="551">
          <cell r="A551">
            <v>36927</v>
          </cell>
        </row>
        <row r="552">
          <cell r="A552">
            <v>36927</v>
          </cell>
        </row>
        <row r="553">
          <cell r="A553">
            <v>36927</v>
          </cell>
        </row>
        <row r="554">
          <cell r="A554">
            <v>36928</v>
          </cell>
        </row>
        <row r="555">
          <cell r="A555">
            <v>36928</v>
          </cell>
        </row>
        <row r="556">
          <cell r="A556">
            <v>36928</v>
          </cell>
        </row>
        <row r="557">
          <cell r="A557">
            <v>36928</v>
          </cell>
        </row>
        <row r="558">
          <cell r="A558">
            <v>36928</v>
          </cell>
        </row>
        <row r="559">
          <cell r="A559">
            <v>36928</v>
          </cell>
        </row>
        <row r="560">
          <cell r="A560">
            <v>36928</v>
          </cell>
        </row>
        <row r="561">
          <cell r="A561">
            <v>36928</v>
          </cell>
        </row>
        <row r="562">
          <cell r="A562">
            <v>36928</v>
          </cell>
        </row>
        <row r="563">
          <cell r="A563">
            <v>36928</v>
          </cell>
        </row>
        <row r="564">
          <cell r="A564">
            <v>36928</v>
          </cell>
        </row>
        <row r="565">
          <cell r="A565">
            <v>36928</v>
          </cell>
        </row>
        <row r="566">
          <cell r="A566">
            <v>36928</v>
          </cell>
        </row>
        <row r="567">
          <cell r="A567">
            <v>36928</v>
          </cell>
        </row>
        <row r="568">
          <cell r="A568">
            <v>36928</v>
          </cell>
        </row>
        <row r="569">
          <cell r="A569">
            <v>36928</v>
          </cell>
        </row>
        <row r="570">
          <cell r="A570">
            <v>36928</v>
          </cell>
        </row>
        <row r="571">
          <cell r="A571">
            <v>36928</v>
          </cell>
        </row>
        <row r="572">
          <cell r="A572">
            <v>36928</v>
          </cell>
        </row>
        <row r="573">
          <cell r="A573">
            <v>36928</v>
          </cell>
        </row>
        <row r="574">
          <cell r="A574">
            <v>36928</v>
          </cell>
        </row>
        <row r="575">
          <cell r="A575">
            <v>36928</v>
          </cell>
        </row>
        <row r="576">
          <cell r="A576">
            <v>36928</v>
          </cell>
        </row>
        <row r="577">
          <cell r="A577">
            <v>36928</v>
          </cell>
        </row>
        <row r="578">
          <cell r="A578">
            <v>36929</v>
          </cell>
        </row>
        <row r="579">
          <cell r="A579">
            <v>36929</v>
          </cell>
        </row>
        <row r="580">
          <cell r="A580">
            <v>36929</v>
          </cell>
        </row>
        <row r="581">
          <cell r="A581">
            <v>36929</v>
          </cell>
        </row>
        <row r="582">
          <cell r="A582">
            <v>36929</v>
          </cell>
        </row>
        <row r="583">
          <cell r="A583">
            <v>36929</v>
          </cell>
        </row>
        <row r="584">
          <cell r="A584">
            <v>36929</v>
          </cell>
        </row>
        <row r="585">
          <cell r="A585">
            <v>36929</v>
          </cell>
        </row>
        <row r="586">
          <cell r="A586">
            <v>36929</v>
          </cell>
        </row>
        <row r="587">
          <cell r="A587">
            <v>36929</v>
          </cell>
        </row>
        <row r="588">
          <cell r="A588">
            <v>36929</v>
          </cell>
        </row>
        <row r="589">
          <cell r="A589">
            <v>36929</v>
          </cell>
        </row>
        <row r="590">
          <cell r="A590">
            <v>36929</v>
          </cell>
        </row>
        <row r="591">
          <cell r="A591">
            <v>36929</v>
          </cell>
        </row>
        <row r="592">
          <cell r="A592">
            <v>36929</v>
          </cell>
        </row>
        <row r="593">
          <cell r="A593">
            <v>36929</v>
          </cell>
        </row>
        <row r="594">
          <cell r="A594">
            <v>36929</v>
          </cell>
        </row>
        <row r="595">
          <cell r="A595">
            <v>36929</v>
          </cell>
        </row>
        <row r="596">
          <cell r="A596">
            <v>36929</v>
          </cell>
        </row>
        <row r="597">
          <cell r="A597">
            <v>36929</v>
          </cell>
        </row>
        <row r="598">
          <cell r="A598">
            <v>36929</v>
          </cell>
        </row>
        <row r="599">
          <cell r="A599">
            <v>36929</v>
          </cell>
        </row>
        <row r="600">
          <cell r="A600">
            <v>36929</v>
          </cell>
        </row>
        <row r="601">
          <cell r="A601">
            <v>36929</v>
          </cell>
        </row>
        <row r="602">
          <cell r="A602">
            <v>36930</v>
          </cell>
        </row>
        <row r="603">
          <cell r="A603">
            <v>36930</v>
          </cell>
        </row>
        <row r="604">
          <cell r="A604">
            <v>36930</v>
          </cell>
        </row>
        <row r="605">
          <cell r="A605">
            <v>36930</v>
          </cell>
        </row>
        <row r="606">
          <cell r="A606">
            <v>36930</v>
          </cell>
        </row>
        <row r="607">
          <cell r="A607">
            <v>36930</v>
          </cell>
        </row>
        <row r="608">
          <cell r="A608">
            <v>36930</v>
          </cell>
        </row>
        <row r="609">
          <cell r="A609">
            <v>36930</v>
          </cell>
        </row>
        <row r="610">
          <cell r="A610">
            <v>36930</v>
          </cell>
        </row>
        <row r="611">
          <cell r="A611">
            <v>36930</v>
          </cell>
        </row>
        <row r="612">
          <cell r="A612">
            <v>36930</v>
          </cell>
        </row>
        <row r="613">
          <cell r="A613">
            <v>36930</v>
          </cell>
        </row>
        <row r="614">
          <cell r="A614">
            <v>36930</v>
          </cell>
        </row>
        <row r="615">
          <cell r="A615">
            <v>36930</v>
          </cell>
        </row>
        <row r="616">
          <cell r="A616">
            <v>36930</v>
          </cell>
        </row>
        <row r="617">
          <cell r="A617">
            <v>36930</v>
          </cell>
        </row>
        <row r="618">
          <cell r="A618">
            <v>36930</v>
          </cell>
        </row>
        <row r="619">
          <cell r="A619">
            <v>36930</v>
          </cell>
        </row>
        <row r="620">
          <cell r="A620">
            <v>36930</v>
          </cell>
        </row>
        <row r="621">
          <cell r="A621">
            <v>36930</v>
          </cell>
        </row>
        <row r="622">
          <cell r="A622">
            <v>36930</v>
          </cell>
        </row>
        <row r="623">
          <cell r="A623">
            <v>36930</v>
          </cell>
        </row>
        <row r="624">
          <cell r="A624">
            <v>36930</v>
          </cell>
        </row>
        <row r="625">
          <cell r="A625">
            <v>36930</v>
          </cell>
        </row>
        <row r="626">
          <cell r="A626">
            <v>36931</v>
          </cell>
        </row>
        <row r="627">
          <cell r="A627">
            <v>36931</v>
          </cell>
        </row>
        <row r="628">
          <cell r="A628">
            <v>36931</v>
          </cell>
        </row>
        <row r="629">
          <cell r="A629">
            <v>36931</v>
          </cell>
        </row>
        <row r="630">
          <cell r="A630">
            <v>36931</v>
          </cell>
        </row>
        <row r="631">
          <cell r="A631">
            <v>36931</v>
          </cell>
        </row>
        <row r="632">
          <cell r="A632">
            <v>36931</v>
          </cell>
        </row>
        <row r="633">
          <cell r="A633">
            <v>36931</v>
          </cell>
        </row>
        <row r="634">
          <cell r="A634">
            <v>36931</v>
          </cell>
        </row>
        <row r="635">
          <cell r="A635">
            <v>36931</v>
          </cell>
        </row>
        <row r="636">
          <cell r="A636">
            <v>36931</v>
          </cell>
        </row>
        <row r="637">
          <cell r="A637">
            <v>36931</v>
          </cell>
        </row>
        <row r="638">
          <cell r="A638">
            <v>36931</v>
          </cell>
        </row>
        <row r="639">
          <cell r="A639">
            <v>36931</v>
          </cell>
        </row>
        <row r="640">
          <cell r="A640">
            <v>36931</v>
          </cell>
        </row>
        <row r="641">
          <cell r="A641">
            <v>36931</v>
          </cell>
        </row>
        <row r="642">
          <cell r="A642">
            <v>36931</v>
          </cell>
        </row>
        <row r="643">
          <cell r="A643">
            <v>36931</v>
          </cell>
        </row>
        <row r="644">
          <cell r="A644">
            <v>36931</v>
          </cell>
        </row>
        <row r="645">
          <cell r="A645">
            <v>36931</v>
          </cell>
        </row>
        <row r="646">
          <cell r="A646">
            <v>36931</v>
          </cell>
        </row>
        <row r="647">
          <cell r="A647">
            <v>36931</v>
          </cell>
        </row>
        <row r="648">
          <cell r="A648">
            <v>36931</v>
          </cell>
        </row>
        <row r="649">
          <cell r="A649">
            <v>36931</v>
          </cell>
        </row>
        <row r="650">
          <cell r="A650">
            <v>36932</v>
          </cell>
        </row>
        <row r="651">
          <cell r="A651">
            <v>36932</v>
          </cell>
        </row>
        <row r="652">
          <cell r="A652">
            <v>36932</v>
          </cell>
        </row>
        <row r="653">
          <cell r="A653">
            <v>36932</v>
          </cell>
        </row>
        <row r="654">
          <cell r="A654">
            <v>36932</v>
          </cell>
        </row>
        <row r="655">
          <cell r="A655">
            <v>36932</v>
          </cell>
        </row>
        <row r="656">
          <cell r="A656">
            <v>36932</v>
          </cell>
        </row>
        <row r="657">
          <cell r="A657">
            <v>36932</v>
          </cell>
        </row>
        <row r="658">
          <cell r="A658">
            <v>36932</v>
          </cell>
        </row>
        <row r="659">
          <cell r="A659">
            <v>36932</v>
          </cell>
        </row>
        <row r="660">
          <cell r="A660">
            <v>36932</v>
          </cell>
        </row>
        <row r="661">
          <cell r="A661">
            <v>36932</v>
          </cell>
        </row>
        <row r="662">
          <cell r="A662">
            <v>36932</v>
          </cell>
        </row>
        <row r="663">
          <cell r="A663">
            <v>36932</v>
          </cell>
        </row>
        <row r="664">
          <cell r="A664">
            <v>36932</v>
          </cell>
        </row>
        <row r="665">
          <cell r="A665">
            <v>36932</v>
          </cell>
        </row>
        <row r="666">
          <cell r="A666">
            <v>36932</v>
          </cell>
        </row>
        <row r="667">
          <cell r="A667">
            <v>36932</v>
          </cell>
        </row>
        <row r="668">
          <cell r="A668">
            <v>36932</v>
          </cell>
        </row>
        <row r="669">
          <cell r="A669">
            <v>36932</v>
          </cell>
        </row>
        <row r="670">
          <cell r="A670">
            <v>36932</v>
          </cell>
        </row>
        <row r="671">
          <cell r="A671">
            <v>36932</v>
          </cell>
        </row>
        <row r="672">
          <cell r="A672">
            <v>36932</v>
          </cell>
        </row>
        <row r="673">
          <cell r="A673">
            <v>36932</v>
          </cell>
        </row>
        <row r="674">
          <cell r="A674">
            <v>36933</v>
          </cell>
        </row>
        <row r="675">
          <cell r="A675">
            <v>36933</v>
          </cell>
        </row>
        <row r="676">
          <cell r="A676">
            <v>36933</v>
          </cell>
        </row>
        <row r="677">
          <cell r="A677">
            <v>36933</v>
          </cell>
        </row>
        <row r="678">
          <cell r="A678">
            <v>36933</v>
          </cell>
        </row>
        <row r="679">
          <cell r="A679">
            <v>36933</v>
          </cell>
        </row>
        <row r="680">
          <cell r="A680">
            <v>36933</v>
          </cell>
        </row>
        <row r="681">
          <cell r="A681">
            <v>36933</v>
          </cell>
        </row>
        <row r="682">
          <cell r="A682">
            <v>36933</v>
          </cell>
        </row>
        <row r="683">
          <cell r="A683">
            <v>36933</v>
          </cell>
        </row>
        <row r="684">
          <cell r="A684">
            <v>36933</v>
          </cell>
        </row>
        <row r="685">
          <cell r="A685">
            <v>36933</v>
          </cell>
        </row>
        <row r="686">
          <cell r="A686">
            <v>36933</v>
          </cell>
        </row>
        <row r="687">
          <cell r="A687">
            <v>36933</v>
          </cell>
        </row>
        <row r="688">
          <cell r="A688">
            <v>36933</v>
          </cell>
        </row>
        <row r="689">
          <cell r="A689">
            <v>36933</v>
          </cell>
        </row>
        <row r="690">
          <cell r="A690">
            <v>36933</v>
          </cell>
        </row>
        <row r="691">
          <cell r="A691">
            <v>36933</v>
          </cell>
        </row>
        <row r="692">
          <cell r="A692">
            <v>36933</v>
          </cell>
        </row>
        <row r="693">
          <cell r="A693">
            <v>36933</v>
          </cell>
        </row>
        <row r="694">
          <cell r="A694">
            <v>36933</v>
          </cell>
        </row>
        <row r="695">
          <cell r="A695">
            <v>36933</v>
          </cell>
        </row>
        <row r="696">
          <cell r="A696">
            <v>36933</v>
          </cell>
        </row>
        <row r="697">
          <cell r="A697">
            <v>36933</v>
          </cell>
        </row>
        <row r="698">
          <cell r="A698">
            <v>36934</v>
          </cell>
        </row>
        <row r="699">
          <cell r="A699">
            <v>36934</v>
          </cell>
        </row>
        <row r="700">
          <cell r="A700">
            <v>36934</v>
          </cell>
        </row>
        <row r="701">
          <cell r="A701">
            <v>36934</v>
          </cell>
        </row>
        <row r="702">
          <cell r="A702">
            <v>36934</v>
          </cell>
        </row>
        <row r="703">
          <cell r="A703">
            <v>36934</v>
          </cell>
        </row>
        <row r="704">
          <cell r="A704">
            <v>36934</v>
          </cell>
        </row>
        <row r="705">
          <cell r="A705">
            <v>36934</v>
          </cell>
        </row>
        <row r="706">
          <cell r="A706">
            <v>36934</v>
          </cell>
        </row>
        <row r="707">
          <cell r="A707">
            <v>36934</v>
          </cell>
        </row>
        <row r="708">
          <cell r="A708">
            <v>36934</v>
          </cell>
        </row>
        <row r="709">
          <cell r="A709">
            <v>36934</v>
          </cell>
        </row>
        <row r="710">
          <cell r="A710">
            <v>36934</v>
          </cell>
        </row>
        <row r="711">
          <cell r="A711">
            <v>36934</v>
          </cell>
        </row>
        <row r="712">
          <cell r="A712">
            <v>36934</v>
          </cell>
        </row>
        <row r="713">
          <cell r="A713">
            <v>36934</v>
          </cell>
        </row>
        <row r="714">
          <cell r="A714">
            <v>36934</v>
          </cell>
        </row>
        <row r="715">
          <cell r="A715">
            <v>36934</v>
          </cell>
        </row>
        <row r="716">
          <cell r="A716">
            <v>36934</v>
          </cell>
        </row>
        <row r="717">
          <cell r="A717">
            <v>36934</v>
          </cell>
        </row>
        <row r="718">
          <cell r="A718">
            <v>36934</v>
          </cell>
        </row>
        <row r="719">
          <cell r="A719">
            <v>36934</v>
          </cell>
        </row>
        <row r="720">
          <cell r="A720">
            <v>36934</v>
          </cell>
        </row>
        <row r="721">
          <cell r="A721">
            <v>36934</v>
          </cell>
        </row>
        <row r="722">
          <cell r="A722">
            <v>36935</v>
          </cell>
        </row>
        <row r="723">
          <cell r="A723">
            <v>36935</v>
          </cell>
        </row>
        <row r="724">
          <cell r="A724">
            <v>36935</v>
          </cell>
        </row>
        <row r="725">
          <cell r="A725">
            <v>36935</v>
          </cell>
        </row>
        <row r="726">
          <cell r="A726">
            <v>36935</v>
          </cell>
        </row>
        <row r="727">
          <cell r="A727">
            <v>36935</v>
          </cell>
        </row>
        <row r="728">
          <cell r="A728">
            <v>36935</v>
          </cell>
        </row>
        <row r="729">
          <cell r="A729">
            <v>36935</v>
          </cell>
        </row>
        <row r="730">
          <cell r="A730">
            <v>36935</v>
          </cell>
        </row>
        <row r="731">
          <cell r="A731">
            <v>36935</v>
          </cell>
        </row>
        <row r="732">
          <cell r="A732">
            <v>36935</v>
          </cell>
        </row>
        <row r="733">
          <cell r="A733">
            <v>36935</v>
          </cell>
        </row>
        <row r="734">
          <cell r="A734">
            <v>36935</v>
          </cell>
        </row>
        <row r="735">
          <cell r="A735">
            <v>36935</v>
          </cell>
        </row>
        <row r="736">
          <cell r="A736">
            <v>36935</v>
          </cell>
        </row>
        <row r="737">
          <cell r="A737">
            <v>36935</v>
          </cell>
        </row>
        <row r="738">
          <cell r="A738">
            <v>36935</v>
          </cell>
        </row>
        <row r="739">
          <cell r="A739">
            <v>36935</v>
          </cell>
        </row>
        <row r="740">
          <cell r="A740">
            <v>36935</v>
          </cell>
        </row>
        <row r="741">
          <cell r="A741">
            <v>36935</v>
          </cell>
        </row>
        <row r="742">
          <cell r="A742">
            <v>36935</v>
          </cell>
        </row>
        <row r="743">
          <cell r="A743">
            <v>36935</v>
          </cell>
        </row>
        <row r="744">
          <cell r="A744">
            <v>36935</v>
          </cell>
        </row>
        <row r="745">
          <cell r="A745">
            <v>36935</v>
          </cell>
        </row>
      </sheetData>
      <sheetData sheetId="2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other%20Data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other%20Data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Mother%20Data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Mother%20Data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Mother%20Data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Mother%20Data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Mother%20Data.xls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Mother%20Data.xls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Mother%20Data.xls" TargetMode="External"/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ngram" refreshedDate="37182.444088425924" createdVersion="1" recordCount="744" upgradeOnRefresh="1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ngram" refreshedDate="37182.441425810182" createdVersion="1" recordCount="744" upgradeOnRefresh="1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0-12-03T00:00:00" maxDate="2001-10-17T00:00:00" count="173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0-12-19T00:00:00" u="1"/>
        <d v="2000-12-20T00:00:00" u="1"/>
        <d v="2000-12-21T00:00:00" u="1"/>
        <d v="2000-12-22T00:00:00" u="1"/>
        <d v="2000-12-23T00:00:00" u="1"/>
        <d v="2000-12-24T00:00:00" u="1"/>
        <d v="2000-12-25T00:00:00" u="1"/>
        <d v="2000-12-26T00:00:00" u="1"/>
        <d v="2000-12-27T00:00:00" u="1"/>
        <d v="2000-12-28T00:00:00" u="1"/>
        <d v="2000-12-29T00:00:00" u="1"/>
        <d v="2000-12-30T00:00:00" u="1"/>
        <d v="2000-12-31T00:00:00" u="1"/>
        <d v="2001-01-01T00:00:00" u="1"/>
        <d v="2001-01-02T00:00:00" u="1"/>
        <d v="2000-12-03T00:00:00" u="1"/>
        <d v="2000-12-04T00:00:00" u="1"/>
        <d v="2000-12-05T00:00:00" u="1"/>
        <d v="2000-12-06T00:00:00" u="1"/>
        <d v="2000-12-07T00:00:00" u="1"/>
        <d v="2000-12-08T00:00:00" u="1"/>
        <d v="2000-12-09T00:00:00" u="1"/>
        <d v="2000-12-10T00:00:00" u="1"/>
        <d v="2000-12-11T00:00:00" u="1"/>
        <d v="2000-12-12T00:00:00" u="1"/>
        <d v="2000-12-13T00:00:00" u="1"/>
        <d v="2000-12-14T00:00:00" u="1"/>
        <d v="2000-12-15T00:00:00" u="1"/>
        <d v="2000-12-16T00:00:00" u="1"/>
        <d v="2000-12-17T00:00:00" u="1"/>
        <d v="2000-12-18T00:00:00" u="1"/>
        <d v="2001-01-03T00:00:00" u="1"/>
        <d v="2001-01-04T00:00:00" u="1"/>
        <d v="2001-01-05T00:00:00" u="1"/>
        <d v="2001-01-06T00:00:00" u="1"/>
        <d v="2001-01-07T00:00:00" u="1"/>
        <d v="2001-01-08T00:00:00" u="1"/>
        <d v="2001-01-09T00:00:00" u="1"/>
        <d v="2001-01-10T00:00:00" u="1"/>
        <d v="2001-01-11T00:00:00" u="1"/>
        <d v="2001-01-12T00:00:00" u="1"/>
        <d v="2001-01-13T00:00:00" u="1"/>
        <d v="2001-01-14T00:00:00" u="1"/>
        <d v="2001-01-15T00:00:00" u="1"/>
        <d v="2001-01-16T00:00:00" u="1"/>
        <d v="2001-01-17T00:00:00" u="1"/>
        <d v="2001-01-18T00:00:00" u="1"/>
        <d v="2001-01-19T00:00:00" u="1"/>
        <d v="2001-01-20T00:00:00" u="1"/>
        <d v="2001-01-21T00:00:00" u="1"/>
        <d v="2001-01-22T00:00:00" u="1"/>
        <d v="2001-01-23T00:00:00" u="1"/>
        <d v="2001-01-24T00:00:00" u="1"/>
        <d v="2001-01-25T00:00:00" u="1"/>
        <d v="2001-01-26T00:00:00" u="1"/>
        <d v="2001-01-27T00:00:00" u="1"/>
        <d v="2001-01-28T00:00:00" u="1"/>
        <d v="2001-01-29T00:00:00" u="1"/>
        <d v="2001-01-30T00:00:00" u="1"/>
        <d v="2001-01-31T00:00:00" u="1"/>
        <d v="2001-02-01T00:00:00" u="1"/>
        <d v="2001-02-02T00:00:00" u="1"/>
        <d v="2001-02-03T00:00:00" u="1"/>
        <d v="2001-02-04T00:00:00" u="1"/>
        <d v="2001-02-05T00:00:00" u="1"/>
        <d v="2001-02-06T00:00:00" u="1"/>
        <d v="2001-02-07T00:00:00" u="1"/>
        <d v="2001-02-08T00:00:00" u="1"/>
        <d v="2001-02-09T00:00:00" u="1"/>
        <d v="2001-02-10T00:00:00" u="1"/>
        <d v="2001-02-11T00:00:00" u="1"/>
        <d v="2001-02-12T00:00:00" u="1"/>
        <d v="2001-02-13T00:00:00" u="1"/>
        <d v="2001-02-14T00:00:00" u="1"/>
        <d v="2001-02-15T00:00:00" u="1"/>
        <d v="2001-02-16T00:00:00" u="1"/>
        <d v="2001-02-17T00:00:00" u="1"/>
        <d v="2001-02-18T00:00:00" u="1"/>
        <d v="2001-02-24T00:00:00" u="1"/>
        <d v="2001-02-25T00:00:00" u="1"/>
        <d v="2001-02-26T00:00:00" u="1"/>
        <d v="2001-02-27T00:00:00" u="1"/>
        <d v="2001-02-28T00:00:00" u="1"/>
        <d v="2001-03-01T00:00:00" u="1"/>
        <d v="2001-03-02T00:00:00" u="1"/>
        <d v="2001-03-03T00:00:00" u="1"/>
        <d v="2001-03-04T00:00:00" u="1"/>
        <d v="2001-03-05T00:00:00" u="1"/>
        <d v="2001-03-06T00:00:00" u="1"/>
        <d v="2001-03-07T00:00:00" u="1"/>
        <d v="2001-03-08T00:00:00" u="1"/>
        <d v="2001-03-09T00:00:00" u="1"/>
        <d v="2001-03-10T00:00:00" u="1"/>
        <d v="2001-03-11T00:00:00" u="1"/>
        <d v="2001-03-12T00:00:00" u="1"/>
        <d v="2001-03-13T00:00:00" u="1"/>
        <d v="2001-03-14T00:00:00" u="1"/>
        <d v="2001-03-15T00:00:00" u="1"/>
        <d v="2001-03-16T00:00:00" u="1"/>
        <d v="2001-03-17T00:00:00" u="1"/>
        <d v="2001-03-18T00:00:00" u="1"/>
        <d v="2001-03-19T00:00:00" u="1"/>
        <d v="2001-03-20T00:00:00" u="1"/>
        <d v="2001-03-21T00:00:00" u="1"/>
        <d v="2001-03-22T00:00:00" u="1"/>
        <d v="2001-03-23T00:00:00" u="1"/>
        <d v="2001-03-24T00:00:00" u="1"/>
        <d v="2001-03-25T00:00:00" u="1"/>
        <d v="2001-03-26T00:00:00" u="1"/>
        <d v="2001-03-27T00:00:00" u="1"/>
        <d v="2001-03-28T00:00:00" u="1"/>
        <d v="2001-03-29T00:00:00" u="1"/>
        <d v="2001-03-30T00:00:00" u="1"/>
        <d v="2001-03-31T00:00:00" u="1"/>
        <d v="2001-04-01T00:00:00" u="1"/>
        <d v="2001-04-02T00:00:00" u="1"/>
        <d v="2001-04-03T00:00:00" u="1"/>
        <d v="2001-04-04T00:00:00" u="1"/>
        <d v="2001-04-05T00:00:00" u="1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ingram" refreshedDate="37182.444354976855" createdVersion="1" recordCount="744" upgradeOnRefresh="1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ingram" refreshedDate="37182.444541666664" createdVersion="1" recordCount="744" upgradeOnRefresh="1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ingram" refreshedDate="37182.444812268521" createdVersion="1" recordCount="744" upgradeOnRefresh="1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4-06T00:00:00" maxDate="2001-10-17T00:00:00" count="1488">
        <d v="2001-09-16T00:00:00"/>
        <d v="2001-09-16T01:00:00"/>
        <d v="2001-09-16T02:00:00"/>
        <d v="2001-09-16T03:00:00"/>
        <d v="2001-09-16T04:00:00"/>
        <d v="2001-09-16T05:00:00"/>
        <d v="2001-09-16T06:00:00"/>
        <d v="2001-09-16T07:00:00"/>
        <d v="2001-09-16T08:00:00"/>
        <d v="2001-09-16T09:00:00"/>
        <d v="2001-09-16T10:00:00"/>
        <d v="2001-09-16T11:00:00"/>
        <d v="2001-09-16T12:00:00"/>
        <d v="2001-09-16T13:00:00"/>
        <d v="2001-09-16T14:00:00"/>
        <d v="2001-09-16T15:00:00"/>
        <d v="2001-09-16T16:00:00"/>
        <d v="2001-09-16T17:00:00"/>
        <d v="2001-09-16T18:00:00"/>
        <d v="2001-09-16T19:00:00"/>
        <d v="2001-09-16T20:00:00"/>
        <d v="2001-09-16T21:00:00"/>
        <d v="2001-09-16T22:00:00"/>
        <d v="2001-09-16T23:00:00"/>
        <d v="2001-09-17T00:00:00"/>
        <d v="2001-09-17T01:00:00"/>
        <d v="2001-09-17T02:00:00"/>
        <d v="2001-09-17T03:00:00"/>
        <d v="2001-09-17T04:00:00"/>
        <d v="2001-09-17T05:00:00"/>
        <d v="2001-09-17T06:00:00"/>
        <d v="2001-09-17T07:00:00"/>
        <d v="2001-09-17T08:00:00"/>
        <d v="2001-09-17T09:00:00"/>
        <d v="2001-09-17T10:00:00"/>
        <d v="2001-09-17T11:00:00"/>
        <d v="2001-09-17T12:00:00"/>
        <d v="2001-09-17T13:00:00"/>
        <d v="2001-09-17T14:00:00"/>
        <d v="2001-09-17T15:00:00"/>
        <d v="2001-09-17T16:00:00"/>
        <d v="2001-09-17T17:00:00"/>
        <d v="2001-09-17T18:00:00"/>
        <d v="2001-09-17T19:00:00"/>
        <d v="2001-09-17T20:00:00"/>
        <d v="2001-09-17T21:00:00"/>
        <d v="2001-09-17T22:00:00"/>
        <d v="2001-09-17T23:00:00"/>
        <d v="2001-09-18T00:00:00"/>
        <d v="2001-09-18T01:00:00"/>
        <d v="2001-09-18T02:00:00"/>
        <d v="2001-09-18T03:00:00"/>
        <d v="2001-09-18T04:00:00"/>
        <d v="2001-09-18T05:00:00"/>
        <d v="2001-09-18T06:00:00"/>
        <d v="2001-09-18T07:00:00"/>
        <d v="2001-09-18T08:00:00"/>
        <d v="2001-09-18T09:00:00"/>
        <d v="2001-09-18T10:00:00"/>
        <d v="2001-09-18T11:00:00"/>
        <d v="2001-09-18T12:00:00"/>
        <d v="2001-09-18T13:00:00"/>
        <d v="2001-09-18T14:00:00"/>
        <d v="2001-09-18T15:00:00"/>
        <d v="2001-09-18T16:00:00"/>
        <d v="2001-09-18T17:00:00"/>
        <d v="2001-09-18T18:00:00"/>
        <d v="2001-09-18T19:00:00"/>
        <d v="2001-09-18T20:00:00"/>
        <d v="2001-09-18T21:00:00"/>
        <d v="2001-09-18T22:00:00"/>
        <d v="2001-09-18T23:00:00"/>
        <d v="2001-09-19T00:00:00"/>
        <d v="2001-09-19T01:00:00"/>
        <d v="2001-09-19T02:00:00"/>
        <d v="2001-09-19T03:00:00"/>
        <d v="2001-09-19T04:00:00"/>
        <d v="2001-09-19T05:00:00"/>
        <d v="2001-09-19T06:00:00"/>
        <d v="2001-09-19T07:00:00"/>
        <d v="2001-09-19T08:00:00"/>
        <d v="2001-09-19T09:00:00"/>
        <d v="2001-09-19T10:00:00"/>
        <d v="2001-09-19T11:00:00"/>
        <d v="2001-09-19T12:00:00"/>
        <d v="2001-09-19T13:00:00"/>
        <d v="2001-09-19T14:00:00"/>
        <d v="2001-09-19T15:00:00"/>
        <d v="2001-09-19T16:00:00"/>
        <d v="2001-09-19T17:00:00"/>
        <d v="2001-09-19T18:00:00"/>
        <d v="2001-09-19T19:00:00"/>
        <d v="2001-09-19T20:00:00"/>
        <d v="2001-09-19T21:00:00"/>
        <d v="2001-09-19T22:00:00"/>
        <d v="2001-09-19T23:00:00"/>
        <d v="2001-09-20T00:00:00"/>
        <d v="2001-09-20T01:00:00"/>
        <d v="2001-09-20T02:00:00"/>
        <d v="2001-09-20T03:00:00"/>
        <d v="2001-09-20T04:00:00"/>
        <d v="2001-09-20T05:00:00"/>
        <d v="2001-09-20T06:00:00"/>
        <d v="2001-09-20T07:00:00"/>
        <d v="2001-09-20T08:00:00"/>
        <d v="2001-09-20T09:00:00"/>
        <d v="2001-09-20T10:00:00"/>
        <d v="2001-09-20T11:00:00"/>
        <d v="2001-09-20T12:00:00"/>
        <d v="2001-09-20T13:00:00"/>
        <d v="2001-09-20T14:00:00"/>
        <d v="2001-09-20T15:00:00"/>
        <d v="2001-09-20T16:00:00"/>
        <d v="2001-09-20T17:00:00"/>
        <d v="2001-09-20T18:00:00"/>
        <d v="2001-09-20T19:00:00"/>
        <d v="2001-09-20T20:00:00"/>
        <d v="2001-09-20T21:00:00"/>
        <d v="2001-09-20T22:00:00"/>
        <d v="2001-09-20T23:00:00"/>
        <d v="2001-09-21T00:00:00"/>
        <d v="2001-09-21T01:00:00"/>
        <d v="2001-09-21T02:00:00"/>
        <d v="2001-09-21T03:00:00"/>
        <d v="2001-09-21T04:00:00"/>
        <d v="2001-09-21T05:00:00"/>
        <d v="2001-09-21T06:00:00"/>
        <d v="2001-09-21T07:00:00"/>
        <d v="2001-09-21T08:00:00"/>
        <d v="2001-09-21T09:00:00"/>
        <d v="2001-09-21T10:00:00"/>
        <d v="2001-09-21T11:00:00"/>
        <d v="2001-09-21T12:00:00"/>
        <d v="2001-09-21T13:00:00"/>
        <d v="2001-09-21T14:00:00"/>
        <d v="2001-09-21T15:00:00"/>
        <d v="2001-09-21T16:00:00"/>
        <d v="2001-09-21T17:00:00"/>
        <d v="2001-09-21T18:00:00"/>
        <d v="2001-09-21T19:00:00"/>
        <d v="2001-09-21T20:00:00"/>
        <d v="2001-09-21T21:00:00"/>
        <d v="2001-09-21T22:00:00"/>
        <d v="2001-09-21T23:00:00"/>
        <d v="2001-09-22T00:00:00"/>
        <d v="2001-09-22T01:00:00"/>
        <d v="2001-09-22T02:00:00"/>
        <d v="2001-09-22T03:00:00"/>
        <d v="2001-09-22T04:00:00"/>
        <d v="2001-09-22T05:00:00"/>
        <d v="2001-09-22T06:00:00"/>
        <d v="2001-09-22T07:00:00"/>
        <d v="2001-09-22T08:00:00"/>
        <d v="2001-09-22T09:00:00"/>
        <d v="2001-09-22T10:00:00"/>
        <d v="2001-09-22T11:00:00"/>
        <d v="2001-09-22T12:00:00"/>
        <d v="2001-09-22T13:00:00"/>
        <d v="2001-09-22T14:00:00"/>
        <d v="2001-09-22T15:00:00"/>
        <d v="2001-09-22T16:00:00"/>
        <d v="2001-09-22T17:00:00"/>
        <d v="2001-09-22T18:00:00"/>
        <d v="2001-09-22T19:00:00"/>
        <d v="2001-09-22T20:00:00"/>
        <d v="2001-09-22T21:00:00"/>
        <d v="2001-09-22T22:00:00"/>
        <d v="2001-09-22T23:00:00"/>
        <d v="2001-09-23T00:00:00"/>
        <d v="2001-09-23T01:00:00"/>
        <d v="2001-09-23T02:00:00"/>
        <d v="2001-09-23T03:00:00"/>
        <d v="2001-09-23T04:00:00"/>
        <d v="2001-09-23T05:00:00"/>
        <d v="2001-09-23T06:00:00"/>
        <d v="2001-09-23T07:00:00"/>
        <d v="2001-09-23T08:00:00"/>
        <d v="2001-09-23T09:00:00"/>
        <d v="2001-09-23T10:00:00"/>
        <d v="2001-09-23T11:00:00"/>
        <d v="2001-09-23T12:00:00"/>
        <d v="2001-09-23T13:00:00"/>
        <d v="2001-09-23T14:00:00"/>
        <d v="2001-09-23T15:00:00"/>
        <d v="2001-09-23T16:00:00"/>
        <d v="2001-09-23T17:00:00"/>
        <d v="2001-09-23T18:00:00"/>
        <d v="2001-09-23T19:00:00"/>
        <d v="2001-09-23T20:00:00"/>
        <d v="2001-09-23T21:00:00"/>
        <d v="2001-09-23T22:00:00"/>
        <d v="2001-09-23T23:00:00"/>
        <d v="2001-09-24T00:00:00"/>
        <d v="2001-09-24T01:00:00"/>
        <d v="2001-09-24T02:00:00"/>
        <d v="2001-09-24T03:00:00"/>
        <d v="2001-09-24T04:00:00"/>
        <d v="2001-09-24T05:00:00"/>
        <d v="2001-09-24T06:00:00"/>
        <d v="2001-09-24T07:00:00"/>
        <d v="2001-09-24T08:00:00"/>
        <d v="2001-09-24T09:00:00"/>
        <d v="2001-09-24T10:00:00"/>
        <d v="2001-09-24T11:00:00"/>
        <d v="2001-09-24T12:00:00"/>
        <d v="2001-09-24T13:00:00"/>
        <d v="2001-09-24T14:00:00"/>
        <d v="2001-09-24T15:00:00"/>
        <d v="2001-09-24T16:00:00"/>
        <d v="2001-09-24T17:00:00"/>
        <d v="2001-09-24T18:00:00"/>
        <d v="2001-09-24T19:00:00"/>
        <d v="2001-09-24T20:00:00"/>
        <d v="2001-09-24T21:00:00"/>
        <d v="2001-09-24T22:00:00"/>
        <d v="2001-09-24T23:00:00"/>
        <d v="2001-09-25T00:00:00"/>
        <d v="2001-09-25T01:00:00"/>
        <d v="2001-09-25T02:00:00"/>
        <d v="2001-09-25T03:00:00"/>
        <d v="2001-09-25T04:00:00"/>
        <d v="2001-09-25T05:00:00"/>
        <d v="2001-09-25T06:00:00"/>
        <d v="2001-09-25T07:00:00"/>
        <d v="2001-09-25T08:00:00"/>
        <d v="2001-09-25T09:00:00"/>
        <d v="2001-09-25T10:00:00"/>
        <d v="2001-09-25T11:00:00"/>
        <d v="2001-09-25T12:00:00"/>
        <d v="2001-09-25T13:00:00"/>
        <d v="2001-09-25T14:00:00"/>
        <d v="2001-09-25T15:00:00"/>
        <d v="2001-09-25T16:00:00"/>
        <d v="2001-09-25T17:00:00"/>
        <d v="2001-09-25T18:00:00"/>
        <d v="2001-09-25T19:00:00"/>
        <d v="2001-09-25T20:00:00"/>
        <d v="2001-09-25T21:00:00"/>
        <d v="2001-09-25T22:00:00"/>
        <d v="2001-09-25T23:00:00"/>
        <d v="2001-09-26T00:00:00"/>
        <d v="2001-09-26T01:00:00"/>
        <d v="2001-09-26T02:00:00"/>
        <d v="2001-09-26T03:00:00"/>
        <d v="2001-09-26T04:00:00"/>
        <d v="2001-09-26T05:00:00"/>
        <d v="2001-09-26T06:00:00"/>
        <d v="2001-09-26T07:00:00"/>
        <d v="2001-09-26T08:00:00"/>
        <d v="2001-09-26T09:00:00"/>
        <d v="2001-09-26T10:00:00"/>
        <d v="2001-09-26T11:00:00"/>
        <d v="2001-09-26T12:00:00"/>
        <d v="2001-09-26T13:00:00"/>
        <d v="2001-09-26T14:00:00"/>
        <d v="2001-09-26T15:00:00"/>
        <d v="2001-09-26T16:00:00"/>
        <d v="2001-09-26T17:00:00"/>
        <d v="2001-09-26T18:00:00"/>
        <d v="2001-09-26T19:00:00"/>
        <d v="2001-09-26T20:00:00"/>
        <d v="2001-09-26T21:00:00"/>
        <d v="2001-09-26T22:00:00"/>
        <d v="2001-09-26T23:00:00"/>
        <d v="2001-09-27T00:00:00"/>
        <d v="2001-09-27T01:00:00"/>
        <d v="2001-09-27T02:00:00"/>
        <d v="2001-09-27T03:00:00"/>
        <d v="2001-09-27T04:00:00"/>
        <d v="2001-09-27T05:00:00"/>
        <d v="2001-09-27T06:00:00"/>
        <d v="2001-09-27T07:00:00"/>
        <d v="2001-09-27T08:00:00"/>
        <d v="2001-09-27T09:00:00"/>
        <d v="2001-09-27T10:00:00"/>
        <d v="2001-09-27T11:00:00"/>
        <d v="2001-09-27T12:00:00"/>
        <d v="2001-09-27T13:00:00"/>
        <d v="2001-09-27T14:00:00"/>
        <d v="2001-09-27T15:00:00"/>
        <d v="2001-09-27T16:00:00"/>
        <d v="2001-09-27T17:00:00"/>
        <d v="2001-09-27T18:00:00"/>
        <d v="2001-09-27T19:00:00"/>
        <d v="2001-09-27T20:00:00"/>
        <d v="2001-09-27T21:00:00"/>
        <d v="2001-09-27T22:00:00"/>
        <d v="2001-09-27T23:00:00"/>
        <d v="2001-09-28T00:00:00"/>
        <d v="2001-09-28T01:00:00"/>
        <d v="2001-09-28T02:00:00"/>
        <d v="2001-09-28T03:00:00"/>
        <d v="2001-09-28T04:00:00"/>
        <d v="2001-09-28T05:00:00"/>
        <d v="2001-09-28T06:00:00"/>
        <d v="2001-09-28T07:00:00"/>
        <d v="2001-09-28T08:00:00"/>
        <d v="2001-09-28T09:00:00"/>
        <d v="2001-09-28T10:00:00"/>
        <d v="2001-09-28T11:00:00"/>
        <d v="2001-09-28T12:00:00"/>
        <d v="2001-09-28T13:00:00"/>
        <d v="2001-09-28T14:00:00"/>
        <d v="2001-09-28T15:00:00"/>
        <d v="2001-09-28T16:00:00"/>
        <d v="2001-09-28T17:00:00"/>
        <d v="2001-09-28T18:00:00"/>
        <d v="2001-09-28T19:00:00"/>
        <d v="2001-09-28T20:00:00"/>
        <d v="2001-09-28T21:00:00"/>
        <d v="2001-09-28T22:00:00"/>
        <d v="2001-09-28T23:00:00"/>
        <d v="2001-09-29T00:00:00"/>
        <d v="2001-09-29T01:00:00"/>
        <d v="2001-09-29T02:00:00"/>
        <d v="2001-09-29T03:00:00"/>
        <d v="2001-09-29T04:00:00"/>
        <d v="2001-09-29T05:00:00"/>
        <d v="2001-09-29T06:00:00"/>
        <d v="2001-09-29T07:00:00"/>
        <d v="2001-09-29T08:00:00"/>
        <d v="2001-09-29T09:00:00"/>
        <d v="2001-09-29T10:00:00"/>
        <d v="2001-09-29T11:00:00"/>
        <d v="2001-09-29T12:00:00"/>
        <d v="2001-09-29T13:00:00"/>
        <d v="2001-09-29T14:00:00"/>
        <d v="2001-09-29T15:00:00"/>
        <d v="2001-09-29T16:00:00"/>
        <d v="2001-09-29T17:00:00"/>
        <d v="2001-09-29T18:00:00"/>
        <d v="2001-09-29T19:00:00"/>
        <d v="2001-09-29T20:00:00"/>
        <d v="2001-09-29T21:00:00"/>
        <d v="2001-09-29T22:00:00"/>
        <d v="2001-09-29T23:00:00"/>
        <d v="2001-09-30T00:00:00"/>
        <d v="2001-09-30T01:00:00"/>
        <d v="2001-09-30T02:00:00"/>
        <d v="2001-09-30T03:00:00"/>
        <d v="2001-09-30T04:00:00"/>
        <d v="2001-09-30T05:00:00"/>
        <d v="2001-09-30T06:00:00"/>
        <d v="2001-09-30T07:00:00"/>
        <d v="2001-09-30T08:00:00"/>
        <d v="2001-09-30T09:00:00"/>
        <d v="2001-09-30T10:00:00"/>
        <d v="2001-09-30T11:00:00"/>
        <d v="2001-09-30T12:00:00"/>
        <d v="2001-09-30T13:00:00"/>
        <d v="2001-09-30T14:00:00"/>
        <d v="2001-09-30T15:00:00"/>
        <d v="2001-09-30T16:00:00"/>
        <d v="2001-09-30T17:00:00"/>
        <d v="2001-09-30T18:00:00"/>
        <d v="2001-09-30T19:00:00"/>
        <d v="2001-09-30T20:00:00"/>
        <d v="2001-09-30T21:00:00"/>
        <d v="2001-09-30T22:00:00"/>
        <d v="2001-09-30T23:00:00"/>
        <d v="2001-10-01T00:00:00"/>
        <d v="2001-10-01T01:00:00"/>
        <d v="2001-10-01T02:00:00"/>
        <d v="2001-10-01T03:00:00"/>
        <d v="2001-10-01T04:00:00"/>
        <d v="2001-10-01T05:00:00"/>
        <d v="2001-10-01T06:00:00"/>
        <d v="2001-10-01T07:00:00"/>
        <d v="2001-10-01T08:00:00"/>
        <d v="2001-10-01T09:00:00"/>
        <d v="2001-10-01T10:00:00"/>
        <d v="2001-10-01T11:00:00"/>
        <d v="2001-10-01T12:00:00"/>
        <d v="2001-10-01T13:00:00"/>
        <d v="2001-10-01T14:00:00"/>
        <d v="2001-10-01T15:00:00"/>
        <d v="2001-10-01T16:00:00"/>
        <d v="2001-10-01T17:00:00"/>
        <d v="2001-10-01T18:00:00"/>
        <d v="2001-10-01T19:00:00"/>
        <d v="2001-10-01T20:00:00"/>
        <d v="2001-10-01T21:00:00"/>
        <d v="2001-10-01T22:00:00"/>
        <d v="2001-10-01T23:00:00"/>
        <d v="2001-10-02T00:00:00"/>
        <d v="2001-10-02T01:00:00"/>
        <d v="2001-10-02T02:00:00"/>
        <d v="2001-10-02T03:00:00"/>
        <d v="2001-10-02T04:00:00"/>
        <d v="2001-10-02T05:00:00"/>
        <d v="2001-10-02T06:00:00"/>
        <d v="2001-10-02T07:00:00"/>
        <d v="2001-10-02T08:00:00"/>
        <d v="2001-10-02T09:00:00"/>
        <d v="2001-10-02T10:00:00"/>
        <d v="2001-10-02T11:00:00"/>
        <d v="2001-10-02T12:00:00"/>
        <d v="2001-10-02T13:00:00"/>
        <d v="2001-10-02T14:00:00"/>
        <d v="2001-10-02T15:00:00"/>
        <d v="2001-10-02T16:00:00"/>
        <d v="2001-10-02T17:00:00"/>
        <d v="2001-10-02T18:00:00"/>
        <d v="2001-10-02T19:00:00"/>
        <d v="2001-10-02T20:00:00"/>
        <d v="2001-10-02T21:00:00"/>
        <d v="2001-10-02T22:00:00"/>
        <d v="2001-10-02T23:00:00"/>
        <d v="2001-10-03T00:00:00"/>
        <d v="2001-10-03T01:00:00"/>
        <d v="2001-10-03T02:00:00"/>
        <d v="2001-10-03T03:00:00"/>
        <d v="2001-10-03T04:00:00"/>
        <d v="2001-10-03T05:00:00"/>
        <d v="2001-10-03T06:00:00"/>
        <d v="2001-10-03T07:00:00"/>
        <d v="2001-10-03T08:00:00"/>
        <d v="2001-10-03T09:00:00"/>
        <d v="2001-10-03T10:00:00"/>
        <d v="2001-10-03T11:00:00"/>
        <d v="2001-10-03T12:00:00"/>
        <d v="2001-10-03T13:00:00"/>
        <d v="2001-10-03T14:00:00"/>
        <d v="2001-10-03T15:00:00"/>
        <d v="2001-10-03T16:00:00"/>
        <d v="2001-10-03T17:00:00"/>
        <d v="2001-10-03T18:00:00"/>
        <d v="2001-10-03T19:00:00"/>
        <d v="2001-10-03T20:00:00"/>
        <d v="2001-10-03T21:00:00"/>
        <d v="2001-10-03T22:00:00"/>
        <d v="2001-10-03T23:00:00"/>
        <d v="2001-10-04T00:00:00"/>
        <d v="2001-10-04T01:00:00"/>
        <d v="2001-10-04T02:00:00"/>
        <d v="2001-10-04T03:00:00"/>
        <d v="2001-10-04T04:00:00"/>
        <d v="2001-10-04T05:00:00"/>
        <d v="2001-10-04T06:00:00"/>
        <d v="2001-10-04T07:00:00"/>
        <d v="2001-10-04T08:00:00"/>
        <d v="2001-10-04T09:00:00"/>
        <d v="2001-10-04T10:00:00"/>
        <d v="2001-10-04T11:00:00"/>
        <d v="2001-10-04T12:00:00"/>
        <d v="2001-10-04T13:00:00"/>
        <d v="2001-10-04T14:00:00"/>
        <d v="2001-10-04T15:00:00"/>
        <d v="2001-10-04T16:00:00"/>
        <d v="2001-10-04T17:00:00"/>
        <d v="2001-10-04T18:00:00"/>
        <d v="2001-10-04T19:00:00"/>
        <d v="2001-10-04T20:00:00"/>
        <d v="2001-10-04T21:00:00"/>
        <d v="2001-10-04T22:00:00"/>
        <d v="2001-10-04T23:00:00"/>
        <d v="2001-10-05T00:00:00"/>
        <d v="2001-10-05T01:00:00"/>
        <d v="2001-10-05T02:00:00"/>
        <d v="2001-10-05T03:00:00"/>
        <d v="2001-10-05T04:00:00"/>
        <d v="2001-10-05T05:00:00"/>
        <d v="2001-10-05T06:00:00"/>
        <d v="2001-10-05T07:00:00"/>
        <d v="2001-10-05T08:00:00"/>
        <d v="2001-10-05T09:00:00"/>
        <d v="2001-10-05T10:00:00"/>
        <d v="2001-10-05T11:00:00"/>
        <d v="2001-10-05T12:00:00"/>
        <d v="2001-10-05T13:00:00"/>
        <d v="2001-10-05T14:00:00"/>
        <d v="2001-10-05T15:00:00"/>
        <d v="2001-10-05T16:00:00"/>
        <d v="2001-10-05T17:00:00"/>
        <d v="2001-10-05T18:00:00"/>
        <d v="2001-10-05T19:00:00"/>
        <d v="2001-10-05T20:00:00"/>
        <d v="2001-10-05T21:00:00"/>
        <d v="2001-10-05T22:00:00"/>
        <d v="2001-10-05T23:00:00"/>
        <d v="2001-10-06T00:00:00"/>
        <d v="2001-10-06T01:00:00"/>
        <d v="2001-10-06T02:00:00"/>
        <d v="2001-10-06T03:00:00"/>
        <d v="2001-10-06T04:00:00"/>
        <d v="2001-10-06T05:00:00"/>
        <d v="2001-10-06T06:00:00"/>
        <d v="2001-10-06T07:00:00"/>
        <d v="2001-10-06T08:00:00"/>
        <d v="2001-10-06T09:00:00"/>
        <d v="2001-10-06T10:00:00"/>
        <d v="2001-10-06T11:00:00"/>
        <d v="2001-10-06T12:00:00"/>
        <d v="2001-10-06T13:00:00"/>
        <d v="2001-10-06T14:00:00"/>
        <d v="2001-10-06T15:00:00"/>
        <d v="2001-10-06T16:00:00"/>
        <d v="2001-10-06T17:00:00"/>
        <d v="2001-10-06T18:00:00"/>
        <d v="2001-10-06T19:00:00"/>
        <d v="2001-10-06T20:00:00"/>
        <d v="2001-10-06T21:00:00"/>
        <d v="2001-10-06T22:00:00"/>
        <d v="2001-10-06T23:00:00"/>
        <d v="2001-10-07T00:00:00"/>
        <d v="2001-10-07T01:00:00"/>
        <d v="2001-10-07T02:00:00"/>
        <d v="2001-10-07T03:00:00"/>
        <d v="2001-10-07T04:00:00"/>
        <d v="2001-10-07T05:00:00"/>
        <d v="2001-10-07T06:00:00"/>
        <d v="2001-10-07T07:00:00"/>
        <d v="2001-10-07T08:00:00"/>
        <d v="2001-10-07T09:00:00"/>
        <d v="2001-10-07T10:00:00"/>
        <d v="2001-10-07T11:00:00"/>
        <d v="2001-10-07T12:00:00"/>
        <d v="2001-10-07T13:00:00"/>
        <d v="2001-10-07T14:00:00"/>
        <d v="2001-10-07T15:00:00"/>
        <d v="2001-10-07T16:00:00"/>
        <d v="2001-10-07T17:00:00"/>
        <d v="2001-10-07T18:00:00"/>
        <d v="2001-10-07T19:00:00"/>
        <d v="2001-10-07T20:00:00"/>
        <d v="2001-10-07T21:00:00"/>
        <d v="2001-10-07T22:00:00"/>
        <d v="2001-10-07T23:00:00"/>
        <d v="2001-10-08T00:00:00"/>
        <d v="2001-10-08T01:00:00"/>
        <d v="2001-10-08T02:00:00"/>
        <d v="2001-10-08T03:00:00"/>
        <d v="2001-10-08T04:00:00"/>
        <d v="2001-10-08T05:00:00"/>
        <d v="2001-10-08T06:00:00"/>
        <d v="2001-10-08T07:00:00"/>
        <d v="2001-10-08T08:00:00"/>
        <d v="2001-10-08T09:00:00"/>
        <d v="2001-10-08T10:00:00"/>
        <d v="2001-10-08T11:00:00"/>
        <d v="2001-10-08T12:00:00"/>
        <d v="2001-10-08T13:00:00"/>
        <d v="2001-10-08T14:00:00"/>
        <d v="2001-10-08T15:00:00"/>
        <d v="2001-10-08T16:00:00"/>
        <d v="2001-10-08T17:00:00"/>
        <d v="2001-10-08T18:00:00"/>
        <d v="2001-10-08T19:00:00"/>
        <d v="2001-10-08T20:00:00"/>
        <d v="2001-10-08T21:00:00"/>
        <d v="2001-10-08T22:00:00"/>
        <d v="2001-10-08T23:00:00"/>
        <d v="2001-10-09T00:00:00"/>
        <d v="2001-10-09T01:00:00"/>
        <d v="2001-10-09T02:00:00"/>
        <d v="2001-10-09T03:00:00"/>
        <d v="2001-10-09T04:00:00"/>
        <d v="2001-10-09T05:00:00"/>
        <d v="2001-10-09T06:00:00"/>
        <d v="2001-10-09T07:00:00"/>
        <d v="2001-10-09T08:00:00"/>
        <d v="2001-10-09T09:00:00"/>
        <d v="2001-10-09T10:00:00"/>
        <d v="2001-10-09T11:00:00"/>
        <d v="2001-10-09T12:00:00"/>
        <d v="2001-10-09T13:00:00"/>
        <d v="2001-10-09T14:00:00"/>
        <d v="2001-10-09T15:00:00"/>
        <d v="2001-10-09T16:00:00"/>
        <d v="2001-10-09T17:00:00"/>
        <d v="2001-10-09T18:00:00"/>
        <d v="2001-10-09T19:00:00"/>
        <d v="2001-10-09T20:00:00"/>
        <d v="2001-10-09T21:00:00"/>
        <d v="2001-10-09T22:00:00"/>
        <d v="2001-10-09T23:00:00"/>
        <d v="2001-10-10T00:00:00"/>
        <d v="2001-10-10T01:00:00"/>
        <d v="2001-10-10T02:00:00"/>
        <d v="2001-10-10T03:00:00"/>
        <d v="2001-10-10T04:00:00"/>
        <d v="2001-10-10T05:00:00"/>
        <d v="2001-10-10T06:00:00"/>
        <d v="2001-10-10T07:00:00"/>
        <d v="2001-10-10T08:00:00"/>
        <d v="2001-10-10T09:00:00"/>
        <d v="2001-10-10T10:00:00"/>
        <d v="2001-10-10T11:00:00"/>
        <d v="2001-10-10T12:00:00"/>
        <d v="2001-10-10T13:00:00"/>
        <d v="2001-10-10T14:00:00"/>
        <d v="2001-10-10T15:00:00"/>
        <d v="2001-10-10T16:00:00"/>
        <d v="2001-10-10T17:00:00"/>
        <d v="2001-10-10T18:00:00"/>
        <d v="2001-10-10T19:00:00"/>
        <d v="2001-10-10T20:00:00"/>
        <d v="2001-10-10T21:00:00"/>
        <d v="2001-10-10T22:00:00"/>
        <d v="2001-10-10T23:00:00"/>
        <d v="2001-10-11T00:00:00"/>
        <d v="2001-10-11T01:00:00"/>
        <d v="2001-10-11T02:00:00"/>
        <d v="2001-10-11T03:00:00"/>
        <d v="2001-10-11T04:00:00"/>
        <d v="2001-10-11T05:00:00"/>
        <d v="2001-10-11T06:00:00"/>
        <d v="2001-10-11T07:00:00"/>
        <d v="2001-10-11T08:00:00"/>
        <d v="2001-10-11T09:00:00"/>
        <d v="2001-10-11T10:00:00"/>
        <d v="2001-10-11T11:00:00"/>
        <d v="2001-10-11T12:00:00"/>
        <d v="2001-10-11T13:00:00"/>
        <d v="2001-10-11T14:00:00"/>
        <d v="2001-10-11T15:00:00"/>
        <d v="2001-10-11T16:00:00"/>
        <d v="2001-10-11T17:00:00"/>
        <d v="2001-10-11T18:00:00"/>
        <d v="2001-10-11T19:00:00"/>
        <d v="2001-10-11T20:00:00"/>
        <d v="2001-10-11T21:00:00"/>
        <d v="2001-10-11T22:00:00"/>
        <d v="2001-10-11T23:00:00"/>
        <d v="2001-10-12T00:00:00"/>
        <d v="2001-10-12T01:00:00"/>
        <d v="2001-10-12T02:00:00"/>
        <d v="2001-10-12T03:00:00"/>
        <d v="2001-10-12T04:00:00"/>
        <d v="2001-10-12T05:00:00"/>
        <d v="2001-10-12T06:00:00"/>
        <d v="2001-10-12T07:00:00"/>
        <d v="2001-10-12T08:00:00"/>
        <d v="2001-10-12T09:00:00"/>
        <d v="2001-10-12T10:00:00"/>
        <d v="2001-10-12T11:00:00"/>
        <d v="2001-10-12T12:00:00"/>
        <d v="2001-10-12T13:00:00"/>
        <d v="2001-10-12T14:00:00"/>
        <d v="2001-10-12T15:00:00"/>
        <d v="2001-10-12T16:00:00"/>
        <d v="2001-10-12T17:00:00"/>
        <d v="2001-10-12T18:00:00"/>
        <d v="2001-10-12T19:00:00"/>
        <d v="2001-10-12T20:00:00"/>
        <d v="2001-10-12T21:00:00"/>
        <d v="2001-10-12T22:00:00"/>
        <d v="2001-10-12T23:00:00"/>
        <d v="2001-10-13T00:00:00"/>
        <d v="2001-10-13T01:00:00"/>
        <d v="2001-10-13T02:00:00"/>
        <d v="2001-10-13T03:00:00"/>
        <d v="2001-10-13T04:00:00"/>
        <d v="2001-10-13T05:00:00"/>
        <d v="2001-10-13T06:00:00"/>
        <d v="2001-10-13T07:00:00"/>
        <d v="2001-10-13T08:00:00"/>
        <d v="2001-10-13T09:00:00"/>
        <d v="2001-10-13T10:00:00"/>
        <d v="2001-10-13T11:00:00"/>
        <d v="2001-10-13T12:00:00"/>
        <d v="2001-10-13T13:00:00"/>
        <d v="2001-10-13T14:00:00"/>
        <d v="2001-10-13T15:00:00"/>
        <d v="2001-10-13T16:00:00"/>
        <d v="2001-10-13T17:00:00"/>
        <d v="2001-10-13T18:00:00"/>
        <d v="2001-10-13T19:00:00"/>
        <d v="2001-10-13T20:00:00"/>
        <d v="2001-10-13T21:00:00"/>
        <d v="2001-10-13T22:00:00"/>
        <d v="2001-10-13T23:00:00"/>
        <d v="2001-10-14T00:00:00"/>
        <d v="2001-10-14T01:00:00"/>
        <d v="2001-10-14T02:00:00"/>
        <d v="2001-10-14T03:00:00"/>
        <d v="2001-10-14T04:00:00"/>
        <d v="2001-10-14T05:00:00"/>
        <d v="2001-10-14T06:00:00"/>
        <d v="2001-10-14T07:00:00"/>
        <d v="2001-10-14T08:00:00"/>
        <d v="2001-10-14T09:00:00"/>
        <d v="2001-10-14T10:00:00"/>
        <d v="2001-10-14T11:00:00"/>
        <d v="2001-10-14T12:00:00"/>
        <d v="2001-10-14T13:00:00"/>
        <d v="2001-10-14T14:00:00"/>
        <d v="2001-10-14T15:00:00"/>
        <d v="2001-10-14T16:00:00"/>
        <d v="2001-10-14T17:00:00"/>
        <d v="2001-10-14T18:00:00"/>
        <d v="2001-10-14T19:00:00"/>
        <d v="2001-10-14T20:00:00"/>
        <d v="2001-10-14T21:00:00"/>
        <d v="2001-10-14T22:00:00"/>
        <d v="2001-10-14T23:00:00"/>
        <d v="2001-10-15T00:00:00"/>
        <d v="2001-10-15T01:00:00"/>
        <d v="2001-10-15T02:00:00"/>
        <d v="2001-10-15T03:00:00"/>
        <d v="2001-10-15T04:00:00"/>
        <d v="2001-10-15T05:00:00"/>
        <d v="2001-10-15T06:00:00"/>
        <d v="2001-10-15T07:00:00"/>
        <d v="2001-10-15T08:00:00"/>
        <d v="2001-10-15T09:00:00"/>
        <d v="2001-10-15T10:00:00"/>
        <d v="2001-10-15T11:00:00"/>
        <d v="2001-10-15T12:00:00"/>
        <d v="2001-10-15T13:00:00"/>
        <d v="2001-10-15T14:00:00"/>
        <d v="2001-10-15T15:00:00"/>
        <d v="2001-10-15T16:00:00"/>
        <d v="2001-10-15T17:00:00"/>
        <d v="2001-10-15T18:00:00"/>
        <d v="2001-10-15T19:00:00"/>
        <d v="2001-10-15T20:00:00"/>
        <d v="2001-10-15T21:00:00"/>
        <d v="2001-10-15T22:00:00"/>
        <d v="2001-10-15T23:00:00"/>
        <d v="2001-10-16T00:00:00"/>
        <d v="2001-10-16T01:00:00"/>
        <d v="2001-10-16T02:00:00"/>
        <d v="2001-10-16T03:00:00"/>
        <d v="2001-10-16T04:00:00"/>
        <d v="2001-10-16T05:00:00"/>
        <d v="2001-10-16T06:00:00"/>
        <d v="2001-10-16T07:00:00"/>
        <d v="2001-10-16T08:00:00"/>
        <d v="2001-10-16T09:00:00"/>
        <d v="2001-10-16T10:00:00"/>
        <d v="2001-10-16T11:00:00"/>
        <d v="2001-10-16T12:00:00"/>
        <d v="2001-10-16T13:00:00"/>
        <d v="2001-10-16T14:00:00"/>
        <d v="2001-10-16T15:00:00"/>
        <d v="2001-10-16T16:00:00"/>
        <d v="2001-10-16T17:00:00"/>
        <d v="2001-10-16T18:00:00"/>
        <d v="2001-10-16T19:00:00"/>
        <d v="2001-10-16T20:00:00"/>
        <d v="2001-10-16T21:00:00"/>
        <d v="2001-10-16T22:00:00"/>
        <d v="2001-10-16T23:00:00"/>
        <d v="2001-04-06T00:00:00" u="1"/>
        <d v="2001-04-06T01:00:00" u="1"/>
        <d v="2001-04-06T02:00:00" u="1"/>
        <d v="2001-04-06T03:00:00" u="1"/>
        <d v="2001-04-06T04:00:00" u="1"/>
        <d v="2001-04-06T05:00:00" u="1"/>
        <d v="2001-04-06T06:00:00" u="1"/>
        <d v="2001-04-06T07:00:00" u="1"/>
        <d v="2001-04-06T08:00:00" u="1"/>
        <d v="2001-04-06T09:00:00" u="1"/>
        <d v="2001-04-06T10:00:00" u="1"/>
        <d v="2001-04-06T11:00:00" u="1"/>
        <d v="2001-04-06T12:00:00" u="1"/>
        <d v="2001-04-06T13:00:00" u="1"/>
        <d v="2001-04-06T14:00:00" u="1"/>
        <d v="2001-04-06T15:00:00" u="1"/>
        <d v="2001-04-06T16:00:00" u="1"/>
        <d v="2001-04-06T17:00:00" u="1"/>
        <d v="2001-04-06T18:00:00" u="1"/>
        <d v="2001-04-06T19:00:00" u="1"/>
        <d v="2001-04-06T20:00:00" u="1"/>
        <d v="2001-04-06T21:00:00" u="1"/>
        <d v="2001-04-06T22:00:00" u="1"/>
        <d v="2001-04-06T23:00:00" u="1"/>
        <d v="2001-04-07T00:00:00" u="1"/>
        <d v="2001-04-07T01:00:00" u="1"/>
        <d v="2001-04-07T02:00:00" u="1"/>
        <d v="2001-04-07T03:00:00" u="1"/>
        <d v="2001-04-07T04:00:00" u="1"/>
        <d v="2001-04-07T05:00:00" u="1"/>
        <d v="2001-04-07T06:00:00" u="1"/>
        <d v="2001-04-07T07:00:00" u="1"/>
        <d v="2001-04-07T08:00:00" u="1"/>
        <d v="2001-04-07T09:00:00" u="1"/>
        <d v="2001-04-07T10:00:00" u="1"/>
        <d v="2001-04-07T11:00:00" u="1"/>
        <d v="2001-04-07T12:00:00" u="1"/>
        <d v="2001-04-07T13:00:00" u="1"/>
        <d v="2001-04-07T14:00:00" u="1"/>
        <d v="2001-04-07T15:00:00" u="1"/>
        <d v="2001-04-07T16:00:00" u="1"/>
        <d v="2001-04-07T17:00:00" u="1"/>
        <d v="2001-04-07T18:00:00" u="1"/>
        <d v="2001-04-07T19:00:00" u="1"/>
        <d v="2001-04-07T20:00:00" u="1"/>
        <d v="2001-04-07T21:00:00" u="1"/>
        <d v="2001-04-07T22:00:00" u="1"/>
        <d v="2001-04-07T23:00:00" u="1"/>
        <d v="2001-04-08T00:00:00" u="1"/>
        <d v="2001-04-08T01:00:00" u="1"/>
        <d v="2001-04-08T02:00:00" u="1"/>
        <d v="2001-04-08T03:00:00" u="1"/>
        <d v="2001-04-08T04:00:00" u="1"/>
        <d v="2001-04-08T05:00:00" u="1"/>
        <d v="2001-04-08T06:00:00" u="1"/>
        <d v="2001-04-08T07:00:00" u="1"/>
        <d v="2001-04-08T08:00:00" u="1"/>
        <d v="2001-04-08T09:00:00" u="1"/>
        <d v="2001-04-08T10:00:00" u="1"/>
        <d v="2001-04-08T11:00:00" u="1"/>
        <d v="2001-04-08T12:00:00" u="1"/>
        <d v="2001-04-08T13:00:00" u="1"/>
        <d v="2001-04-08T14:00:00" u="1"/>
        <d v="2001-04-08T15:00:00" u="1"/>
        <d v="2001-04-08T16:00:00" u="1"/>
        <d v="2001-04-08T17:00:00" u="1"/>
        <d v="2001-04-08T18:00:00" u="1"/>
        <d v="2001-04-08T19:00:00" u="1"/>
        <d v="2001-04-08T20:00:00" u="1"/>
        <d v="2001-04-08T21:00:00" u="1"/>
        <d v="2001-04-08T22:00:00" u="1"/>
        <d v="2001-04-08T23:00:00" u="1"/>
        <d v="2001-04-09T00:00:00" u="1"/>
        <d v="2001-04-09T01:00:00" u="1"/>
        <d v="2001-04-09T02:00:00" u="1"/>
        <d v="2001-04-09T03:00:00" u="1"/>
        <d v="2001-04-09T04:00:00" u="1"/>
        <d v="2001-04-09T05:00:00" u="1"/>
        <d v="2001-04-09T06:00:00" u="1"/>
        <d v="2001-04-09T07:00:00" u="1"/>
        <d v="2001-04-09T08:00:00" u="1"/>
        <d v="2001-04-09T09:00:00" u="1"/>
        <d v="2001-04-09T10:00:00" u="1"/>
        <d v="2001-04-09T11:00:00" u="1"/>
        <d v="2001-04-09T12:00:00" u="1"/>
        <d v="2001-04-09T13:00:00" u="1"/>
        <d v="2001-04-09T14:00:00" u="1"/>
        <d v="2001-04-09T15:00:00" u="1"/>
        <d v="2001-04-09T16:00:00" u="1"/>
        <d v="2001-04-09T17:00:00" u="1"/>
        <d v="2001-04-09T18:00:00" u="1"/>
        <d v="2001-04-09T19:00:00" u="1"/>
        <d v="2001-04-09T20:00:00" u="1"/>
        <d v="2001-04-09T21:00:00" u="1"/>
        <d v="2001-04-09T22:00:00" u="1"/>
        <d v="2001-04-09T23:00:00" u="1"/>
        <d v="2001-04-10T00:00:00" u="1"/>
        <d v="2001-04-10T01:00:00" u="1"/>
        <d v="2001-04-10T02:00:00" u="1"/>
        <d v="2001-04-10T03:00:00" u="1"/>
        <d v="2001-04-10T04:00:00" u="1"/>
        <d v="2001-04-10T05:00:00" u="1"/>
        <d v="2001-04-10T06:00:00" u="1"/>
        <d v="2001-04-10T07:00:00" u="1"/>
        <d v="2001-04-10T08:00:00" u="1"/>
        <d v="2001-04-10T09:00:00" u="1"/>
        <d v="2001-04-10T10:00:00" u="1"/>
        <d v="2001-04-10T11:00:00" u="1"/>
        <d v="2001-04-10T12:00:00" u="1"/>
        <d v="2001-04-10T13:00:00" u="1"/>
        <d v="2001-04-10T14:00:00" u="1"/>
        <d v="2001-04-10T15:00:00" u="1"/>
        <d v="2001-04-10T16:00:00" u="1"/>
        <d v="2001-04-10T17:00:00" u="1"/>
        <d v="2001-04-10T18:00:00" u="1"/>
        <d v="2001-04-10T19:00:00" u="1"/>
        <d v="2001-04-10T20:00:00" u="1"/>
        <d v="2001-04-10T21:00:00" u="1"/>
        <d v="2001-04-10T22:00:00" u="1"/>
        <d v="2001-04-10T23:00:00" u="1"/>
        <d v="2001-04-11T00:00:00" u="1"/>
        <d v="2001-04-11T01:00:00" u="1"/>
        <d v="2001-04-11T02:00:00" u="1"/>
        <d v="2001-04-11T03:00:00" u="1"/>
        <d v="2001-04-11T04:00:00" u="1"/>
        <d v="2001-04-11T05:00:00" u="1"/>
        <d v="2001-04-11T06:00:00" u="1"/>
        <d v="2001-04-11T07:00:00" u="1"/>
        <d v="2001-04-11T08:00:00" u="1"/>
        <d v="2001-04-11T09:00:00" u="1"/>
        <d v="2001-04-11T10:00:00" u="1"/>
        <d v="2001-04-11T11:00:00" u="1"/>
        <d v="2001-04-11T12:00:00" u="1"/>
        <d v="2001-04-11T13:00:00" u="1"/>
        <d v="2001-04-11T14:00:00" u="1"/>
        <d v="2001-04-11T15:00:00" u="1"/>
        <d v="2001-04-11T16:00:00" u="1"/>
        <d v="2001-04-11T17:00:00" u="1"/>
        <d v="2001-04-11T18:00:00" u="1"/>
        <d v="2001-04-11T19:00:00" u="1"/>
        <d v="2001-04-11T20:00:00" u="1"/>
        <d v="2001-04-11T21:00:00" u="1"/>
        <d v="2001-04-11T22:00:00" u="1"/>
        <d v="2001-04-11T23:00:00" u="1"/>
        <d v="2001-04-12T00:00:00" u="1"/>
        <d v="2001-04-12T01:00:00" u="1"/>
        <d v="2001-04-12T02:00:00" u="1"/>
        <d v="2001-04-12T03:00:00" u="1"/>
        <d v="2001-04-12T04:00:00" u="1"/>
        <d v="2001-04-12T05:00:00" u="1"/>
        <d v="2001-04-12T06:00:00" u="1"/>
        <d v="2001-04-12T07:00:00" u="1"/>
        <d v="2001-04-12T08:00:00" u="1"/>
        <d v="2001-04-12T09:00:00" u="1"/>
        <d v="2001-04-12T10:00:00" u="1"/>
        <d v="2001-04-12T11:00:00" u="1"/>
        <d v="2001-04-12T12:00:00" u="1"/>
        <d v="2001-04-12T13:00:00" u="1"/>
        <d v="2001-04-12T14:00:00" u="1"/>
        <d v="2001-04-12T15:00:00" u="1"/>
        <d v="2001-04-12T16:00:00" u="1"/>
        <d v="2001-04-12T17:00:00" u="1"/>
        <d v="2001-04-12T18:00:00" u="1"/>
        <d v="2001-04-12T19:00:00" u="1"/>
        <d v="2001-04-12T20:00:00" u="1"/>
        <d v="2001-04-12T21:00:00" u="1"/>
        <d v="2001-04-12T22:00:00" u="1"/>
        <d v="2001-04-12T23:00:00" u="1"/>
        <d v="2001-04-13T00:00:00" u="1"/>
        <d v="2001-04-13T01:00:00" u="1"/>
        <d v="2001-04-13T02:00:00" u="1"/>
        <d v="2001-04-13T03:00:00" u="1"/>
        <d v="2001-04-13T04:00:00" u="1"/>
        <d v="2001-04-13T05:00:00" u="1"/>
        <d v="2001-04-13T06:00:00" u="1"/>
        <d v="2001-04-13T07:00:00" u="1"/>
        <d v="2001-04-13T08:00:00" u="1"/>
        <d v="2001-04-13T09:00:00" u="1"/>
        <d v="2001-04-13T10:00:00" u="1"/>
        <d v="2001-04-13T11:00:00" u="1"/>
        <d v="2001-04-13T12:00:00" u="1"/>
        <d v="2001-04-13T13:00:00" u="1"/>
        <d v="2001-04-13T14:00:00" u="1"/>
        <d v="2001-04-13T15:00:00" u="1"/>
        <d v="2001-04-13T16:00:00" u="1"/>
        <d v="2001-04-13T17:00:00" u="1"/>
        <d v="2001-04-13T18:00:00" u="1"/>
        <d v="2001-04-13T19:00:00" u="1"/>
        <d v="2001-04-13T20:00:00" u="1"/>
        <d v="2001-04-13T21:00:00" u="1"/>
        <d v="2001-04-13T22:00:00" u="1"/>
        <d v="2001-04-13T23:00:00" u="1"/>
        <d v="2001-04-14T00:00:00" u="1"/>
        <d v="2001-04-14T01:00:00" u="1"/>
        <d v="2001-04-14T02:00:00" u="1"/>
        <d v="2001-04-14T03:00:00" u="1"/>
        <d v="2001-04-14T04:00:00" u="1"/>
        <d v="2001-04-14T05:00:00" u="1"/>
        <d v="2001-04-14T06:00:00" u="1"/>
        <d v="2001-04-14T07:00:00" u="1"/>
        <d v="2001-04-14T08:00:00" u="1"/>
        <d v="2001-04-14T09:00:00" u="1"/>
        <d v="2001-04-14T10:00:00" u="1"/>
        <d v="2001-04-14T11:00:00" u="1"/>
        <d v="2001-04-14T12:00:00" u="1"/>
        <d v="2001-04-14T13:00:00" u="1"/>
        <d v="2001-04-14T14:00:00" u="1"/>
        <d v="2001-04-14T15:00:00" u="1"/>
        <d v="2001-04-14T16:00:00" u="1"/>
        <d v="2001-04-14T17:00:00" u="1"/>
        <d v="2001-04-14T18:00:00" u="1"/>
        <d v="2001-04-14T19:00:00" u="1"/>
        <d v="2001-04-14T20:00:00" u="1"/>
        <d v="2001-04-14T21:00:00" u="1"/>
        <d v="2001-04-14T22:00:00" u="1"/>
        <d v="2001-04-14T23:00:00" u="1"/>
        <d v="2001-04-15T00:00:00" u="1"/>
        <d v="2001-04-15T01:00:00" u="1"/>
        <d v="2001-04-15T02:00:00" u="1"/>
        <d v="2001-04-15T03:00:00" u="1"/>
        <d v="2001-04-15T04:00:00" u="1"/>
        <d v="2001-04-15T05:00:00" u="1"/>
        <d v="2001-04-15T06:00:00" u="1"/>
        <d v="2001-04-15T07:00:00" u="1"/>
        <d v="2001-04-15T08:00:00" u="1"/>
        <d v="2001-04-15T09:00:00" u="1"/>
        <d v="2001-04-15T10:00:00" u="1"/>
        <d v="2001-04-15T11:00:00" u="1"/>
        <d v="2001-04-15T12:00:00" u="1"/>
        <d v="2001-04-15T13:00:00" u="1"/>
        <d v="2001-04-15T14:00:00" u="1"/>
        <d v="2001-04-15T15:00:00" u="1"/>
        <d v="2001-04-15T16:00:00" u="1"/>
        <d v="2001-04-15T17:00:00" u="1"/>
        <d v="2001-04-15T18:00:00" u="1"/>
        <d v="2001-04-15T19:00:00" u="1"/>
        <d v="2001-04-15T20:00:00" u="1"/>
        <d v="2001-04-15T21:00:00" u="1"/>
        <d v="2001-04-15T22:00:00" u="1"/>
        <d v="2001-04-15T23:00:00" u="1"/>
        <d v="2001-04-16T00:00:00" u="1"/>
        <d v="2001-04-16T01:00:00" u="1"/>
        <d v="2001-04-16T02:00:00" u="1"/>
        <d v="2001-04-16T03:00:00" u="1"/>
        <d v="2001-04-16T04:00:00" u="1"/>
        <d v="2001-04-16T05:00:00" u="1"/>
        <d v="2001-04-16T06:00:00" u="1"/>
        <d v="2001-04-16T07:00:00" u="1"/>
        <d v="2001-04-16T08:00:00" u="1"/>
        <d v="2001-04-16T09:00:00" u="1"/>
        <d v="2001-04-16T10:00:00" u="1"/>
        <d v="2001-04-16T11:00:00" u="1"/>
        <d v="2001-04-16T12:00:00" u="1"/>
        <d v="2001-04-16T13:00:00" u="1"/>
        <d v="2001-04-16T14:00:00" u="1"/>
        <d v="2001-04-16T15:00:00" u="1"/>
        <d v="2001-04-16T16:00:00" u="1"/>
        <d v="2001-04-16T17:00:00" u="1"/>
        <d v="2001-04-16T18:00:00" u="1"/>
        <d v="2001-04-16T19:00:00" u="1"/>
        <d v="2001-04-16T20:00:00" u="1"/>
        <d v="2001-04-16T21:00:00" u="1"/>
        <d v="2001-04-16T22:00:00" u="1"/>
        <d v="2001-04-16T23:00:00" u="1"/>
        <d v="2001-04-17T00:00:00" u="1"/>
        <d v="2001-04-17T01:00:00" u="1"/>
        <d v="2001-04-17T02:00:00" u="1"/>
        <d v="2001-04-17T03:00:00" u="1"/>
        <d v="2001-04-17T04:00:00" u="1"/>
        <d v="2001-04-17T05:00:00" u="1"/>
        <d v="2001-04-17T06:00:00" u="1"/>
        <d v="2001-04-17T07:00:00" u="1"/>
        <d v="2001-04-17T08:00:00" u="1"/>
        <d v="2001-04-17T09:00:00" u="1"/>
        <d v="2001-04-17T10:00:00" u="1"/>
        <d v="2001-04-17T11:00:00" u="1"/>
        <d v="2001-04-17T12:00:00" u="1"/>
        <d v="2001-04-17T13:00:00" u="1"/>
        <d v="2001-04-17T14:00:00" u="1"/>
        <d v="2001-04-17T15:00:00" u="1"/>
        <d v="2001-04-17T16:00:00" u="1"/>
        <d v="2001-04-17T17:00:00" u="1"/>
        <d v="2001-04-17T18:00:00" u="1"/>
        <d v="2001-04-17T19:00:00" u="1"/>
        <d v="2001-04-17T20:00:00" u="1"/>
        <d v="2001-04-17T21:00:00" u="1"/>
        <d v="2001-04-17T22:00:00" u="1"/>
        <d v="2001-04-17T23:00:00" u="1"/>
        <d v="2001-04-18T00:00:00" u="1"/>
        <d v="2001-04-18T01:00:00" u="1"/>
        <d v="2001-04-18T02:00:00" u="1"/>
        <d v="2001-04-18T03:00:00" u="1"/>
        <d v="2001-04-18T04:00:00" u="1"/>
        <d v="2001-04-18T05:00:00" u="1"/>
        <d v="2001-04-18T06:00:00" u="1"/>
        <d v="2001-04-18T07:00:00" u="1"/>
        <d v="2001-04-18T08:00:00" u="1"/>
        <d v="2001-04-18T09:00:00" u="1"/>
        <d v="2001-04-18T10:00:00" u="1"/>
        <d v="2001-04-18T11:00:00" u="1"/>
        <d v="2001-04-18T12:00:00" u="1"/>
        <d v="2001-04-18T13:00:00" u="1"/>
        <d v="2001-04-18T14:00:00" u="1"/>
        <d v="2001-04-18T15:00:00" u="1"/>
        <d v="2001-04-18T16:00:00" u="1"/>
        <d v="2001-04-18T17:00:00" u="1"/>
        <d v="2001-04-18T18:00:00" u="1"/>
        <d v="2001-04-18T19:00:00" u="1"/>
        <d v="2001-04-18T20:00:00" u="1"/>
        <d v="2001-04-18T21:00:00" u="1"/>
        <d v="2001-04-18T22:00:00" u="1"/>
        <d v="2001-04-18T23:00:00" u="1"/>
        <d v="2001-04-19T00:00:00" u="1"/>
        <d v="2001-04-19T01:00:00" u="1"/>
        <d v="2001-04-19T02:00:00" u="1"/>
        <d v="2001-04-19T03:00:00" u="1"/>
        <d v="2001-04-19T04:00:00" u="1"/>
        <d v="2001-04-19T05:00:00" u="1"/>
        <d v="2001-04-19T06:00:00" u="1"/>
        <d v="2001-04-19T07:00:00" u="1"/>
        <d v="2001-04-19T08:00:00" u="1"/>
        <d v="2001-04-19T09:00:00" u="1"/>
        <d v="2001-04-19T10:00:00" u="1"/>
        <d v="2001-04-19T11:00:00" u="1"/>
        <d v="2001-04-19T12:00:00" u="1"/>
        <d v="2001-04-19T13:00:00" u="1"/>
        <d v="2001-04-19T14:00:00" u="1"/>
        <d v="2001-04-19T15:00:00" u="1"/>
        <d v="2001-04-19T16:00:00" u="1"/>
        <d v="2001-04-19T17:00:00" u="1"/>
        <d v="2001-04-19T18:00:00" u="1"/>
        <d v="2001-04-19T19:00:00" u="1"/>
        <d v="2001-04-19T20:00:00" u="1"/>
        <d v="2001-04-19T21:00:00" u="1"/>
        <d v="2001-04-19T22:00:00" u="1"/>
        <d v="2001-04-19T23:00:00" u="1"/>
        <d v="2001-04-20T00:00:00" u="1"/>
        <d v="2001-04-20T01:00:00" u="1"/>
        <d v="2001-04-20T02:00:00" u="1"/>
        <d v="2001-04-20T03:00:00" u="1"/>
        <d v="2001-04-20T04:00:00" u="1"/>
        <d v="2001-04-20T05:00:00" u="1"/>
        <d v="2001-04-20T06:00:00" u="1"/>
        <d v="2001-04-20T07:00:00" u="1"/>
        <d v="2001-04-20T08:00:00" u="1"/>
        <d v="2001-04-20T09:00:00" u="1"/>
        <d v="2001-04-20T10:00:00" u="1"/>
        <d v="2001-04-20T11:00:00" u="1"/>
        <d v="2001-04-20T12:00:00" u="1"/>
        <d v="2001-04-20T13:00:00" u="1"/>
        <d v="2001-04-20T14:00:00" u="1"/>
        <d v="2001-04-20T15:00:00" u="1"/>
        <d v="2001-04-20T16:00:00" u="1"/>
        <d v="2001-04-20T17:00:00" u="1"/>
        <d v="2001-04-20T18:00:00" u="1"/>
        <d v="2001-04-20T19:00:00" u="1"/>
        <d v="2001-04-20T20:00:00" u="1"/>
        <d v="2001-04-20T21:00:00" u="1"/>
        <d v="2001-04-20T22:00:00" u="1"/>
        <d v="2001-04-20T23:00:00" u="1"/>
        <d v="2001-04-21T00:00:00" u="1"/>
        <d v="2001-04-21T01:00:00" u="1"/>
        <d v="2001-04-21T02:00:00" u="1"/>
        <d v="2001-04-21T03:00:00" u="1"/>
        <d v="2001-04-21T04:00:00" u="1"/>
        <d v="2001-04-21T05:00:00" u="1"/>
        <d v="2001-04-21T06:00:00" u="1"/>
        <d v="2001-04-21T07:00:00" u="1"/>
        <d v="2001-04-21T08:00:00" u="1"/>
        <d v="2001-04-21T09:00:00" u="1"/>
        <d v="2001-04-21T10:00:00" u="1"/>
        <d v="2001-04-21T11:00:00" u="1"/>
        <d v="2001-04-21T12:00:00" u="1"/>
        <d v="2001-04-21T13:00:00" u="1"/>
        <d v="2001-04-21T14:00:00" u="1"/>
        <d v="2001-04-21T15:00:00" u="1"/>
        <d v="2001-04-21T16:00:00" u="1"/>
        <d v="2001-04-21T17:00:00" u="1"/>
        <d v="2001-04-21T18:00:00" u="1"/>
        <d v="2001-04-21T19:00:00" u="1"/>
        <d v="2001-04-21T20:00:00" u="1"/>
        <d v="2001-04-21T21:00:00" u="1"/>
        <d v="2001-04-21T22:00:00" u="1"/>
        <d v="2001-04-21T23:00:00" u="1"/>
        <d v="2001-04-22T00:00:00" u="1"/>
        <d v="2001-04-22T01:00:00" u="1"/>
        <d v="2001-04-22T02:00:00" u="1"/>
        <d v="2001-04-22T03:00:00" u="1"/>
        <d v="2001-04-22T04:00:00" u="1"/>
        <d v="2001-04-22T05:00:00" u="1"/>
        <d v="2001-04-22T06:00:00" u="1"/>
        <d v="2001-04-22T07:00:00" u="1"/>
        <d v="2001-04-22T08:00:00" u="1"/>
        <d v="2001-04-22T09:00:00" u="1"/>
        <d v="2001-04-22T10:00:00" u="1"/>
        <d v="2001-04-22T11:00:00" u="1"/>
        <d v="2001-04-22T12:00:00" u="1"/>
        <d v="2001-04-22T13:00:00" u="1"/>
        <d v="2001-04-22T14:00:00" u="1"/>
        <d v="2001-04-22T15:00:00" u="1"/>
        <d v="2001-04-22T16:00:00" u="1"/>
        <d v="2001-04-22T17:00:00" u="1"/>
        <d v="2001-04-22T18:00:00" u="1"/>
        <d v="2001-04-22T19:00:00" u="1"/>
        <d v="2001-04-22T20:00:00" u="1"/>
        <d v="2001-04-22T21:00:00" u="1"/>
        <d v="2001-04-22T22:00:00" u="1"/>
        <d v="2001-04-22T23:00:00" u="1"/>
        <d v="2001-04-23T00:00:00" u="1"/>
        <d v="2001-04-23T01:00:00" u="1"/>
        <d v="2001-04-23T02:00:00" u="1"/>
        <d v="2001-04-23T03:00:00" u="1"/>
        <d v="2001-04-23T04:00:00" u="1"/>
        <d v="2001-04-23T05:00:00" u="1"/>
        <d v="2001-04-23T06:00:00" u="1"/>
        <d v="2001-04-23T07:00:00" u="1"/>
        <d v="2001-04-23T08:00:00" u="1"/>
        <d v="2001-04-23T09:00:00" u="1"/>
        <d v="2001-04-23T10:00:00" u="1"/>
        <d v="2001-04-23T11:00:00" u="1"/>
        <d v="2001-04-23T12:00:00" u="1"/>
        <d v="2001-04-23T13:00:00" u="1"/>
        <d v="2001-04-23T14:00:00" u="1"/>
        <d v="2001-04-23T15:00:00" u="1"/>
        <d v="2001-04-23T16:00:00" u="1"/>
        <d v="2001-04-23T17:00:00" u="1"/>
        <d v="2001-04-23T18:00:00" u="1"/>
        <d v="2001-04-23T19:00:00" u="1"/>
        <d v="2001-04-23T20:00:00" u="1"/>
        <d v="2001-04-23T21:00:00" u="1"/>
        <d v="2001-04-23T22:00:00" u="1"/>
        <d v="2001-04-23T23:00:00" u="1"/>
        <d v="2001-04-24T00:00:00" u="1"/>
        <d v="2001-04-24T01:00:00" u="1"/>
        <d v="2001-04-24T02:00:00" u="1"/>
        <d v="2001-04-24T03:00:00" u="1"/>
        <d v="2001-04-24T04:00:00" u="1"/>
        <d v="2001-04-24T05:00:00" u="1"/>
        <d v="2001-04-24T06:00:00" u="1"/>
        <d v="2001-04-24T07:00:00" u="1"/>
        <d v="2001-04-24T08:00:00" u="1"/>
        <d v="2001-04-24T09:00:00" u="1"/>
        <d v="2001-04-24T10:00:00" u="1"/>
        <d v="2001-04-24T11:00:00" u="1"/>
        <d v="2001-04-24T12:00:00" u="1"/>
        <d v="2001-04-24T13:00:00" u="1"/>
        <d v="2001-04-24T14:00:00" u="1"/>
        <d v="2001-04-24T15:00:00" u="1"/>
        <d v="2001-04-24T16:00:00" u="1"/>
        <d v="2001-04-24T17:00:00" u="1"/>
        <d v="2001-04-24T18:00:00" u="1"/>
        <d v="2001-04-24T19:00:00" u="1"/>
        <d v="2001-04-24T20:00:00" u="1"/>
        <d v="2001-04-24T21:00:00" u="1"/>
        <d v="2001-04-24T22:00:00" u="1"/>
        <d v="2001-04-24T23:00:00" u="1"/>
        <d v="2001-04-25T00:00:00" u="1"/>
        <d v="2001-04-25T01:00:00" u="1"/>
        <d v="2001-04-25T02:00:00" u="1"/>
        <d v="2001-04-25T03:00:00" u="1"/>
        <d v="2001-04-25T04:00:00" u="1"/>
        <d v="2001-04-25T05:00:00" u="1"/>
        <d v="2001-04-25T06:00:00" u="1"/>
        <d v="2001-04-25T07:00:00" u="1"/>
        <d v="2001-04-25T08:00:00" u="1"/>
        <d v="2001-04-25T09:00:00" u="1"/>
        <d v="2001-04-25T10:00:00" u="1"/>
        <d v="2001-04-25T11:00:00" u="1"/>
        <d v="2001-04-25T12:00:00" u="1"/>
        <d v="2001-04-25T13:00:00" u="1"/>
        <d v="2001-04-25T14:00:00" u="1"/>
        <d v="2001-04-25T15:00:00" u="1"/>
        <d v="2001-04-25T16:00:00" u="1"/>
        <d v="2001-04-25T17:00:00" u="1"/>
        <d v="2001-04-25T18:00:00" u="1"/>
        <d v="2001-04-25T19:00:00" u="1"/>
        <d v="2001-04-25T20:00:00" u="1"/>
        <d v="2001-04-25T21:00:00" u="1"/>
        <d v="2001-04-25T22:00:00" u="1"/>
        <d v="2001-04-25T23:00:00" u="1"/>
        <d v="2001-04-26T00:00:00" u="1"/>
        <d v="2001-04-26T01:00:00" u="1"/>
        <d v="2001-04-26T02:00:00" u="1"/>
        <d v="2001-04-26T03:00:00" u="1"/>
        <d v="2001-04-26T04:00:00" u="1"/>
        <d v="2001-04-26T05:00:00" u="1"/>
        <d v="2001-04-26T06:00:00" u="1"/>
        <d v="2001-04-26T07:00:00" u="1"/>
        <d v="2001-04-26T08:00:00" u="1"/>
        <d v="2001-04-26T09:00:00" u="1"/>
        <d v="2001-04-26T10:00:00" u="1"/>
        <d v="2001-04-26T11:00:00" u="1"/>
        <d v="2001-04-26T12:00:00" u="1"/>
        <d v="2001-04-26T13:00:00" u="1"/>
        <d v="2001-04-26T14:00:00" u="1"/>
        <d v="2001-04-26T15:00:00" u="1"/>
        <d v="2001-04-26T16:00:00" u="1"/>
        <d v="2001-04-26T17:00:00" u="1"/>
        <d v="2001-04-26T18:00:00" u="1"/>
        <d v="2001-04-26T19:00:00" u="1"/>
        <d v="2001-04-26T20:00:00" u="1"/>
        <d v="2001-04-26T21:00:00" u="1"/>
        <d v="2001-04-26T22:00:00" u="1"/>
        <d v="2001-04-26T23:00:00" u="1"/>
        <d v="2001-04-27T00:00:00" u="1"/>
        <d v="2001-04-27T01:00:00" u="1"/>
        <d v="2001-04-27T02:00:00" u="1"/>
        <d v="2001-04-27T03:00:00" u="1"/>
        <d v="2001-04-27T04:00:00" u="1"/>
        <d v="2001-04-27T05:00:00" u="1"/>
        <d v="2001-04-27T06:00:00" u="1"/>
        <d v="2001-04-27T07:00:00" u="1"/>
        <d v="2001-04-27T08:00:00" u="1"/>
        <d v="2001-04-27T09:00:00" u="1"/>
        <d v="2001-04-27T10:00:00" u="1"/>
        <d v="2001-04-27T11:00:00" u="1"/>
        <d v="2001-04-27T12:00:00" u="1"/>
        <d v="2001-04-27T13:00:00" u="1"/>
        <d v="2001-04-27T14:00:00" u="1"/>
        <d v="2001-04-27T15:00:00" u="1"/>
        <d v="2001-04-27T16:00:00" u="1"/>
        <d v="2001-04-27T17:00:00" u="1"/>
        <d v="2001-04-27T18:00:00" u="1"/>
        <d v="2001-04-27T19:00:00" u="1"/>
        <d v="2001-04-27T20:00:00" u="1"/>
        <d v="2001-04-27T21:00:00" u="1"/>
        <d v="2001-04-27T22:00:00" u="1"/>
        <d v="2001-04-27T23:00:00" u="1"/>
        <d v="2001-04-28T00:00:00" u="1"/>
        <d v="2001-04-28T01:00:00" u="1"/>
        <d v="2001-04-28T02:00:00" u="1"/>
        <d v="2001-04-28T03:00:00" u="1"/>
        <d v="2001-04-28T04:00:00" u="1"/>
        <d v="2001-04-28T05:00:00" u="1"/>
        <d v="2001-04-28T06:00:00" u="1"/>
        <d v="2001-04-28T07:00:00" u="1"/>
        <d v="2001-04-28T08:00:00" u="1"/>
        <d v="2001-04-28T09:00:00" u="1"/>
        <d v="2001-04-28T10:00:00" u="1"/>
        <d v="2001-04-28T11:00:00" u="1"/>
        <d v="2001-04-28T12:00:00" u="1"/>
        <d v="2001-04-28T13:00:00" u="1"/>
        <d v="2001-04-28T14:00:00" u="1"/>
        <d v="2001-04-28T15:00:00" u="1"/>
        <d v="2001-04-28T16:00:00" u="1"/>
        <d v="2001-04-28T17:00:00" u="1"/>
        <d v="2001-04-28T18:00:00" u="1"/>
        <d v="2001-04-28T19:00:00" u="1"/>
        <d v="2001-04-28T20:00:00" u="1"/>
        <d v="2001-04-28T21:00:00" u="1"/>
        <d v="2001-04-28T22:00:00" u="1"/>
        <d v="2001-04-28T23:00:00" u="1"/>
        <d v="2001-04-29T00:00:00" u="1"/>
        <d v="2001-04-29T01:00:00" u="1"/>
        <d v="2001-04-29T02:00:00" u="1"/>
        <d v="2001-04-29T03:00:00" u="1"/>
        <d v="2001-04-29T04:00:00" u="1"/>
        <d v="2001-04-29T05:00:00" u="1"/>
        <d v="2001-04-29T06:00:00" u="1"/>
        <d v="2001-04-29T07:00:00" u="1"/>
        <d v="2001-04-29T08:00:00" u="1"/>
        <d v="2001-04-29T09:00:00" u="1"/>
        <d v="2001-04-29T10:00:00" u="1"/>
        <d v="2001-04-29T11:00:00" u="1"/>
        <d v="2001-04-29T12:00:00" u="1"/>
        <d v="2001-04-29T13:00:00" u="1"/>
        <d v="2001-04-29T14:00:00" u="1"/>
        <d v="2001-04-29T15:00:00" u="1"/>
        <d v="2001-04-29T16:00:00" u="1"/>
        <d v="2001-04-29T17:00:00" u="1"/>
        <d v="2001-04-29T18:00:00" u="1"/>
        <d v="2001-04-29T19:00:00" u="1"/>
        <d v="2001-04-29T20:00:00" u="1"/>
        <d v="2001-04-29T21:00:00" u="1"/>
        <d v="2001-04-29T22:00:00" u="1"/>
        <d v="2001-04-29T23:00:00" u="1"/>
        <d v="2001-04-30T00:00:00" u="1"/>
        <d v="2001-04-30T01:00:00" u="1"/>
        <d v="2001-04-30T02:00:00" u="1"/>
        <d v="2001-04-30T03:00:00" u="1"/>
        <d v="2001-04-30T04:00:00" u="1"/>
        <d v="2001-04-30T05:00:00" u="1"/>
        <d v="2001-04-30T06:00:00" u="1"/>
        <d v="2001-04-30T07:00:00" u="1"/>
        <d v="2001-04-30T08:00:00" u="1"/>
        <d v="2001-04-30T09:00:00" u="1"/>
        <d v="2001-04-30T10:00:00" u="1"/>
        <d v="2001-04-30T11:00:00" u="1"/>
        <d v="2001-04-30T12:00:00" u="1"/>
        <d v="2001-04-30T13:00:00" u="1"/>
        <d v="2001-04-30T14:00:00" u="1"/>
        <d v="2001-04-30T15:00:00" u="1"/>
        <d v="2001-04-30T16:00:00" u="1"/>
        <d v="2001-04-30T17:00:00" u="1"/>
        <d v="2001-04-30T18:00:00" u="1"/>
        <d v="2001-04-30T19:00:00" u="1"/>
        <d v="2001-04-30T20:00:00" u="1"/>
        <d v="2001-04-30T21:00:00" u="1"/>
        <d v="2001-04-30T22:00:00" u="1"/>
        <d v="2001-04-30T23:00:00" u="1"/>
        <d v="2001-05-01T00:00:00" u="1"/>
        <d v="2001-05-01T01:00:00" u="1"/>
        <d v="2001-05-01T02:00:00" u="1"/>
        <d v="2001-05-01T03:00:00" u="1"/>
        <d v="2001-05-01T04:00:00" u="1"/>
        <d v="2001-05-01T05:00:00" u="1"/>
        <d v="2001-05-01T06:00:00" u="1"/>
        <d v="2001-05-01T07:00:00" u="1"/>
        <d v="2001-05-01T08:00:00" u="1"/>
        <d v="2001-05-01T09:00:00" u="1"/>
        <d v="2001-05-01T10:00:00" u="1"/>
        <d v="2001-05-01T11:00:00" u="1"/>
        <d v="2001-05-01T12:00:00" u="1"/>
        <d v="2001-05-01T13:00:00" u="1"/>
        <d v="2001-05-01T14:00:00" u="1"/>
        <d v="2001-05-01T15:00:00" u="1"/>
        <d v="2001-05-01T16:00:00" u="1"/>
        <d v="2001-05-01T17:00:00" u="1"/>
        <d v="2001-05-01T18:00:00" u="1"/>
        <d v="2001-05-01T19:00:00" u="1"/>
        <d v="2001-05-01T20:00:00" u="1"/>
        <d v="2001-05-01T21:00:00" u="1"/>
        <d v="2001-05-01T22:00:00" u="1"/>
        <d v="2001-05-01T23:00:00" u="1"/>
        <d v="2001-05-02T00:00:00" u="1"/>
        <d v="2001-05-02T01:00:00" u="1"/>
        <d v="2001-05-02T02:00:00" u="1"/>
        <d v="2001-05-02T03:00:00" u="1"/>
        <d v="2001-05-02T04:00:00" u="1"/>
        <d v="2001-05-02T05:00:00" u="1"/>
        <d v="2001-05-02T06:00:00" u="1"/>
        <d v="2001-05-02T07:00:00" u="1"/>
        <d v="2001-05-02T08:00:00" u="1"/>
        <d v="2001-05-02T09:00:00" u="1"/>
        <d v="2001-05-02T10:00:00" u="1"/>
        <d v="2001-05-02T11:00:00" u="1"/>
        <d v="2001-05-02T12:00:00" u="1"/>
        <d v="2001-05-02T13:00:00" u="1"/>
        <d v="2001-05-02T14:00:00" u="1"/>
        <d v="2001-05-02T15:00:00" u="1"/>
        <d v="2001-05-02T16:00:00" u="1"/>
        <d v="2001-05-02T17:00:00" u="1"/>
        <d v="2001-05-02T18:00:00" u="1"/>
        <d v="2001-05-02T19:00:00" u="1"/>
        <d v="2001-05-02T20:00:00" u="1"/>
        <d v="2001-05-02T21:00:00" u="1"/>
        <d v="2001-05-02T22:00:00" u="1"/>
        <d v="2001-05-02T23:00:00" u="1"/>
        <d v="2001-05-03T00:00:00" u="1"/>
        <d v="2001-05-03T01:00:00" u="1"/>
        <d v="2001-05-03T02:00:00" u="1"/>
        <d v="2001-05-03T03:00:00" u="1"/>
        <d v="2001-05-03T04:00:00" u="1"/>
        <d v="2001-05-03T05:00:00" u="1"/>
        <d v="2001-05-03T06:00:00" u="1"/>
        <d v="2001-05-03T07:00:00" u="1"/>
        <d v="2001-05-03T08:00:00" u="1"/>
        <d v="2001-05-03T09:00:00" u="1"/>
        <d v="2001-05-03T10:00:00" u="1"/>
        <d v="2001-05-03T11:00:00" u="1"/>
        <d v="2001-05-03T12:00:00" u="1"/>
        <d v="2001-05-03T13:00:00" u="1"/>
        <d v="2001-05-03T14:00:00" u="1"/>
        <d v="2001-05-03T15:00:00" u="1"/>
        <d v="2001-05-03T16:00:00" u="1"/>
        <d v="2001-05-03T17:00:00" u="1"/>
        <d v="2001-05-03T18:00:00" u="1"/>
        <d v="2001-05-03T19:00:00" u="1"/>
        <d v="2001-05-03T20:00:00" u="1"/>
        <d v="2001-05-03T21:00:00" u="1"/>
        <d v="2001-05-03T22:00:00" u="1"/>
        <d v="2001-05-03T23:00:00" u="1"/>
        <d v="2001-05-04T00:00:00" u="1"/>
        <d v="2001-05-04T01:00:00" u="1"/>
        <d v="2001-05-04T02:00:00" u="1"/>
        <d v="2001-05-04T03:00:00" u="1"/>
        <d v="2001-05-04T04:00:00" u="1"/>
        <d v="2001-05-04T05:00:00" u="1"/>
        <d v="2001-05-04T06:00:00" u="1"/>
        <d v="2001-05-04T07:00:00" u="1"/>
        <d v="2001-05-04T08:00:00" u="1"/>
        <d v="2001-05-04T09:00:00" u="1"/>
        <d v="2001-05-04T10:00:00" u="1"/>
        <d v="2001-05-04T11:00:00" u="1"/>
        <d v="2001-05-04T12:00:00" u="1"/>
        <d v="2001-05-04T13:00:00" u="1"/>
        <d v="2001-05-04T14:00:00" u="1"/>
        <d v="2001-05-04T15:00:00" u="1"/>
        <d v="2001-05-04T16:00:00" u="1"/>
        <d v="2001-05-04T17:00:00" u="1"/>
        <d v="2001-05-04T18:00:00" u="1"/>
        <d v="2001-05-04T19:00:00" u="1"/>
        <d v="2001-05-04T20:00:00" u="1"/>
        <d v="2001-05-04T21:00:00" u="1"/>
        <d v="2001-05-04T22:00:00" u="1"/>
        <d v="2001-05-04T23:00:00" u="1"/>
        <d v="2001-05-05T00:00:00" u="1"/>
        <d v="2001-05-05T01:00:00" u="1"/>
        <d v="2001-05-05T02:00:00" u="1"/>
        <d v="2001-05-05T03:00:00" u="1"/>
        <d v="2001-05-05T04:00:00" u="1"/>
        <d v="2001-05-05T05:00:00" u="1"/>
        <d v="2001-05-05T06:00:00" u="1"/>
        <d v="2001-05-05T07:00:00" u="1"/>
        <d v="2001-05-05T08:00:00" u="1"/>
        <d v="2001-05-05T09:00:00" u="1"/>
        <d v="2001-05-05T10:00:00" u="1"/>
        <d v="2001-05-05T11:00:00" u="1"/>
        <d v="2001-05-05T12:00:00" u="1"/>
        <d v="2001-05-05T13:00:00" u="1"/>
        <d v="2001-05-05T14:00:00" u="1"/>
        <d v="2001-05-05T15:00:00" u="1"/>
        <d v="2001-05-05T16:00:00" u="1"/>
        <d v="2001-05-05T17:00:00" u="1"/>
        <d v="2001-05-05T18:00:00" u="1"/>
        <d v="2001-05-05T19:00:00" u="1"/>
        <d v="2001-05-05T20:00:00" u="1"/>
        <d v="2001-05-05T21:00:00" u="1"/>
        <d v="2001-05-05T22:00:00" u="1"/>
        <d v="2001-05-05T23:00:00" u="1"/>
        <d v="2001-05-06T00:00:00" u="1"/>
        <d v="2001-05-06T01:00:00" u="1"/>
        <d v="2001-05-06T02:00:00" u="1"/>
        <d v="2001-05-06T03:00:00" u="1"/>
        <d v="2001-05-06T04:00:00" u="1"/>
        <d v="2001-05-06T05:00:00" u="1"/>
        <d v="2001-05-06T06:00:00" u="1"/>
        <d v="2001-05-06T07:00:00" u="1"/>
        <d v="2001-05-06T08:00:00" u="1"/>
        <d v="2001-05-06T09:00:00" u="1"/>
        <d v="2001-05-06T10:00:00" u="1"/>
        <d v="2001-05-06T11:00:00" u="1"/>
        <d v="2001-05-06T12:00:00" u="1"/>
        <d v="2001-05-06T13:00:00" u="1"/>
        <d v="2001-05-06T14:00:00" u="1"/>
        <d v="2001-05-06T15:00:00" u="1"/>
        <d v="2001-05-06T16:00:00" u="1"/>
        <d v="2001-05-06T17:00:00" u="1"/>
        <d v="2001-05-06T18:00:00" u="1"/>
        <d v="2001-05-06T19:00:00" u="1"/>
        <d v="2001-05-06T20:00:00" u="1"/>
        <d v="2001-05-06T21:00:00" u="1"/>
        <d v="2001-05-06T22:00:00" u="1"/>
        <d v="2001-05-06T23:00:00" u="1"/>
      </sharedItems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ingram" refreshedDate="37182.445089120367" createdVersion="1" recordCount="744" upgradeOnRefresh="1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ingram" refreshedDate="37182.445314583332" createdVersion="1" recordCount="744" upgradeOnRefresh="1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dingram" refreshedDate="37182.445617708334" createdVersion="1" recordCount="744" upgradeOnRefresh="1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dingram" refreshedDate="37182.445888773145" createdVersion="1" recordCount="744" upgradeOnRefresh="1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44">
  <r>
    <x v="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x v="1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x v="2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x v="3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x v="4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x v="5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x v="6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x v="7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x v="8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x v="9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x v="1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x v="11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x v="12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x v="13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x v="14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x v="15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x v="16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x v="17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x v="18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x v="19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x v="2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x v="21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x v="22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x v="23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x v="24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x v="25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x v="26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x v="27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x v="28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x v="29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x v="3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x v="31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x v="32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x v="33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x v="34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x v="35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x v="36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x v="37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x v="38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x v="39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x v="4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x v="41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x v="42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x v="43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x v="44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x v="45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x v="46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x v="47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x v="48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x v="49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x v="5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x v="51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x v="52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x v="53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x v="54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x v="55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x v="56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x v="57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x v="58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x v="59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x v="6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x v="61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x v="62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x v="63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x v="64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x v="65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x v="66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x v="67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x v="68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x v="69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x v="7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x v="71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x v="72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x v="73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x v="74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x v="75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x v="76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x v="77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x v="78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x v="79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x v="8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x v="81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x v="82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x v="83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x v="84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x v="85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x v="86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x v="87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x v="88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x v="89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x v="9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x v="91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x v="92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x v="93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x v="94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x v="95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x v="96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x v="97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x v="98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x v="99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x v="1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x v="101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x v="102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x v="103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x v="104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x v="105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x v="106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x v="107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x v="108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x v="109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x v="11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x v="111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x v="112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x v="113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x v="114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x v="115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x v="116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x v="117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x v="118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x v="119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x v="12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x v="121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x v="122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x v="123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x v="124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x v="125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x v="126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x v="127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x v="128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x v="129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x v="13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x v="131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x v="132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x v="133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x v="134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x v="135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x v="136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x v="137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x v="138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x v="139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x v="14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x v="141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x v="142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x v="143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x v="144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x v="145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x v="146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x v="147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x v="148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x v="149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x v="15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x v="151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x v="152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x v="153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x v="154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x v="155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x v="156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x v="157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x v="158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x v="159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x v="16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x v="161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x v="162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x v="163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x v="164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x v="165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x v="166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x v="167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x v="168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x v="169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x v="17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x v="171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x v="172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x v="173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x v="174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x v="175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x v="176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x v="177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x v="178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x v="179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x v="18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x v="181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x v="182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x v="183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x v="184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x v="185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x v="186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x v="187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x v="188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x v="189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x v="19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x v="191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x v="192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x v="193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x v="194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x v="195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x v="196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x v="197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x v="198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x v="199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x v="2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x v="201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x v="202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x v="203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x v="204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x v="205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x v="206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x v="207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x v="208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x v="209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x v="21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x v="211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x v="212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x v="213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x v="214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x v="215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x v="216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x v="217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x v="218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x v="219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x v="22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x v="221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x v="222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x v="223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x v="224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x v="225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x v="226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x v="227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x v="228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x v="229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x v="23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x v="231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x v="232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x v="233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x v="234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x v="235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x v="236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x v="237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x v="238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x v="239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x v="24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x v="241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x v="242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x v="243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x v="244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x v="245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x v="246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x v="247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x v="248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x v="249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x v="25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x v="251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x v="252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x v="253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x v="254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x v="255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x v="256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x v="257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x v="258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x v="259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x v="26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x v="261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x v="262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x v="263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x v="264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x v="265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x v="266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x v="267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x v="268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x v="269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x v="27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x v="271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x v="272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x v="273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x v="274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x v="275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x v="276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x v="277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x v="278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x v="279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x v="28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x v="281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x v="282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x v="283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x v="284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x v="285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x v="286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x v="287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x v="288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x v="289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x v="29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x v="291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x v="292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x v="293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x v="294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x v="295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x v="296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x v="297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x v="298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x v="299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x v="3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x v="301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x v="302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x v="303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x v="304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x v="305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x v="306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x v="307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x v="308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x v="309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x v="31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x v="311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x v="312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x v="313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x v="314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x v="315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x v="316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x v="317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x v="318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x v="319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x v="32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x v="321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x v="322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x v="323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x v="324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x v="325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x v="326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x v="327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x v="328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x v="329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x v="33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x v="331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x v="332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x v="333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x v="334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x v="335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x v="336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x v="337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x v="338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x v="339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x v="34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x v="341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x v="342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x v="343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x v="344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x v="345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x v="346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x v="347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x v="348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x v="349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x v="35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x v="351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x v="352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x v="353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x v="354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x v="355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x v="356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x v="357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x v="358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x v="359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x v="36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x v="361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x v="362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x v="363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x v="364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x v="365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x v="366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x v="367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x v="368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x v="369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x v="37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x v="371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x v="372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x v="373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x v="374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x v="375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x v="376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x v="377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x v="378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x v="379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x v="38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x v="381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x v="382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x v="383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x v="384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x v="385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x v="386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x v="387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x v="388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x v="389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x v="39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x v="391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x v="392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x v="393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x v="394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x v="395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x v="396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x v="397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x v="398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x v="399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x v="4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x v="401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x v="402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x v="403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x v="404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x v="405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x v="406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x v="407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x v="408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x v="409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x v="41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x v="411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x v="412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x v="413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x v="414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x v="415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x v="416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x v="417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x v="418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x v="419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x v="42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x v="421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x v="422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x v="423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x v="424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x v="425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x v="426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x v="427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x v="428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x v="429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x v="43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x v="431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x v="432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x v="433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x v="434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x v="435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x v="436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x v="437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x v="438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x v="439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x v="44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x v="441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x v="442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x v="443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x v="444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x v="445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x v="446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x v="447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x v="448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x v="449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x v="45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x v="451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x v="452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x v="453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x v="454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x v="455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x v="456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x v="457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x v="458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x v="459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x v="46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x v="461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x v="462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x v="463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x v="464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x v="465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x v="466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x v="467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x v="468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x v="469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x v="47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x v="471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x v="472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x v="473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x v="474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x v="475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x v="476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x v="477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x v="478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x v="479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x v="48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x v="481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x v="482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x v="483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x v="484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x v="485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x v="486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x v="487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x v="488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x v="489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x v="49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x v="491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x v="492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x v="493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x v="494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x v="495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x v="496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x v="497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x v="498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x v="499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x v="5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x v="501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x v="502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x v="503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x v="504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x v="505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x v="506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x v="507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x v="508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x v="509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x v="51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x v="511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x v="512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x v="513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x v="514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x v="515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x v="516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x v="517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x v="518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x v="519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x v="52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x v="521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x v="522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x v="523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x v="524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x v="525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x v="526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x v="527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x v="528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x v="529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x v="53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x v="531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x v="532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x v="533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x v="534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x v="535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x v="536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x v="537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x v="538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x v="539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x v="54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x v="541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x v="542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x v="543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x v="544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x v="545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x v="546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x v="547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x v="548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x v="549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x v="55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x v="551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x v="552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x v="553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x v="554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x v="555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x v="556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x v="557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x v="558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x v="559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x v="56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x v="561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x v="562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x v="563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x v="564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x v="565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x v="566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x v="567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x v="568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x v="569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x v="57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x v="571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x v="572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x v="573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x v="574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x v="575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x v="576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x v="577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x v="578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x v="579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x v="58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x v="581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x v="582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x v="583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x v="584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x v="585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x v="586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x v="587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x v="588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x v="589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x v="59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x v="591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x v="592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x v="593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x v="594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x v="595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x v="596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x v="597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x v="598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x v="599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x v="6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x v="601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x v="602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x v="603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x v="604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x v="605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x v="606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x v="607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x v="608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x v="609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x v="61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x v="611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x v="612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x v="613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x v="614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x v="615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x v="616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x v="617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x v="618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x v="619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x v="62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x v="621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x v="622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x v="623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x v="624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x v="625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x v="626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x v="627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x v="628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x v="629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x v="63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x v="631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x v="632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x v="633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x v="634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x v="635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x v="636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x v="637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x v="638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x v="639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x v="64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x v="641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x v="642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x v="643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x v="644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x v="645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x v="646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x v="647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x v="648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x v="649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x v="65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x v="651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x v="652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x v="653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x v="654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x v="655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x v="656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x v="657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x v="658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x v="659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x v="66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x v="661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x v="662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x v="663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x v="664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x v="665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x v="666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x v="667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x v="668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x v="669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x v="67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x v="671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x v="672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x v="673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x v="674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x v="675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x v="676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x v="677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x v="678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x v="679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x v="68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x v="681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x v="682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x v="683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x v="684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x v="685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x v="686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x v="687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x v="688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x v="689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x v="69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x v="691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x v="692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x v="693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x v="694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x v="695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x v="696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x v="697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x v="698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x v="699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x v="7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x v="701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x v="702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x v="703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x v="704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x v="705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x v="706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x v="707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x v="708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x v="709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x v="71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x v="711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x v="712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x v="713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x v="714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x v="715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x v="716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x v="717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x v="718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x v="719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x v="72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x v="721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x v="722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x v="723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x v="724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x v="725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x v="726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x v="727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x v="728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x v="729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x v="73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x v="731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x v="732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x v="733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x v="734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x v="735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x v="736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x v="737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x v="738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x v="739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x v="74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x v="741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x v="742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x v="743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6" cacheId="1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74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Average of RT Western" fld="41" subtotal="average" baseField="0" baseItem="0" numFmtId="44"/>
  </dataFields>
  <formats count="2">
    <format dxfId="29">
      <pivotArea type="all" dataOnly="0" outline="0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6" cacheId="8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RealTime Vs RealTime" fld="81" baseField="0" baseItem="0"/>
  </dataFields>
  <formats count="2">
    <format dxfId="27">
      <pivotArea type="all" dataOnly="0" outline="0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7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DayAhead Vs RealTime" fld="79" baseField="0" baseItem="0"/>
  </dataFields>
  <formats count="2">
    <format dxfId="23">
      <pivotArea type="all" dataOnly="0" outline="0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6" cacheId="6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RealTime Vs DayAhead" fld="80" baseField="0" baseItem="0"/>
  </dataFields>
  <formats count="2">
    <format dxfId="19">
      <pivotArea type="all" dataOnly="0" outline="0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5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 sortType="ascending" rankBy="0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DayAhead Vs DayAhead" fld="78" subtotal="average" baseField="0" baseItem="0"/>
  </dataFields>
  <formats count="2">
    <format dxfId="15">
      <pivotArea type="all" dataOnly="0" outline="0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6" cacheId="0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DA-PJM" fld="37" subtotal="average" baseField="0" baseItem="0" numFmtId="164"/>
  </dataFields>
  <formats count="2">
    <format dxfId="9">
      <pivotArea type="all" dataOnly="0" outline="0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5" cacheId="4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A10:AY42" firstHeaderRow="1" firstDataRow="2" firstDataCol="1" rowPageCount="8" colPageCount="1"/>
  <pivotFields count="90">
    <pivotField axis="axisPage" compact="0" outline="0" subtotalTop="0" showAll="0" includeNewItemsInFilter="1">
      <items count="1489"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t="default"/>
      </items>
    </pivotField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8">
    <pageField fld="2" hier="0"/>
    <pageField fld="3" hier="0"/>
    <pageField fld="4" hier="0"/>
    <pageField fld="5" hier="0"/>
    <pageField fld="6" hier="0"/>
    <pageField fld="7" hier="0"/>
    <pageField fld="8" hier="0"/>
    <pageField fld="0" hier="0"/>
  </pageFields>
  <dataFields count="1">
    <dataField name="RT-PJM" fld="22" subtotal="average" baseField="0" baseItem="0" numFmtId="164"/>
  </dataFields>
  <formats count="2">
    <format dxfId="11">
      <pivotArea type="all" dataOnly="0" outline="0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2" cacheId="3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A10:A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NYPP-W RT" fld="40" subtotal="average" baseField="0" baseItem="0" numFmtId="164"/>
  </dataFields>
  <formats count="2">
    <format dxfId="3">
      <pivotArea type="all" dataOnly="0" outline="0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2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NYPP-W DA" fld="45" subtotal="average" baseField="0" baseItem="0" numFmtId="164"/>
  </dataFields>
  <formats count="2">
    <format dxfId="5">
      <pivotArea type="all" dataOnly="0" outline="0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AJ48"/>
  <sheetViews>
    <sheetView tabSelected="1" zoomScale="80" workbookViewId="0">
      <selection activeCell="F24" sqref="F24"/>
    </sheetView>
  </sheetViews>
  <sheetFormatPr defaultRowHeight="12.75" x14ac:dyDescent="0.2"/>
  <cols>
    <col min="1" max="1" width="22.140625" customWidth="1"/>
    <col min="2" max="2" width="10.5703125" customWidth="1"/>
    <col min="3" max="25" width="8.5703125" customWidth="1"/>
    <col min="26" max="26" width="4" customWidth="1"/>
    <col min="27" max="27" width="14.85546875" customWidth="1"/>
    <col min="28" max="28" width="9.5703125" bestFit="1" customWidth="1"/>
    <col min="29" max="29" width="10.85546875" bestFit="1" customWidth="1"/>
    <col min="30" max="30" width="8.5703125" bestFit="1" customWidth="1"/>
    <col min="31" max="31" width="2.7109375" customWidth="1"/>
    <col min="32" max="32" width="4.85546875" customWidth="1"/>
    <col min="33" max="33" width="14.85546875" bestFit="1" customWidth="1"/>
    <col min="34" max="249" width="13.42578125" bestFit="1" customWidth="1"/>
  </cols>
  <sheetData>
    <row r="2" spans="1:36" x14ac:dyDescent="0.2">
      <c r="A2" s="1" t="s">
        <v>0</v>
      </c>
      <c r="B2" s="2" t="s">
        <v>1</v>
      </c>
    </row>
    <row r="3" spans="1:36" x14ac:dyDescent="0.2">
      <c r="A3" s="1" t="s">
        <v>2</v>
      </c>
      <c r="B3" s="2" t="s">
        <v>1</v>
      </c>
    </row>
    <row r="4" spans="1:36" x14ac:dyDescent="0.2">
      <c r="A4" s="1" t="s">
        <v>3</v>
      </c>
      <c r="B4" s="2" t="s">
        <v>1</v>
      </c>
    </row>
    <row r="5" spans="1:36" x14ac:dyDescent="0.2">
      <c r="A5" s="1" t="s">
        <v>4</v>
      </c>
      <c r="B5" s="2" t="s">
        <v>1</v>
      </c>
    </row>
    <row r="6" spans="1:36" x14ac:dyDescent="0.2">
      <c r="A6" s="1" t="s">
        <v>5</v>
      </c>
      <c r="B6" s="2" t="s">
        <v>1</v>
      </c>
    </row>
    <row r="7" spans="1:36" x14ac:dyDescent="0.2">
      <c r="A7" s="1" t="s">
        <v>6</v>
      </c>
      <c r="B7" s="2" t="s">
        <v>1</v>
      </c>
    </row>
    <row r="8" spans="1:36" x14ac:dyDescent="0.2">
      <c r="A8" s="1" t="s">
        <v>7</v>
      </c>
      <c r="B8" s="2" t="s">
        <v>1</v>
      </c>
    </row>
    <row r="10" spans="1:36" x14ac:dyDescent="0.2">
      <c r="A10" s="3" t="s">
        <v>33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">
      <c r="A12" s="9">
        <v>37150</v>
      </c>
      <c r="B12" s="66">
        <v>14.04</v>
      </c>
      <c r="C12" s="67">
        <v>11.2</v>
      </c>
      <c r="D12" s="67">
        <v>2.83</v>
      </c>
      <c r="E12" s="67">
        <v>0</v>
      </c>
      <c r="F12" s="67">
        <v>0</v>
      </c>
      <c r="G12" s="67">
        <v>0</v>
      </c>
      <c r="H12" s="67">
        <v>11.97</v>
      </c>
      <c r="I12" s="67">
        <v>13.59</v>
      </c>
      <c r="J12" s="67">
        <v>17.649999999999999</v>
      </c>
      <c r="K12" s="67">
        <v>18.579999999999998</v>
      </c>
      <c r="L12" s="67">
        <v>18.52</v>
      </c>
      <c r="M12" s="67">
        <v>18.93</v>
      </c>
      <c r="N12" s="67">
        <v>19.600000000000001</v>
      </c>
      <c r="O12" s="67">
        <v>19.91</v>
      </c>
      <c r="P12" s="67">
        <v>19.8</v>
      </c>
      <c r="Q12" s="67">
        <v>20.051531000000001</v>
      </c>
      <c r="R12" s="67">
        <v>20.659908999999999</v>
      </c>
      <c r="S12" s="67">
        <v>23.987293999999999</v>
      </c>
      <c r="T12" s="67">
        <v>32.399175999999997</v>
      </c>
      <c r="U12" s="67">
        <v>25.071079999999998</v>
      </c>
      <c r="V12" s="67">
        <v>21.076665999999999</v>
      </c>
      <c r="W12" s="67">
        <v>18.45</v>
      </c>
      <c r="X12" s="67">
        <v>16.600000000000001</v>
      </c>
      <c r="Y12" s="68">
        <v>15.99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">
      <c r="A13" s="13">
        <v>37151</v>
      </c>
      <c r="B13" s="72">
        <v>9.74</v>
      </c>
      <c r="C13" s="73">
        <v>0.57999999999999996</v>
      </c>
      <c r="D13" s="73">
        <v>0</v>
      </c>
      <c r="E13" s="73">
        <v>0</v>
      </c>
      <c r="F13" s="73">
        <v>10.01</v>
      </c>
      <c r="G13" s="73">
        <v>17.13</v>
      </c>
      <c r="H13" s="73">
        <v>25.61</v>
      </c>
      <c r="I13" s="73">
        <v>19.05</v>
      </c>
      <c r="J13" s="73">
        <v>21.034234000000001</v>
      </c>
      <c r="K13" s="73">
        <v>25.507387000000001</v>
      </c>
      <c r="L13" s="73">
        <v>29.785495000000001</v>
      </c>
      <c r="M13" s="73">
        <v>21.886396000000001</v>
      </c>
      <c r="N13" s="73">
        <v>22.099729</v>
      </c>
      <c r="O13" s="73">
        <v>28.548468</v>
      </c>
      <c r="P13" s="73">
        <v>26.511081000000001</v>
      </c>
      <c r="Q13" s="73">
        <v>22.336936000000001</v>
      </c>
      <c r="R13" s="73">
        <v>22.559909999999999</v>
      </c>
      <c r="S13" s="73">
        <v>22.516216</v>
      </c>
      <c r="T13" s="73">
        <v>19.379549999999998</v>
      </c>
      <c r="U13" s="73">
        <v>22.078828999999999</v>
      </c>
      <c r="V13" s="73">
        <v>21.656216000000001</v>
      </c>
      <c r="W13" s="73">
        <v>20.384505000000001</v>
      </c>
      <c r="X13" s="73">
        <v>17.18</v>
      </c>
      <c r="Y13" s="74">
        <v>17.57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18.846139319999999</v>
      </c>
      <c r="AH13" s="60">
        <f t="shared" ref="AH13:AH36" si="1">HLOOKUP($AF13,nar,3,TRUE)+$AB$31</f>
        <v>19.426185333333333</v>
      </c>
      <c r="AI13" s="60">
        <f t="shared" ref="AI13:AI36" si="2">HLOOKUP($AF13,nar,4,TRUE)+$AB$31</f>
        <v>17.57</v>
      </c>
      <c r="AJ13" s="61">
        <f t="shared" ref="AJ13:AJ36" si="3">HLOOKUP($AF13,nar,5,TRUE)+$AB$31</f>
        <v>1.1499999999999999</v>
      </c>
    </row>
    <row r="14" spans="1:36" x14ac:dyDescent="0.2">
      <c r="A14" s="13">
        <v>37152</v>
      </c>
      <c r="B14" s="72">
        <v>17.13</v>
      </c>
      <c r="C14" s="73">
        <v>17.12</v>
      </c>
      <c r="D14" s="73">
        <v>15.23</v>
      </c>
      <c r="E14" s="73">
        <v>14.78</v>
      </c>
      <c r="F14" s="73">
        <v>16.55</v>
      </c>
      <c r="G14" s="73">
        <v>19.53</v>
      </c>
      <c r="H14" s="73">
        <v>27.79</v>
      </c>
      <c r="I14" s="73">
        <v>22.350359999999998</v>
      </c>
      <c r="J14" s="73">
        <v>19.197026000000001</v>
      </c>
      <c r="K14" s="73">
        <v>22.354593999999999</v>
      </c>
      <c r="L14" s="73">
        <v>30.515225000000001</v>
      </c>
      <c r="M14" s="73">
        <v>31.261982</v>
      </c>
      <c r="N14" s="73">
        <v>33.169369000000003</v>
      </c>
      <c r="O14" s="73">
        <v>28.236575999999999</v>
      </c>
      <c r="P14" s="73">
        <v>23.091260999999999</v>
      </c>
      <c r="Q14" s="73">
        <v>21.006755999999999</v>
      </c>
      <c r="R14" s="73">
        <v>20.968017</v>
      </c>
      <c r="S14" s="73">
        <v>20.927206000000002</v>
      </c>
      <c r="T14" s="73">
        <v>20.985945000000001</v>
      </c>
      <c r="U14" s="73">
        <v>34.908828999999997</v>
      </c>
      <c r="V14" s="73">
        <v>31.753513000000002</v>
      </c>
      <c r="W14" s="73">
        <v>26.371351000000001</v>
      </c>
      <c r="X14" s="73">
        <v>19.846665999999999</v>
      </c>
      <c r="Y14" s="74">
        <v>19.735765000000001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17.03365664</v>
      </c>
      <c r="AH14" s="62">
        <f t="shared" si="1"/>
        <v>18.278962833333331</v>
      </c>
      <c r="AI14" s="62">
        <f t="shared" si="2"/>
        <v>15.860000000000001</v>
      </c>
      <c r="AJ14" s="63">
        <f t="shared" si="3"/>
        <v>1.1499999999999999</v>
      </c>
    </row>
    <row r="15" spans="1:36" x14ac:dyDescent="0.2">
      <c r="A15" s="13">
        <v>37153</v>
      </c>
      <c r="B15" s="72">
        <v>19.12</v>
      </c>
      <c r="C15" s="73">
        <v>15.31</v>
      </c>
      <c r="D15" s="73">
        <v>9.76</v>
      </c>
      <c r="E15" s="73">
        <v>14.74</v>
      </c>
      <c r="F15" s="73">
        <v>14.08</v>
      </c>
      <c r="G15" s="73">
        <v>21.87</v>
      </c>
      <c r="H15" s="73">
        <v>21.964684999999999</v>
      </c>
      <c r="I15" s="73">
        <v>20.149999000000001</v>
      </c>
      <c r="J15" s="73">
        <v>20.632791999999998</v>
      </c>
      <c r="K15" s="73">
        <v>25.380991000000002</v>
      </c>
      <c r="L15" s="73">
        <v>24.585311000000001</v>
      </c>
      <c r="M15" s="73">
        <v>22.740174</v>
      </c>
      <c r="N15" s="73">
        <v>23.131615</v>
      </c>
      <c r="O15" s="73">
        <v>40.262695999999998</v>
      </c>
      <c r="P15" s="73">
        <v>25.347382</v>
      </c>
      <c r="Q15" s="73">
        <v>23.527290000000001</v>
      </c>
      <c r="R15" s="73">
        <v>22.706209999999999</v>
      </c>
      <c r="S15" s="73">
        <v>20.816395</v>
      </c>
      <c r="T15" s="73">
        <v>21.594954999999999</v>
      </c>
      <c r="U15" s="73">
        <v>41.990437999999997</v>
      </c>
      <c r="V15" s="73">
        <v>31.707647999999999</v>
      </c>
      <c r="W15" s="73">
        <v>24.191621000000001</v>
      </c>
      <c r="X15" s="73">
        <v>19.678827999999999</v>
      </c>
      <c r="Y15" s="74">
        <v>18.300630999999999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16.115220559999997</v>
      </c>
      <c r="AH15" s="62">
        <f t="shared" si="1"/>
        <v>17.940088999999997</v>
      </c>
      <c r="AI15" s="62">
        <f t="shared" si="2"/>
        <v>15.790000000000001</v>
      </c>
      <c r="AJ15" s="63">
        <f t="shared" si="3"/>
        <v>1.1499999999999999</v>
      </c>
    </row>
    <row r="16" spans="1:36" x14ac:dyDescent="0.2">
      <c r="A16" s="13">
        <v>37154</v>
      </c>
      <c r="B16" s="72">
        <v>18.38991</v>
      </c>
      <c r="C16" s="73">
        <v>16.245494999999998</v>
      </c>
      <c r="D16" s="73">
        <v>18.069728000000001</v>
      </c>
      <c r="E16" s="73">
        <v>21.256395000000001</v>
      </c>
      <c r="F16" s="73">
        <v>20.195494</v>
      </c>
      <c r="G16" s="73">
        <v>33.445315000000001</v>
      </c>
      <c r="H16" s="73">
        <v>43.095405</v>
      </c>
      <c r="I16" s="73">
        <v>37.808287999999997</v>
      </c>
      <c r="J16" s="73">
        <v>22.609908999999998</v>
      </c>
      <c r="K16" s="73">
        <v>35.114054000000003</v>
      </c>
      <c r="L16" s="73">
        <v>29.208196999999998</v>
      </c>
      <c r="M16" s="73">
        <v>25.356666000000001</v>
      </c>
      <c r="N16" s="73">
        <v>35.474504000000003</v>
      </c>
      <c r="O16" s="73">
        <v>38.184144000000003</v>
      </c>
      <c r="P16" s="73">
        <v>22.819818000000001</v>
      </c>
      <c r="Q16" s="73">
        <v>21.556034</v>
      </c>
      <c r="R16" s="73">
        <v>23.063511999999999</v>
      </c>
      <c r="S16" s="73">
        <v>23.201440000000002</v>
      </c>
      <c r="T16" s="73">
        <v>30.711621000000001</v>
      </c>
      <c r="U16" s="73">
        <v>36.533963999999997</v>
      </c>
      <c r="V16" s="73">
        <v>27.480720000000002</v>
      </c>
      <c r="W16" s="73">
        <v>25.899729000000001</v>
      </c>
      <c r="X16" s="73">
        <v>32.425134</v>
      </c>
      <c r="Y16" s="74">
        <v>22.271170000000001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15.954762920000004</v>
      </c>
      <c r="AH16" s="62">
        <f t="shared" si="1"/>
        <v>17.705869499999999</v>
      </c>
      <c r="AI16" s="62">
        <f t="shared" si="2"/>
        <v>16.18</v>
      </c>
      <c r="AJ16" s="63">
        <f t="shared" si="3"/>
        <v>1.1499999999999999</v>
      </c>
    </row>
    <row r="17" spans="1:36" x14ac:dyDescent="0.2">
      <c r="A17" s="13">
        <v>37155</v>
      </c>
      <c r="B17" s="72">
        <v>19.494503000000002</v>
      </c>
      <c r="C17" s="73">
        <v>19.746303999999999</v>
      </c>
      <c r="D17" s="73">
        <v>19.097746000000001</v>
      </c>
      <c r="E17" s="73">
        <v>18.788647000000001</v>
      </c>
      <c r="F17" s="73">
        <v>18.597656000000001</v>
      </c>
      <c r="G17" s="73">
        <v>19.082791</v>
      </c>
      <c r="H17" s="73">
        <v>42.416575999999999</v>
      </c>
      <c r="I17" s="73">
        <v>31.242251</v>
      </c>
      <c r="J17" s="73">
        <v>31.635494000000001</v>
      </c>
      <c r="K17" s="73">
        <v>37.318086999999998</v>
      </c>
      <c r="L17" s="73">
        <v>44.596817000000001</v>
      </c>
      <c r="M17" s="73">
        <v>62.502926000000002</v>
      </c>
      <c r="N17" s="73">
        <v>60.161344</v>
      </c>
      <c r="O17" s="73">
        <v>35.635029000000003</v>
      </c>
      <c r="P17" s="73">
        <v>39.377726000000003</v>
      </c>
      <c r="Q17" s="73">
        <v>41.411431999999998</v>
      </c>
      <c r="R17" s="73">
        <v>30.467928000000001</v>
      </c>
      <c r="S17" s="73">
        <v>23.327297000000002</v>
      </c>
      <c r="T17" s="73">
        <v>22.292339999999999</v>
      </c>
      <c r="U17" s="73">
        <v>38.604503000000001</v>
      </c>
      <c r="V17" s="73">
        <v>31.147836000000002</v>
      </c>
      <c r="W17" s="73">
        <v>25.989998</v>
      </c>
      <c r="X17" s="73">
        <v>24.330538000000001</v>
      </c>
      <c r="Y17" s="74">
        <v>18.484591999999999</v>
      </c>
      <c r="AA17" s="24"/>
      <c r="AB17" s="54"/>
      <c r="AC17" s="54"/>
      <c r="AD17" s="54"/>
      <c r="AF17" s="46">
        <v>5</v>
      </c>
      <c r="AG17" s="62">
        <f t="shared" si="0"/>
        <v>16.620175919999998</v>
      </c>
      <c r="AH17" s="62">
        <f t="shared" si="1"/>
        <v>17.972356666666666</v>
      </c>
      <c r="AI17" s="62">
        <f t="shared" si="2"/>
        <v>17.399999999999999</v>
      </c>
      <c r="AJ17" s="63">
        <f t="shared" si="3"/>
        <v>1.1499999999999999</v>
      </c>
    </row>
    <row r="18" spans="1:36" x14ac:dyDescent="0.2">
      <c r="A18" s="13">
        <v>37156</v>
      </c>
      <c r="B18" s="72">
        <v>18.864321</v>
      </c>
      <c r="C18" s="73">
        <v>18.6127</v>
      </c>
      <c r="D18" s="73">
        <v>16.928104999999999</v>
      </c>
      <c r="E18" s="73">
        <v>17.498646000000001</v>
      </c>
      <c r="F18" s="73">
        <v>15.541980000000001</v>
      </c>
      <c r="G18" s="73">
        <v>16.234863000000001</v>
      </c>
      <c r="H18" s="73">
        <v>17.968375999999999</v>
      </c>
      <c r="I18" s="73">
        <v>18.938015</v>
      </c>
      <c r="J18" s="73">
        <v>23.236934000000002</v>
      </c>
      <c r="K18" s="73">
        <v>28.230267999999999</v>
      </c>
      <c r="L18" s="73">
        <v>27.131889000000001</v>
      </c>
      <c r="M18" s="73">
        <v>26.064053000000001</v>
      </c>
      <c r="N18" s="73">
        <v>24.837388000000001</v>
      </c>
      <c r="O18" s="73">
        <v>27.736125999999999</v>
      </c>
      <c r="P18" s="73">
        <v>30.157297</v>
      </c>
      <c r="Q18" s="73">
        <v>21.602343000000001</v>
      </c>
      <c r="R18" s="73">
        <v>23.16009</v>
      </c>
      <c r="S18" s="73">
        <v>21.519639999999999</v>
      </c>
      <c r="T18" s="73">
        <v>20.677296999999999</v>
      </c>
      <c r="U18" s="73">
        <v>50.268918999999997</v>
      </c>
      <c r="V18" s="73">
        <v>27.734864999999999</v>
      </c>
      <c r="W18" s="73">
        <v>21.526216000000002</v>
      </c>
      <c r="X18" s="73">
        <v>18.251442000000001</v>
      </c>
      <c r="Y18" s="74">
        <v>14.431532000000001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19.707610320000001</v>
      </c>
      <c r="AH18" s="62">
        <f t="shared" si="1"/>
        <v>19.921291166666666</v>
      </c>
      <c r="AI18" s="62">
        <f t="shared" si="2"/>
        <v>18.309999999999999</v>
      </c>
      <c r="AJ18" s="63">
        <f t="shared" si="3"/>
        <v>1.1499999999999999</v>
      </c>
    </row>
    <row r="19" spans="1:36" x14ac:dyDescent="0.2">
      <c r="A19" s="13">
        <v>37157</v>
      </c>
      <c r="B19" s="72">
        <v>15.46964</v>
      </c>
      <c r="C19" s="73">
        <v>12.298919</v>
      </c>
      <c r="D19" s="73">
        <v>13.293784</v>
      </c>
      <c r="E19" s="73">
        <v>13.144144000000001</v>
      </c>
      <c r="F19" s="73">
        <v>12.61</v>
      </c>
      <c r="G19" s="73">
        <v>12.50009</v>
      </c>
      <c r="H19" s="73">
        <v>12.493062999999999</v>
      </c>
      <c r="I19" s="73">
        <v>12.498108</v>
      </c>
      <c r="J19" s="73">
        <v>16.030270000000002</v>
      </c>
      <c r="K19" s="73">
        <v>17.800810999999999</v>
      </c>
      <c r="L19" s="73">
        <v>19.455856000000001</v>
      </c>
      <c r="M19" s="73">
        <v>22.995766</v>
      </c>
      <c r="N19" s="73">
        <v>25.450901000000002</v>
      </c>
      <c r="O19" s="73">
        <v>26.671261000000001</v>
      </c>
      <c r="P19" s="73">
        <v>21.176397000000001</v>
      </c>
      <c r="Q19" s="73">
        <v>21.719819999999999</v>
      </c>
      <c r="R19" s="73">
        <v>24.921621999999999</v>
      </c>
      <c r="S19" s="73">
        <v>24.122433000000001</v>
      </c>
      <c r="T19" s="73">
        <v>18.725496</v>
      </c>
      <c r="U19" s="73">
        <v>29.778739000000002</v>
      </c>
      <c r="V19" s="73">
        <v>22.751622000000001</v>
      </c>
      <c r="W19" s="73">
        <v>19.798829000000001</v>
      </c>
      <c r="X19" s="73">
        <v>19.091709999999999</v>
      </c>
      <c r="Y19" s="74">
        <v>16.295223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27.786661479999996</v>
      </c>
      <c r="AH19" s="62">
        <f t="shared" si="1"/>
        <v>25.754248333333329</v>
      </c>
      <c r="AI19" s="62">
        <f t="shared" si="2"/>
        <v>18.799999999999997</v>
      </c>
      <c r="AJ19" s="63">
        <f t="shared" si="3"/>
        <v>1.1499999999999999</v>
      </c>
    </row>
    <row r="20" spans="1:36" x14ac:dyDescent="0.2">
      <c r="A20" s="13">
        <v>37158</v>
      </c>
      <c r="B20" s="72">
        <v>15.393872999999999</v>
      </c>
      <c r="C20" s="73">
        <v>15.014595</v>
      </c>
      <c r="D20" s="73">
        <v>14.233514</v>
      </c>
      <c r="E20" s="73">
        <v>14.777027</v>
      </c>
      <c r="F20" s="73">
        <v>15.676126</v>
      </c>
      <c r="G20" s="73">
        <v>24.140900999999999</v>
      </c>
      <c r="H20" s="73">
        <v>41.589368999999998</v>
      </c>
      <c r="I20" s="73">
        <v>19.089279000000001</v>
      </c>
      <c r="J20" s="73">
        <v>25.540179999999999</v>
      </c>
      <c r="K20" s="73">
        <v>22.908559</v>
      </c>
      <c r="L20" s="73">
        <v>24.102070000000001</v>
      </c>
      <c r="M20" s="73">
        <v>24.301344</v>
      </c>
      <c r="N20" s="73">
        <v>29.534500999999999</v>
      </c>
      <c r="O20" s="73">
        <v>39.547747999999999</v>
      </c>
      <c r="P20" s="73">
        <v>21.940269000000001</v>
      </c>
      <c r="Q20" s="73">
        <v>23.055582000000001</v>
      </c>
      <c r="R20" s="73">
        <v>25.026841999999998</v>
      </c>
      <c r="S20" s="73">
        <v>23.180533</v>
      </c>
      <c r="T20" s="73">
        <v>28.532420999999999</v>
      </c>
      <c r="U20" s="73">
        <v>32.695749999999997</v>
      </c>
      <c r="V20" s="73">
        <v>26.75648</v>
      </c>
      <c r="W20" s="73">
        <v>23.783871999999999</v>
      </c>
      <c r="X20" s="73">
        <v>22.438465999999998</v>
      </c>
      <c r="Y20" s="74">
        <v>23.117294999999999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22.129555119999999</v>
      </c>
      <c r="AH20" s="62">
        <f t="shared" si="1"/>
        <v>21.642506833333332</v>
      </c>
      <c r="AI20" s="62">
        <f t="shared" si="2"/>
        <v>22.58</v>
      </c>
      <c r="AJ20" s="63">
        <f t="shared" si="3"/>
        <v>1.1499999999999999</v>
      </c>
    </row>
    <row r="21" spans="1:36" x14ac:dyDescent="0.2">
      <c r="A21" s="13">
        <v>37159</v>
      </c>
      <c r="B21" s="72">
        <v>22.749727</v>
      </c>
      <c r="C21" s="73">
        <v>20.073962000000002</v>
      </c>
      <c r="D21" s="73">
        <v>18.608015000000002</v>
      </c>
      <c r="E21" s="73">
        <v>18.282789999999999</v>
      </c>
      <c r="F21" s="73">
        <v>16.606124999999999</v>
      </c>
      <c r="G21" s="73">
        <v>20.725764000000002</v>
      </c>
      <c r="H21" s="73">
        <v>34.265492000000002</v>
      </c>
      <c r="I21" s="73">
        <v>20.315943000000001</v>
      </c>
      <c r="J21" s="73">
        <v>18.980267000000001</v>
      </c>
      <c r="K21" s="73">
        <v>20.253782000000001</v>
      </c>
      <c r="L21" s="73">
        <v>21.273240999999999</v>
      </c>
      <c r="M21" s="73">
        <v>22.678646000000001</v>
      </c>
      <c r="N21" s="73">
        <v>22.640537999999999</v>
      </c>
      <c r="O21" s="73">
        <v>56.609369000000001</v>
      </c>
      <c r="P21" s="73">
        <v>24.738558999999999</v>
      </c>
      <c r="Q21" s="73">
        <v>20.525404999999999</v>
      </c>
      <c r="R21" s="73">
        <v>24.388826000000002</v>
      </c>
      <c r="S21" s="73">
        <v>24.204232000000001</v>
      </c>
      <c r="T21" s="73">
        <v>22.212700000000002</v>
      </c>
      <c r="U21" s="73">
        <v>53.91</v>
      </c>
      <c r="V21" s="73">
        <v>24.795044000000001</v>
      </c>
      <c r="W21" s="73">
        <v>23.615675</v>
      </c>
      <c r="X21" s="73">
        <v>20.539906999999999</v>
      </c>
      <c r="Y21" s="74">
        <v>18.450177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22.612509879999998</v>
      </c>
      <c r="AH21" s="62">
        <f t="shared" si="1"/>
        <v>21.177055666666664</v>
      </c>
      <c r="AI21" s="62">
        <f t="shared" si="2"/>
        <v>20.059999999999999</v>
      </c>
      <c r="AJ21" s="63">
        <f t="shared" si="3"/>
        <v>1.1499999999999999</v>
      </c>
    </row>
    <row r="22" spans="1:36" x14ac:dyDescent="0.2">
      <c r="A22" s="13">
        <v>37160</v>
      </c>
      <c r="B22" s="72">
        <v>17.922069</v>
      </c>
      <c r="C22" s="73">
        <v>16.043780999999999</v>
      </c>
      <c r="D22" s="73">
        <v>15.068735999999999</v>
      </c>
      <c r="E22" s="73">
        <v>15.101258</v>
      </c>
      <c r="F22" s="73">
        <v>17.340987999999999</v>
      </c>
      <c r="G22" s="73">
        <v>18.942610999999999</v>
      </c>
      <c r="H22" s="73">
        <v>31.779278000000001</v>
      </c>
      <c r="I22" s="73">
        <v>19.196303</v>
      </c>
      <c r="J22" s="73">
        <v>19.719456999999998</v>
      </c>
      <c r="K22" s="73">
        <v>20.231981000000001</v>
      </c>
      <c r="L22" s="73">
        <v>19.815494999999999</v>
      </c>
      <c r="M22" s="73">
        <v>19.421982</v>
      </c>
      <c r="N22" s="73">
        <v>19.173604000000001</v>
      </c>
      <c r="O22" s="73">
        <v>19.536847000000002</v>
      </c>
      <c r="P22" s="73">
        <v>22.99</v>
      </c>
      <c r="Q22" s="73">
        <v>20.231439999999999</v>
      </c>
      <c r="R22" s="73">
        <v>21.287925999999999</v>
      </c>
      <c r="S22" s="73">
        <v>17.284775</v>
      </c>
      <c r="T22" s="73">
        <v>19.075044999999999</v>
      </c>
      <c r="U22" s="73">
        <v>27.556125999999999</v>
      </c>
      <c r="V22" s="73">
        <v>19.678557999999999</v>
      </c>
      <c r="W22" s="73">
        <v>21.164141000000001</v>
      </c>
      <c r="X22" s="73">
        <v>20.282159</v>
      </c>
      <c r="Y22" s="74">
        <v>20.278105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26.423251080000004</v>
      </c>
      <c r="AH22" s="62">
        <f t="shared" si="1"/>
        <v>28.686259333333332</v>
      </c>
      <c r="AI22" s="62">
        <f t="shared" si="2"/>
        <v>34.85</v>
      </c>
      <c r="AJ22" s="63">
        <f t="shared" si="3"/>
        <v>1.1499999999999999</v>
      </c>
    </row>
    <row r="23" spans="1:36" x14ac:dyDescent="0.2">
      <c r="A23" s="13">
        <v>37161</v>
      </c>
      <c r="B23" s="72">
        <v>19.669096</v>
      </c>
      <c r="C23" s="73">
        <v>17.903960999999999</v>
      </c>
      <c r="D23" s="73">
        <v>18.619275999999999</v>
      </c>
      <c r="E23" s="73">
        <v>18.336843999999999</v>
      </c>
      <c r="F23" s="73">
        <v>19.205584000000002</v>
      </c>
      <c r="G23" s="73">
        <v>20.176394999999999</v>
      </c>
      <c r="H23" s="73">
        <v>25.324684000000001</v>
      </c>
      <c r="I23" s="73">
        <v>21.465944</v>
      </c>
      <c r="J23" s="73">
        <v>22.747836</v>
      </c>
      <c r="K23" s="73">
        <v>21.095493000000001</v>
      </c>
      <c r="L23" s="73">
        <v>22.372971</v>
      </c>
      <c r="M23" s="73">
        <v>23.081710000000001</v>
      </c>
      <c r="N23" s="73">
        <v>21.175763</v>
      </c>
      <c r="O23" s="73">
        <v>21.969007000000001</v>
      </c>
      <c r="P23" s="73">
        <v>21.637746</v>
      </c>
      <c r="Q23" s="73">
        <v>21.206935000000001</v>
      </c>
      <c r="R23" s="73">
        <v>21.724682999999999</v>
      </c>
      <c r="S23" s="73">
        <v>20.205673999999998</v>
      </c>
      <c r="T23" s="73">
        <v>23.765495999999999</v>
      </c>
      <c r="U23" s="73">
        <v>24.702338999999998</v>
      </c>
      <c r="V23" s="73">
        <v>21.535852999999999</v>
      </c>
      <c r="W23" s="73">
        <v>21.835491999999999</v>
      </c>
      <c r="X23" s="73">
        <v>19.983871000000001</v>
      </c>
      <c r="Y23" s="74">
        <v>18.801888999999999</v>
      </c>
      <c r="AA23" s="24"/>
      <c r="AB23" s="54"/>
      <c r="AC23" s="54"/>
      <c r="AD23" s="54"/>
      <c r="AF23" s="46">
        <v>11</v>
      </c>
      <c r="AG23" s="62">
        <f t="shared" si="0"/>
        <v>27.583472679999993</v>
      </c>
      <c r="AH23" s="62">
        <f t="shared" si="1"/>
        <v>27.99454583333333</v>
      </c>
      <c r="AI23" s="62">
        <f t="shared" si="2"/>
        <v>39.339999999999996</v>
      </c>
      <c r="AJ23" s="63">
        <f t="shared" si="3"/>
        <v>1.1499999999999999</v>
      </c>
    </row>
    <row r="24" spans="1:36" x14ac:dyDescent="0.2">
      <c r="A24" s="13">
        <v>37162</v>
      </c>
      <c r="B24" s="72">
        <v>17.818375</v>
      </c>
      <c r="C24" s="73">
        <v>17.267564</v>
      </c>
      <c r="D24" s="73">
        <v>17.044771999999998</v>
      </c>
      <c r="E24" s="73">
        <v>13.772701</v>
      </c>
      <c r="F24" s="73">
        <v>14.37</v>
      </c>
      <c r="G24" s="73">
        <v>17.82</v>
      </c>
      <c r="H24" s="73">
        <v>21.831168999999999</v>
      </c>
      <c r="I24" s="73">
        <v>21.886664</v>
      </c>
      <c r="J24" s="73">
        <v>21.390898</v>
      </c>
      <c r="K24" s="73">
        <v>24.106665</v>
      </c>
      <c r="L24" s="73">
        <v>23.295763999999998</v>
      </c>
      <c r="M24" s="73">
        <v>19.939188000000001</v>
      </c>
      <c r="N24" s="73">
        <v>17.543783999999999</v>
      </c>
      <c r="O24" s="73">
        <v>19.519729999999999</v>
      </c>
      <c r="P24" s="73">
        <v>18.750181000000001</v>
      </c>
      <c r="Q24" s="73">
        <v>19.149999999999999</v>
      </c>
      <c r="R24" s="73">
        <v>16.879460000000002</v>
      </c>
      <c r="S24" s="73">
        <v>15.113694000000001</v>
      </c>
      <c r="T24" s="73">
        <v>17.134775000000001</v>
      </c>
      <c r="U24" s="73">
        <v>19.414684999999999</v>
      </c>
      <c r="V24" s="73">
        <v>17.614775000000002</v>
      </c>
      <c r="W24" s="73">
        <v>18.350000000000001</v>
      </c>
      <c r="X24" s="73">
        <v>19.12</v>
      </c>
      <c r="Y24" s="74">
        <v>18.2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27.640698</v>
      </c>
      <c r="AH24" s="62">
        <f t="shared" si="1"/>
        <v>27.255163</v>
      </c>
      <c r="AI24" s="62">
        <f t="shared" si="2"/>
        <v>38.119999999999997</v>
      </c>
      <c r="AJ24" s="63">
        <f t="shared" si="3"/>
        <v>1.1499999999999999</v>
      </c>
    </row>
    <row r="25" spans="1:36" x14ac:dyDescent="0.2">
      <c r="A25" s="13">
        <v>37163</v>
      </c>
      <c r="B25" s="72">
        <v>15.93</v>
      </c>
      <c r="C25" s="73">
        <v>15.38</v>
      </c>
      <c r="D25" s="73">
        <v>13.49</v>
      </c>
      <c r="E25" s="73">
        <v>14.13</v>
      </c>
      <c r="F25" s="73">
        <v>14.44</v>
      </c>
      <c r="G25" s="73">
        <v>16.86</v>
      </c>
      <c r="H25" s="73">
        <v>17.82</v>
      </c>
      <c r="I25" s="73">
        <v>15.89</v>
      </c>
      <c r="J25" s="73">
        <v>19.66</v>
      </c>
      <c r="K25" s="73">
        <v>19.399999999999999</v>
      </c>
      <c r="L25" s="73">
        <v>20.148108000000001</v>
      </c>
      <c r="M25" s="73">
        <v>18.311620999999999</v>
      </c>
      <c r="N25" s="73">
        <v>17.535945999999999</v>
      </c>
      <c r="O25" s="73">
        <v>15.915585</v>
      </c>
      <c r="P25" s="73">
        <v>18.088739</v>
      </c>
      <c r="Q25" s="73">
        <v>15.09</v>
      </c>
      <c r="R25" s="73">
        <v>17.060631000000001</v>
      </c>
      <c r="S25" s="73">
        <v>15.88063</v>
      </c>
      <c r="T25" s="73">
        <v>18.410990999999999</v>
      </c>
      <c r="U25" s="73">
        <v>20.017477</v>
      </c>
      <c r="V25" s="73">
        <v>19.61027</v>
      </c>
      <c r="W25" s="73">
        <v>20.65982</v>
      </c>
      <c r="X25" s="73">
        <v>18.32</v>
      </c>
      <c r="Y25" s="74">
        <v>16.89</v>
      </c>
      <c r="AA25" s="35" t="s">
        <v>18</v>
      </c>
      <c r="AB25" s="55">
        <f t="shared" ref="AB25:AD28" si="4">AA45-$AB$31</f>
        <v>23.247191545000003</v>
      </c>
      <c r="AC25" s="55">
        <f t="shared" si="4"/>
        <v>16.741965195000002</v>
      </c>
      <c r="AD25" s="56">
        <f t="shared" si="4"/>
        <v>21.078782761666666</v>
      </c>
      <c r="AF25" s="46">
        <v>13</v>
      </c>
      <c r="AG25" s="62">
        <f t="shared" si="0"/>
        <v>26.661147240000002</v>
      </c>
      <c r="AH25" s="62">
        <f t="shared" si="1"/>
        <v>23.068256499999997</v>
      </c>
      <c r="AI25" s="62">
        <f t="shared" si="2"/>
        <v>21.332432999999998</v>
      </c>
      <c r="AJ25" s="63">
        <f t="shared" si="3"/>
        <v>1.1499999999999999</v>
      </c>
    </row>
    <row r="26" spans="1:36" x14ac:dyDescent="0.2">
      <c r="A26" s="13">
        <v>37164</v>
      </c>
      <c r="B26" s="72">
        <v>14.73</v>
      </c>
      <c r="C26" s="73">
        <v>14.81</v>
      </c>
      <c r="D26" s="73">
        <v>14.47</v>
      </c>
      <c r="E26" s="73">
        <v>13.43</v>
      </c>
      <c r="F26" s="73">
        <v>13.2</v>
      </c>
      <c r="G26" s="73">
        <v>13.76</v>
      </c>
      <c r="H26" s="73">
        <v>14.12</v>
      </c>
      <c r="I26" s="73">
        <v>14.13</v>
      </c>
      <c r="J26" s="73">
        <v>18.43</v>
      </c>
      <c r="K26" s="73">
        <v>19.28</v>
      </c>
      <c r="L26" s="73">
        <v>17.87</v>
      </c>
      <c r="M26" s="73">
        <v>17.23</v>
      </c>
      <c r="N26" s="73">
        <v>18.649999999999999</v>
      </c>
      <c r="O26" s="73">
        <v>18.28</v>
      </c>
      <c r="P26" s="73">
        <v>18.46</v>
      </c>
      <c r="Q26" s="73">
        <v>18.13</v>
      </c>
      <c r="R26" s="73">
        <v>18.32</v>
      </c>
      <c r="S26" s="73">
        <v>18.91</v>
      </c>
      <c r="T26" s="73">
        <v>24.062342000000001</v>
      </c>
      <c r="U26" s="73">
        <v>28.802161000000002</v>
      </c>
      <c r="V26" s="73">
        <v>21.875945000000002</v>
      </c>
      <c r="W26" s="73">
        <v>20.016846999999999</v>
      </c>
      <c r="X26" s="73">
        <v>18.71</v>
      </c>
      <c r="Y26" s="74">
        <v>18.22</v>
      </c>
      <c r="AA26" s="35" t="s">
        <v>19</v>
      </c>
      <c r="AB26" s="55">
        <f t="shared" si="4"/>
        <v>22.405709177083335</v>
      </c>
      <c r="AC26" s="55">
        <f t="shared" si="4"/>
        <v>17.387167020833335</v>
      </c>
      <c r="AD26" s="56">
        <f t="shared" si="4"/>
        <v>20.732861791666668</v>
      </c>
      <c r="AF26" s="46">
        <v>14</v>
      </c>
      <c r="AG26" s="62">
        <f t="shared" si="0"/>
        <v>29.589967880000003</v>
      </c>
      <c r="AH26" s="62">
        <f t="shared" si="1"/>
        <v>26.541738666666667</v>
      </c>
      <c r="AI26" s="62">
        <f t="shared" si="2"/>
        <v>36.009729999999998</v>
      </c>
      <c r="AJ26" s="63">
        <f t="shared" si="3"/>
        <v>1.1499999999999999</v>
      </c>
    </row>
    <row r="27" spans="1:36" x14ac:dyDescent="0.2">
      <c r="A27" s="13">
        <v>37165</v>
      </c>
      <c r="B27" s="72">
        <v>15.71</v>
      </c>
      <c r="C27" s="73">
        <v>15.06</v>
      </c>
      <c r="D27" s="73">
        <v>14.93</v>
      </c>
      <c r="E27" s="73">
        <v>14.75</v>
      </c>
      <c r="F27" s="73">
        <v>16.059999999999999</v>
      </c>
      <c r="G27" s="73">
        <v>20.561892</v>
      </c>
      <c r="H27" s="73">
        <v>50.51</v>
      </c>
      <c r="I27" s="73">
        <v>24.599820000000001</v>
      </c>
      <c r="J27" s="73">
        <v>25.101800999999998</v>
      </c>
      <c r="K27" s="73">
        <v>26.285495000000001</v>
      </c>
      <c r="L27" s="73">
        <v>25.373692999999999</v>
      </c>
      <c r="M27" s="73">
        <v>25.446576</v>
      </c>
      <c r="N27" s="73">
        <v>26.580269999999999</v>
      </c>
      <c r="O27" s="73">
        <v>25.225764999999999</v>
      </c>
      <c r="P27" s="73">
        <v>20.761980999999999</v>
      </c>
      <c r="Q27" s="73">
        <v>19.592881999999999</v>
      </c>
      <c r="R27" s="73">
        <v>19.743873000000001</v>
      </c>
      <c r="S27" s="73">
        <v>19.316666000000001</v>
      </c>
      <c r="T27" s="73">
        <v>24.496396000000001</v>
      </c>
      <c r="U27" s="73">
        <v>35.111440999999999</v>
      </c>
      <c r="V27" s="73">
        <v>24.119278999999999</v>
      </c>
      <c r="W27" s="73">
        <v>21.919187999999998</v>
      </c>
      <c r="X27" s="73">
        <v>19.8809</v>
      </c>
      <c r="Y27" s="74">
        <v>18.044232999999998</v>
      </c>
      <c r="AA27" s="35" t="s">
        <v>20</v>
      </c>
      <c r="AB27" s="55">
        <f t="shared" si="4"/>
        <v>24.932702812500004</v>
      </c>
      <c r="AC27" s="55">
        <f t="shared" si="4"/>
        <v>14.961250000000001</v>
      </c>
      <c r="AD27" s="56">
        <f t="shared" si="4"/>
        <v>21.608885208333337</v>
      </c>
      <c r="AF27" s="46">
        <v>15</v>
      </c>
      <c r="AG27" s="62">
        <f t="shared" si="0"/>
        <v>25.784176679999998</v>
      </c>
      <c r="AH27" s="62">
        <f t="shared" si="1"/>
        <v>25.183433000000001</v>
      </c>
      <c r="AI27" s="62">
        <f t="shared" si="2"/>
        <v>29.135855999999997</v>
      </c>
      <c r="AJ27" s="63">
        <f t="shared" si="3"/>
        <v>1.1499999999999999</v>
      </c>
    </row>
    <row r="28" spans="1:36" x14ac:dyDescent="0.2">
      <c r="A28" s="13">
        <v>37166</v>
      </c>
      <c r="B28" s="72">
        <v>17.145043999999999</v>
      </c>
      <c r="C28" s="73">
        <v>16.768017</v>
      </c>
      <c r="D28" s="73">
        <v>16.573062</v>
      </c>
      <c r="E28" s="73">
        <v>15.28</v>
      </c>
      <c r="F28" s="73">
        <v>16.329999999999998</v>
      </c>
      <c r="G28" s="73">
        <v>17.815674999999999</v>
      </c>
      <c r="H28" s="73">
        <v>25.921799</v>
      </c>
      <c r="I28" s="73">
        <v>23.004322999999999</v>
      </c>
      <c r="J28" s="73">
        <v>24.917746999999999</v>
      </c>
      <c r="K28" s="73">
        <v>24.376936000000001</v>
      </c>
      <c r="L28" s="73">
        <v>25.977025999999999</v>
      </c>
      <c r="M28" s="73">
        <v>26.508738000000001</v>
      </c>
      <c r="N28" s="73">
        <v>26.551711000000001</v>
      </c>
      <c r="O28" s="73">
        <v>26.904864</v>
      </c>
      <c r="P28" s="73">
        <v>26.903603</v>
      </c>
      <c r="Q28" s="73">
        <v>23.319908999999999</v>
      </c>
      <c r="R28" s="73">
        <v>25.132251</v>
      </c>
      <c r="S28" s="73">
        <v>23.585044</v>
      </c>
      <c r="T28" s="73">
        <v>30.954052999999998</v>
      </c>
      <c r="U28" s="73">
        <v>34.350811</v>
      </c>
      <c r="V28" s="73">
        <v>29.344144</v>
      </c>
      <c r="W28" s="73">
        <v>26.175315000000001</v>
      </c>
      <c r="X28" s="73">
        <v>22.38081</v>
      </c>
      <c r="Y28" s="74">
        <v>21.656305</v>
      </c>
      <c r="AA28" s="38">
        <f>$A$40</f>
        <v>37178</v>
      </c>
      <c r="AB28" s="57">
        <f t="shared" si="4"/>
        <v>-1.1499999999999999</v>
      </c>
      <c r="AC28" s="57">
        <f t="shared" si="4"/>
        <v>-1.1499999999999999</v>
      </c>
      <c r="AD28" s="58">
        <f t="shared" si="4"/>
        <v>-1.1499999999999999</v>
      </c>
      <c r="AF28" s="46">
        <v>16</v>
      </c>
      <c r="AG28" s="62">
        <f t="shared" si="0"/>
        <v>24.24897343999999</v>
      </c>
      <c r="AH28" s="62">
        <f t="shared" si="1"/>
        <v>23.700941333333329</v>
      </c>
      <c r="AI28" s="62">
        <f t="shared" si="2"/>
        <v>25.702793</v>
      </c>
      <c r="AJ28" s="63">
        <f t="shared" si="3"/>
        <v>1.1499999999999999</v>
      </c>
    </row>
    <row r="29" spans="1:36" x14ac:dyDescent="0.2">
      <c r="A29" s="13">
        <v>37167</v>
      </c>
      <c r="B29" s="72">
        <v>25.139184</v>
      </c>
      <c r="C29" s="73">
        <v>16.239999999999998</v>
      </c>
      <c r="D29" s="73">
        <v>16.8</v>
      </c>
      <c r="E29" s="73">
        <v>15.17</v>
      </c>
      <c r="F29" s="73">
        <v>16.760000000000002</v>
      </c>
      <c r="G29" s="73">
        <v>20.673601999999999</v>
      </c>
      <c r="H29" s="73">
        <v>26.340530000000001</v>
      </c>
      <c r="I29" s="73">
        <v>25.630799</v>
      </c>
      <c r="J29" s="73">
        <v>24.586207000000002</v>
      </c>
      <c r="K29" s="73">
        <v>22.329902000000001</v>
      </c>
      <c r="L29" s="73">
        <v>25.12116</v>
      </c>
      <c r="M29" s="73">
        <v>39.658458000000003</v>
      </c>
      <c r="N29" s="73">
        <v>27.11</v>
      </c>
      <c r="O29" s="73">
        <v>26.36</v>
      </c>
      <c r="P29" s="73">
        <v>32.92</v>
      </c>
      <c r="Q29" s="73">
        <v>33.4</v>
      </c>
      <c r="R29" s="73">
        <v>32.985405</v>
      </c>
      <c r="S29" s="73">
        <v>24.381891</v>
      </c>
      <c r="T29" s="73">
        <v>21.735579000000001</v>
      </c>
      <c r="U29" s="73">
        <v>26.658275</v>
      </c>
      <c r="V29" s="73">
        <v>29.657561999999999</v>
      </c>
      <c r="W29" s="73">
        <v>34.590000000000003</v>
      </c>
      <c r="X29" s="73">
        <v>24.955044000000001</v>
      </c>
      <c r="Y29" s="74">
        <v>21.609007999999999</v>
      </c>
      <c r="AF29" s="46">
        <v>17</v>
      </c>
      <c r="AG29" s="62">
        <f t="shared" si="0"/>
        <v>24.193885999999996</v>
      </c>
      <c r="AH29" s="62">
        <f t="shared" si="1"/>
        <v>22.93977233333333</v>
      </c>
      <c r="AI29" s="62">
        <f t="shared" si="2"/>
        <v>23.632612999999999</v>
      </c>
      <c r="AJ29" s="63">
        <f t="shared" si="3"/>
        <v>1.1499999999999999</v>
      </c>
    </row>
    <row r="30" spans="1:36" ht="13.5" thickBot="1" x14ac:dyDescent="0.25">
      <c r="A30" s="13">
        <v>37168</v>
      </c>
      <c r="B30" s="72">
        <v>18.290628999999999</v>
      </c>
      <c r="C30" s="73">
        <v>18.642340999999998</v>
      </c>
      <c r="D30" s="73">
        <v>18.343242</v>
      </c>
      <c r="E30" s="73">
        <v>17.545404000000001</v>
      </c>
      <c r="F30" s="73">
        <v>18.246305</v>
      </c>
      <c r="G30" s="73">
        <v>20.042611999999998</v>
      </c>
      <c r="H30" s="73">
        <v>25.480620999999999</v>
      </c>
      <c r="I30" s="73">
        <v>20.697741000000001</v>
      </c>
      <c r="J30" s="73">
        <v>23.299361000000001</v>
      </c>
      <c r="K30" s="73">
        <v>36.058715999999997</v>
      </c>
      <c r="L30" s="73">
        <v>50.621223999999998</v>
      </c>
      <c r="M30" s="73">
        <v>37.320245999999997</v>
      </c>
      <c r="N30" s="73">
        <v>35.848174999999998</v>
      </c>
      <c r="O30" s="73">
        <v>43.595550000000003</v>
      </c>
      <c r="P30" s="73">
        <v>36.181778999999999</v>
      </c>
      <c r="Q30" s="73">
        <v>35.254393</v>
      </c>
      <c r="R30" s="73">
        <v>34.301420999999998</v>
      </c>
      <c r="S30" s="73">
        <v>26.944130999999999</v>
      </c>
      <c r="T30" s="73">
        <v>27.908905000000001</v>
      </c>
      <c r="U30" s="73">
        <v>36.348354999999998</v>
      </c>
      <c r="V30" s="73">
        <v>27.624676999999998</v>
      </c>
      <c r="W30" s="73">
        <v>22.74</v>
      </c>
      <c r="X30" s="73">
        <v>20.79288</v>
      </c>
      <c r="Y30" s="74">
        <v>23.601434999999999</v>
      </c>
      <c r="AA30" s="24" t="s">
        <v>26</v>
      </c>
      <c r="AF30" s="46">
        <v>18</v>
      </c>
      <c r="AG30" s="62">
        <f t="shared" si="0"/>
        <v>22.084852039999998</v>
      </c>
      <c r="AH30" s="62">
        <f t="shared" si="1"/>
        <v>20.141018333333331</v>
      </c>
      <c r="AI30" s="62">
        <f t="shared" si="2"/>
        <v>19.049819999999997</v>
      </c>
      <c r="AJ30" s="63">
        <f t="shared" si="3"/>
        <v>1.1499999999999999</v>
      </c>
    </row>
    <row r="31" spans="1:36" ht="13.5" thickBot="1" x14ac:dyDescent="0.25">
      <c r="A31" s="13">
        <v>37169</v>
      </c>
      <c r="B31" s="72">
        <v>24.477112000000002</v>
      </c>
      <c r="C31" s="73">
        <v>24.003776999999999</v>
      </c>
      <c r="D31" s="73">
        <v>23.783597</v>
      </c>
      <c r="E31" s="73">
        <v>22.149902000000001</v>
      </c>
      <c r="F31" s="73">
        <v>20.354140000000001</v>
      </c>
      <c r="G31" s="73">
        <v>19.697747</v>
      </c>
      <c r="H31" s="73">
        <v>31.29</v>
      </c>
      <c r="I31" s="73">
        <v>20.199007999999999</v>
      </c>
      <c r="J31" s="73">
        <v>18.280719000000001</v>
      </c>
      <c r="K31" s="73">
        <v>28.300901</v>
      </c>
      <c r="L31" s="73">
        <v>32.526215999999998</v>
      </c>
      <c r="M31" s="73">
        <v>34.262703000000002</v>
      </c>
      <c r="N31" s="73">
        <v>28.242964000000001</v>
      </c>
      <c r="O31" s="73">
        <v>30.890253000000001</v>
      </c>
      <c r="P31" s="73">
        <v>37.777994</v>
      </c>
      <c r="Q31" s="73">
        <v>32.886918000000001</v>
      </c>
      <c r="R31" s="73">
        <v>28.142778</v>
      </c>
      <c r="S31" s="73">
        <v>26.730166000000001</v>
      </c>
      <c r="T31" s="73">
        <v>28.341709000000002</v>
      </c>
      <c r="U31" s="73">
        <v>30.791705</v>
      </c>
      <c r="V31" s="73">
        <v>27.59</v>
      </c>
      <c r="W31" s="73">
        <v>25.33</v>
      </c>
      <c r="X31" s="73">
        <v>19.41</v>
      </c>
      <c r="Y31" s="74">
        <v>19.149999999999999</v>
      </c>
      <c r="AA31" s="24" t="s">
        <v>25</v>
      </c>
      <c r="AB31" s="44">
        <v>1.1499999999999999</v>
      </c>
      <c r="AF31" s="46">
        <v>19</v>
      </c>
      <c r="AG31" s="62">
        <f t="shared" si="0"/>
        <v>24.336631879999999</v>
      </c>
      <c r="AH31" s="62">
        <f t="shared" si="1"/>
        <v>23.585118999999999</v>
      </c>
      <c r="AI31" s="62">
        <f t="shared" si="2"/>
        <v>23.759999999999998</v>
      </c>
      <c r="AJ31" s="63">
        <f t="shared" si="3"/>
        <v>1.1499999999999999</v>
      </c>
    </row>
    <row r="32" spans="1:36" x14ac:dyDescent="0.2">
      <c r="A32" s="13">
        <v>37170</v>
      </c>
      <c r="B32" s="72">
        <v>19.89</v>
      </c>
      <c r="C32" s="73">
        <v>18.29</v>
      </c>
      <c r="D32" s="73">
        <v>17.296937</v>
      </c>
      <c r="E32" s="73">
        <v>16.605315000000001</v>
      </c>
      <c r="F32" s="73">
        <v>16.14</v>
      </c>
      <c r="G32" s="73">
        <v>19.47</v>
      </c>
      <c r="H32" s="73">
        <v>18.010000000000002</v>
      </c>
      <c r="I32" s="73">
        <v>18.16</v>
      </c>
      <c r="J32" s="73">
        <v>26.62</v>
      </c>
      <c r="K32" s="73">
        <v>29.41</v>
      </c>
      <c r="L32" s="73">
        <v>26.723860999999999</v>
      </c>
      <c r="M32" s="73">
        <v>23.374314999999999</v>
      </c>
      <c r="N32" s="73">
        <v>18.701620999999999</v>
      </c>
      <c r="O32" s="73">
        <v>17.440000000000001</v>
      </c>
      <c r="P32" s="73">
        <v>17.22</v>
      </c>
      <c r="Q32" s="73">
        <v>16.97</v>
      </c>
      <c r="R32" s="73">
        <v>16.010000000000002</v>
      </c>
      <c r="S32" s="73">
        <v>17.690000000000001</v>
      </c>
      <c r="T32" s="73">
        <v>18.190000000000001</v>
      </c>
      <c r="U32" s="73">
        <v>25.67</v>
      </c>
      <c r="V32" s="73">
        <v>22.52</v>
      </c>
      <c r="W32" s="73">
        <v>23.67</v>
      </c>
      <c r="X32" s="73">
        <v>17.82</v>
      </c>
      <c r="Y32" s="74">
        <v>17.95</v>
      </c>
      <c r="AA32" s="24" t="s">
        <v>24</v>
      </c>
      <c r="AB32" s="59">
        <v>6.3</v>
      </c>
      <c r="AF32" s="46">
        <v>20</v>
      </c>
      <c r="AG32" s="62">
        <f t="shared" si="0"/>
        <v>32.871758399999997</v>
      </c>
      <c r="AH32" s="62">
        <f t="shared" si="1"/>
        <v>30.190206499999999</v>
      </c>
      <c r="AI32" s="62">
        <f t="shared" si="2"/>
        <v>33.309999999999995</v>
      </c>
      <c r="AJ32" s="63">
        <f t="shared" si="3"/>
        <v>1.1499999999999999</v>
      </c>
    </row>
    <row r="33" spans="1:36" x14ac:dyDescent="0.2">
      <c r="A33" s="13">
        <v>37171</v>
      </c>
      <c r="B33" s="72">
        <v>16.61</v>
      </c>
      <c r="C33" s="73">
        <v>14.86</v>
      </c>
      <c r="D33" s="73">
        <v>15.01</v>
      </c>
      <c r="E33" s="73">
        <v>13.48</v>
      </c>
      <c r="F33" s="73">
        <v>14.96</v>
      </c>
      <c r="G33" s="73">
        <v>16.82</v>
      </c>
      <c r="H33" s="73">
        <v>16.47</v>
      </c>
      <c r="I33" s="73">
        <v>14.62</v>
      </c>
      <c r="J33" s="73">
        <v>17.46</v>
      </c>
      <c r="K33" s="73">
        <v>20.04</v>
      </c>
      <c r="L33" s="73">
        <v>17.25</v>
      </c>
      <c r="M33" s="73">
        <v>17.78</v>
      </c>
      <c r="N33" s="73">
        <v>16.93</v>
      </c>
      <c r="O33" s="73">
        <v>14.53</v>
      </c>
      <c r="P33" s="73">
        <v>15.4</v>
      </c>
      <c r="Q33" s="73">
        <v>17.62</v>
      </c>
      <c r="R33" s="73">
        <v>17.84</v>
      </c>
      <c r="S33" s="73">
        <v>17.32</v>
      </c>
      <c r="T33" s="73">
        <v>21.708283999999999</v>
      </c>
      <c r="U33" s="73">
        <v>34.037551000000001</v>
      </c>
      <c r="V33" s="73">
        <v>29.58</v>
      </c>
      <c r="W33" s="73">
        <v>20.98</v>
      </c>
      <c r="X33" s="73">
        <v>22.4</v>
      </c>
      <c r="Y33" s="74">
        <v>17.63</v>
      </c>
      <c r="AF33" s="46">
        <v>21</v>
      </c>
      <c r="AG33" s="62">
        <f t="shared" si="0"/>
        <v>26.816146240000002</v>
      </c>
      <c r="AH33" s="62">
        <f t="shared" si="1"/>
        <v>28.438663833333329</v>
      </c>
      <c r="AI33" s="62">
        <f t="shared" si="2"/>
        <v>28.25</v>
      </c>
      <c r="AJ33" s="63">
        <f t="shared" si="3"/>
        <v>1.1499999999999999</v>
      </c>
    </row>
    <row r="34" spans="1:36" x14ac:dyDescent="0.2">
      <c r="A34" s="13">
        <v>37172</v>
      </c>
      <c r="B34" s="72">
        <v>15.66</v>
      </c>
      <c r="C34" s="73">
        <v>15.58</v>
      </c>
      <c r="D34" s="73">
        <v>14.71</v>
      </c>
      <c r="E34" s="73">
        <v>16.66</v>
      </c>
      <c r="F34" s="73">
        <v>16.649999999999999</v>
      </c>
      <c r="G34" s="73">
        <v>17.52</v>
      </c>
      <c r="H34" s="73">
        <v>23.40549</v>
      </c>
      <c r="I34" s="73">
        <v>18.716032999999999</v>
      </c>
      <c r="J34" s="73">
        <v>20.821615000000001</v>
      </c>
      <c r="K34" s="73">
        <v>25.426655</v>
      </c>
      <c r="L34" s="73">
        <v>23.257197999999999</v>
      </c>
      <c r="M34" s="73">
        <v>17.28396</v>
      </c>
      <c r="N34" s="73">
        <v>15.862520999999999</v>
      </c>
      <c r="O34" s="73">
        <v>16.150448999999998</v>
      </c>
      <c r="P34" s="73">
        <v>18.7</v>
      </c>
      <c r="Q34" s="73">
        <v>16.559999999999999</v>
      </c>
      <c r="R34" s="73">
        <v>17.2</v>
      </c>
      <c r="S34" s="73">
        <v>16.859009</v>
      </c>
      <c r="T34" s="73">
        <v>17.905495999999999</v>
      </c>
      <c r="U34" s="73">
        <v>19.811081000000001</v>
      </c>
      <c r="V34" s="73">
        <v>28.025496</v>
      </c>
      <c r="W34" s="73">
        <v>24.25</v>
      </c>
      <c r="X34" s="73">
        <v>20.73</v>
      </c>
      <c r="Y34" s="74">
        <v>27.13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24.144503960000005</v>
      </c>
      <c r="AH34" s="62">
        <f t="shared" si="1"/>
        <v>24.05</v>
      </c>
      <c r="AI34" s="62">
        <f t="shared" si="2"/>
        <v>21.479999999999997</v>
      </c>
      <c r="AJ34" s="63">
        <f t="shared" si="3"/>
        <v>1.1499999999999999</v>
      </c>
    </row>
    <row r="35" spans="1:36" x14ac:dyDescent="0.2">
      <c r="A35" s="13">
        <v>37173</v>
      </c>
      <c r="B35" s="72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4"/>
      <c r="AF35" s="46">
        <v>23</v>
      </c>
      <c r="AG35" s="62">
        <f t="shared" si="0"/>
        <v>21.633534199999996</v>
      </c>
      <c r="AH35" s="62">
        <f t="shared" si="1"/>
        <v>20.696666666666665</v>
      </c>
      <c r="AI35" s="62">
        <f t="shared" si="2"/>
        <v>19.11</v>
      </c>
      <c r="AJ35" s="63">
        <f t="shared" si="3"/>
        <v>1.1499999999999999</v>
      </c>
    </row>
    <row r="36" spans="1:36" x14ac:dyDescent="0.2">
      <c r="A36" s="13">
        <v>37174</v>
      </c>
      <c r="B36" s="72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4"/>
      <c r="AF36" s="47">
        <v>24</v>
      </c>
      <c r="AG36" s="64">
        <f t="shared" si="0"/>
        <v>20.271494399999995</v>
      </c>
      <c r="AH36" s="64">
        <f t="shared" si="1"/>
        <v>20.498333333333331</v>
      </c>
      <c r="AI36" s="64">
        <f t="shared" si="2"/>
        <v>18.18</v>
      </c>
      <c r="AJ36" s="65">
        <f t="shared" si="3"/>
        <v>1.1499999999999999</v>
      </c>
    </row>
    <row r="37" spans="1:36" x14ac:dyDescent="0.2">
      <c r="A37" s="13">
        <v>37175</v>
      </c>
      <c r="B37" s="72">
        <v>16.600000000000001</v>
      </c>
      <c r="C37" s="73">
        <v>15.33</v>
      </c>
      <c r="D37" s="73">
        <v>15.3</v>
      </c>
      <c r="E37" s="73">
        <v>15.41</v>
      </c>
      <c r="F37" s="73">
        <v>16.579999999999998</v>
      </c>
      <c r="G37" s="73">
        <v>21.96</v>
      </c>
      <c r="H37" s="73">
        <v>40.799999999999997</v>
      </c>
      <c r="I37" s="73">
        <v>29.83</v>
      </c>
      <c r="J37" s="73">
        <v>18.07</v>
      </c>
      <c r="K37" s="73">
        <v>28.34</v>
      </c>
      <c r="L37" s="73">
        <v>23.12</v>
      </c>
      <c r="M37" s="73">
        <v>26.96</v>
      </c>
      <c r="N37" s="73">
        <v>31.59</v>
      </c>
      <c r="O37" s="73">
        <v>38.479999999999997</v>
      </c>
      <c r="P37" s="73">
        <v>27.116748000000001</v>
      </c>
      <c r="Q37" s="73">
        <v>26.715937</v>
      </c>
      <c r="R37" s="73">
        <v>29.063243</v>
      </c>
      <c r="S37" s="73">
        <v>17.447115</v>
      </c>
      <c r="T37" s="73">
        <v>25.855225000000001</v>
      </c>
      <c r="U37" s="73">
        <v>31.770902</v>
      </c>
      <c r="V37" s="73">
        <v>28.916487</v>
      </c>
      <c r="W37" s="73">
        <v>22.84</v>
      </c>
      <c r="X37" s="73">
        <v>18.96</v>
      </c>
      <c r="Y37" s="74">
        <v>17.2</v>
      </c>
    </row>
    <row r="38" spans="1:36" x14ac:dyDescent="0.2">
      <c r="A38" s="13">
        <v>37176</v>
      </c>
      <c r="B38" s="72">
        <v>16.420000000000002</v>
      </c>
      <c r="C38" s="73">
        <v>14.71</v>
      </c>
      <c r="D38" s="73">
        <v>14.64</v>
      </c>
      <c r="E38" s="73">
        <v>15.03</v>
      </c>
      <c r="F38" s="73">
        <v>16.25</v>
      </c>
      <c r="G38" s="73">
        <v>17.16</v>
      </c>
      <c r="H38" s="73">
        <v>17.649999999999999</v>
      </c>
      <c r="I38" s="73">
        <v>21.43</v>
      </c>
      <c r="J38" s="73">
        <v>18.91</v>
      </c>
      <c r="K38" s="73">
        <v>33.700000000000003</v>
      </c>
      <c r="L38" s="73">
        <v>38.19</v>
      </c>
      <c r="M38" s="73">
        <v>36.97</v>
      </c>
      <c r="N38" s="73">
        <v>20.182433</v>
      </c>
      <c r="O38" s="73">
        <v>34.859729999999999</v>
      </c>
      <c r="P38" s="73">
        <v>27.985855999999998</v>
      </c>
      <c r="Q38" s="73">
        <v>24.552793000000001</v>
      </c>
      <c r="R38" s="73">
        <v>22.482613000000001</v>
      </c>
      <c r="S38" s="73">
        <v>17.899819999999998</v>
      </c>
      <c r="T38" s="73">
        <v>22.61</v>
      </c>
      <c r="U38" s="73">
        <v>32.159999999999997</v>
      </c>
      <c r="V38" s="73">
        <v>27.1</v>
      </c>
      <c r="W38" s="73">
        <v>20.329999999999998</v>
      </c>
      <c r="X38" s="73">
        <v>17.96</v>
      </c>
      <c r="Y38" s="74">
        <v>17.03</v>
      </c>
    </row>
    <row r="39" spans="1:36" x14ac:dyDescent="0.2">
      <c r="A39" s="13">
        <v>37177</v>
      </c>
      <c r="B39" s="72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4"/>
    </row>
    <row r="40" spans="1:36" x14ac:dyDescent="0.2">
      <c r="A40" s="13">
        <v>37178</v>
      </c>
      <c r="B40" s="72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4"/>
    </row>
    <row r="41" spans="1:36" x14ac:dyDescent="0.2">
      <c r="A41" s="13">
        <v>37179</v>
      </c>
      <c r="B41" s="72">
        <v>15.47</v>
      </c>
      <c r="C41" s="73">
        <v>14.28</v>
      </c>
      <c r="D41" s="73">
        <v>12.36</v>
      </c>
      <c r="E41" s="73">
        <v>11.58</v>
      </c>
      <c r="F41" s="73">
        <v>14.02</v>
      </c>
      <c r="G41" s="73">
        <v>14.73</v>
      </c>
      <c r="H41" s="73">
        <v>17.07</v>
      </c>
      <c r="I41" s="73">
        <v>17.53</v>
      </c>
      <c r="J41" s="73">
        <v>17.164504999999998</v>
      </c>
      <c r="K41" s="73">
        <v>19.817837000000001</v>
      </c>
      <c r="L41" s="73">
        <v>20.625223999999999</v>
      </c>
      <c r="M41" s="73">
        <v>23.120719999999999</v>
      </c>
      <c r="N41" s="73">
        <v>19.118196999999999</v>
      </c>
      <c r="O41" s="73">
        <v>28.452252000000001</v>
      </c>
      <c r="P41" s="73">
        <v>20.599368999999999</v>
      </c>
      <c r="Q41" s="73">
        <v>16.283963</v>
      </c>
      <c r="R41" s="73">
        <v>18.153061999999998</v>
      </c>
      <c r="S41" s="73">
        <v>19.940809999999999</v>
      </c>
      <c r="T41" s="73">
        <v>20.52</v>
      </c>
      <c r="U41" s="73">
        <v>21.128738999999999</v>
      </c>
      <c r="V41" s="73">
        <v>18.941983</v>
      </c>
      <c r="W41" s="73">
        <v>17.574325000000002</v>
      </c>
      <c r="X41" s="73">
        <v>16.18</v>
      </c>
      <c r="Y41" s="74">
        <v>16.260000000000002</v>
      </c>
    </row>
    <row r="42" spans="1:36" x14ac:dyDescent="0.2">
      <c r="A42" s="17">
        <v>37180</v>
      </c>
      <c r="B42" s="69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1"/>
    </row>
    <row r="44" spans="1:36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">
      <c r="A45" t="s">
        <v>18</v>
      </c>
      <c r="B45" s="15">
        <f t="shared" ref="B45:Y45" si="5">AVERAGE(B12:B40)</f>
        <v>17.69613932</v>
      </c>
      <c r="C45" s="15">
        <f t="shared" si="5"/>
        <v>15.88365664</v>
      </c>
      <c r="D45" s="15">
        <f t="shared" si="5"/>
        <v>14.965220559999999</v>
      </c>
      <c r="E45" s="15">
        <f t="shared" si="5"/>
        <v>14.804762920000003</v>
      </c>
      <c r="F45" s="15">
        <f t="shared" si="5"/>
        <v>15.470175919999997</v>
      </c>
      <c r="G45" s="15">
        <f t="shared" si="5"/>
        <v>18.557610320000002</v>
      </c>
      <c r="H45" s="15">
        <f t="shared" si="5"/>
        <v>26.636661479999997</v>
      </c>
      <c r="I45" s="15">
        <f t="shared" si="5"/>
        <v>20.979555120000001</v>
      </c>
      <c r="J45" s="15">
        <f t="shared" si="5"/>
        <v>21.462509879999999</v>
      </c>
      <c r="K45" s="15">
        <f t="shared" si="5"/>
        <v>25.273251080000005</v>
      </c>
      <c r="L45" s="15">
        <f t="shared" si="5"/>
        <v>26.433472679999994</v>
      </c>
      <c r="M45" s="15">
        <f t="shared" si="5"/>
        <v>26.490698000000002</v>
      </c>
      <c r="N45" s="15">
        <f t="shared" si="5"/>
        <v>25.511147240000003</v>
      </c>
      <c r="O45" s="15">
        <f t="shared" si="5"/>
        <v>28.439967880000005</v>
      </c>
      <c r="P45" s="15">
        <f t="shared" si="5"/>
        <v>24.634176679999999</v>
      </c>
      <c r="Q45" s="15">
        <f t="shared" si="5"/>
        <v>23.098973439999991</v>
      </c>
      <c r="R45" s="15">
        <f t="shared" si="5"/>
        <v>23.043885999999997</v>
      </c>
      <c r="S45" s="15">
        <f t="shared" si="5"/>
        <v>20.934852039999999</v>
      </c>
      <c r="T45" s="15">
        <f t="shared" si="5"/>
        <v>23.18663188</v>
      </c>
      <c r="U45" s="15">
        <f t="shared" si="5"/>
        <v>31.721758399999995</v>
      </c>
      <c r="V45" s="15">
        <f t="shared" si="5"/>
        <v>25.666146240000003</v>
      </c>
      <c r="W45" s="15">
        <f t="shared" si="5"/>
        <v>22.994503960000007</v>
      </c>
      <c r="X45" s="15">
        <f t="shared" si="5"/>
        <v>20.483534199999998</v>
      </c>
      <c r="Y45" s="15">
        <f t="shared" si="5"/>
        <v>19.121494399999996</v>
      </c>
      <c r="AA45" s="15">
        <f>AVERAGE(I45:X45)</f>
        <v>24.397191545000002</v>
      </c>
      <c r="AB45" s="15">
        <f>AVERAGE(B45:H45,Y45)</f>
        <v>17.891965195000001</v>
      </c>
      <c r="AC45" s="15">
        <f>AVERAGE(B45:Y45)</f>
        <v>22.228782761666665</v>
      </c>
    </row>
    <row r="46" spans="1:36" x14ac:dyDescent="0.2">
      <c r="A46" t="s">
        <v>19</v>
      </c>
      <c r="B46" s="15">
        <f t="shared" ref="B46:Y46" si="6">AVERAGE(B31:B40)</f>
        <v>18.276185333333334</v>
      </c>
      <c r="C46" s="15">
        <f t="shared" si="6"/>
        <v>17.128962833333333</v>
      </c>
      <c r="D46" s="15">
        <f t="shared" si="6"/>
        <v>16.790088999999998</v>
      </c>
      <c r="E46" s="15">
        <f t="shared" si="6"/>
        <v>16.5558695</v>
      </c>
      <c r="F46" s="15">
        <f t="shared" si="6"/>
        <v>16.822356666666668</v>
      </c>
      <c r="G46" s="15">
        <f t="shared" si="6"/>
        <v>18.771291166666668</v>
      </c>
      <c r="H46" s="15">
        <f t="shared" si="6"/>
        <v>24.604248333333331</v>
      </c>
      <c r="I46" s="15">
        <f t="shared" si="6"/>
        <v>20.492506833333334</v>
      </c>
      <c r="J46" s="15">
        <f t="shared" si="6"/>
        <v>20.027055666666666</v>
      </c>
      <c r="K46" s="15">
        <f t="shared" si="6"/>
        <v>27.536259333333334</v>
      </c>
      <c r="L46" s="15">
        <f t="shared" si="6"/>
        <v>26.844545833333331</v>
      </c>
      <c r="M46" s="15">
        <f t="shared" si="6"/>
        <v>26.105163000000001</v>
      </c>
      <c r="N46" s="15">
        <f t="shared" si="6"/>
        <v>21.918256499999998</v>
      </c>
      <c r="O46" s="15">
        <f t="shared" si="6"/>
        <v>25.391738666666669</v>
      </c>
      <c r="P46" s="15">
        <f t="shared" si="6"/>
        <v>24.033433000000002</v>
      </c>
      <c r="Q46" s="15">
        <f t="shared" si="6"/>
        <v>22.550941333333331</v>
      </c>
      <c r="R46" s="15">
        <f t="shared" si="6"/>
        <v>21.789772333333332</v>
      </c>
      <c r="S46" s="15">
        <f t="shared" si="6"/>
        <v>18.991018333333333</v>
      </c>
      <c r="T46" s="15">
        <f t="shared" si="6"/>
        <v>22.435119</v>
      </c>
      <c r="U46" s="15">
        <f t="shared" si="6"/>
        <v>29.0402065</v>
      </c>
      <c r="V46" s="15">
        <f t="shared" si="6"/>
        <v>27.288663833333331</v>
      </c>
      <c r="W46" s="15">
        <f t="shared" si="6"/>
        <v>22.900000000000002</v>
      </c>
      <c r="X46" s="15">
        <f t="shared" si="6"/>
        <v>19.546666666666667</v>
      </c>
      <c r="Y46" s="15">
        <f t="shared" si="6"/>
        <v>19.348333333333333</v>
      </c>
      <c r="AA46" s="15">
        <f>AVERAGE(I46:X46)</f>
        <v>23.555709177083333</v>
      </c>
      <c r="AB46" s="15">
        <f>AVERAGE(B46:H46,Y46)</f>
        <v>18.537167020833333</v>
      </c>
      <c r="AC46" s="15">
        <f>AVERAGE(B46:Y46)</f>
        <v>21.882861791666667</v>
      </c>
    </row>
    <row r="47" spans="1:36" x14ac:dyDescent="0.2">
      <c r="A47" t="s">
        <v>20</v>
      </c>
      <c r="B47" s="15">
        <f t="shared" ref="B47:Y47" si="7">AVERAGE(B38:B40)</f>
        <v>16.420000000000002</v>
      </c>
      <c r="C47" s="15">
        <f t="shared" si="7"/>
        <v>14.71</v>
      </c>
      <c r="D47" s="15">
        <f t="shared" si="7"/>
        <v>14.64</v>
      </c>
      <c r="E47" s="15">
        <f t="shared" si="7"/>
        <v>15.03</v>
      </c>
      <c r="F47" s="15">
        <f t="shared" si="7"/>
        <v>16.25</v>
      </c>
      <c r="G47" s="15">
        <f t="shared" si="7"/>
        <v>17.16</v>
      </c>
      <c r="H47" s="15">
        <f t="shared" si="7"/>
        <v>17.649999999999999</v>
      </c>
      <c r="I47" s="15">
        <f t="shared" si="7"/>
        <v>21.43</v>
      </c>
      <c r="J47" s="15">
        <f t="shared" si="7"/>
        <v>18.91</v>
      </c>
      <c r="K47" s="15">
        <f t="shared" si="7"/>
        <v>33.700000000000003</v>
      </c>
      <c r="L47" s="15">
        <f t="shared" si="7"/>
        <v>38.19</v>
      </c>
      <c r="M47" s="15">
        <f t="shared" si="7"/>
        <v>36.97</v>
      </c>
      <c r="N47" s="15">
        <f t="shared" si="7"/>
        <v>20.182433</v>
      </c>
      <c r="O47" s="15">
        <f t="shared" si="7"/>
        <v>34.859729999999999</v>
      </c>
      <c r="P47" s="15">
        <f t="shared" si="7"/>
        <v>27.985855999999998</v>
      </c>
      <c r="Q47" s="15">
        <f t="shared" si="7"/>
        <v>24.552793000000001</v>
      </c>
      <c r="R47" s="15">
        <f t="shared" si="7"/>
        <v>22.482613000000001</v>
      </c>
      <c r="S47" s="15">
        <f t="shared" si="7"/>
        <v>17.899819999999998</v>
      </c>
      <c r="T47" s="15">
        <f t="shared" si="7"/>
        <v>22.61</v>
      </c>
      <c r="U47" s="15">
        <f t="shared" si="7"/>
        <v>32.159999999999997</v>
      </c>
      <c r="V47" s="15">
        <f t="shared" si="7"/>
        <v>27.1</v>
      </c>
      <c r="W47" s="15">
        <f t="shared" si="7"/>
        <v>20.329999999999998</v>
      </c>
      <c r="X47" s="15">
        <f t="shared" si="7"/>
        <v>17.96</v>
      </c>
      <c r="Y47" s="15">
        <f t="shared" si="7"/>
        <v>17.03</v>
      </c>
      <c r="AA47" s="15">
        <f>AVERAGE(I47:X47)</f>
        <v>26.082702812500003</v>
      </c>
      <c r="AB47" s="15">
        <f>AVERAGE(B47:H47,Y47)</f>
        <v>16.111250000000002</v>
      </c>
      <c r="AC47" s="15">
        <f>AVERAGE(B47:Y47)</f>
        <v>22.758885208333336</v>
      </c>
    </row>
    <row r="48" spans="1:36" x14ac:dyDescent="0.2">
      <c r="A48" s="22">
        <f>$A$40</f>
        <v>37178</v>
      </c>
      <c r="B48" s="15">
        <f t="shared" ref="B48:Y48" si="8">B40</f>
        <v>0</v>
      </c>
      <c r="C48" s="15">
        <f t="shared" si="8"/>
        <v>0</v>
      </c>
      <c r="D48" s="15">
        <f t="shared" si="8"/>
        <v>0</v>
      </c>
      <c r="E48" s="15">
        <f t="shared" si="8"/>
        <v>0</v>
      </c>
      <c r="F48" s="15">
        <f t="shared" si="8"/>
        <v>0</v>
      </c>
      <c r="G48" s="15">
        <f t="shared" si="8"/>
        <v>0</v>
      </c>
      <c r="H48" s="15">
        <f t="shared" si="8"/>
        <v>0</v>
      </c>
      <c r="I48" s="15">
        <f t="shared" si="8"/>
        <v>0</v>
      </c>
      <c r="J48" s="15">
        <f t="shared" si="8"/>
        <v>0</v>
      </c>
      <c r="K48" s="15">
        <f t="shared" si="8"/>
        <v>0</v>
      </c>
      <c r="L48" s="15">
        <f t="shared" si="8"/>
        <v>0</v>
      </c>
      <c r="M48" s="15">
        <f t="shared" si="8"/>
        <v>0</v>
      </c>
      <c r="N48" s="15">
        <f t="shared" si="8"/>
        <v>0</v>
      </c>
      <c r="O48" s="15">
        <f t="shared" si="8"/>
        <v>0</v>
      </c>
      <c r="P48" s="15">
        <f t="shared" si="8"/>
        <v>0</v>
      </c>
      <c r="Q48" s="15">
        <f t="shared" si="8"/>
        <v>0</v>
      </c>
      <c r="R48" s="15">
        <f t="shared" si="8"/>
        <v>0</v>
      </c>
      <c r="S48" s="15">
        <f t="shared" si="8"/>
        <v>0</v>
      </c>
      <c r="T48" s="15">
        <f t="shared" si="8"/>
        <v>0</v>
      </c>
      <c r="U48" s="15">
        <f t="shared" si="8"/>
        <v>0</v>
      </c>
      <c r="V48" s="15">
        <f t="shared" si="8"/>
        <v>0</v>
      </c>
      <c r="W48" s="15">
        <f t="shared" si="8"/>
        <v>0</v>
      </c>
      <c r="X48" s="15">
        <f t="shared" si="8"/>
        <v>0</v>
      </c>
      <c r="Y48" s="15">
        <f t="shared" si="8"/>
        <v>0</v>
      </c>
      <c r="AA48" s="15">
        <f>AVERAGE(I48:X48)</f>
        <v>0</v>
      </c>
      <c r="AB48" s="15">
        <f>AVERAGE(B48:H48,Y48)</f>
        <v>0</v>
      </c>
      <c r="AC48" s="15">
        <f>AVERAGE(B48:Y48)</f>
        <v>0</v>
      </c>
    </row>
  </sheetData>
  <mergeCells count="1">
    <mergeCell ref="AG10:AJ11"/>
  </mergeCells>
  <phoneticPr fontId="0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2:AJ50"/>
  <sheetViews>
    <sheetView topLeftCell="A4" zoomScale="80" workbookViewId="0">
      <selection activeCell="A10" sqref="A10"/>
    </sheetView>
  </sheetViews>
  <sheetFormatPr defaultRowHeight="12.75" x14ac:dyDescent="0.2"/>
  <cols>
    <col min="1" max="1" width="24.28515625" customWidth="1"/>
    <col min="2" max="2" width="12" customWidth="1"/>
    <col min="3" max="5" width="7.85546875" customWidth="1"/>
    <col min="6" max="7" width="8.85546875" customWidth="1"/>
    <col min="8" max="25" width="7.85546875" customWidth="1"/>
    <col min="26" max="26" width="4" customWidth="1"/>
    <col min="27" max="27" width="14.85546875" customWidth="1"/>
    <col min="28" max="28" width="9.5703125" bestFit="1" customWidth="1"/>
    <col min="29" max="29" width="10.85546875" bestFit="1" customWidth="1"/>
    <col min="30" max="30" width="8.5703125" bestFit="1" customWidth="1"/>
    <col min="31" max="31" width="2.7109375" customWidth="1"/>
    <col min="32" max="32" width="4.85546875" customWidth="1"/>
    <col min="33" max="33" width="14.85546875" bestFit="1" customWidth="1"/>
    <col min="34" max="249" width="13.42578125" bestFit="1" customWidth="1"/>
  </cols>
  <sheetData>
    <row r="2" spans="1:36" x14ac:dyDescent="0.2">
      <c r="A2" s="1" t="s">
        <v>0</v>
      </c>
      <c r="B2" s="2" t="s">
        <v>1</v>
      </c>
    </row>
    <row r="3" spans="1:36" x14ac:dyDescent="0.2">
      <c r="A3" s="1" t="s">
        <v>2</v>
      </c>
      <c r="B3" s="2" t="s">
        <v>1</v>
      </c>
    </row>
    <row r="4" spans="1:36" x14ac:dyDescent="0.2">
      <c r="A4" s="1" t="s">
        <v>3</v>
      </c>
      <c r="B4" s="2" t="s">
        <v>1</v>
      </c>
    </row>
    <row r="5" spans="1:36" x14ac:dyDescent="0.2">
      <c r="A5" s="1" t="s">
        <v>4</v>
      </c>
      <c r="B5" s="2" t="s">
        <v>1</v>
      </c>
    </row>
    <row r="6" spans="1:36" x14ac:dyDescent="0.2">
      <c r="A6" s="1" t="s">
        <v>5</v>
      </c>
      <c r="B6" s="2" t="s">
        <v>1</v>
      </c>
    </row>
    <row r="7" spans="1:36" x14ac:dyDescent="0.2">
      <c r="A7" s="1" t="s">
        <v>6</v>
      </c>
      <c r="B7" s="2" t="s">
        <v>1</v>
      </c>
    </row>
    <row r="8" spans="1:36" x14ac:dyDescent="0.2">
      <c r="A8" s="1" t="s">
        <v>7</v>
      </c>
      <c r="B8" s="2" t="s">
        <v>1</v>
      </c>
    </row>
    <row r="10" spans="1:36" x14ac:dyDescent="0.2">
      <c r="A10" s="3" t="s">
        <v>41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">
      <c r="A12" s="9">
        <v>37150</v>
      </c>
      <c r="B12" s="10">
        <v>2.8</v>
      </c>
      <c r="C12" s="11">
        <v>3.63</v>
      </c>
      <c r="D12" s="11">
        <v>0.65500000000000003</v>
      </c>
      <c r="E12" s="11">
        <v>-0.75</v>
      </c>
      <c r="F12" s="11">
        <v>-0.255</v>
      </c>
      <c r="G12" s="11">
        <v>-0.25</v>
      </c>
      <c r="H12" s="11">
        <v>5.7549999999999999</v>
      </c>
      <c r="I12" s="11">
        <v>6.5449999999999999</v>
      </c>
      <c r="J12" s="11">
        <v>2.0449999999999999</v>
      </c>
      <c r="K12" s="11">
        <v>-0.8247150000000012</v>
      </c>
      <c r="L12" s="11">
        <v>-2.8636929999999978</v>
      </c>
      <c r="M12" s="11">
        <v>-3.0900135000000013</v>
      </c>
      <c r="N12" s="11">
        <v>-0.33746400000000065</v>
      </c>
      <c r="O12" s="11">
        <v>0.32506250000000136</v>
      </c>
      <c r="P12" s="11">
        <v>-0.4550635000000014</v>
      </c>
      <c r="Q12" s="11">
        <v>0.22317250000000044</v>
      </c>
      <c r="R12" s="11">
        <v>0.21411200000000008</v>
      </c>
      <c r="S12" s="11">
        <v>2.063775500000002</v>
      </c>
      <c r="T12" s="11">
        <v>9.0684815000000008</v>
      </c>
      <c r="U12" s="11">
        <v>5.1745280000000022</v>
      </c>
      <c r="V12" s="11">
        <v>0.75331750000000142</v>
      </c>
      <c r="W12" s="11">
        <v>-5.5374669999999995</v>
      </c>
      <c r="X12" s="11">
        <v>-4.3678015000000023</v>
      </c>
      <c r="Y12" s="12">
        <v>-3.8553750000000004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">
      <c r="A13" s="13">
        <v>37151</v>
      </c>
      <c r="B13" s="14">
        <v>-0.18</v>
      </c>
      <c r="C13" s="15">
        <v>-4.7149999999999999</v>
      </c>
      <c r="D13" s="15">
        <v>-0.81499999999999995</v>
      </c>
      <c r="E13" s="15">
        <v>-0.755</v>
      </c>
      <c r="F13" s="15">
        <v>497.36</v>
      </c>
      <c r="G13" s="15">
        <v>508.565</v>
      </c>
      <c r="H13" s="15">
        <v>3.27</v>
      </c>
      <c r="I13" s="15">
        <v>-4.1730754999999995</v>
      </c>
      <c r="J13" s="15">
        <v>-2.3436895</v>
      </c>
      <c r="K13" s="15">
        <v>-0.79534349999999776</v>
      </c>
      <c r="L13" s="15">
        <v>0.53779949999999843</v>
      </c>
      <c r="M13" s="15">
        <v>-3.9753809999999987</v>
      </c>
      <c r="N13" s="15">
        <v>-4.186598</v>
      </c>
      <c r="O13" s="15">
        <v>-2.8782594999999986</v>
      </c>
      <c r="P13" s="15">
        <v>-2.8674409999999995</v>
      </c>
      <c r="Q13" s="15">
        <v>-5.5580224999999999</v>
      </c>
      <c r="R13" s="15">
        <v>-5.8477865000000016</v>
      </c>
      <c r="S13" s="15">
        <v>-3.6756335</v>
      </c>
      <c r="T13" s="15">
        <v>-4.664123</v>
      </c>
      <c r="U13" s="15">
        <v>-5.8632515000000005</v>
      </c>
      <c r="V13" s="15">
        <v>-3.8437654999999999</v>
      </c>
      <c r="W13" s="15">
        <v>-3.6991039999999984</v>
      </c>
      <c r="X13" s="15">
        <v>-2.3567230000000023</v>
      </c>
      <c r="Y13" s="16">
        <v>-1.57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-1.248900661290322</v>
      </c>
      <c r="AH13" s="60">
        <f t="shared" ref="AH13:AH36" si="1">HLOOKUP($AF13,nar,3,TRUE)+$AB$31</f>
        <v>-9.1784999999999997</v>
      </c>
      <c r="AI13" s="60">
        <f t="shared" ref="AI13:AI36" si="2">HLOOKUP($AF13,nar,4,TRUE)+$AB$31</f>
        <v>-15.041249999999998</v>
      </c>
      <c r="AJ13" s="61">
        <f t="shared" ref="AJ13:AJ36" si="3">HLOOKUP($AF13,nar,5,TRUE)+$AB$31</f>
        <v>-18.739999999999998</v>
      </c>
    </row>
    <row r="14" spans="1:36" x14ac:dyDescent="0.2">
      <c r="A14" s="13">
        <v>37152</v>
      </c>
      <c r="B14" s="14">
        <v>3.4249999999999998</v>
      </c>
      <c r="C14" s="15">
        <v>8.0350000000000001</v>
      </c>
      <c r="D14" s="15">
        <v>6.8650000000000002</v>
      </c>
      <c r="E14" s="15">
        <v>6.6449999999999996</v>
      </c>
      <c r="F14" s="15">
        <v>33.045000000000002</v>
      </c>
      <c r="G14" s="15">
        <v>278.58</v>
      </c>
      <c r="H14" s="15">
        <v>41.078816500000002</v>
      </c>
      <c r="I14" s="15">
        <v>7.7060500000001753E-2</v>
      </c>
      <c r="J14" s="15">
        <v>-2.8950589999999998</v>
      </c>
      <c r="K14" s="15">
        <v>-2.5154069999999997</v>
      </c>
      <c r="L14" s="15">
        <v>0.53310499999999905</v>
      </c>
      <c r="M14" s="15">
        <v>1.4828720000000004</v>
      </c>
      <c r="N14" s="15">
        <v>2.162901999999999</v>
      </c>
      <c r="O14" s="15">
        <v>1.9871300000000005</v>
      </c>
      <c r="P14" s="15">
        <v>-1.3052360000000007</v>
      </c>
      <c r="Q14" s="15">
        <v>-2.3366185000000002</v>
      </c>
      <c r="R14" s="15">
        <v>-1.9081955000000015</v>
      </c>
      <c r="S14" s="15">
        <v>-2.6595620000000011</v>
      </c>
      <c r="T14" s="15">
        <v>-3.777179499999999</v>
      </c>
      <c r="U14" s="15">
        <v>2.4590559999999968</v>
      </c>
      <c r="V14" s="15">
        <v>1.6349864999999966</v>
      </c>
      <c r="W14" s="15">
        <v>1.3870520000000006</v>
      </c>
      <c r="X14" s="15">
        <v>2.8806079999999987</v>
      </c>
      <c r="Y14" s="16">
        <v>1.9983000000000004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-0.71276303225806537</v>
      </c>
      <c r="AH14" s="62">
        <f t="shared" si="1"/>
        <v>-7.8935000000000013</v>
      </c>
      <c r="AI14" s="62">
        <f t="shared" si="2"/>
        <v>-13.544999999999998</v>
      </c>
      <c r="AJ14" s="63">
        <f t="shared" si="3"/>
        <v>-17.09</v>
      </c>
    </row>
    <row r="15" spans="1:36" x14ac:dyDescent="0.2">
      <c r="A15" s="13">
        <v>37153</v>
      </c>
      <c r="B15" s="14">
        <v>8.8849999999999998</v>
      </c>
      <c r="C15" s="15">
        <v>0.13500000000000001</v>
      </c>
      <c r="D15" s="15">
        <v>-1.0649999999999999</v>
      </c>
      <c r="E15" s="15">
        <v>5.78</v>
      </c>
      <c r="F15" s="15">
        <v>-1.2549999999999999</v>
      </c>
      <c r="G15" s="15">
        <v>3.395</v>
      </c>
      <c r="H15" s="15">
        <v>-2.2087454999999991</v>
      </c>
      <c r="I15" s="15">
        <v>-1.1318219999999997</v>
      </c>
      <c r="J15" s="15">
        <v>-4.4399000000000015</v>
      </c>
      <c r="K15" s="15">
        <v>-2.9024819999999991</v>
      </c>
      <c r="L15" s="15">
        <v>-5.3809660000000008</v>
      </c>
      <c r="M15" s="15">
        <v>-11.386978500000001</v>
      </c>
      <c r="N15" s="15">
        <v>-5.5375145000000003</v>
      </c>
      <c r="O15" s="15">
        <v>3.8875235000000004</v>
      </c>
      <c r="P15" s="15">
        <v>-18.743300499999997</v>
      </c>
      <c r="Q15" s="15">
        <v>-4.0561950000000024</v>
      </c>
      <c r="R15" s="15">
        <v>-5.313641999999998</v>
      </c>
      <c r="S15" s="15">
        <v>-5.8439455000000002</v>
      </c>
      <c r="T15" s="15">
        <v>-5.5346665000000002</v>
      </c>
      <c r="U15" s="15">
        <v>4.7412509999999983</v>
      </c>
      <c r="V15" s="15">
        <v>1.0019729999999996</v>
      </c>
      <c r="W15" s="15">
        <v>-4.4688975000000006</v>
      </c>
      <c r="X15" s="15">
        <v>-3.4257394999999988</v>
      </c>
      <c r="Y15" s="16">
        <v>-5.5175145000000008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0.7415224193548382</v>
      </c>
      <c r="AH15" s="62">
        <f t="shared" si="1"/>
        <v>-5.43</v>
      </c>
      <c r="AI15" s="62">
        <f t="shared" si="2"/>
        <v>-11.922499999999999</v>
      </c>
      <c r="AJ15" s="63">
        <f t="shared" si="3"/>
        <v>-15.829999999999998</v>
      </c>
    </row>
    <row r="16" spans="1:36" x14ac:dyDescent="0.2">
      <c r="A16" s="13">
        <v>37154</v>
      </c>
      <c r="B16" s="14">
        <v>-1.4979799999999983</v>
      </c>
      <c r="C16" s="15">
        <v>-1.5857530000000004</v>
      </c>
      <c r="D16" s="15">
        <v>3.3751680000000004</v>
      </c>
      <c r="E16" s="15">
        <v>4.8776774999999972</v>
      </c>
      <c r="F16" s="15">
        <v>3.1994165000000017</v>
      </c>
      <c r="G16" s="15">
        <v>7.8655539999999995</v>
      </c>
      <c r="H16" s="15">
        <v>-5.4460665000000006</v>
      </c>
      <c r="I16" s="15">
        <v>1.0868849999999952</v>
      </c>
      <c r="J16" s="15">
        <v>-9.1997150000000047</v>
      </c>
      <c r="K16" s="15">
        <v>-8.0442719999999994</v>
      </c>
      <c r="L16" s="15">
        <v>-7.1418730000000004</v>
      </c>
      <c r="M16" s="15">
        <v>-9.5914725000000018</v>
      </c>
      <c r="N16" s="15">
        <v>-1.7716320000000039</v>
      </c>
      <c r="O16" s="15">
        <v>2.0026264999999981</v>
      </c>
      <c r="P16" s="15">
        <v>-4.4623474999999999</v>
      </c>
      <c r="Q16" s="15">
        <v>-5.8097759999999994</v>
      </c>
      <c r="R16" s="15">
        <v>-5.4446429999999992</v>
      </c>
      <c r="S16" s="15">
        <v>-4.9417274999999989</v>
      </c>
      <c r="T16" s="15">
        <v>-1.9095389999999952</v>
      </c>
      <c r="U16" s="15">
        <v>-2.1452655000000007</v>
      </c>
      <c r="V16" s="15">
        <v>-4.813486000000001</v>
      </c>
      <c r="W16" s="15">
        <v>-7.3274919999999995</v>
      </c>
      <c r="X16" s="15">
        <v>-1.8093459999999979</v>
      </c>
      <c r="Y16" s="16">
        <v>0.39714500000000186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0.35838862903225777</v>
      </c>
      <c r="AH16" s="62">
        <f t="shared" si="1"/>
        <v>-6.1925000000000008</v>
      </c>
      <c r="AI16" s="62">
        <f t="shared" si="2"/>
        <v>-12.505000000000001</v>
      </c>
      <c r="AJ16" s="63">
        <f t="shared" si="3"/>
        <v>-16.14</v>
      </c>
    </row>
    <row r="17" spans="1:36" x14ac:dyDescent="0.2">
      <c r="A17" s="13">
        <v>37155</v>
      </c>
      <c r="B17" s="14">
        <v>-0.17423099999999891</v>
      </c>
      <c r="C17" s="15">
        <v>2.2011734999999994</v>
      </c>
      <c r="D17" s="15">
        <v>5.5620029999999989</v>
      </c>
      <c r="E17" s="15">
        <v>3.171737499999999</v>
      </c>
      <c r="F17" s="15">
        <v>2.4162709999999983</v>
      </c>
      <c r="G17" s="15">
        <v>-2.4725815000000004</v>
      </c>
      <c r="H17" s="15">
        <v>6.4733264999999989</v>
      </c>
      <c r="I17" s="15">
        <v>-3.4413525000000007</v>
      </c>
      <c r="J17" s="15">
        <v>-0.77669250000000289</v>
      </c>
      <c r="K17" s="15">
        <v>-0.95986300000000568</v>
      </c>
      <c r="L17" s="15">
        <v>0.85908850000000569</v>
      </c>
      <c r="M17" s="15">
        <v>4.1881825000000035</v>
      </c>
      <c r="N17" s="15">
        <v>9.8645645000000002</v>
      </c>
      <c r="O17" s="15">
        <v>2.9578024999999997</v>
      </c>
      <c r="P17" s="15">
        <v>5.1296730000000039</v>
      </c>
      <c r="Q17" s="15">
        <v>-5.0597439999999949</v>
      </c>
      <c r="R17" s="15">
        <v>-15.699624</v>
      </c>
      <c r="S17" s="15">
        <v>-16.317935499999997</v>
      </c>
      <c r="T17" s="15">
        <v>-8.3363045000000007</v>
      </c>
      <c r="U17" s="15">
        <v>-2.1349689999999981</v>
      </c>
      <c r="V17" s="15">
        <v>-2.5514500000000027</v>
      </c>
      <c r="W17" s="15">
        <v>-4.1880680000000012</v>
      </c>
      <c r="X17" s="15">
        <v>-3.4443349999999988</v>
      </c>
      <c r="Y17" s="16">
        <v>-4.7316015</v>
      </c>
      <c r="AA17" s="24"/>
      <c r="AB17" s="54"/>
      <c r="AC17" s="54"/>
      <c r="AD17" s="54"/>
      <c r="AF17" s="46">
        <v>5</v>
      </c>
      <c r="AG17" s="62">
        <f t="shared" si="0"/>
        <v>17.661352193548389</v>
      </c>
      <c r="AH17" s="62">
        <f t="shared" si="1"/>
        <v>-5.8860000000000001</v>
      </c>
      <c r="AI17" s="62">
        <f t="shared" si="2"/>
        <v>-10.44875</v>
      </c>
      <c r="AJ17" s="63">
        <f t="shared" si="3"/>
        <v>-17.45</v>
      </c>
    </row>
    <row r="18" spans="1:36" x14ac:dyDescent="0.2">
      <c r="A18" s="13">
        <v>37156</v>
      </c>
      <c r="B18" s="14">
        <v>4.7238590000000009</v>
      </c>
      <c r="C18" s="15">
        <v>7.9779575000000005</v>
      </c>
      <c r="D18" s="15">
        <v>3.9438500000000012</v>
      </c>
      <c r="E18" s="15">
        <v>8.4702300000000008</v>
      </c>
      <c r="F18" s="15">
        <v>7.0990675000000003</v>
      </c>
      <c r="G18" s="15">
        <v>1.4266179999999995</v>
      </c>
      <c r="H18" s="15">
        <v>-3.2435759999999974</v>
      </c>
      <c r="I18" s="15">
        <v>-1.4095175000000033</v>
      </c>
      <c r="J18" s="15">
        <v>3.6601530000000011</v>
      </c>
      <c r="K18" s="15">
        <v>22.479991000000005</v>
      </c>
      <c r="L18" s="15">
        <v>4.4739055000000008</v>
      </c>
      <c r="M18" s="15">
        <v>-3.9151129999999981</v>
      </c>
      <c r="N18" s="15">
        <v>-6.9533535000000022</v>
      </c>
      <c r="O18" s="15">
        <v>-8.8069585000000004</v>
      </c>
      <c r="P18" s="15">
        <v>-7.2295225000000016</v>
      </c>
      <c r="Q18" s="15">
        <v>-12.000930500000003</v>
      </c>
      <c r="R18" s="15">
        <v>-14.864085500000002</v>
      </c>
      <c r="S18" s="15">
        <v>-20.554813500000002</v>
      </c>
      <c r="T18" s="15">
        <v>-10.157239999999998</v>
      </c>
      <c r="U18" s="15">
        <v>1.9491210000000052</v>
      </c>
      <c r="V18" s="15">
        <v>-7.4551114999999974</v>
      </c>
      <c r="W18" s="15">
        <v>-13.068093500000003</v>
      </c>
      <c r="X18" s="15">
        <v>-11.17192</v>
      </c>
      <c r="Y18" s="16">
        <v>-5.7945649999999986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24.737875870967734</v>
      </c>
      <c r="AH18" s="62">
        <f t="shared" si="1"/>
        <v>-7.6859999999999999</v>
      </c>
      <c r="AI18" s="62">
        <f t="shared" si="2"/>
        <v>-14.736249999999998</v>
      </c>
      <c r="AJ18" s="63">
        <f t="shared" si="3"/>
        <v>-26.14</v>
      </c>
    </row>
    <row r="19" spans="1:36" x14ac:dyDescent="0.2">
      <c r="A19" s="13">
        <v>37157</v>
      </c>
      <c r="B19" s="14">
        <v>-1.8499789999999976</v>
      </c>
      <c r="C19" s="15">
        <v>-3.1506204999999987</v>
      </c>
      <c r="D19" s="15">
        <v>-0.14458149999999925</v>
      </c>
      <c r="E19" s="15">
        <v>-5.8238860000000017</v>
      </c>
      <c r="F19" s="15">
        <v>0.65368250000000039</v>
      </c>
      <c r="G19" s="15">
        <v>-1.2927815000000002</v>
      </c>
      <c r="H19" s="15">
        <v>-3.6631160000000005</v>
      </c>
      <c r="I19" s="15">
        <v>-3.901329999999998</v>
      </c>
      <c r="J19" s="15">
        <v>-3.4267919999999989</v>
      </c>
      <c r="K19" s="15">
        <v>-4.9818320000000007</v>
      </c>
      <c r="L19" s="15">
        <v>-4.9048209999999983</v>
      </c>
      <c r="M19" s="15">
        <v>-4.5426059999999993</v>
      </c>
      <c r="N19" s="15">
        <v>-1.8375790000000016</v>
      </c>
      <c r="O19" s="15">
        <v>-1.6181459999999994</v>
      </c>
      <c r="P19" s="15">
        <v>-7.344498999999999</v>
      </c>
      <c r="Q19" s="15">
        <v>-5.2422524999999993</v>
      </c>
      <c r="R19" s="15">
        <v>-3.6318130000000011</v>
      </c>
      <c r="S19" s="15">
        <v>-3.4600314999999995</v>
      </c>
      <c r="T19" s="15">
        <v>-7.2082990000000002</v>
      </c>
      <c r="U19" s="15">
        <v>-6.3067294999999994</v>
      </c>
      <c r="V19" s="15">
        <v>-9.418552499999997</v>
      </c>
      <c r="W19" s="15">
        <v>-8.7941794999999985</v>
      </c>
      <c r="X19" s="15">
        <v>-6.2498804999999997</v>
      </c>
      <c r="Y19" s="16">
        <v>-5.7384565000000016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-0.57872841935483921</v>
      </c>
      <c r="AH19" s="62">
        <f t="shared" si="1"/>
        <v>-11.710608450000001</v>
      </c>
      <c r="AI19" s="62">
        <f t="shared" si="2"/>
        <v>-19.044425500000003</v>
      </c>
      <c r="AJ19" s="63">
        <f t="shared" si="3"/>
        <v>-38.57</v>
      </c>
    </row>
    <row r="20" spans="1:36" x14ac:dyDescent="0.2">
      <c r="A20" s="13">
        <v>37158</v>
      </c>
      <c r="B20" s="14">
        <v>-0.70787199999999828</v>
      </c>
      <c r="C20" s="15">
        <v>0.62216800000000028</v>
      </c>
      <c r="D20" s="15">
        <v>5.9410275000000006</v>
      </c>
      <c r="E20" s="15">
        <v>3.391966</v>
      </c>
      <c r="F20" s="15">
        <v>6.1659330000000026</v>
      </c>
      <c r="G20" s="15">
        <v>2.8647505000000031</v>
      </c>
      <c r="H20" s="15">
        <v>7.9802774999999997</v>
      </c>
      <c r="I20" s="15">
        <v>-6.7035274999999999</v>
      </c>
      <c r="J20" s="15">
        <v>-7.8127219999999973</v>
      </c>
      <c r="K20" s="15">
        <v>-27.243568999999997</v>
      </c>
      <c r="L20" s="15">
        <v>-39.224437000000009</v>
      </c>
      <c r="M20" s="15">
        <v>-24.294322000000008</v>
      </c>
      <c r="N20" s="15">
        <v>-28.638431000000004</v>
      </c>
      <c r="O20" s="15">
        <v>-24.241668499999996</v>
      </c>
      <c r="P20" s="15">
        <v>-37.874082999999992</v>
      </c>
      <c r="Q20" s="15">
        <v>-36.854607499999993</v>
      </c>
      <c r="R20" s="15">
        <v>-12.536066999999999</v>
      </c>
      <c r="S20" s="15">
        <v>-12.043927500000002</v>
      </c>
      <c r="T20" s="15">
        <v>-11.621695499999994</v>
      </c>
      <c r="U20" s="15">
        <v>-1.9605835000000056</v>
      </c>
      <c r="V20" s="15">
        <v>-1.431382499999998</v>
      </c>
      <c r="W20" s="15">
        <v>-2.8185810000000018</v>
      </c>
      <c r="X20" s="15">
        <v>-1.9039070000000002</v>
      </c>
      <c r="Y20" s="16">
        <v>-2.2931264999999996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-3.5370762419354858</v>
      </c>
      <c r="AH20" s="62">
        <f t="shared" si="1"/>
        <v>-11.53638095</v>
      </c>
      <c r="AI20" s="62">
        <f t="shared" si="2"/>
        <v>-16.26597125</v>
      </c>
      <c r="AJ20" s="63">
        <f t="shared" si="3"/>
        <v>-27.64</v>
      </c>
    </row>
    <row r="21" spans="1:36" x14ac:dyDescent="0.2">
      <c r="A21" s="13">
        <v>37159</v>
      </c>
      <c r="B21" s="14">
        <v>3.5861304999999994</v>
      </c>
      <c r="C21" s="15">
        <v>11.127054999999999</v>
      </c>
      <c r="D21" s="15">
        <v>9.4476580000000006</v>
      </c>
      <c r="E21" s="15">
        <v>5.7504480000000022</v>
      </c>
      <c r="F21" s="15">
        <v>7.2721274999999999</v>
      </c>
      <c r="G21" s="15">
        <v>7.8700359999999989</v>
      </c>
      <c r="H21" s="15">
        <v>1.9435840000000013</v>
      </c>
      <c r="I21" s="15">
        <v>0.20564650000000029</v>
      </c>
      <c r="J21" s="15">
        <v>1.0942014999999969</v>
      </c>
      <c r="K21" s="15">
        <v>-2.786000000000044E-2</v>
      </c>
      <c r="L21" s="15">
        <v>-0.97249500000000211</v>
      </c>
      <c r="M21" s="15">
        <v>-2.0724674999999984</v>
      </c>
      <c r="N21" s="15">
        <v>-1.0370535000000025</v>
      </c>
      <c r="O21" s="15">
        <v>12.735356500000002</v>
      </c>
      <c r="P21" s="15">
        <v>-1.4543180000000007</v>
      </c>
      <c r="Q21" s="15">
        <v>-5.1358984999999997</v>
      </c>
      <c r="R21" s="15">
        <v>-3.0413669999999975</v>
      </c>
      <c r="S21" s="15">
        <v>-1.910266</v>
      </c>
      <c r="T21" s="15">
        <v>-1.0084449999999983</v>
      </c>
      <c r="U21" s="15">
        <v>12.195</v>
      </c>
      <c r="V21" s="15">
        <v>-1.2293909999999997</v>
      </c>
      <c r="W21" s="15">
        <v>-0.24083849999999885</v>
      </c>
      <c r="X21" s="15">
        <v>-9.8066499999998058E-2</v>
      </c>
      <c r="Y21" s="16">
        <v>0.80941749999999857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-4.144426741935483</v>
      </c>
      <c r="AH21" s="62">
        <f t="shared" si="1"/>
        <v>-13.186831249999997</v>
      </c>
      <c r="AI21" s="62">
        <f t="shared" si="2"/>
        <v>-17.828339625000002</v>
      </c>
      <c r="AJ21" s="63">
        <f t="shared" si="3"/>
        <v>-29.01</v>
      </c>
    </row>
    <row r="22" spans="1:36" x14ac:dyDescent="0.2">
      <c r="A22" s="13">
        <v>37160</v>
      </c>
      <c r="B22" s="14">
        <v>5.5147724999999994</v>
      </c>
      <c r="C22" s="15">
        <v>2.9713410000000007</v>
      </c>
      <c r="D22" s="15">
        <v>3.480557000000001</v>
      </c>
      <c r="E22" s="15">
        <v>6.2566079999999999</v>
      </c>
      <c r="F22" s="15">
        <v>7.7877219999999987</v>
      </c>
      <c r="G22" s="15">
        <v>1.3844049999999974</v>
      </c>
      <c r="H22" s="15">
        <v>3.6856385000000031</v>
      </c>
      <c r="I22" s="15">
        <v>-1.3352165000000014</v>
      </c>
      <c r="J22" s="15">
        <v>-0.74167449999999846</v>
      </c>
      <c r="K22" s="15">
        <v>-1.6691339999999997</v>
      </c>
      <c r="L22" s="15">
        <v>-1.6035720000000033</v>
      </c>
      <c r="M22" s="15">
        <v>-2.7601225000000014</v>
      </c>
      <c r="N22" s="15">
        <v>-3.3428914999999968</v>
      </c>
      <c r="O22" s="15">
        <v>-2.5904209999999992</v>
      </c>
      <c r="P22" s="15">
        <v>0.2075314999999982</v>
      </c>
      <c r="Q22" s="15">
        <v>-0.73718850000000202</v>
      </c>
      <c r="R22" s="15">
        <v>-9.5221999999999696E-2</v>
      </c>
      <c r="S22" s="15">
        <v>-2.905308999999999</v>
      </c>
      <c r="T22" s="15">
        <v>-2.670338000000001</v>
      </c>
      <c r="U22" s="15">
        <v>0.66768099999999819</v>
      </c>
      <c r="V22" s="15">
        <v>-1.9375975000000025</v>
      </c>
      <c r="W22" s="15">
        <v>-2.0071714999999983</v>
      </c>
      <c r="X22" s="15">
        <v>-0.58696199999999976</v>
      </c>
      <c r="Y22" s="16">
        <v>1.0790064999999984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-3.8132799516129046</v>
      </c>
      <c r="AH22" s="62">
        <f t="shared" si="1"/>
        <v>-13.175102900000002</v>
      </c>
      <c r="AI22" s="62">
        <f t="shared" si="2"/>
        <v>-21.436962874999999</v>
      </c>
      <c r="AJ22" s="63">
        <f t="shared" si="3"/>
        <v>-42.65</v>
      </c>
    </row>
    <row r="23" spans="1:36" x14ac:dyDescent="0.2">
      <c r="A23" s="13">
        <v>37161</v>
      </c>
      <c r="B23" s="14">
        <v>7.6482954999999979</v>
      </c>
      <c r="C23" s="15">
        <v>4.6539374999999996</v>
      </c>
      <c r="D23" s="15">
        <v>7.1979219999999984</v>
      </c>
      <c r="E23" s="15">
        <v>4.3831395000000004</v>
      </c>
      <c r="F23" s="15">
        <v>4.7647100000000009</v>
      </c>
      <c r="G23" s="15">
        <v>2.0279389999999999</v>
      </c>
      <c r="H23" s="15">
        <v>-0.10602950000000178</v>
      </c>
      <c r="I23" s="15">
        <v>2.0530079999999984</v>
      </c>
      <c r="J23" s="15">
        <v>1.2737644999999986</v>
      </c>
      <c r="K23" s="15">
        <v>-0.55182300000000239</v>
      </c>
      <c r="L23" s="15">
        <v>-0.80414349999999857</v>
      </c>
      <c r="M23" s="15">
        <v>1.2820350000000005</v>
      </c>
      <c r="N23" s="15">
        <v>1.0819259999999993</v>
      </c>
      <c r="O23" s="15">
        <v>0.64379750000000158</v>
      </c>
      <c r="P23" s="15">
        <v>7.4823999999999558E-2</v>
      </c>
      <c r="Q23" s="15">
        <v>0.68364900000000262</v>
      </c>
      <c r="R23" s="15">
        <v>0.66053400000000195</v>
      </c>
      <c r="S23" s="15">
        <v>-0.8706460000000007</v>
      </c>
      <c r="T23" s="15">
        <v>4.0061000000001457E-2</v>
      </c>
      <c r="U23" s="15">
        <v>1.8453589999999984</v>
      </c>
      <c r="V23" s="15">
        <v>0.64760150000000039</v>
      </c>
      <c r="W23" s="15">
        <v>2.1052844999999998</v>
      </c>
      <c r="X23" s="15">
        <v>1.5409664999999997</v>
      </c>
      <c r="Y23" s="16">
        <v>1.3536329999999985</v>
      </c>
      <c r="AA23" s="24"/>
      <c r="AB23" s="54"/>
      <c r="AC23" s="54"/>
      <c r="AD23" s="54"/>
      <c r="AF23" s="46">
        <v>11</v>
      </c>
      <c r="AG23" s="62">
        <f t="shared" si="0"/>
        <v>-3.8292391451612904</v>
      </c>
      <c r="AH23" s="62">
        <f t="shared" si="1"/>
        <v>-11.001507949999999</v>
      </c>
      <c r="AI23" s="62">
        <f t="shared" si="2"/>
        <v>-17.515870624999998</v>
      </c>
      <c r="AJ23" s="63">
        <f t="shared" si="3"/>
        <v>-24.79</v>
      </c>
    </row>
    <row r="24" spans="1:36" x14ac:dyDescent="0.2">
      <c r="A24" s="13">
        <v>37162</v>
      </c>
      <c r="B24" s="14">
        <v>3.7201374999999999</v>
      </c>
      <c r="C24" s="15">
        <v>3.4853734999999979</v>
      </c>
      <c r="D24" s="15">
        <v>3.7063245000000009</v>
      </c>
      <c r="E24" s="15">
        <v>0.46113099999999996</v>
      </c>
      <c r="F24" s="15">
        <v>4.8150000000000004</v>
      </c>
      <c r="G24" s="15">
        <v>-0.80000000000000071</v>
      </c>
      <c r="H24" s="15">
        <v>-0.80907400000000251</v>
      </c>
      <c r="I24" s="15">
        <v>-0.78586849999999941</v>
      </c>
      <c r="J24" s="15">
        <v>-0.33625100000000074</v>
      </c>
      <c r="K24" s="15">
        <v>6.7982954999999983</v>
      </c>
      <c r="L24" s="15">
        <v>2.9806279999999994</v>
      </c>
      <c r="M24" s="15">
        <v>1.0695560000000022</v>
      </c>
      <c r="N24" s="15">
        <v>0.10193399999999997</v>
      </c>
      <c r="O24" s="15">
        <v>-0.83114150000000109</v>
      </c>
      <c r="P24" s="15">
        <v>0.74928099999999986</v>
      </c>
      <c r="Q24" s="15">
        <v>1.535183</v>
      </c>
      <c r="R24" s="15">
        <v>0.4940735000000025</v>
      </c>
      <c r="S24" s="15">
        <v>-2.256218999999998</v>
      </c>
      <c r="T24" s="15">
        <v>-3.1049134999999985</v>
      </c>
      <c r="U24" s="15">
        <v>-1.6932569999999991</v>
      </c>
      <c r="V24" s="15">
        <v>-2.0173714999999994</v>
      </c>
      <c r="W24" s="15">
        <v>-1.9348655000000008</v>
      </c>
      <c r="X24" s="15">
        <v>1.6864394999999988</v>
      </c>
      <c r="Y24" s="16">
        <v>0.38261499999999771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-3.8603178709677408</v>
      </c>
      <c r="AH24" s="62">
        <f t="shared" si="1"/>
        <v>-11.074353649999997</v>
      </c>
      <c r="AI24" s="62">
        <f t="shared" si="2"/>
        <v>-18.887250999999999</v>
      </c>
      <c r="AJ24" s="63">
        <f t="shared" si="3"/>
        <v>-28.46</v>
      </c>
    </row>
    <row r="25" spans="1:36" x14ac:dyDescent="0.2">
      <c r="A25" s="13">
        <v>37163</v>
      </c>
      <c r="B25" s="14">
        <v>-4.01</v>
      </c>
      <c r="C25" s="15">
        <v>-0.19999999999999929</v>
      </c>
      <c r="D25" s="15">
        <v>6.3949999999999996</v>
      </c>
      <c r="E25" s="15">
        <v>-2.9999999999999361E-2</v>
      </c>
      <c r="F25" s="15">
        <v>0.45999999999999908</v>
      </c>
      <c r="G25" s="15">
        <v>0.92</v>
      </c>
      <c r="H25" s="15">
        <v>3.2949999999999999</v>
      </c>
      <c r="I25" s="15">
        <v>-2.855</v>
      </c>
      <c r="J25" s="15">
        <v>-0.53000000000000114</v>
      </c>
      <c r="K25" s="15">
        <v>-1.93</v>
      </c>
      <c r="L25" s="15">
        <v>1.0120310000000003</v>
      </c>
      <c r="M25" s="15">
        <v>2.6787530000000004</v>
      </c>
      <c r="N25" s="15">
        <v>2.8456580000000002</v>
      </c>
      <c r="O25" s="15">
        <v>1.9712024999999969</v>
      </c>
      <c r="P25" s="15">
        <v>-1.810727</v>
      </c>
      <c r="Q25" s="15">
        <v>-3.1324159999999992</v>
      </c>
      <c r="R25" s="15">
        <v>-3.3764055000000006</v>
      </c>
      <c r="S25" s="15">
        <v>1.8434570000000008</v>
      </c>
      <c r="T25" s="15">
        <v>1.4627465000000015</v>
      </c>
      <c r="U25" s="15">
        <v>2.3888215000000024</v>
      </c>
      <c r="V25" s="15">
        <v>1.1923719999999989</v>
      </c>
      <c r="W25" s="15">
        <v>0.3461810000000014</v>
      </c>
      <c r="X25" s="15">
        <v>-1.4878855000000009</v>
      </c>
      <c r="Y25" s="16">
        <v>-1.35</v>
      </c>
      <c r="AA25" s="35" t="s">
        <v>18</v>
      </c>
      <c r="AB25" s="55">
        <f t="shared" ref="AB25:AD28" si="4">AA45-$AB$31</f>
        <v>-15.169223653125004</v>
      </c>
      <c r="AC25" s="55">
        <f t="shared" si="4"/>
        <v>-12.081388556250001</v>
      </c>
      <c r="AD25" s="56">
        <f t="shared" si="4"/>
        <v>-14.1399452875</v>
      </c>
      <c r="AF25" s="46">
        <v>13</v>
      </c>
      <c r="AG25" s="62">
        <f t="shared" si="0"/>
        <v>-3.2532158870967756</v>
      </c>
      <c r="AH25" s="62">
        <f t="shared" si="1"/>
        <v>-11.024510299999999</v>
      </c>
      <c r="AI25" s="62">
        <f t="shared" si="2"/>
        <v>-17.950119375</v>
      </c>
      <c r="AJ25" s="63">
        <f t="shared" si="3"/>
        <v>-28.09</v>
      </c>
    </row>
    <row r="26" spans="1:36" x14ac:dyDescent="0.2">
      <c r="A26" s="13">
        <v>37164</v>
      </c>
      <c r="B26" s="14">
        <v>-6.59</v>
      </c>
      <c r="C26" s="15">
        <v>-5.1150000000000002</v>
      </c>
      <c r="D26" s="15">
        <v>-4.8250000000000002</v>
      </c>
      <c r="E26" s="15">
        <v>-4.6100000000000003</v>
      </c>
      <c r="F26" s="15">
        <v>-5.0149999999999997</v>
      </c>
      <c r="G26" s="15">
        <v>-3.6150000000000002</v>
      </c>
      <c r="H26" s="15">
        <v>2.44</v>
      </c>
      <c r="I26" s="15">
        <v>-1.02</v>
      </c>
      <c r="J26" s="15">
        <v>3.5000000000000142E-2</v>
      </c>
      <c r="K26" s="15">
        <v>0.89500000000000002</v>
      </c>
      <c r="L26" s="15">
        <v>-2.5830814999999987</v>
      </c>
      <c r="M26" s="15">
        <v>-3.8495174999999975</v>
      </c>
      <c r="N26" s="15">
        <v>-1.7132155000000004</v>
      </c>
      <c r="O26" s="15">
        <v>-1.903886</v>
      </c>
      <c r="P26" s="15">
        <v>-0.31870600000000238</v>
      </c>
      <c r="Q26" s="15">
        <v>-1.3667344999999997</v>
      </c>
      <c r="R26" s="15">
        <v>-2.74</v>
      </c>
      <c r="S26" s="15">
        <v>-2.8734199999999994</v>
      </c>
      <c r="T26" s="15">
        <v>2.2855015000000023</v>
      </c>
      <c r="U26" s="15">
        <v>24.274087999999999</v>
      </c>
      <c r="V26" s="15">
        <v>11.545444000000003</v>
      </c>
      <c r="W26" s="15">
        <v>-1.9725994999999976</v>
      </c>
      <c r="X26" s="15">
        <v>-7.3719870000000007</v>
      </c>
      <c r="Y26" s="16">
        <v>-2.645</v>
      </c>
      <c r="AA26" s="35" t="s">
        <v>19</v>
      </c>
      <c r="AB26" s="55">
        <f t="shared" si="4"/>
        <v>-21.992581242187498</v>
      </c>
      <c r="AC26" s="55">
        <f t="shared" si="4"/>
        <v>-18.069459437500001</v>
      </c>
      <c r="AD26" s="56">
        <f t="shared" si="4"/>
        <v>-20.684873973958329</v>
      </c>
      <c r="AF26" s="46">
        <v>14</v>
      </c>
      <c r="AG26" s="62">
        <f t="shared" si="0"/>
        <v>-2.5344128548387097</v>
      </c>
      <c r="AH26" s="62">
        <f t="shared" si="1"/>
        <v>-9.9100568999999989</v>
      </c>
      <c r="AI26" s="62">
        <f t="shared" si="2"/>
        <v>-17.26578675</v>
      </c>
      <c r="AJ26" s="63">
        <f t="shared" si="3"/>
        <v>-26.99</v>
      </c>
    </row>
    <row r="27" spans="1:36" x14ac:dyDescent="0.2">
      <c r="A27" s="13">
        <v>37165</v>
      </c>
      <c r="B27" s="14">
        <v>-9.3849999999999998</v>
      </c>
      <c r="C27" s="15">
        <v>-9.4949999999999992</v>
      </c>
      <c r="D27" s="15">
        <v>-13.845000000000001</v>
      </c>
      <c r="E27" s="15">
        <v>-1.6850000000000001</v>
      </c>
      <c r="F27" s="15">
        <v>0.91999999999999815</v>
      </c>
      <c r="G27" s="15">
        <v>-0.61384400000000028</v>
      </c>
      <c r="H27" s="15">
        <v>0.46999999999999886</v>
      </c>
      <c r="I27" s="15">
        <v>0.39078549999999979</v>
      </c>
      <c r="J27" s="15">
        <v>-0.29696400000000267</v>
      </c>
      <c r="K27" s="15">
        <v>0.60368500000000225</v>
      </c>
      <c r="L27" s="15">
        <v>0.70579299999999989</v>
      </c>
      <c r="M27" s="15">
        <v>0.87555499999999853</v>
      </c>
      <c r="N27" s="15">
        <v>1.7291220000000003</v>
      </c>
      <c r="O27" s="15">
        <v>0.99460399999999893</v>
      </c>
      <c r="P27" s="15">
        <v>-0.44980450000000261</v>
      </c>
      <c r="Q27" s="15">
        <v>-2.5697774999999972</v>
      </c>
      <c r="R27" s="15">
        <v>-2.4115500000000019</v>
      </c>
      <c r="S27" s="15">
        <v>-2.4216034999999998</v>
      </c>
      <c r="T27" s="15">
        <v>-1.2055544999999981</v>
      </c>
      <c r="U27" s="15">
        <v>1.9846585000000019</v>
      </c>
      <c r="V27" s="15">
        <v>-2.5896739999999987</v>
      </c>
      <c r="W27" s="15">
        <v>-1.5220220000000033</v>
      </c>
      <c r="X27" s="15">
        <v>1.9345350000000003</v>
      </c>
      <c r="Y27" s="16">
        <v>-3.6199944999999971</v>
      </c>
      <c r="AA27" s="35" t="s">
        <v>20</v>
      </c>
      <c r="AB27" s="55">
        <f t="shared" si="4"/>
        <v>-31.573750000000004</v>
      </c>
      <c r="AC27" s="55">
        <f t="shared" si="4"/>
        <v>-25.716250000000002</v>
      </c>
      <c r="AD27" s="56">
        <f t="shared" si="4"/>
        <v>-29.621249999999993</v>
      </c>
      <c r="AF27" s="46">
        <v>15</v>
      </c>
      <c r="AG27" s="62">
        <f t="shared" si="0"/>
        <v>-3.5197413709677425</v>
      </c>
      <c r="AH27" s="62">
        <f t="shared" si="1"/>
        <v>-7.0770604499999994</v>
      </c>
      <c r="AI27" s="62">
        <f t="shared" si="2"/>
        <v>-9.5454632499999992</v>
      </c>
      <c r="AJ27" s="63">
        <f t="shared" si="3"/>
        <v>2</v>
      </c>
    </row>
    <row r="28" spans="1:36" x14ac:dyDescent="0.2">
      <c r="A28" s="13">
        <v>37166</v>
      </c>
      <c r="B28" s="14">
        <v>-2.6215659999999978</v>
      </c>
      <c r="C28" s="15">
        <v>-0.69316099999999992</v>
      </c>
      <c r="D28" s="15">
        <v>1.0486124999999991</v>
      </c>
      <c r="E28" s="15">
        <v>-0.77999999999999936</v>
      </c>
      <c r="F28" s="15">
        <v>-0.83000000000000185</v>
      </c>
      <c r="G28" s="15">
        <v>0.50010500000000135</v>
      </c>
      <c r="H28" s="15">
        <v>3.3234495000000024</v>
      </c>
      <c r="I28" s="15">
        <v>-1.2959974999999986</v>
      </c>
      <c r="J28" s="15">
        <v>-1.4901799999999987</v>
      </c>
      <c r="K28" s="15">
        <v>-1.7762400000000014</v>
      </c>
      <c r="L28" s="15">
        <v>-0.21757249999999928</v>
      </c>
      <c r="M28" s="15">
        <v>0.38818150000000173</v>
      </c>
      <c r="N28" s="15">
        <v>0.56935700000000011</v>
      </c>
      <c r="O28" s="15">
        <v>0.77806299999999951</v>
      </c>
      <c r="P28" s="15">
        <v>1.3536039999999971</v>
      </c>
      <c r="Q28" s="15">
        <v>-0.70790150000000196</v>
      </c>
      <c r="R28" s="15">
        <v>-0.65770099999999942</v>
      </c>
      <c r="S28" s="15">
        <v>-1.0924220000000027</v>
      </c>
      <c r="T28" s="15">
        <v>1.0825375000000008</v>
      </c>
      <c r="U28" s="15">
        <v>-9.4678354999999996</v>
      </c>
      <c r="V28" s="15">
        <v>1.7374520000000011</v>
      </c>
      <c r="W28" s="15">
        <v>1.3697035</v>
      </c>
      <c r="X28" s="15">
        <v>1.3687295000000006</v>
      </c>
      <c r="Y28" s="16">
        <v>-0.7284589999999973</v>
      </c>
      <c r="AA28" s="38">
        <f>$A$40</f>
        <v>37178</v>
      </c>
      <c r="AB28" s="57" t="e">
        <f t="shared" si="4"/>
        <v>#DIV/0!</v>
      </c>
      <c r="AC28" s="57" t="e">
        <f t="shared" si="4"/>
        <v>#DIV/0!</v>
      </c>
      <c r="AD28" s="58" t="e">
        <f t="shared" si="4"/>
        <v>#DIV/0!</v>
      </c>
      <c r="AF28" s="46">
        <v>16</v>
      </c>
      <c r="AG28" s="62">
        <f t="shared" si="0"/>
        <v>-5.3699703225806452</v>
      </c>
      <c r="AH28" s="62">
        <f t="shared" si="1"/>
        <v>-10.189865000000001</v>
      </c>
      <c r="AI28" s="62">
        <f t="shared" si="2"/>
        <v>-16.546005749999999</v>
      </c>
      <c r="AJ28" s="63">
        <f t="shared" si="3"/>
        <v>-26.38</v>
      </c>
    </row>
    <row r="29" spans="1:36" x14ac:dyDescent="0.2">
      <c r="A29" s="13">
        <v>37167</v>
      </c>
      <c r="B29" s="14">
        <v>1.3023699999999998</v>
      </c>
      <c r="C29" s="15">
        <v>-1.5549999999999999</v>
      </c>
      <c r="D29" s="15">
        <v>-0.97499999999999787</v>
      </c>
      <c r="E29" s="15">
        <v>-1.99</v>
      </c>
      <c r="F29" s="15">
        <v>-1.37</v>
      </c>
      <c r="G29" s="15">
        <v>-0.59808250000000029</v>
      </c>
      <c r="H29" s="15">
        <v>-3.4695564999999995</v>
      </c>
      <c r="I29" s="15">
        <v>2.2609640000000013</v>
      </c>
      <c r="J29" s="15">
        <v>1.3656399999999991</v>
      </c>
      <c r="K29" s="15">
        <v>-0.60631199999999907</v>
      </c>
      <c r="L29" s="15">
        <v>0.36542999999999992</v>
      </c>
      <c r="M29" s="15">
        <v>7.2403554999999997</v>
      </c>
      <c r="N29" s="15">
        <v>-3.2494590000000017</v>
      </c>
      <c r="O29" s="15">
        <v>-7.0171635000000023</v>
      </c>
      <c r="P29" s="15">
        <v>1.3423995000000026</v>
      </c>
      <c r="Q29" s="15">
        <v>2.5225425000000001</v>
      </c>
      <c r="R29" s="15">
        <v>0.89586450000000184</v>
      </c>
      <c r="S29" s="15">
        <v>-2.2189520000000016</v>
      </c>
      <c r="T29" s="15">
        <v>-11.813307000000002</v>
      </c>
      <c r="U29" s="15">
        <v>-8.971134499999998</v>
      </c>
      <c r="V29" s="15">
        <v>1.8302049999999959</v>
      </c>
      <c r="W29" s="15">
        <v>1.4951349999999977</v>
      </c>
      <c r="X29" s="15">
        <v>0.90593199999999996</v>
      </c>
      <c r="Y29" s="16">
        <v>-0.73777949999999848</v>
      </c>
      <c r="AF29" s="46">
        <v>17</v>
      </c>
      <c r="AG29" s="62">
        <f t="shared" si="0"/>
        <v>-4.654346354838709</v>
      </c>
      <c r="AH29" s="62">
        <f t="shared" si="1"/>
        <v>-10.11098125</v>
      </c>
      <c r="AI29" s="62">
        <f t="shared" si="2"/>
        <v>-16.365436499999998</v>
      </c>
      <c r="AJ29" s="63">
        <f t="shared" si="3"/>
        <v>-25.34</v>
      </c>
    </row>
    <row r="30" spans="1:36" ht="13.5" thickBot="1" x14ac:dyDescent="0.25">
      <c r="A30" s="13">
        <v>37168</v>
      </c>
      <c r="B30" s="14">
        <v>-1.4987364999999997</v>
      </c>
      <c r="C30" s="15">
        <v>-0.30847100000000083</v>
      </c>
      <c r="D30" s="15">
        <v>1.2469779999999986</v>
      </c>
      <c r="E30" s="15">
        <v>8.2266499999999354E-2</v>
      </c>
      <c r="F30" s="15">
        <v>0.92458399999999941</v>
      </c>
      <c r="G30" s="15">
        <v>-1.0706075000000013</v>
      </c>
      <c r="H30" s="15">
        <v>-0.29156400000000104</v>
      </c>
      <c r="I30" s="15">
        <v>-7.8886509999999994</v>
      </c>
      <c r="J30" s="15">
        <v>-4.9554540000000031</v>
      </c>
      <c r="K30" s="15">
        <v>7.6137000000002786E-2</v>
      </c>
      <c r="L30" s="15">
        <v>6.4195379999999957</v>
      </c>
      <c r="M30" s="15">
        <v>-2.2886005000000011</v>
      </c>
      <c r="N30" s="15">
        <v>-0.7583775000000017</v>
      </c>
      <c r="O30" s="15">
        <v>0.77384450000000271</v>
      </c>
      <c r="P30" s="15">
        <v>-1.8217095000000043</v>
      </c>
      <c r="Q30" s="15">
        <v>-0.56474599999999953</v>
      </c>
      <c r="R30" s="15">
        <v>-3.9564800000000027</v>
      </c>
      <c r="S30" s="15">
        <v>-5.1298434999999998</v>
      </c>
      <c r="T30" s="15">
        <v>-11.261060499999996</v>
      </c>
      <c r="U30" s="15">
        <v>-16.486970999999997</v>
      </c>
      <c r="V30" s="15">
        <v>-3.8336970000000008</v>
      </c>
      <c r="W30" s="15">
        <v>-1.98</v>
      </c>
      <c r="X30" s="15">
        <v>0.46347550000000126</v>
      </c>
      <c r="Y30" s="16">
        <v>0.48474749999999744</v>
      </c>
      <c r="AA30" s="24" t="s">
        <v>26</v>
      </c>
      <c r="AF30" s="46">
        <v>18</v>
      </c>
      <c r="AG30" s="62">
        <f t="shared" si="0"/>
        <v>-5.5111851451612903</v>
      </c>
      <c r="AH30" s="62">
        <f t="shared" si="1"/>
        <v>-11.937796600000002</v>
      </c>
      <c r="AI30" s="62">
        <f t="shared" si="2"/>
        <v>-17.735633125000003</v>
      </c>
      <c r="AJ30" s="63">
        <f t="shared" si="3"/>
        <v>-27.62</v>
      </c>
    </row>
    <row r="31" spans="1:36" ht="13.5" thickBot="1" x14ac:dyDescent="0.25">
      <c r="A31" s="13">
        <v>37169</v>
      </c>
      <c r="B31" s="14">
        <v>1.7738790000000009</v>
      </c>
      <c r="C31" s="15">
        <v>1.9033455000000004</v>
      </c>
      <c r="D31" s="15">
        <v>1.4841930000000012</v>
      </c>
      <c r="E31" s="15">
        <v>1.3603515000000002</v>
      </c>
      <c r="F31" s="15">
        <v>-2.2215960000000017</v>
      </c>
      <c r="G31" s="15">
        <v>-3.187358500000002</v>
      </c>
      <c r="H31" s="15">
        <v>-1.3468610000000041</v>
      </c>
      <c r="I31" s="15">
        <v>-9.8235449999999993</v>
      </c>
      <c r="J31" s="15">
        <v>-9.0725820000000006</v>
      </c>
      <c r="K31" s="15">
        <v>-2.5549055000000003</v>
      </c>
      <c r="L31" s="15">
        <v>0.80852100000000249</v>
      </c>
      <c r="M31" s="15">
        <v>5.0036380000000023</v>
      </c>
      <c r="N31" s="15">
        <v>11.816828500000003</v>
      </c>
      <c r="O31" s="15">
        <v>3.3294020000000017</v>
      </c>
      <c r="P31" s="15">
        <v>0.14806699999999751</v>
      </c>
      <c r="Q31" s="15">
        <v>-17.082167999999996</v>
      </c>
      <c r="R31" s="15">
        <v>-2.1949264999999976</v>
      </c>
      <c r="S31" s="15">
        <v>-3.0297485000000002</v>
      </c>
      <c r="T31" s="15">
        <v>-6.5921234999999996</v>
      </c>
      <c r="U31" s="15">
        <v>-0.2847369999999998</v>
      </c>
      <c r="V31" s="15">
        <v>1.7250000000000001</v>
      </c>
      <c r="W31" s="15">
        <v>0.79499999999999815</v>
      </c>
      <c r="X31" s="15">
        <v>3.64</v>
      </c>
      <c r="Y31" s="16">
        <v>-3.32</v>
      </c>
      <c r="AA31" s="24" t="s">
        <v>25</v>
      </c>
      <c r="AB31" s="44">
        <v>2</v>
      </c>
      <c r="AF31" s="46">
        <v>19</v>
      </c>
      <c r="AG31" s="62">
        <f t="shared" si="0"/>
        <v>-6.1699850161290311</v>
      </c>
      <c r="AH31" s="62">
        <f t="shared" si="1"/>
        <v>-15.239407450000002</v>
      </c>
      <c r="AI31" s="62">
        <f t="shared" si="2"/>
        <v>-25.157856250000002</v>
      </c>
      <c r="AJ31" s="63">
        <f t="shared" si="3"/>
        <v>-39.96</v>
      </c>
    </row>
    <row r="32" spans="1:36" x14ac:dyDescent="0.2">
      <c r="A32" s="13">
        <v>37170</v>
      </c>
      <c r="B32" s="14">
        <v>-3.7949999999999999</v>
      </c>
      <c r="C32" s="15">
        <v>-5.085</v>
      </c>
      <c r="D32" s="15">
        <v>-3.392516999999998</v>
      </c>
      <c r="E32" s="15">
        <v>-3.1716220000000028</v>
      </c>
      <c r="F32" s="15">
        <v>-1.575</v>
      </c>
      <c r="G32" s="15">
        <v>0.23499999999999943</v>
      </c>
      <c r="H32" s="15">
        <v>-1.9650000000000001</v>
      </c>
      <c r="I32" s="15">
        <v>-3.14</v>
      </c>
      <c r="J32" s="15">
        <v>0.23499999999999943</v>
      </c>
      <c r="K32" s="15">
        <v>-1.93</v>
      </c>
      <c r="L32" s="15">
        <v>-3.6905189999999983</v>
      </c>
      <c r="M32" s="15">
        <v>-3.3688514999999981</v>
      </c>
      <c r="N32" s="15">
        <v>-3.4133125</v>
      </c>
      <c r="O32" s="15">
        <v>-3.9649999999999999</v>
      </c>
      <c r="P32" s="15">
        <v>-3.21</v>
      </c>
      <c r="Q32" s="15">
        <v>-3.32</v>
      </c>
      <c r="R32" s="15">
        <v>-3.72</v>
      </c>
      <c r="S32" s="15">
        <v>-3.17</v>
      </c>
      <c r="T32" s="15">
        <v>-3.95</v>
      </c>
      <c r="U32" s="15">
        <v>-0.55500000000000005</v>
      </c>
      <c r="V32" s="15">
        <v>-1.105</v>
      </c>
      <c r="W32" s="15">
        <v>0.27000000000000313</v>
      </c>
      <c r="X32" s="15">
        <v>-2.5449999999999999</v>
      </c>
      <c r="Y32" s="16">
        <v>-3.41</v>
      </c>
      <c r="AA32" s="24" t="s">
        <v>24</v>
      </c>
      <c r="AB32" s="59">
        <v>7</v>
      </c>
      <c r="AF32" s="46">
        <v>20</v>
      </c>
      <c r="AG32" s="62">
        <f t="shared" si="0"/>
        <v>-3.113216548387097</v>
      </c>
      <c r="AH32" s="62">
        <f t="shared" si="1"/>
        <v>-14.031954300000002</v>
      </c>
      <c r="AI32" s="62">
        <f t="shared" si="2"/>
        <v>-23.948568375000001</v>
      </c>
      <c r="AJ32" s="63">
        <f t="shared" si="3"/>
        <v>-41.51</v>
      </c>
    </row>
    <row r="33" spans="1:36" x14ac:dyDescent="0.2">
      <c r="A33" s="13">
        <v>37171</v>
      </c>
      <c r="B33" s="14">
        <v>-3.165</v>
      </c>
      <c r="C33" s="15">
        <v>-3.4649999999999999</v>
      </c>
      <c r="D33" s="15">
        <v>-2.02</v>
      </c>
      <c r="E33" s="15">
        <v>-2.0249999999999999</v>
      </c>
      <c r="F33" s="15">
        <v>-2.61</v>
      </c>
      <c r="G33" s="15">
        <v>-2.57</v>
      </c>
      <c r="H33" s="15">
        <v>-3.5550000000000002</v>
      </c>
      <c r="I33" s="15">
        <v>-2.89</v>
      </c>
      <c r="J33" s="15">
        <v>-0.99069300000000027</v>
      </c>
      <c r="K33" s="15">
        <v>-1.0884020000000021</v>
      </c>
      <c r="L33" s="15">
        <v>-2.6972659999999991</v>
      </c>
      <c r="M33" s="15">
        <v>-1.5511269999999975</v>
      </c>
      <c r="N33" s="15">
        <v>-1.5917324999999991</v>
      </c>
      <c r="O33" s="15">
        <v>-2.3650000000000002</v>
      </c>
      <c r="P33" s="15">
        <v>-0.90499999999999936</v>
      </c>
      <c r="Q33" s="15">
        <v>0.82499999999999929</v>
      </c>
      <c r="R33" s="15">
        <v>3.9999999999999147E-2</v>
      </c>
      <c r="S33" s="15">
        <v>-1.9950000000000001</v>
      </c>
      <c r="T33" s="15">
        <v>-1.1019109999999976</v>
      </c>
      <c r="U33" s="15">
        <v>2.5448110000000028</v>
      </c>
      <c r="V33" s="15">
        <v>2.835</v>
      </c>
      <c r="W33" s="15">
        <v>-0.25499999999999901</v>
      </c>
      <c r="X33" s="15">
        <v>1.17</v>
      </c>
      <c r="Y33" s="16">
        <v>-1.175</v>
      </c>
      <c r="AF33" s="46">
        <v>21</v>
      </c>
      <c r="AG33" s="62">
        <f t="shared" si="0"/>
        <v>-2.5504968870967746</v>
      </c>
      <c r="AH33" s="62">
        <f t="shared" si="1"/>
        <v>-10.090727600000001</v>
      </c>
      <c r="AI33" s="62">
        <f t="shared" si="2"/>
        <v>-19.241930374999999</v>
      </c>
      <c r="AJ33" s="63">
        <f t="shared" si="3"/>
        <v>-29.28</v>
      </c>
    </row>
    <row r="34" spans="1:36" x14ac:dyDescent="0.2">
      <c r="A34" s="13">
        <v>37172</v>
      </c>
      <c r="B34" s="14">
        <v>-4.8600000000000003</v>
      </c>
      <c r="C34" s="15">
        <v>-1.26</v>
      </c>
      <c r="D34" s="15">
        <v>-3.92</v>
      </c>
      <c r="E34" s="15">
        <v>-3.76</v>
      </c>
      <c r="F34" s="15">
        <v>-4.54</v>
      </c>
      <c r="G34" s="15">
        <v>-1.1000000000000001</v>
      </c>
      <c r="H34" s="15">
        <v>-5.0548895000000016</v>
      </c>
      <c r="I34" s="15">
        <v>-5.6153119999999994</v>
      </c>
      <c r="J34" s="15">
        <v>-6.8380550000000007</v>
      </c>
      <c r="K34" s="15">
        <v>-10.617967</v>
      </c>
      <c r="L34" s="15">
        <v>-4.3748290000000019</v>
      </c>
      <c r="M34" s="15">
        <v>-4.2954589999999975</v>
      </c>
      <c r="N34" s="15">
        <v>-4.8150249999999986</v>
      </c>
      <c r="O34" s="15">
        <v>-4.1505720000000004</v>
      </c>
      <c r="P34" s="15">
        <v>-1.704111000000001</v>
      </c>
      <c r="Q34" s="15">
        <v>-2.7903105000000004</v>
      </c>
      <c r="R34" s="15">
        <v>-3.0299030000000009</v>
      </c>
      <c r="S34" s="15">
        <v>-4.3394289999999991</v>
      </c>
      <c r="T34" s="15">
        <v>-3.663056000000001</v>
      </c>
      <c r="U34" s="15">
        <v>-3.3298500000000004</v>
      </c>
      <c r="V34" s="15">
        <v>1.165108</v>
      </c>
      <c r="W34" s="15">
        <v>0.62000000000000099</v>
      </c>
      <c r="X34" s="15">
        <v>2.8050000000000002</v>
      </c>
      <c r="Y34" s="16">
        <v>-0.43500000000000227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-3.4885949193548393</v>
      </c>
      <c r="AH34" s="62">
        <f t="shared" si="1"/>
        <v>-9.8355418999999991</v>
      </c>
      <c r="AI34" s="62">
        <f t="shared" si="2"/>
        <v>-16.696354750000001</v>
      </c>
      <c r="AJ34" s="63">
        <f t="shared" si="3"/>
        <v>-23.41</v>
      </c>
    </row>
    <row r="35" spans="1:36" x14ac:dyDescent="0.2">
      <c r="A35" s="13">
        <v>37173</v>
      </c>
      <c r="B35" s="14">
        <v>-10.220000000000001</v>
      </c>
      <c r="C35" s="15">
        <v>-11.93</v>
      </c>
      <c r="D35" s="15">
        <v>-4.8499999999999996</v>
      </c>
      <c r="E35" s="15">
        <v>-0.11</v>
      </c>
      <c r="F35" s="15">
        <v>-1.9</v>
      </c>
      <c r="G35" s="15">
        <v>-4.96</v>
      </c>
      <c r="H35" s="15">
        <v>-22.27</v>
      </c>
      <c r="I35" s="15">
        <v>-28.28</v>
      </c>
      <c r="J35" s="15">
        <v>-33.74</v>
      </c>
      <c r="K35" s="15">
        <v>-27.67</v>
      </c>
      <c r="L35" s="15">
        <v>-25.52</v>
      </c>
      <c r="M35" s="15">
        <v>-22.88</v>
      </c>
      <c r="N35" s="15">
        <v>-22.45</v>
      </c>
      <c r="O35" s="15">
        <v>-22.02</v>
      </c>
      <c r="P35" s="15">
        <v>-23.22</v>
      </c>
      <c r="Q35" s="15">
        <v>-21.89</v>
      </c>
      <c r="R35" s="15">
        <v>-21.88</v>
      </c>
      <c r="S35" s="15">
        <v>-21.73</v>
      </c>
      <c r="T35" s="15">
        <v>-23.21</v>
      </c>
      <c r="U35" s="15">
        <v>-24.01</v>
      </c>
      <c r="V35" s="15">
        <v>-22.12</v>
      </c>
      <c r="W35" s="15">
        <v>-20.71</v>
      </c>
      <c r="X35" s="15">
        <v>-18.760000000000002</v>
      </c>
      <c r="Y35" s="16">
        <v>-25.1</v>
      </c>
      <c r="AF35" s="46">
        <v>23</v>
      </c>
      <c r="AG35" s="62">
        <f t="shared" si="0"/>
        <v>-2.6856086290322585</v>
      </c>
      <c r="AH35" s="62">
        <f t="shared" si="1"/>
        <v>-9.2855000000000008</v>
      </c>
      <c r="AI35" s="62">
        <f t="shared" si="2"/>
        <v>-15.493750000000002</v>
      </c>
      <c r="AJ35" s="63">
        <f t="shared" si="3"/>
        <v>-22.05</v>
      </c>
    </row>
    <row r="36" spans="1:36" x14ac:dyDescent="0.2">
      <c r="A36" s="13">
        <v>37174</v>
      </c>
      <c r="B36" s="14">
        <v>-20.64</v>
      </c>
      <c r="C36" s="15">
        <v>-16.78</v>
      </c>
      <c r="D36" s="15">
        <v>-2.92</v>
      </c>
      <c r="E36" s="15">
        <v>-14.55</v>
      </c>
      <c r="F36" s="15">
        <v>-18.16</v>
      </c>
      <c r="G36" s="15">
        <v>-19.79</v>
      </c>
      <c r="H36" s="15">
        <v>-23.86</v>
      </c>
      <c r="I36" s="15">
        <v>-24.51</v>
      </c>
      <c r="J36" s="15">
        <v>-23.04</v>
      </c>
      <c r="K36" s="15">
        <v>-22.68</v>
      </c>
      <c r="L36" s="15">
        <v>-22.44</v>
      </c>
      <c r="M36" s="15">
        <v>-22.16</v>
      </c>
      <c r="N36" s="15">
        <v>-21.25</v>
      </c>
      <c r="O36" s="15">
        <v>-21.13</v>
      </c>
      <c r="P36" s="15">
        <v>-19.559999999999999</v>
      </c>
      <c r="Q36" s="15">
        <v>-21.96</v>
      </c>
      <c r="R36" s="15">
        <v>-22.42</v>
      </c>
      <c r="S36" s="15">
        <v>-21.98</v>
      </c>
      <c r="T36" s="15">
        <v>-22.35</v>
      </c>
      <c r="U36" s="15">
        <v>-23.86</v>
      </c>
      <c r="V36" s="15">
        <v>-22.16</v>
      </c>
      <c r="W36" s="15">
        <v>-20.53</v>
      </c>
      <c r="X36" s="15">
        <v>-22.25</v>
      </c>
      <c r="Y36" s="16">
        <v>-21.72</v>
      </c>
      <c r="AF36" s="47">
        <v>24</v>
      </c>
      <c r="AG36" s="64">
        <f t="shared" si="0"/>
        <v>-3.3402260483870974</v>
      </c>
      <c r="AH36" s="64">
        <f t="shared" si="1"/>
        <v>-10.674000000000003</v>
      </c>
      <c r="AI36" s="64">
        <f t="shared" si="2"/>
        <v>-15.3125</v>
      </c>
      <c r="AJ36" s="65">
        <f t="shared" si="3"/>
        <v>-23.77</v>
      </c>
    </row>
    <row r="37" spans="1:36" x14ac:dyDescent="0.2">
      <c r="A37" s="13">
        <v>37175</v>
      </c>
      <c r="B37" s="14">
        <v>-1.86</v>
      </c>
      <c r="C37" s="15">
        <v>-1.4550000000000001</v>
      </c>
      <c r="D37" s="15">
        <v>-1.905</v>
      </c>
      <c r="E37" s="15">
        <v>-1.74</v>
      </c>
      <c r="F37" s="15">
        <v>-1.74</v>
      </c>
      <c r="G37" s="15">
        <v>1.08</v>
      </c>
      <c r="H37" s="15">
        <v>8.8612639999999985</v>
      </c>
      <c r="I37" s="15">
        <v>1.7761724999999977</v>
      </c>
      <c r="J37" s="15">
        <v>-4.0831944999999976</v>
      </c>
      <c r="K37" s="15">
        <v>0.72135949999999838</v>
      </c>
      <c r="L37" s="15">
        <v>-2.3965860000000028</v>
      </c>
      <c r="M37" s="15">
        <v>-0.65147149999999954</v>
      </c>
      <c r="N37" s="15">
        <v>2.2321255000000022</v>
      </c>
      <c r="O37" s="15">
        <v>5.1651434999999992</v>
      </c>
      <c r="P37" s="15">
        <v>-1.8826045000000029</v>
      </c>
      <c r="Q37" s="15">
        <v>-3.9841364999999982</v>
      </c>
      <c r="R37" s="15">
        <v>-0.25752999999999915</v>
      </c>
      <c r="S37" s="15">
        <v>-6.2412255000000023</v>
      </c>
      <c r="T37" s="15">
        <v>-7.275882499999998</v>
      </c>
      <c r="U37" s="15">
        <v>-8.9302304999999933</v>
      </c>
      <c r="V37" s="15">
        <v>2.630337499999996</v>
      </c>
      <c r="W37" s="15">
        <v>-1.01</v>
      </c>
      <c r="X37" s="15">
        <v>-2.8149999999999999</v>
      </c>
      <c r="Y37" s="16">
        <v>-4.96</v>
      </c>
    </row>
    <row r="38" spans="1:36" x14ac:dyDescent="0.2">
      <c r="A38" s="13">
        <v>37176</v>
      </c>
      <c r="B38" s="14">
        <v>-2.875</v>
      </c>
      <c r="C38" s="15">
        <v>-1.865</v>
      </c>
      <c r="D38" s="15">
        <v>-2.9950000000000001</v>
      </c>
      <c r="E38" s="15">
        <v>-1.72</v>
      </c>
      <c r="F38" s="15">
        <v>-0.11499999999999844</v>
      </c>
      <c r="G38" s="15">
        <v>-2.5750000000000002</v>
      </c>
      <c r="H38" s="15">
        <v>-7.0497570000000032</v>
      </c>
      <c r="I38" s="15">
        <v>-2.7807849999999981</v>
      </c>
      <c r="J38" s="15">
        <v>-3.8630114999999989</v>
      </c>
      <c r="K38" s="15">
        <v>3.3318319999999986</v>
      </c>
      <c r="L38" s="15">
        <v>5.4770840000000049</v>
      </c>
      <c r="M38" s="15">
        <v>4.3435250000000067</v>
      </c>
      <c r="N38" s="15">
        <v>-2.5699934999999989</v>
      </c>
      <c r="O38" s="15">
        <v>2.4630064999999988</v>
      </c>
      <c r="P38" s="15">
        <v>2.6829640000000055</v>
      </c>
      <c r="Q38" s="15">
        <v>2.0848200000000006</v>
      </c>
      <c r="R38" s="15">
        <v>-0.10063349999999716</v>
      </c>
      <c r="S38" s="15">
        <v>-4.1497789999999988</v>
      </c>
      <c r="T38" s="15">
        <v>-6.1617999999999995</v>
      </c>
      <c r="U38" s="15">
        <v>1.06</v>
      </c>
      <c r="V38" s="15">
        <v>1.71</v>
      </c>
      <c r="W38" s="15">
        <v>-1.6850000000000001</v>
      </c>
      <c r="X38" s="15">
        <v>-3.03</v>
      </c>
      <c r="Y38" s="16">
        <v>-4.0999999999999996</v>
      </c>
    </row>
    <row r="39" spans="1:36" x14ac:dyDescent="0.2">
      <c r="A39" s="13">
        <v>37177</v>
      </c>
      <c r="B39" s="14">
        <v>-29.8</v>
      </c>
      <c r="C39" s="15">
        <v>-26.85</v>
      </c>
      <c r="D39" s="15">
        <v>-23.93</v>
      </c>
      <c r="E39" s="15">
        <v>-19.61</v>
      </c>
      <c r="F39" s="15">
        <v>-20.440000000000001</v>
      </c>
      <c r="G39" s="15">
        <v>-20.38</v>
      </c>
      <c r="H39" s="15">
        <v>-24.61</v>
      </c>
      <c r="I39" s="15">
        <v>-22.85</v>
      </c>
      <c r="J39" s="15">
        <v>-24.86</v>
      </c>
      <c r="K39" s="15">
        <v>-27.51</v>
      </c>
      <c r="L39" s="15">
        <v>-28.91</v>
      </c>
      <c r="M39" s="15">
        <v>-30.96</v>
      </c>
      <c r="N39" s="15">
        <v>-27.3</v>
      </c>
      <c r="O39" s="15">
        <v>-26.52</v>
      </c>
      <c r="P39" s="15">
        <v>-25.59</v>
      </c>
      <c r="Q39" s="15">
        <v>-24.59</v>
      </c>
      <c r="R39" s="15">
        <v>-24.88</v>
      </c>
      <c r="S39" s="15">
        <v>-24.85</v>
      </c>
      <c r="T39" s="15">
        <v>-36.22</v>
      </c>
      <c r="U39" s="15">
        <v>-32.479999999999997</v>
      </c>
      <c r="V39" s="15">
        <v>-26.94</v>
      </c>
      <c r="W39" s="15">
        <v>-23.93</v>
      </c>
      <c r="X39" s="15">
        <v>-20.55</v>
      </c>
      <c r="Y39" s="16">
        <v>-20.399999999999999</v>
      </c>
    </row>
    <row r="40" spans="1:36" x14ac:dyDescent="0.2">
      <c r="A40" s="13">
        <v>37178</v>
      </c>
      <c r="B40" s="14">
        <v>-23.72</v>
      </c>
      <c r="C40" s="15">
        <v>-22.09</v>
      </c>
      <c r="D40" s="15">
        <v>-18.760000000000002</v>
      </c>
      <c r="E40" s="15">
        <v>-19.84</v>
      </c>
      <c r="F40" s="15">
        <v>-9.51</v>
      </c>
      <c r="G40" s="15">
        <v>-16.87</v>
      </c>
      <c r="H40" s="15">
        <v>-13.98</v>
      </c>
      <c r="I40" s="15">
        <v>-14.71</v>
      </c>
      <c r="J40" s="15">
        <v>-18.059999999999999</v>
      </c>
      <c r="K40" s="15">
        <v>-20.95</v>
      </c>
      <c r="L40" s="15">
        <v>-22.34</v>
      </c>
      <c r="M40" s="15">
        <v>-22.85</v>
      </c>
      <c r="N40" s="15">
        <v>-22.87</v>
      </c>
      <c r="O40" s="15">
        <v>-22.35</v>
      </c>
      <c r="P40" s="15">
        <v>-20.9</v>
      </c>
      <c r="Q40" s="15">
        <v>-21.45</v>
      </c>
      <c r="R40" s="15">
        <v>-22</v>
      </c>
      <c r="S40" s="15">
        <v>-22.28</v>
      </c>
      <c r="T40" s="15">
        <v>-25.12</v>
      </c>
      <c r="U40" s="15">
        <v>-25.48</v>
      </c>
      <c r="V40" s="15">
        <v>-24.89</v>
      </c>
      <c r="W40" s="15">
        <v>-22.24</v>
      </c>
      <c r="X40" s="15">
        <v>-19.440000000000001</v>
      </c>
      <c r="Y40" s="16">
        <v>-18.46</v>
      </c>
    </row>
    <row r="41" spans="1:36" x14ac:dyDescent="0.2">
      <c r="A41" s="13">
        <v>37179</v>
      </c>
      <c r="B41" s="14">
        <v>6.0949999999999998</v>
      </c>
      <c r="C41" s="15">
        <v>5.85</v>
      </c>
      <c r="D41" s="15">
        <v>4.83</v>
      </c>
      <c r="E41" s="15">
        <v>-0.43</v>
      </c>
      <c r="F41" s="15">
        <v>-0.39500000000000002</v>
      </c>
      <c r="G41" s="15">
        <v>-1.5549999999999999</v>
      </c>
      <c r="H41" s="15">
        <v>-5.0177019999999999</v>
      </c>
      <c r="I41" s="15">
        <v>-5.8638849999999998</v>
      </c>
      <c r="J41" s="15">
        <v>-5.3833584999999999</v>
      </c>
      <c r="K41" s="15">
        <v>-0.63785150000000002</v>
      </c>
      <c r="L41" s="15">
        <v>-2.3482500000000073E-2</v>
      </c>
      <c r="M41" s="15">
        <v>0.72099599999999953</v>
      </c>
      <c r="N41" s="15">
        <v>0.4595224999999985</v>
      </c>
      <c r="O41" s="15">
        <v>0.79685300000000225</v>
      </c>
      <c r="P41" s="15">
        <v>0.30814699999999817</v>
      </c>
      <c r="Q41" s="15">
        <v>0.23597699999999833</v>
      </c>
      <c r="R41" s="15">
        <v>0.75825400000000087</v>
      </c>
      <c r="S41" s="15">
        <v>-2.1925325000000022</v>
      </c>
      <c r="T41" s="15">
        <v>-5.3314249999999994</v>
      </c>
      <c r="U41" s="15">
        <v>-2.3242735000000003</v>
      </c>
      <c r="V41" s="15">
        <v>-1.8577215000000002</v>
      </c>
      <c r="W41" s="15">
        <v>-3.2054190000000027</v>
      </c>
      <c r="X41" s="15">
        <v>-5.9349999999999996</v>
      </c>
      <c r="Y41" s="16">
        <v>-4.62</v>
      </c>
    </row>
    <row r="42" spans="1:36" x14ac:dyDescent="0.2">
      <c r="A42" s="17">
        <v>37180</v>
      </c>
      <c r="B42" s="18">
        <v>-20.74</v>
      </c>
      <c r="C42" s="19">
        <v>-19.09</v>
      </c>
      <c r="D42" s="19">
        <v>-17.829999999999998</v>
      </c>
      <c r="E42" s="19">
        <v>-18.14</v>
      </c>
      <c r="F42" s="19">
        <v>-19.45</v>
      </c>
      <c r="G42" s="19">
        <v>-28.14</v>
      </c>
      <c r="H42" s="19">
        <v>-40.57</v>
      </c>
      <c r="I42" s="19">
        <v>-29.64</v>
      </c>
      <c r="J42" s="19">
        <v>-31.01</v>
      </c>
      <c r="K42" s="19">
        <v>-44.65</v>
      </c>
      <c r="L42" s="19">
        <v>-26.79</v>
      </c>
      <c r="M42" s="19">
        <v>-30.46</v>
      </c>
      <c r="N42" s="19">
        <v>-30.09</v>
      </c>
      <c r="O42" s="19">
        <v>-28.99</v>
      </c>
      <c r="P42" s="19">
        <v>0</v>
      </c>
      <c r="Q42" s="19">
        <v>-28.38</v>
      </c>
      <c r="R42" s="19">
        <v>-27.34</v>
      </c>
      <c r="S42" s="19">
        <v>-29.62</v>
      </c>
      <c r="T42" s="19">
        <v>-41.96</v>
      </c>
      <c r="U42" s="19">
        <v>-43.51</v>
      </c>
      <c r="V42" s="19">
        <v>-31.28</v>
      </c>
      <c r="W42" s="19">
        <v>-25.41</v>
      </c>
      <c r="X42" s="19">
        <v>-24.05</v>
      </c>
      <c r="Y42" s="20">
        <v>-25.77</v>
      </c>
    </row>
    <row r="44" spans="1:36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">
      <c r="A45" t="s">
        <v>36</v>
      </c>
      <c r="B45" s="15">
        <f>AVERAGE(B12:B42)</f>
        <v>-3.248900661290322</v>
      </c>
      <c r="C45" s="15">
        <f t="shared" ref="C45:Y45" si="5">AVERAGE(C12:C42)</f>
        <v>-2.7127630322580654</v>
      </c>
      <c r="D45" s="15">
        <f t="shared" si="5"/>
        <v>-1.2584775806451618</v>
      </c>
      <c r="E45" s="15">
        <f t="shared" si="5"/>
        <v>-1.6416113709677422</v>
      </c>
      <c r="F45" s="15">
        <f t="shared" si="5"/>
        <v>15.661352193548391</v>
      </c>
      <c r="G45" s="15">
        <f t="shared" si="5"/>
        <v>22.737875870967734</v>
      </c>
      <c r="H45" s="15">
        <f t="shared" si="5"/>
        <v>-2.5787284193548392</v>
      </c>
      <c r="I45" s="15">
        <f t="shared" si="5"/>
        <v>-5.5370762419354858</v>
      </c>
      <c r="J45" s="15">
        <f t="shared" si="5"/>
        <v>-6.144426741935483</v>
      </c>
      <c r="K45" s="15">
        <f t="shared" si="5"/>
        <v>-5.8132799516129046</v>
      </c>
      <c r="L45" s="15">
        <f t="shared" si="5"/>
        <v>-5.8292391451612904</v>
      </c>
      <c r="M45" s="15">
        <f t="shared" si="5"/>
        <v>-5.8603178709677408</v>
      </c>
      <c r="N45" s="15">
        <f t="shared" si="5"/>
        <v>-5.2532158870967756</v>
      </c>
      <c r="O45" s="15">
        <f t="shared" si="5"/>
        <v>-4.5344128548387097</v>
      </c>
      <c r="P45" s="15">
        <f t="shared" si="5"/>
        <v>-5.5197413709677425</v>
      </c>
      <c r="Q45" s="15">
        <f t="shared" si="5"/>
        <v>-7.3699703225806452</v>
      </c>
      <c r="R45" s="15">
        <f t="shared" si="5"/>
        <v>-6.654346354838709</v>
      </c>
      <c r="S45" s="15">
        <f t="shared" si="5"/>
        <v>-7.5111851451612903</v>
      </c>
      <c r="T45" s="15">
        <f t="shared" si="5"/>
        <v>-8.1699850161290311</v>
      </c>
      <c r="U45" s="15">
        <f t="shared" si="5"/>
        <v>-5.113216548387097</v>
      </c>
      <c r="V45" s="15">
        <f t="shared" si="5"/>
        <v>-4.5504968870967746</v>
      </c>
      <c r="W45" s="15">
        <f t="shared" si="5"/>
        <v>-5.4885949193548393</v>
      </c>
      <c r="X45" s="15">
        <f t="shared" si="5"/>
        <v>-4.6856086290322585</v>
      </c>
      <c r="Y45" s="15">
        <f t="shared" si="5"/>
        <v>-5.3402260483870974</v>
      </c>
      <c r="AA45" s="15">
        <f>AVERAGE(I46:X46)</f>
        <v>-13.169223653125004</v>
      </c>
      <c r="AB45" s="15">
        <f>AVERAGE(B46:H46,Y46)</f>
        <v>-10.081388556250001</v>
      </c>
      <c r="AC45" s="15">
        <f>AVERAGE(B46:Y46)</f>
        <v>-12.1399452875</v>
      </c>
    </row>
    <row r="46" spans="1:36" x14ac:dyDescent="0.2">
      <c r="A46" t="s">
        <v>37</v>
      </c>
      <c r="B46" s="15">
        <f>AVERAGE(B33:B42)</f>
        <v>-11.1785</v>
      </c>
      <c r="C46" s="15">
        <f t="shared" ref="C46:Y46" si="6">AVERAGE(C33:C42)</f>
        <v>-9.8935000000000013</v>
      </c>
      <c r="D46" s="15">
        <f t="shared" si="6"/>
        <v>-7.43</v>
      </c>
      <c r="E46" s="15">
        <f t="shared" si="6"/>
        <v>-8.1925000000000008</v>
      </c>
      <c r="F46" s="15">
        <f t="shared" si="6"/>
        <v>-7.8860000000000001</v>
      </c>
      <c r="G46" s="15">
        <f t="shared" si="6"/>
        <v>-9.6859999999999999</v>
      </c>
      <c r="H46" s="15">
        <f t="shared" si="6"/>
        <v>-13.710608450000001</v>
      </c>
      <c r="I46" s="15">
        <f t="shared" si="6"/>
        <v>-13.53638095</v>
      </c>
      <c r="J46" s="15">
        <f t="shared" si="6"/>
        <v>-15.186831249999997</v>
      </c>
      <c r="K46" s="15">
        <f t="shared" si="6"/>
        <v>-15.175102900000002</v>
      </c>
      <c r="L46" s="15">
        <f t="shared" si="6"/>
        <v>-13.001507949999999</v>
      </c>
      <c r="M46" s="15">
        <f t="shared" si="6"/>
        <v>-13.074353649999997</v>
      </c>
      <c r="N46" s="15">
        <f t="shared" si="6"/>
        <v>-13.024510299999999</v>
      </c>
      <c r="O46" s="15">
        <f t="shared" si="6"/>
        <v>-11.910056899999999</v>
      </c>
      <c r="P46" s="15">
        <f t="shared" si="6"/>
        <v>-9.0770604499999994</v>
      </c>
      <c r="Q46" s="15">
        <f t="shared" si="6"/>
        <v>-12.189865000000001</v>
      </c>
      <c r="R46" s="15">
        <f t="shared" si="6"/>
        <v>-12.11098125</v>
      </c>
      <c r="S46" s="15">
        <f t="shared" si="6"/>
        <v>-13.937796600000002</v>
      </c>
      <c r="T46" s="15">
        <f t="shared" si="6"/>
        <v>-17.239407450000002</v>
      </c>
      <c r="U46" s="15">
        <f t="shared" si="6"/>
        <v>-16.031954300000002</v>
      </c>
      <c r="V46" s="15">
        <f t="shared" si="6"/>
        <v>-12.090727600000001</v>
      </c>
      <c r="W46" s="15">
        <f t="shared" si="6"/>
        <v>-11.835541899999999</v>
      </c>
      <c r="X46" s="15">
        <f t="shared" si="6"/>
        <v>-11.285500000000001</v>
      </c>
      <c r="Y46" s="15">
        <f t="shared" si="6"/>
        <v>-12.674000000000003</v>
      </c>
      <c r="AA46" s="15">
        <f>AVERAGE(I47:X47)</f>
        <v>-19.992581242187498</v>
      </c>
      <c r="AB46" s="15">
        <f>AVERAGE(B47:H47,Y47)</f>
        <v>-16.069459437500001</v>
      </c>
      <c r="AC46" s="15">
        <f>AVERAGE(B47:Y47)</f>
        <v>-18.684873973958329</v>
      </c>
    </row>
    <row r="47" spans="1:36" x14ac:dyDescent="0.2">
      <c r="A47" t="s">
        <v>38</v>
      </c>
      <c r="B47" s="15">
        <f>AVERAGE(B39:B42)</f>
        <v>-17.041249999999998</v>
      </c>
      <c r="C47" s="15">
        <f t="shared" ref="C47:Y47" si="7">AVERAGE(C39:C42)</f>
        <v>-15.544999999999998</v>
      </c>
      <c r="D47" s="15">
        <f t="shared" si="7"/>
        <v>-13.922499999999999</v>
      </c>
      <c r="E47" s="15">
        <f t="shared" si="7"/>
        <v>-14.505000000000001</v>
      </c>
      <c r="F47" s="15">
        <f t="shared" si="7"/>
        <v>-12.44875</v>
      </c>
      <c r="G47" s="15">
        <f t="shared" si="7"/>
        <v>-16.736249999999998</v>
      </c>
      <c r="H47" s="15">
        <f t="shared" si="7"/>
        <v>-21.044425500000003</v>
      </c>
      <c r="I47" s="15">
        <f t="shared" si="7"/>
        <v>-18.26597125</v>
      </c>
      <c r="J47" s="15">
        <f t="shared" si="7"/>
        <v>-19.828339625000002</v>
      </c>
      <c r="K47" s="15">
        <f t="shared" si="7"/>
        <v>-23.436962874999999</v>
      </c>
      <c r="L47" s="15">
        <f t="shared" si="7"/>
        <v>-19.515870624999998</v>
      </c>
      <c r="M47" s="15">
        <f t="shared" si="7"/>
        <v>-20.887250999999999</v>
      </c>
      <c r="N47" s="15">
        <f t="shared" si="7"/>
        <v>-19.950119375</v>
      </c>
      <c r="O47" s="15">
        <f t="shared" si="7"/>
        <v>-19.26578675</v>
      </c>
      <c r="P47" s="15">
        <f t="shared" si="7"/>
        <v>-11.545463249999999</v>
      </c>
      <c r="Q47" s="15">
        <f t="shared" si="7"/>
        <v>-18.546005749999999</v>
      </c>
      <c r="R47" s="15">
        <f t="shared" si="7"/>
        <v>-18.365436499999998</v>
      </c>
      <c r="S47" s="15">
        <f t="shared" si="7"/>
        <v>-19.735633125000003</v>
      </c>
      <c r="T47" s="15">
        <f t="shared" si="7"/>
        <v>-27.157856250000002</v>
      </c>
      <c r="U47" s="15">
        <f t="shared" si="7"/>
        <v>-25.948568375000001</v>
      </c>
      <c r="V47" s="15">
        <f t="shared" si="7"/>
        <v>-21.241930374999999</v>
      </c>
      <c r="W47" s="15">
        <f t="shared" si="7"/>
        <v>-18.696354750000001</v>
      </c>
      <c r="X47" s="15">
        <f t="shared" si="7"/>
        <v>-17.493750000000002</v>
      </c>
      <c r="Y47" s="15">
        <f t="shared" si="7"/>
        <v>-17.3125</v>
      </c>
      <c r="AA47" s="15">
        <f>AVERAGE(I48:X48)</f>
        <v>-29.573750000000004</v>
      </c>
      <c r="AB47" s="15">
        <f>AVERAGE(B48:H48,Y48)</f>
        <v>-23.716250000000002</v>
      </c>
      <c r="AC47" s="15">
        <f>AVERAGE(B48:Y48)</f>
        <v>-27.621249999999993</v>
      </c>
    </row>
    <row r="48" spans="1:36" x14ac:dyDescent="0.2">
      <c r="A48" s="22">
        <f>$A$42</f>
        <v>37180</v>
      </c>
      <c r="B48" s="15">
        <f>B42</f>
        <v>-20.74</v>
      </c>
      <c r="C48" s="15">
        <f t="shared" ref="C48:Y48" si="8">C42</f>
        <v>-19.09</v>
      </c>
      <c r="D48" s="15">
        <f t="shared" si="8"/>
        <v>-17.829999999999998</v>
      </c>
      <c r="E48" s="15">
        <f t="shared" si="8"/>
        <v>-18.14</v>
      </c>
      <c r="F48" s="15">
        <f t="shared" si="8"/>
        <v>-19.45</v>
      </c>
      <c r="G48" s="15">
        <f t="shared" si="8"/>
        <v>-28.14</v>
      </c>
      <c r="H48" s="15">
        <f t="shared" si="8"/>
        <v>-40.57</v>
      </c>
      <c r="I48" s="15">
        <f t="shared" si="8"/>
        <v>-29.64</v>
      </c>
      <c r="J48" s="15">
        <f t="shared" si="8"/>
        <v>-31.01</v>
      </c>
      <c r="K48" s="15">
        <f t="shared" si="8"/>
        <v>-44.65</v>
      </c>
      <c r="L48" s="15">
        <f t="shared" si="8"/>
        <v>-26.79</v>
      </c>
      <c r="M48" s="15">
        <f t="shared" si="8"/>
        <v>-30.46</v>
      </c>
      <c r="N48" s="15">
        <f t="shared" si="8"/>
        <v>-30.09</v>
      </c>
      <c r="O48" s="15">
        <f t="shared" si="8"/>
        <v>-28.99</v>
      </c>
      <c r="P48" s="15">
        <f t="shared" si="8"/>
        <v>0</v>
      </c>
      <c r="Q48" s="15">
        <f t="shared" si="8"/>
        <v>-28.38</v>
      </c>
      <c r="R48" s="15">
        <f t="shared" si="8"/>
        <v>-27.34</v>
      </c>
      <c r="S48" s="15">
        <f t="shared" si="8"/>
        <v>-29.62</v>
      </c>
      <c r="T48" s="15">
        <f t="shared" si="8"/>
        <v>-41.96</v>
      </c>
      <c r="U48" s="15">
        <f t="shared" si="8"/>
        <v>-43.51</v>
      </c>
      <c r="V48" s="15">
        <f t="shared" si="8"/>
        <v>-31.28</v>
      </c>
      <c r="W48" s="15">
        <f t="shared" si="8"/>
        <v>-25.41</v>
      </c>
      <c r="X48" s="15">
        <f t="shared" si="8"/>
        <v>-24.05</v>
      </c>
      <c r="Y48" s="15">
        <f t="shared" si="8"/>
        <v>-25.77</v>
      </c>
      <c r="AA48" s="15" t="e">
        <f>AVERAGE(I49:X49)</f>
        <v>#DIV/0!</v>
      </c>
      <c r="AB48" s="15" t="e">
        <f>AVERAGE(B49:H49,Y49)</f>
        <v>#DIV/0!</v>
      </c>
      <c r="AC48" s="15" t="e">
        <f>AVERAGE(B49:Y49)</f>
        <v>#DIV/0!</v>
      </c>
    </row>
    <row r="49" spans="1:25" x14ac:dyDescent="0.2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">
      <c r="A50" s="22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</sheetData>
  <mergeCells count="1">
    <mergeCell ref="AG10:AJ11"/>
  </mergeCells>
  <phoneticPr fontId="0" type="noConversion"/>
  <conditionalFormatting sqref="A2:B8 A10:Y42 A44:Y50">
    <cfRule type="cellIs" dxfId="25" priority="1" stopIfTrue="1" operator="greaterThan">
      <formula>10</formula>
    </cfRule>
    <cfRule type="cellIs" dxfId="24" priority="2" stopIfTrue="1" operator="lessThanOrEqual">
      <formula>-5</formula>
    </cfRule>
  </conditionalFormatting>
  <pageMargins left="0.75" right="0.75" top="1" bottom="1" header="0.5" footer="0.5"/>
  <pageSetup scale="56" orientation="landscape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2:AJ48"/>
  <sheetViews>
    <sheetView topLeftCell="A10" zoomScale="80" workbookViewId="0">
      <selection activeCell="AA44" sqref="AA44:AC48"/>
    </sheetView>
  </sheetViews>
  <sheetFormatPr defaultRowHeight="12.75" x14ac:dyDescent="0.2"/>
  <cols>
    <col min="1" max="1" width="25" customWidth="1"/>
    <col min="2" max="2" width="12" customWidth="1"/>
    <col min="3" max="3" width="6.7109375" customWidth="1"/>
    <col min="4" max="5" width="7.85546875" customWidth="1"/>
    <col min="6" max="7" width="8.85546875" customWidth="1"/>
    <col min="8" max="20" width="7.85546875" customWidth="1"/>
    <col min="21" max="21" width="7.85546875" bestFit="1" customWidth="1"/>
    <col min="22" max="24" width="7.85546875" customWidth="1"/>
    <col min="25" max="25" width="6.7109375" customWidth="1"/>
    <col min="26" max="26" width="4" customWidth="1"/>
    <col min="27" max="27" width="14.85546875" customWidth="1"/>
    <col min="28" max="28" width="9.5703125" bestFit="1" customWidth="1"/>
    <col min="29" max="29" width="10.85546875" bestFit="1" customWidth="1"/>
    <col min="30" max="30" width="8.5703125" bestFit="1" customWidth="1"/>
    <col min="31" max="31" width="2.7109375" customWidth="1"/>
    <col min="32" max="32" width="4.85546875" customWidth="1"/>
    <col min="33" max="33" width="14.85546875" bestFit="1" customWidth="1"/>
    <col min="34" max="249" width="13.42578125" bestFit="1" customWidth="1"/>
  </cols>
  <sheetData>
    <row r="2" spans="1:36" x14ac:dyDescent="0.2">
      <c r="A2" s="1" t="s">
        <v>0</v>
      </c>
      <c r="B2" s="2" t="s">
        <v>1</v>
      </c>
    </row>
    <row r="3" spans="1:36" x14ac:dyDescent="0.2">
      <c r="A3" s="1" t="s">
        <v>2</v>
      </c>
      <c r="B3" s="2" t="s">
        <v>1</v>
      </c>
    </row>
    <row r="4" spans="1:36" x14ac:dyDescent="0.2">
      <c r="A4" s="1" t="s">
        <v>3</v>
      </c>
      <c r="B4" s="2" t="s">
        <v>1</v>
      </c>
    </row>
    <row r="5" spans="1:36" x14ac:dyDescent="0.2">
      <c r="A5" s="1" t="s">
        <v>4</v>
      </c>
      <c r="B5" s="2" t="s">
        <v>1</v>
      </c>
    </row>
    <row r="6" spans="1:36" x14ac:dyDescent="0.2">
      <c r="A6" s="1" t="s">
        <v>5</v>
      </c>
      <c r="B6" s="2" t="s">
        <v>1</v>
      </c>
    </row>
    <row r="7" spans="1:36" x14ac:dyDescent="0.2">
      <c r="A7" s="1" t="s">
        <v>6</v>
      </c>
      <c r="B7" s="2" t="s">
        <v>1</v>
      </c>
    </row>
    <row r="8" spans="1:36" x14ac:dyDescent="0.2">
      <c r="A8" s="1" t="s">
        <v>7</v>
      </c>
      <c r="B8" s="2" t="s">
        <v>1</v>
      </c>
    </row>
    <row r="10" spans="1:36" x14ac:dyDescent="0.2">
      <c r="A10" s="3" t="s">
        <v>40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">
      <c r="A12" s="9">
        <v>37150</v>
      </c>
      <c r="B12" s="10">
        <v>3.98</v>
      </c>
      <c r="C12" s="11">
        <v>5.8</v>
      </c>
      <c r="D12" s="11">
        <v>9.8249999999999993</v>
      </c>
      <c r="E12" s="11">
        <v>11.24</v>
      </c>
      <c r="F12" s="11">
        <v>11.744999999999999</v>
      </c>
      <c r="G12" s="11">
        <v>12.32</v>
      </c>
      <c r="H12" s="11">
        <v>6.3650000000000002</v>
      </c>
      <c r="I12" s="11">
        <v>7.4550000000000001</v>
      </c>
      <c r="J12" s="11">
        <v>2.855</v>
      </c>
      <c r="K12" s="11">
        <v>6.5284999999999371E-2</v>
      </c>
      <c r="L12" s="11">
        <v>0.10630700000000104</v>
      </c>
      <c r="M12" s="11">
        <v>0.80998649999999728</v>
      </c>
      <c r="N12" s="11">
        <v>2.8825359999999982</v>
      </c>
      <c r="O12" s="11">
        <v>3.235062499999998</v>
      </c>
      <c r="P12" s="11">
        <v>2.5649364999999982</v>
      </c>
      <c r="Q12" s="11">
        <v>3.0031725000000016</v>
      </c>
      <c r="R12" s="11">
        <v>3.5921120000000002</v>
      </c>
      <c r="S12" s="11">
        <v>0.70977550000000278</v>
      </c>
      <c r="T12" s="11">
        <v>-6.5615185000000018</v>
      </c>
      <c r="U12" s="11">
        <v>-1.5654719999999998</v>
      </c>
      <c r="V12" s="11">
        <v>-1.226682499999999</v>
      </c>
      <c r="W12" s="11">
        <v>-0.83746700000000018</v>
      </c>
      <c r="X12" s="11">
        <v>1.8521984999999965</v>
      </c>
      <c r="Y12" s="12">
        <v>0.73462499999999764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">
      <c r="A13" s="13">
        <v>37151</v>
      </c>
      <c r="B13" s="14">
        <v>5.7</v>
      </c>
      <c r="C13" s="15">
        <v>8.7550000000000008</v>
      </c>
      <c r="D13" s="15">
        <v>9.3149999999999995</v>
      </c>
      <c r="E13" s="15">
        <v>9.1349999999999998</v>
      </c>
      <c r="F13" s="15">
        <v>498.69</v>
      </c>
      <c r="G13" s="15">
        <v>507.35500000000002</v>
      </c>
      <c r="H13" s="15">
        <v>-1.98</v>
      </c>
      <c r="I13" s="15">
        <v>-0.64107549999999947</v>
      </c>
      <c r="J13" s="15">
        <v>-0.23768949999999833</v>
      </c>
      <c r="K13" s="15">
        <v>-1.6593434999999985</v>
      </c>
      <c r="L13" s="15">
        <v>-1.7582005000000009</v>
      </c>
      <c r="M13" s="15">
        <v>1.4426190000000005</v>
      </c>
      <c r="N13" s="15">
        <v>1.9594020000000008</v>
      </c>
      <c r="O13" s="15">
        <v>-2.6202594999999995</v>
      </c>
      <c r="P13" s="15">
        <v>-1.7734410000000018</v>
      </c>
      <c r="Q13" s="15">
        <v>5.6639774999999979</v>
      </c>
      <c r="R13" s="15">
        <v>3.7182135000000009</v>
      </c>
      <c r="S13" s="15">
        <v>5.6183665000000005</v>
      </c>
      <c r="T13" s="15">
        <v>2.1876999999999924E-2</v>
      </c>
      <c r="U13" s="15">
        <v>8.2748500000001002E-2</v>
      </c>
      <c r="V13" s="15">
        <v>3.9902344999999997</v>
      </c>
      <c r="W13" s="15">
        <v>-0.23510399999999976</v>
      </c>
      <c r="X13" s="15">
        <v>2.485277</v>
      </c>
      <c r="Y13" s="16">
        <v>-0.68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0.40664772580645159</v>
      </c>
      <c r="AH13" s="60">
        <f t="shared" ref="AH13:AH36" si="1">HLOOKUP($AF13,nar,3,TRUE)+$AB$31</f>
        <v>0.42849999999999977</v>
      </c>
      <c r="AI13" s="60">
        <f t="shared" ref="AI13:AI36" si="2">HLOOKUP($AF13,nar,4,TRUE)+$AB$31</f>
        <v>-1.6912500000000001</v>
      </c>
      <c r="AJ13" s="61">
        <f t="shared" ref="AJ13:AJ36" si="3">HLOOKUP($AF13,nar,5,TRUE)+$AB$31</f>
        <v>-2.5900000000000003</v>
      </c>
    </row>
    <row r="14" spans="1:36" x14ac:dyDescent="0.2">
      <c r="A14" s="13">
        <v>37152</v>
      </c>
      <c r="B14" s="14">
        <v>2.3250000000000002</v>
      </c>
      <c r="C14" s="15">
        <v>5.3150000000000004</v>
      </c>
      <c r="D14" s="15">
        <v>4.6550000000000002</v>
      </c>
      <c r="E14" s="15">
        <v>4.3250000000000002</v>
      </c>
      <c r="F14" s="15">
        <v>30.254999999999999</v>
      </c>
      <c r="G14" s="15">
        <v>276.08999999999997</v>
      </c>
      <c r="H14" s="15">
        <v>35.068816499999997</v>
      </c>
      <c r="I14" s="15">
        <v>-0.71893949999999762</v>
      </c>
      <c r="J14" s="15">
        <v>0.14894100000000066</v>
      </c>
      <c r="K14" s="15">
        <v>0.23659299999999917</v>
      </c>
      <c r="L14" s="15">
        <v>-2.9868950000000005</v>
      </c>
      <c r="M14" s="15">
        <v>-3.6511279999999999</v>
      </c>
      <c r="N14" s="15">
        <v>-2.2850980000000014</v>
      </c>
      <c r="O14" s="15">
        <v>2.4611300000000007</v>
      </c>
      <c r="P14" s="15">
        <v>4.4107640000000004</v>
      </c>
      <c r="Q14" s="15">
        <v>5.8833814999999987</v>
      </c>
      <c r="R14" s="15">
        <v>16.527804500000002</v>
      </c>
      <c r="S14" s="15">
        <v>13.984437999999997</v>
      </c>
      <c r="T14" s="15">
        <v>0.1368204999999989</v>
      </c>
      <c r="U14" s="15">
        <v>-2.7729440000000025</v>
      </c>
      <c r="V14" s="15">
        <v>0.63498649999999657</v>
      </c>
      <c r="W14" s="15">
        <v>0.25105200000000139</v>
      </c>
      <c r="X14" s="15">
        <v>3.3386079999999971</v>
      </c>
      <c r="Y14" s="16">
        <v>0.43230000000000146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0.75697890322580652</v>
      </c>
      <c r="AH14" s="62">
        <f t="shared" si="1"/>
        <v>0.81950000000000023</v>
      </c>
      <c r="AI14" s="62">
        <f t="shared" si="2"/>
        <v>-1.7600000000000002</v>
      </c>
      <c r="AJ14" s="63">
        <f t="shared" si="3"/>
        <v>-2.2200000000000002</v>
      </c>
    </row>
    <row r="15" spans="1:36" x14ac:dyDescent="0.2">
      <c r="A15" s="13">
        <v>37153</v>
      </c>
      <c r="B15" s="14">
        <v>7.165</v>
      </c>
      <c r="C15" s="15">
        <v>-7.5000000000001066E-2</v>
      </c>
      <c r="D15" s="15">
        <v>3.2749999999999999</v>
      </c>
      <c r="E15" s="15">
        <v>5.04</v>
      </c>
      <c r="F15" s="15">
        <v>-0.84500000000000064</v>
      </c>
      <c r="G15" s="15">
        <v>-0.14500000000000313</v>
      </c>
      <c r="H15" s="15">
        <v>-1.7727454999999992</v>
      </c>
      <c r="I15" s="15">
        <v>0.19417800000000085</v>
      </c>
      <c r="J15" s="15">
        <v>-3.0459000000000032</v>
      </c>
      <c r="K15" s="15">
        <v>-4.6524819999999991</v>
      </c>
      <c r="L15" s="15">
        <v>-4.844966000000003</v>
      </c>
      <c r="M15" s="15">
        <v>-9.3029785000000018</v>
      </c>
      <c r="N15" s="15">
        <v>-6.1295144999999991</v>
      </c>
      <c r="O15" s="15">
        <v>-11.2344765</v>
      </c>
      <c r="P15" s="15">
        <v>-17.657300499999998</v>
      </c>
      <c r="Q15" s="15">
        <v>0.39980500000000063</v>
      </c>
      <c r="R15" s="15">
        <v>-1.2396419999999964</v>
      </c>
      <c r="S15" s="15">
        <v>1.4960544999999996</v>
      </c>
      <c r="T15" s="15">
        <v>-5.4566665000000008</v>
      </c>
      <c r="U15" s="15">
        <v>-16.036749</v>
      </c>
      <c r="V15" s="15">
        <v>-10.324026999999997</v>
      </c>
      <c r="W15" s="15">
        <v>-7.4708974999999995</v>
      </c>
      <c r="X15" s="15">
        <v>-5.6197394999999979</v>
      </c>
      <c r="Y15" s="16">
        <v>-6.1875145000000025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2.0746191935483869</v>
      </c>
      <c r="AH15" s="62">
        <f t="shared" si="1"/>
        <v>2.794999999999999</v>
      </c>
      <c r="AI15" s="62">
        <f t="shared" si="2"/>
        <v>-0.23500000000000032</v>
      </c>
      <c r="AJ15" s="63">
        <f t="shared" si="3"/>
        <v>-1.2000000000000002</v>
      </c>
    </row>
    <row r="16" spans="1:36" x14ac:dyDescent="0.2">
      <c r="A16" s="13">
        <v>37154</v>
      </c>
      <c r="B16" s="14">
        <v>-2.85398</v>
      </c>
      <c r="C16" s="15">
        <v>-3.4897530000000003</v>
      </c>
      <c r="D16" s="15">
        <v>-1.8428319999999996</v>
      </c>
      <c r="E16" s="15">
        <v>-3.2543225000000007</v>
      </c>
      <c r="F16" s="15">
        <v>-3.7785834999999999</v>
      </c>
      <c r="G16" s="15">
        <v>-6.906445999999999</v>
      </c>
      <c r="H16" s="15">
        <v>-26.170066500000001</v>
      </c>
      <c r="I16" s="15">
        <v>-13.771115000000002</v>
      </c>
      <c r="J16" s="15">
        <v>-6.9437150000000045</v>
      </c>
      <c r="K16" s="15">
        <v>-15.046271999999998</v>
      </c>
      <c r="L16" s="15">
        <v>-8.7098730000000018</v>
      </c>
      <c r="M16" s="15">
        <v>-7.5974725000000021</v>
      </c>
      <c r="N16" s="15">
        <v>-6.8556320000000035</v>
      </c>
      <c r="O16" s="15">
        <v>-4.4373734999999996</v>
      </c>
      <c r="P16" s="15">
        <v>-1.688347499999999</v>
      </c>
      <c r="Q16" s="15">
        <v>-1.8557760000000023</v>
      </c>
      <c r="R16" s="15">
        <v>-3.0106429999999982</v>
      </c>
      <c r="S16" s="15">
        <v>-3.7497274999999988</v>
      </c>
      <c r="T16" s="15">
        <v>-12.343538999999996</v>
      </c>
      <c r="U16" s="15">
        <v>-14.4412655</v>
      </c>
      <c r="V16" s="15">
        <v>-8.7694860000000006</v>
      </c>
      <c r="W16" s="15">
        <v>-13.459491999999997</v>
      </c>
      <c r="X16" s="15">
        <v>-16.985345999999996</v>
      </c>
      <c r="Y16" s="16">
        <v>-4.1128549999999997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1.7214854032258065</v>
      </c>
      <c r="AH16" s="62">
        <f t="shared" si="1"/>
        <v>1.7344999999999999</v>
      </c>
      <c r="AI16" s="62">
        <f t="shared" si="2"/>
        <v>-1.0325000000000002</v>
      </c>
      <c r="AJ16" s="63">
        <f t="shared" si="3"/>
        <v>-1.9700000000000002</v>
      </c>
    </row>
    <row r="17" spans="1:36" x14ac:dyDescent="0.2">
      <c r="A17" s="13">
        <v>37155</v>
      </c>
      <c r="B17" s="14">
        <v>-2.1862309999999994</v>
      </c>
      <c r="C17" s="15">
        <v>-2.9448265000000013</v>
      </c>
      <c r="D17" s="15">
        <v>0.85000299999999918</v>
      </c>
      <c r="E17" s="15">
        <v>-1.0002624999999998</v>
      </c>
      <c r="F17" s="15">
        <v>-1.8417290000000008</v>
      </c>
      <c r="G17" s="15">
        <v>-3.7845815000000016</v>
      </c>
      <c r="H17" s="15">
        <v>-10.576673499999998</v>
      </c>
      <c r="I17" s="15">
        <v>-12.085352500000003</v>
      </c>
      <c r="J17" s="15">
        <v>-8.5746925000000012</v>
      </c>
      <c r="K17" s="15">
        <v>-10.147863000000005</v>
      </c>
      <c r="L17" s="15">
        <v>-11.168911499999997</v>
      </c>
      <c r="M17" s="15">
        <v>-23.025817499999999</v>
      </c>
      <c r="N17" s="15">
        <v>-17.667435500000003</v>
      </c>
      <c r="O17" s="15">
        <v>-12.462197500000002</v>
      </c>
      <c r="P17" s="15">
        <v>-17.354326999999998</v>
      </c>
      <c r="Q17" s="15">
        <v>-20.813744</v>
      </c>
      <c r="R17" s="15">
        <v>-15.055624000000002</v>
      </c>
      <c r="S17" s="15">
        <v>-10.589935499999999</v>
      </c>
      <c r="T17" s="15">
        <v>-8.8943045000000005</v>
      </c>
      <c r="U17" s="15">
        <v>-14.390968999999998</v>
      </c>
      <c r="V17" s="15">
        <v>-8.2914500000000046</v>
      </c>
      <c r="W17" s="15">
        <v>-8.0460679999999982</v>
      </c>
      <c r="X17" s="15">
        <v>-8.6323350000000012</v>
      </c>
      <c r="Y17" s="16">
        <v>-8.4696015000000031</v>
      </c>
      <c r="AA17" s="24"/>
      <c r="AB17" s="54"/>
      <c r="AC17" s="54"/>
      <c r="AD17" s="54"/>
      <c r="AF17" s="46">
        <v>5</v>
      </c>
      <c r="AG17" s="62">
        <f t="shared" si="0"/>
        <v>19.066190903225806</v>
      </c>
      <c r="AH17" s="62">
        <f t="shared" si="1"/>
        <v>2.4799999999999995</v>
      </c>
      <c r="AI17" s="62">
        <f t="shared" si="2"/>
        <v>0.8537499999999999</v>
      </c>
      <c r="AJ17" s="63">
        <f t="shared" si="3"/>
        <v>-2.52</v>
      </c>
    </row>
    <row r="18" spans="1:36" x14ac:dyDescent="0.2">
      <c r="A18" s="13">
        <v>37156</v>
      </c>
      <c r="B18" s="14">
        <v>0.69985900000000001</v>
      </c>
      <c r="C18" s="15">
        <v>2.2519574999999996</v>
      </c>
      <c r="D18" s="15">
        <v>-0.16014999999999979</v>
      </c>
      <c r="E18" s="15">
        <v>3.2822300000000002</v>
      </c>
      <c r="F18" s="15">
        <v>3.9990675000000007</v>
      </c>
      <c r="G18" s="15">
        <v>-0.68338199999999993</v>
      </c>
      <c r="H18" s="15">
        <v>-6.1515759999999986</v>
      </c>
      <c r="I18" s="15">
        <v>-2.9455175000000011</v>
      </c>
      <c r="J18" s="15">
        <v>-6.0678470000000004</v>
      </c>
      <c r="K18" s="15">
        <v>-9.8160089999999975</v>
      </c>
      <c r="L18" s="15">
        <v>-8.0120944999999963</v>
      </c>
      <c r="M18" s="15">
        <v>-6.1471130000000009</v>
      </c>
      <c r="N18" s="15">
        <v>-6.8033535000000001</v>
      </c>
      <c r="O18" s="15">
        <v>-12.292958500000001</v>
      </c>
      <c r="P18" s="15">
        <v>-12.733522500000003</v>
      </c>
      <c r="Q18" s="15">
        <v>-8.1889305000000014</v>
      </c>
      <c r="R18" s="15">
        <v>-11.966085499999998</v>
      </c>
      <c r="S18" s="15">
        <v>-17.652813500000004</v>
      </c>
      <c r="T18" s="15">
        <v>-8.0452399999999997</v>
      </c>
      <c r="U18" s="15">
        <v>-22.360878999999997</v>
      </c>
      <c r="V18" s="15">
        <v>-9.2431114999999977</v>
      </c>
      <c r="W18" s="15">
        <v>-12.096093500000002</v>
      </c>
      <c r="X18" s="15">
        <v>-10.92792</v>
      </c>
      <c r="Y18" s="16">
        <v>-4.6305649999999972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27.116262967741939</v>
      </c>
      <c r="AH18" s="62">
        <f t="shared" si="1"/>
        <v>3.0060000000000002</v>
      </c>
      <c r="AI18" s="62">
        <f t="shared" si="2"/>
        <v>-1.7737500000000002</v>
      </c>
      <c r="AJ18" s="63">
        <f t="shared" si="3"/>
        <v>-8.49</v>
      </c>
    </row>
    <row r="19" spans="1:36" x14ac:dyDescent="0.2">
      <c r="A19" s="13">
        <v>37157</v>
      </c>
      <c r="B19" s="14">
        <v>-1.8099789999999985</v>
      </c>
      <c r="C19" s="15">
        <v>-7.2620499999999311E-2</v>
      </c>
      <c r="D19" s="15">
        <v>0.19741850000000127</v>
      </c>
      <c r="E19" s="15">
        <v>-5.5618860000000012</v>
      </c>
      <c r="F19" s="15">
        <v>1.5896825000000003</v>
      </c>
      <c r="G19" s="15">
        <v>-1.3487814999999994</v>
      </c>
      <c r="H19" s="15">
        <v>-2.5311160000000008</v>
      </c>
      <c r="I19" s="15">
        <v>-6.9329999999997227E-2</v>
      </c>
      <c r="J19" s="15">
        <v>-0.35479199999999977</v>
      </c>
      <c r="K19" s="15">
        <v>-3.051832000000001</v>
      </c>
      <c r="L19" s="15">
        <v>-3.2908210000000011</v>
      </c>
      <c r="M19" s="15">
        <v>-5.6006059999999991</v>
      </c>
      <c r="N19" s="15">
        <v>-4.2875790000000009</v>
      </c>
      <c r="O19" s="15">
        <v>-4.8201459999999976</v>
      </c>
      <c r="P19" s="15">
        <v>-4.2864989999999992</v>
      </c>
      <c r="Q19" s="15">
        <v>-2.8182524999999998</v>
      </c>
      <c r="R19" s="15">
        <v>-2.8678130000000017</v>
      </c>
      <c r="S19" s="15">
        <v>-2.3560315000000003</v>
      </c>
      <c r="T19" s="15">
        <v>-3.4482989999999987</v>
      </c>
      <c r="U19" s="15">
        <v>-10.316729500000001</v>
      </c>
      <c r="V19" s="15">
        <v>-6.6745524999999972</v>
      </c>
      <c r="W19" s="15">
        <v>-6.3541795000000008</v>
      </c>
      <c r="X19" s="15">
        <v>-7.4418804999999999</v>
      </c>
      <c r="Y19" s="16">
        <v>-6.186456500000002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-0.57988970967742048</v>
      </c>
      <c r="AH19" s="62">
        <f t="shared" si="1"/>
        <v>2.3593915499999998</v>
      </c>
      <c r="AI19" s="62">
        <f t="shared" si="2"/>
        <v>-3.8299255000000003</v>
      </c>
      <c r="AJ19" s="63">
        <f t="shared" si="3"/>
        <v>-16.170000000000002</v>
      </c>
    </row>
    <row r="20" spans="1:36" x14ac:dyDescent="0.2">
      <c r="A20" s="13">
        <v>37158</v>
      </c>
      <c r="B20" s="14">
        <v>-0.50787199999999899</v>
      </c>
      <c r="C20" s="15">
        <v>0.1621680000000012</v>
      </c>
      <c r="D20" s="15">
        <v>5.5150275000000004</v>
      </c>
      <c r="E20" s="15">
        <v>1.6279660000000007</v>
      </c>
      <c r="F20" s="15">
        <v>3.4419330000000006</v>
      </c>
      <c r="G20" s="15">
        <v>-3.8372494999999986</v>
      </c>
      <c r="H20" s="15">
        <v>-10.861722500000003</v>
      </c>
      <c r="I20" s="15">
        <v>-3.3415275000000015</v>
      </c>
      <c r="J20" s="15">
        <v>-10.250721999999996</v>
      </c>
      <c r="K20" s="15">
        <v>-23.627568999999998</v>
      </c>
      <c r="L20" s="15">
        <v>-35.122437000000005</v>
      </c>
      <c r="M20" s="15">
        <v>-33.060322000000006</v>
      </c>
      <c r="N20" s="15">
        <v>-50.604431000000005</v>
      </c>
      <c r="O20" s="15">
        <v>-49.731668499999998</v>
      </c>
      <c r="P20" s="15">
        <v>-44.238082999999996</v>
      </c>
      <c r="Q20" s="15">
        <v>-38.732607499999993</v>
      </c>
      <c r="R20" s="15">
        <v>-0.55406699999999631</v>
      </c>
      <c r="S20" s="15">
        <v>-3.453927500000006</v>
      </c>
      <c r="T20" s="15">
        <v>-23.581695499999995</v>
      </c>
      <c r="U20" s="15">
        <v>-16.898583500000001</v>
      </c>
      <c r="V20" s="15">
        <v>-6.9033824999999993</v>
      </c>
      <c r="W20" s="15">
        <v>-10.292581000000002</v>
      </c>
      <c r="X20" s="15">
        <v>-8.2559070000000006</v>
      </c>
      <c r="Y20" s="16">
        <v>-8.8531264999999983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-0.15397946774193549</v>
      </c>
      <c r="AH20" s="62">
        <f t="shared" si="1"/>
        <v>0.69761904999999946</v>
      </c>
      <c r="AI20" s="62">
        <f t="shared" si="2"/>
        <v>-1.2959712500000005</v>
      </c>
      <c r="AJ20" s="63">
        <f t="shared" si="3"/>
        <v>-6.5</v>
      </c>
    </row>
    <row r="21" spans="1:36" x14ac:dyDescent="0.2">
      <c r="A21" s="13">
        <v>37159</v>
      </c>
      <c r="B21" s="14">
        <v>-4.9738694999999993</v>
      </c>
      <c r="C21" s="15">
        <v>-1.9589449999999999</v>
      </c>
      <c r="D21" s="15">
        <v>-0.73034200000000027</v>
      </c>
      <c r="E21" s="15">
        <v>1.5564480000000014</v>
      </c>
      <c r="F21" s="15">
        <v>3.3641274999999986</v>
      </c>
      <c r="G21" s="15">
        <v>4.6220360000000014</v>
      </c>
      <c r="H21" s="15">
        <v>-14.282415999999998</v>
      </c>
      <c r="I21" s="15">
        <v>-13.924353499999999</v>
      </c>
      <c r="J21" s="15">
        <v>-9.5837985000000003</v>
      </c>
      <c r="K21" s="15">
        <v>-2.8158600000000007</v>
      </c>
      <c r="L21" s="15">
        <v>-0.21049500000000165</v>
      </c>
      <c r="M21" s="15">
        <v>-1.8024674999999988</v>
      </c>
      <c r="N21" s="15">
        <v>-0.97105350000000001</v>
      </c>
      <c r="O21" s="15">
        <v>-15.328643499999998</v>
      </c>
      <c r="P21" s="15">
        <v>-1.0723179999999992</v>
      </c>
      <c r="Q21" s="15">
        <v>3.0101014999999975</v>
      </c>
      <c r="R21" s="15">
        <v>-2.9366999999997034E-2</v>
      </c>
      <c r="S21" s="15">
        <v>0.991734000000001</v>
      </c>
      <c r="T21" s="15">
        <v>2.5655549999999998</v>
      </c>
      <c r="U21" s="15">
        <v>-12.565</v>
      </c>
      <c r="V21" s="15">
        <v>1.4226090000000013</v>
      </c>
      <c r="W21" s="15">
        <v>-0.20883849999999882</v>
      </c>
      <c r="X21" s="15">
        <v>-1.676066500000001</v>
      </c>
      <c r="Y21" s="16">
        <v>-1.4582499999999499E-2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4.2734548387097115E-2</v>
      </c>
      <c r="AH21" s="62">
        <f t="shared" si="1"/>
        <v>1.1319687500000002</v>
      </c>
      <c r="AI21" s="62">
        <f t="shared" si="2"/>
        <v>8.7660375000001123E-2</v>
      </c>
      <c r="AJ21" s="63">
        <f t="shared" si="3"/>
        <v>-5.8599999999999994</v>
      </c>
    </row>
    <row r="22" spans="1:36" x14ac:dyDescent="0.2">
      <c r="A22" s="13">
        <v>37160</v>
      </c>
      <c r="B22" s="14">
        <v>6.5627725000000012</v>
      </c>
      <c r="C22" s="15">
        <v>4.4793409999999998</v>
      </c>
      <c r="D22" s="15">
        <v>3.7765570000000004</v>
      </c>
      <c r="E22" s="15">
        <v>6.5646079999999998</v>
      </c>
      <c r="F22" s="15">
        <v>7.1317219999999999</v>
      </c>
      <c r="G22" s="15">
        <v>4.5024049999999995</v>
      </c>
      <c r="H22" s="15">
        <v>-2.1243614999999991</v>
      </c>
      <c r="I22" s="15">
        <v>4.6587834999999984</v>
      </c>
      <c r="J22" s="15">
        <v>4.3883255000000005</v>
      </c>
      <c r="K22" s="15">
        <v>5.1148659999999992</v>
      </c>
      <c r="L22" s="15">
        <v>6.858428</v>
      </c>
      <c r="M22" s="15">
        <v>7.5258775</v>
      </c>
      <c r="N22" s="15">
        <v>5.6871085000000008</v>
      </c>
      <c r="O22" s="15">
        <v>6.2915790000000023</v>
      </c>
      <c r="P22" s="15">
        <v>5.9615314999999995</v>
      </c>
      <c r="Q22" s="15">
        <v>6.9668114999999986</v>
      </c>
      <c r="R22" s="15">
        <v>6.1207780000000014</v>
      </c>
      <c r="S22" s="15">
        <v>8.2846910000000022</v>
      </c>
      <c r="T22" s="15">
        <v>3.427661999999998</v>
      </c>
      <c r="U22" s="15">
        <v>2.3696809999999999</v>
      </c>
      <c r="V22" s="15">
        <v>6.7824024999999999</v>
      </c>
      <c r="W22" s="15">
        <v>0.26682849999999902</v>
      </c>
      <c r="X22" s="15">
        <v>-0.48496199999999945</v>
      </c>
      <c r="Y22" s="16">
        <v>-1.1329935000000013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-1.5352799516129028</v>
      </c>
      <c r="AH22" s="62">
        <f t="shared" si="1"/>
        <v>-0.74790290000000059</v>
      </c>
      <c r="AI22" s="62">
        <f t="shared" si="2"/>
        <v>-2.7979628749999992</v>
      </c>
      <c r="AJ22" s="63">
        <f t="shared" si="3"/>
        <v>-17.5</v>
      </c>
    </row>
    <row r="23" spans="1:36" x14ac:dyDescent="0.2">
      <c r="A23" s="13">
        <v>37161</v>
      </c>
      <c r="B23" s="14">
        <v>4.1282954999999983</v>
      </c>
      <c r="C23" s="15">
        <v>1.3479374999999987</v>
      </c>
      <c r="D23" s="15">
        <v>2.2819219999999998</v>
      </c>
      <c r="E23" s="15">
        <v>-0.42886049999999898</v>
      </c>
      <c r="F23" s="15">
        <v>0.39270999999999923</v>
      </c>
      <c r="G23" s="15">
        <v>1.0639390000000013</v>
      </c>
      <c r="H23" s="15">
        <v>0.75197049999999876</v>
      </c>
      <c r="I23" s="15">
        <v>6.965008000000001</v>
      </c>
      <c r="J23" s="15">
        <v>2.6957644999999992</v>
      </c>
      <c r="K23" s="15">
        <v>2.6941769999999998</v>
      </c>
      <c r="L23" s="15">
        <v>2.3578565000000005</v>
      </c>
      <c r="M23" s="15">
        <v>4.2620350000000009</v>
      </c>
      <c r="N23" s="15">
        <v>5.7679259999999992</v>
      </c>
      <c r="O23" s="15">
        <v>4.7237974999999999</v>
      </c>
      <c r="P23" s="15">
        <v>4.0768239999999984</v>
      </c>
      <c r="Q23" s="15">
        <v>4.0176490000000022</v>
      </c>
      <c r="R23" s="15">
        <v>3.5305339999999994</v>
      </c>
      <c r="S23" s="15">
        <v>4.8293539999999986</v>
      </c>
      <c r="T23" s="15">
        <v>0.30006099999999947</v>
      </c>
      <c r="U23" s="15">
        <v>9.5613589999999995</v>
      </c>
      <c r="V23" s="15">
        <v>6.2756015000000005</v>
      </c>
      <c r="W23" s="15">
        <v>3.4792845000000021</v>
      </c>
      <c r="X23" s="15">
        <v>0.46296650000000028</v>
      </c>
      <c r="Y23" s="16">
        <v>0.15163300000000035</v>
      </c>
      <c r="AA23" s="24"/>
      <c r="AB23" s="54"/>
      <c r="AC23" s="54"/>
      <c r="AD23" s="54"/>
      <c r="AF23" s="46">
        <v>11</v>
      </c>
      <c r="AG23" s="62">
        <f t="shared" si="0"/>
        <v>-0.66691656451612924</v>
      </c>
      <c r="AH23" s="62">
        <f t="shared" si="1"/>
        <v>2.6156920500000007</v>
      </c>
      <c r="AI23" s="62">
        <f t="shared" si="2"/>
        <v>1.2326293749999995</v>
      </c>
      <c r="AJ23" s="63">
        <f t="shared" si="3"/>
        <v>-7.0000000000000062E-2</v>
      </c>
    </row>
    <row r="24" spans="1:36" x14ac:dyDescent="0.2">
      <c r="A24" s="13">
        <v>37162</v>
      </c>
      <c r="B24" s="14">
        <v>2.0121374999999979</v>
      </c>
      <c r="C24" s="15">
        <v>1.4553735000000003</v>
      </c>
      <c r="D24" s="15">
        <v>1.296324499999999</v>
      </c>
      <c r="E24" s="15">
        <v>1.3271309999999996</v>
      </c>
      <c r="F24" s="15">
        <v>6.4450000000000003</v>
      </c>
      <c r="G24" s="15">
        <v>0.96999999999999886</v>
      </c>
      <c r="H24" s="15">
        <v>-0.88707400000000192</v>
      </c>
      <c r="I24" s="15">
        <v>-1.5258684999999979</v>
      </c>
      <c r="J24" s="15">
        <v>-0.21825099999999864</v>
      </c>
      <c r="K24" s="15">
        <v>-3.0437045000000005</v>
      </c>
      <c r="L24" s="15">
        <v>-6.685372000000001</v>
      </c>
      <c r="M24" s="15">
        <v>-6.3664439999999978</v>
      </c>
      <c r="N24" s="15">
        <v>-3.3040660000000024</v>
      </c>
      <c r="O24" s="15">
        <v>-2.2711415000000024</v>
      </c>
      <c r="P24" s="15">
        <v>-0.87871900000000025</v>
      </c>
      <c r="Q24" s="15">
        <v>-0.84081699999999771</v>
      </c>
      <c r="R24" s="15">
        <v>-9.1926499999999578E-2</v>
      </c>
      <c r="S24" s="15">
        <v>3.1657810000000026</v>
      </c>
      <c r="T24" s="15">
        <v>0.56708649999999849</v>
      </c>
      <c r="U24" s="15">
        <v>4.7787429999999986</v>
      </c>
      <c r="V24" s="15">
        <v>3.5066285000000015</v>
      </c>
      <c r="W24" s="15">
        <v>0.3571345000000008</v>
      </c>
      <c r="X24" s="15">
        <v>1.886439499999998</v>
      </c>
      <c r="Y24" s="16">
        <v>0.50461499999999759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-0.70464045161290301</v>
      </c>
      <c r="AH24" s="62">
        <f t="shared" si="1"/>
        <v>3.5440463499999999</v>
      </c>
      <c r="AI24" s="62">
        <f t="shared" si="2"/>
        <v>-0.84875100000000092</v>
      </c>
      <c r="AJ24" s="63">
        <f t="shared" si="3"/>
        <v>-4.92</v>
      </c>
    </row>
    <row r="25" spans="1:36" x14ac:dyDescent="0.2">
      <c r="A25" s="13">
        <v>37163</v>
      </c>
      <c r="B25" s="14">
        <v>-3.14</v>
      </c>
      <c r="C25" s="15">
        <v>0.10999999999999943</v>
      </c>
      <c r="D25" s="15">
        <v>7.7750000000000004</v>
      </c>
      <c r="E25" s="15">
        <v>-0.21000000000000085</v>
      </c>
      <c r="F25" s="15">
        <v>7.0000000000000284E-2</v>
      </c>
      <c r="G25" s="15">
        <v>0.20999999999999908</v>
      </c>
      <c r="H25" s="15">
        <v>3.0750000000000002</v>
      </c>
      <c r="I25" s="15">
        <v>0.69499999999999995</v>
      </c>
      <c r="J25" s="15">
        <v>1.45</v>
      </c>
      <c r="K25" s="15">
        <v>2.2599999999999998</v>
      </c>
      <c r="L25" s="15">
        <v>3.1240309999999987</v>
      </c>
      <c r="M25" s="15">
        <v>2.262753</v>
      </c>
      <c r="N25" s="15">
        <v>2.4616579999999999</v>
      </c>
      <c r="O25" s="15">
        <v>3.2332024999999973</v>
      </c>
      <c r="P25" s="15">
        <v>2.2332730000000005</v>
      </c>
      <c r="Q25" s="15">
        <v>4.3595840000000017</v>
      </c>
      <c r="R25" s="15">
        <v>0.72759450000000214</v>
      </c>
      <c r="S25" s="15">
        <v>3.3754570000000008</v>
      </c>
      <c r="T25" s="15">
        <v>0.25674649999999843</v>
      </c>
      <c r="U25" s="15">
        <v>3.7588214999999998</v>
      </c>
      <c r="V25" s="15">
        <v>1.8363719999999972</v>
      </c>
      <c r="W25" s="15">
        <v>-0.11381899999999945</v>
      </c>
      <c r="X25" s="15">
        <v>-0.49788550000000242</v>
      </c>
      <c r="Y25" s="16">
        <v>-0.53999999999999915</v>
      </c>
      <c r="AA25" s="35" t="s">
        <v>18</v>
      </c>
      <c r="AB25" s="55">
        <f t="shared" ref="AB25:AD28" si="4">AA45-$AB$31</f>
        <v>-2.0063075211693544</v>
      </c>
      <c r="AC25" s="55">
        <f t="shared" si="4"/>
        <v>3.879218344758065</v>
      </c>
      <c r="AD25" s="56">
        <f t="shared" si="4"/>
        <v>-4.446556586021444E-2</v>
      </c>
      <c r="AF25" s="46">
        <v>13</v>
      </c>
      <c r="AG25" s="62">
        <f t="shared" si="0"/>
        <v>-0.3922481451612907</v>
      </c>
      <c r="AH25" s="62">
        <f t="shared" si="1"/>
        <v>3.1132897000000002</v>
      </c>
      <c r="AI25" s="62">
        <f t="shared" si="2"/>
        <v>-0.45461937500000094</v>
      </c>
      <c r="AJ25" s="63">
        <f t="shared" si="3"/>
        <v>-5.0199999999999996</v>
      </c>
    </row>
    <row r="26" spans="1:36" x14ac:dyDescent="0.2">
      <c r="A26" s="13">
        <v>37164</v>
      </c>
      <c r="B26" s="14">
        <v>-6.88</v>
      </c>
      <c r="C26" s="15">
        <v>-6.0250000000000004</v>
      </c>
      <c r="D26" s="15">
        <v>-7.2549999999999999</v>
      </c>
      <c r="E26" s="15">
        <v>-7.56</v>
      </c>
      <c r="F26" s="15">
        <v>-7.9050000000000002</v>
      </c>
      <c r="G26" s="15">
        <v>-3.8650000000000002</v>
      </c>
      <c r="H26" s="15">
        <v>2.65</v>
      </c>
      <c r="I26" s="15">
        <v>-0.26</v>
      </c>
      <c r="J26" s="15">
        <v>-0.66499999999999915</v>
      </c>
      <c r="K26" s="15">
        <v>2.1150000000000002</v>
      </c>
      <c r="L26" s="15">
        <v>1.2069185000000004</v>
      </c>
      <c r="M26" s="15">
        <v>1.3924824999999998</v>
      </c>
      <c r="N26" s="15">
        <v>2.5867845000000003</v>
      </c>
      <c r="O26" s="15">
        <v>0.94611400000000145</v>
      </c>
      <c r="P26" s="15">
        <v>2.2112939999999988</v>
      </c>
      <c r="Q26" s="15">
        <v>1.5432655000000004</v>
      </c>
      <c r="R26" s="15">
        <v>1.1200000000000001</v>
      </c>
      <c r="S26" s="15">
        <v>0.53658000000000072</v>
      </c>
      <c r="T26" s="15">
        <v>-1.1044984999999983</v>
      </c>
      <c r="U26" s="15">
        <v>-0.24191199999999924</v>
      </c>
      <c r="V26" s="15">
        <v>-5.455599999999805E-2</v>
      </c>
      <c r="W26" s="15">
        <v>-0.60259950000000018</v>
      </c>
      <c r="X26" s="15">
        <v>-6.1419870000000003</v>
      </c>
      <c r="Y26" s="16">
        <v>-4.1950000000000003</v>
      </c>
      <c r="AA26" s="35" t="s">
        <v>19</v>
      </c>
      <c r="AB26" s="55">
        <f t="shared" si="4"/>
        <v>0.94541384687500019</v>
      </c>
      <c r="AC26" s="55">
        <f t="shared" si="4"/>
        <v>-0.62501355624999988</v>
      </c>
      <c r="AD26" s="56">
        <f t="shared" si="4"/>
        <v>0.42193804583333372</v>
      </c>
      <c r="AF26" s="46">
        <v>14</v>
      </c>
      <c r="AG26" s="62">
        <f t="shared" si="0"/>
        <v>-1.5346709193548391</v>
      </c>
      <c r="AH26" s="62">
        <f t="shared" si="1"/>
        <v>1.9093431000000001</v>
      </c>
      <c r="AI26" s="62">
        <f t="shared" si="2"/>
        <v>-0.76028675000000012</v>
      </c>
      <c r="AJ26" s="63">
        <f t="shared" si="3"/>
        <v>-2.5300000000000002</v>
      </c>
    </row>
    <row r="27" spans="1:36" x14ac:dyDescent="0.2">
      <c r="A27" s="13">
        <v>37165</v>
      </c>
      <c r="B27" s="14">
        <v>-8.5749999999999993</v>
      </c>
      <c r="C27" s="15">
        <v>-8.9049999999999994</v>
      </c>
      <c r="D27" s="15">
        <v>-13.775</v>
      </c>
      <c r="E27" s="15">
        <v>-1.585</v>
      </c>
      <c r="F27" s="15">
        <v>0.24</v>
      </c>
      <c r="G27" s="15">
        <v>-2.5018439999999984</v>
      </c>
      <c r="H27" s="15">
        <v>-25.52</v>
      </c>
      <c r="I27" s="15">
        <v>4.6387855000000009</v>
      </c>
      <c r="J27" s="15">
        <v>4.9350360000000002</v>
      </c>
      <c r="K27" s="15">
        <v>5.7116850000000028</v>
      </c>
      <c r="L27" s="15">
        <v>8.2697929999999999</v>
      </c>
      <c r="M27" s="15">
        <v>8.2115549999999971</v>
      </c>
      <c r="N27" s="15">
        <v>6.7931220000000003</v>
      </c>
      <c r="O27" s="15">
        <v>7.3006039999999999</v>
      </c>
      <c r="P27" s="15">
        <v>9.3461954999999968</v>
      </c>
      <c r="Q27" s="15">
        <v>6.8142224999999996</v>
      </c>
      <c r="R27" s="15">
        <v>6.7224499999999985</v>
      </c>
      <c r="S27" s="15">
        <v>6.5503965000000015</v>
      </c>
      <c r="T27" s="15">
        <v>0.87244550000000132</v>
      </c>
      <c r="U27" s="15">
        <v>1.4466584999999981</v>
      </c>
      <c r="V27" s="15">
        <v>4.9043260000000011</v>
      </c>
      <c r="W27" s="15">
        <v>4.7419779999999996</v>
      </c>
      <c r="X27" s="15">
        <v>3.6665349999999997</v>
      </c>
      <c r="Y27" s="16">
        <v>-4.3479944999999987</v>
      </c>
      <c r="AA27" s="35" t="s">
        <v>20</v>
      </c>
      <c r="AB27" s="55">
        <f t="shared" si="4"/>
        <v>-1.1373624921875001</v>
      </c>
      <c r="AC27" s="55">
        <f t="shared" si="4"/>
        <v>-3.5232719375000001</v>
      </c>
      <c r="AD27" s="56">
        <f t="shared" si="4"/>
        <v>-1.9326656406250002</v>
      </c>
      <c r="AF27" s="46">
        <v>15</v>
      </c>
      <c r="AG27" s="62">
        <f t="shared" si="0"/>
        <v>0.59038766129032227</v>
      </c>
      <c r="AH27" s="62">
        <f t="shared" si="1"/>
        <v>5.7341395500000001</v>
      </c>
      <c r="AI27" s="62">
        <f t="shared" si="2"/>
        <v>7.4435367499999998</v>
      </c>
      <c r="AJ27" s="63">
        <f t="shared" si="3"/>
        <v>25.439999999999998</v>
      </c>
    </row>
    <row r="28" spans="1:36" x14ac:dyDescent="0.2">
      <c r="A28" s="13">
        <v>37166</v>
      </c>
      <c r="B28" s="14">
        <v>-2.6355659999999972</v>
      </c>
      <c r="C28" s="15">
        <v>-1.6831609999999984</v>
      </c>
      <c r="D28" s="15">
        <v>-0.22538750000000007</v>
      </c>
      <c r="E28" s="15">
        <v>-0.63999999999999879</v>
      </c>
      <c r="F28" s="15">
        <v>-1.23</v>
      </c>
      <c r="G28" s="15">
        <v>2.6381049999999995</v>
      </c>
      <c r="H28" s="15">
        <v>2.6994495000000001</v>
      </c>
      <c r="I28" s="15">
        <v>1.4720024999999985</v>
      </c>
      <c r="J28" s="15">
        <v>0.13581999999999894</v>
      </c>
      <c r="K28" s="15">
        <v>0.71376000000000062</v>
      </c>
      <c r="L28" s="15">
        <v>1.1224275000000006</v>
      </c>
      <c r="M28" s="15">
        <v>1.3261815000000006</v>
      </c>
      <c r="N28" s="15">
        <v>0.70135699999999801</v>
      </c>
      <c r="O28" s="15">
        <v>1.072063</v>
      </c>
      <c r="P28" s="15">
        <v>1.3856039999999972</v>
      </c>
      <c r="Q28" s="15">
        <v>2.4580984999999984</v>
      </c>
      <c r="R28" s="15">
        <v>0.59229900000000058</v>
      </c>
      <c r="S28" s="15">
        <v>1.5375779999999999</v>
      </c>
      <c r="T28" s="15">
        <v>-5.7314624999999992</v>
      </c>
      <c r="U28" s="15">
        <v>-14.495835499999998</v>
      </c>
      <c r="V28" s="15">
        <v>-0.79654800000000137</v>
      </c>
      <c r="W28" s="15">
        <v>-0.48429649999999924</v>
      </c>
      <c r="X28" s="15">
        <v>-0.95727049999999991</v>
      </c>
      <c r="Y28" s="16">
        <v>-4.6404589999999999</v>
      </c>
      <c r="AA28" s="38">
        <f>$A$40</f>
        <v>37178</v>
      </c>
      <c r="AB28" s="57">
        <f t="shared" si="4"/>
        <v>-5.1656250000000004</v>
      </c>
      <c r="AC28" s="57">
        <f t="shared" si="4"/>
        <v>-7.4749999999999996</v>
      </c>
      <c r="AD28" s="58">
        <f t="shared" si="4"/>
        <v>-5.9354166666666668</v>
      </c>
      <c r="AF28" s="46">
        <v>16</v>
      </c>
      <c r="AG28" s="62">
        <f t="shared" si="0"/>
        <v>0.54519096774193609</v>
      </c>
      <c r="AH28" s="62">
        <f t="shared" si="1"/>
        <v>2.2539350000000011</v>
      </c>
      <c r="AI28" s="62">
        <f t="shared" si="2"/>
        <v>2.9994250000000555E-2</v>
      </c>
      <c r="AJ28" s="63">
        <f t="shared" si="3"/>
        <v>-3.5000000000000004</v>
      </c>
    </row>
    <row r="29" spans="1:36" x14ac:dyDescent="0.2">
      <c r="A29" s="13">
        <v>37167</v>
      </c>
      <c r="B29" s="14">
        <v>-6.0116300000000003</v>
      </c>
      <c r="C29" s="15">
        <v>-0.28499999999999998</v>
      </c>
      <c r="D29" s="15">
        <v>-1.0249999999999999</v>
      </c>
      <c r="E29" s="15">
        <v>-0.53999999999999915</v>
      </c>
      <c r="F29" s="15">
        <v>-0.94999999999999929</v>
      </c>
      <c r="G29" s="15">
        <v>0.92791749999999951</v>
      </c>
      <c r="H29" s="15">
        <v>-6.3695565000000016</v>
      </c>
      <c r="I29" s="15">
        <v>-1.993036</v>
      </c>
      <c r="J29" s="15">
        <v>-0.50036000000000058</v>
      </c>
      <c r="K29" s="15">
        <v>0.64968800000000115</v>
      </c>
      <c r="L29" s="15">
        <v>-1.8185699999999976</v>
      </c>
      <c r="M29" s="15">
        <v>-8.623644500000001</v>
      </c>
      <c r="N29" s="15">
        <v>4.0540999999997496E-2</v>
      </c>
      <c r="O29" s="15">
        <v>-1.0071635000000043</v>
      </c>
      <c r="P29" s="15">
        <v>2.0023994999999992</v>
      </c>
      <c r="Q29" s="15">
        <v>3.9025425000000027</v>
      </c>
      <c r="R29" s="15">
        <v>1.6598644999999976</v>
      </c>
      <c r="S29" s="15">
        <v>9.3630480000000027</v>
      </c>
      <c r="T29" s="15">
        <v>-5.8593070000000047</v>
      </c>
      <c r="U29" s="15">
        <v>-5.0351344999999981</v>
      </c>
      <c r="V29" s="15">
        <v>0.76420500000000047</v>
      </c>
      <c r="W29" s="15">
        <v>-4.7548650000000023</v>
      </c>
      <c r="X29" s="15">
        <v>-1.9260679999999972</v>
      </c>
      <c r="Y29" s="16">
        <v>-1.7697794999999985</v>
      </c>
      <c r="AF29" s="46">
        <v>17</v>
      </c>
      <c r="AG29" s="62">
        <f t="shared" si="0"/>
        <v>2.2333955806451615</v>
      </c>
      <c r="AH29" s="62">
        <f t="shared" si="1"/>
        <v>2.9122187500000001</v>
      </c>
      <c r="AI29" s="62">
        <f t="shared" si="2"/>
        <v>0.42506349999999993</v>
      </c>
      <c r="AJ29" s="63">
        <f t="shared" si="3"/>
        <v>-2.58</v>
      </c>
    </row>
    <row r="30" spans="1:36" ht="13.5" thickBot="1" x14ac:dyDescent="0.25">
      <c r="A30" s="13">
        <v>37168</v>
      </c>
      <c r="B30" s="14">
        <v>-0.88873650000000026</v>
      </c>
      <c r="C30" s="15">
        <v>-1.422470999999998</v>
      </c>
      <c r="D30" s="15">
        <v>-0.36302200000000084</v>
      </c>
      <c r="E30" s="15">
        <v>-0.99773350000000249</v>
      </c>
      <c r="F30" s="15">
        <v>-0.59741600000000261</v>
      </c>
      <c r="G30" s="15">
        <v>1.4913924999999999</v>
      </c>
      <c r="H30" s="15">
        <v>-2.8915639999999989</v>
      </c>
      <c r="I30" s="15">
        <v>-5.0406510000000004</v>
      </c>
      <c r="J30" s="15">
        <v>-1.295454000000003</v>
      </c>
      <c r="K30" s="15">
        <v>-4.5758629999999982</v>
      </c>
      <c r="L30" s="15">
        <v>-10.120462000000003</v>
      </c>
      <c r="M30" s="15">
        <v>-6.748600500000002</v>
      </c>
      <c r="N30" s="15">
        <v>-3.4543774999999997</v>
      </c>
      <c r="O30" s="15">
        <v>-4.9021554999999992</v>
      </c>
      <c r="P30" s="15">
        <v>-0.78170949999999806</v>
      </c>
      <c r="Q30" s="15">
        <v>2.815254000000003</v>
      </c>
      <c r="R30" s="15">
        <v>-1.0084800000000058</v>
      </c>
      <c r="S30" s="15">
        <v>3.9461565000000007</v>
      </c>
      <c r="T30" s="15">
        <v>-5.2130604999999974</v>
      </c>
      <c r="U30" s="15">
        <v>-7.6309710000000024</v>
      </c>
      <c r="V30" s="15">
        <v>1.6203029999999963</v>
      </c>
      <c r="W30" s="15">
        <v>4.0999999999999996</v>
      </c>
      <c r="X30" s="15">
        <v>2.9614755000000024</v>
      </c>
      <c r="Y30" s="16">
        <v>-2.9472525000000012</v>
      </c>
      <c r="AA30" s="24" t="s">
        <v>26</v>
      </c>
      <c r="AF30" s="46">
        <v>18</v>
      </c>
      <c r="AG30" s="62">
        <f t="shared" si="0"/>
        <v>3.4341051774193549</v>
      </c>
      <c r="AH30" s="62">
        <f t="shared" si="1"/>
        <v>4.6392033999999995</v>
      </c>
      <c r="AI30" s="62">
        <f t="shared" si="2"/>
        <v>0.4788668749999998</v>
      </c>
      <c r="AJ30" s="63">
        <f t="shared" si="3"/>
        <v>-4.2300000000000004</v>
      </c>
    </row>
    <row r="31" spans="1:36" ht="13.5" thickBot="1" x14ac:dyDescent="0.25">
      <c r="A31" s="13">
        <v>37169</v>
      </c>
      <c r="B31" s="14">
        <v>-5.7241210000000002</v>
      </c>
      <c r="C31" s="15">
        <v>-6.5886545000000005</v>
      </c>
      <c r="D31" s="15">
        <v>-7.5518070000000002</v>
      </c>
      <c r="E31" s="15">
        <v>-6.4676484999999992</v>
      </c>
      <c r="F31" s="15">
        <v>-7.0495960000000011</v>
      </c>
      <c r="G31" s="15">
        <v>-1.9193585000000013</v>
      </c>
      <c r="H31" s="15">
        <v>-4.7168610000000015</v>
      </c>
      <c r="I31" s="15">
        <v>-4.8115449999999989</v>
      </c>
      <c r="J31" s="15">
        <v>-1.6305820000000004</v>
      </c>
      <c r="K31" s="15">
        <v>-0.18890549999999706</v>
      </c>
      <c r="L31" s="15">
        <v>-0.22747899999999888</v>
      </c>
      <c r="M31" s="15">
        <v>-1.8463619999999956</v>
      </c>
      <c r="N31" s="15">
        <v>1.5548285000000028</v>
      </c>
      <c r="O31" s="15">
        <v>-1.8385980000000046</v>
      </c>
      <c r="P31" s="15">
        <v>2.2220669999999956</v>
      </c>
      <c r="Q31" s="15">
        <v>-10.356167999999997</v>
      </c>
      <c r="R31" s="15">
        <v>4.0250735000000013</v>
      </c>
      <c r="S31" s="15">
        <v>7.0082515000000001</v>
      </c>
      <c r="T31" s="15">
        <v>-1.1241234999999961</v>
      </c>
      <c r="U31" s="15">
        <v>9.6452629999999964</v>
      </c>
      <c r="V31" s="15">
        <v>7.8949999999999996</v>
      </c>
      <c r="W31" s="15">
        <v>5.9050000000000002</v>
      </c>
      <c r="X31" s="15">
        <v>7.09</v>
      </c>
      <c r="Y31" s="16">
        <v>-0.27</v>
      </c>
      <c r="AA31" s="24" t="s">
        <v>25</v>
      </c>
      <c r="AB31" s="44">
        <v>1.1499999999999999</v>
      </c>
      <c r="AF31" s="46">
        <v>19</v>
      </c>
      <c r="AG31" s="62">
        <f t="shared" si="0"/>
        <v>-0.72733985483870978</v>
      </c>
      <c r="AH31" s="62">
        <f t="shared" si="1"/>
        <v>2.9657925499999997</v>
      </c>
      <c r="AI31" s="62">
        <f t="shared" si="2"/>
        <v>-1.1358562500000007</v>
      </c>
      <c r="AJ31" s="63">
        <f t="shared" si="3"/>
        <v>-7.08</v>
      </c>
    </row>
    <row r="32" spans="1:36" x14ac:dyDescent="0.2">
      <c r="A32" s="13">
        <v>37170</v>
      </c>
      <c r="B32" s="14">
        <v>-2.2149999999999999</v>
      </c>
      <c r="C32" s="15">
        <v>-5.1050000000000004</v>
      </c>
      <c r="D32" s="15">
        <v>-3.6205169999999995</v>
      </c>
      <c r="E32" s="15">
        <v>-3.9816220000000015</v>
      </c>
      <c r="F32" s="15">
        <v>-1.0649999999999999</v>
      </c>
      <c r="G32" s="15">
        <v>-0.80500000000000005</v>
      </c>
      <c r="H32" s="15">
        <v>0.50499999999999901</v>
      </c>
      <c r="I32" s="15">
        <v>-0.85000000000000142</v>
      </c>
      <c r="J32" s="15">
        <v>-1.385</v>
      </c>
      <c r="K32" s="15">
        <v>-5.2</v>
      </c>
      <c r="L32" s="15">
        <v>0.92948099999999911</v>
      </c>
      <c r="M32" s="15">
        <v>5.1051485000000021</v>
      </c>
      <c r="N32" s="15">
        <v>4.4846874999999997</v>
      </c>
      <c r="O32" s="15">
        <v>2.8650000000000002</v>
      </c>
      <c r="P32" s="15">
        <v>2.86</v>
      </c>
      <c r="Q32" s="15">
        <v>2.98</v>
      </c>
      <c r="R32" s="15">
        <v>3.45</v>
      </c>
      <c r="S32" s="15">
        <v>2.3199999999999998</v>
      </c>
      <c r="T32" s="15">
        <v>2.86</v>
      </c>
      <c r="U32" s="15">
        <v>8.8049999999999997</v>
      </c>
      <c r="V32" s="15">
        <v>4.1150000000000002</v>
      </c>
      <c r="W32" s="15">
        <v>0.48</v>
      </c>
      <c r="X32" s="15">
        <v>0.46500000000000002</v>
      </c>
      <c r="Y32" s="16">
        <v>0.25</v>
      </c>
      <c r="AA32" s="24" t="s">
        <v>24</v>
      </c>
      <c r="AB32" s="59">
        <v>6.3</v>
      </c>
      <c r="AF32" s="46">
        <v>20</v>
      </c>
      <c r="AG32" s="62">
        <f t="shared" si="0"/>
        <v>0.42697699999999983</v>
      </c>
      <c r="AH32" s="62">
        <f t="shared" si="1"/>
        <v>8.7390457000000019</v>
      </c>
      <c r="AI32" s="62">
        <f t="shared" si="2"/>
        <v>9.4984316250000003</v>
      </c>
      <c r="AJ32" s="63">
        <f t="shared" si="3"/>
        <v>-5.49</v>
      </c>
    </row>
    <row r="33" spans="1:36" x14ac:dyDescent="0.2">
      <c r="A33" s="13">
        <v>37171</v>
      </c>
      <c r="B33" s="14">
        <v>-0.79499999999999815</v>
      </c>
      <c r="C33" s="15">
        <v>-1.325</v>
      </c>
      <c r="D33" s="15">
        <v>-0.89000000000000057</v>
      </c>
      <c r="E33" s="15">
        <v>0.49499999999999922</v>
      </c>
      <c r="F33" s="15">
        <v>-1.53</v>
      </c>
      <c r="G33" s="15">
        <v>-2.71</v>
      </c>
      <c r="H33" s="15">
        <v>-2.9049999999999998</v>
      </c>
      <c r="I33" s="15">
        <v>-0.68000000000000327</v>
      </c>
      <c r="J33" s="15">
        <v>1.6593069999999983</v>
      </c>
      <c r="K33" s="15">
        <v>1.0715979999999981</v>
      </c>
      <c r="L33" s="15">
        <v>3.1127339999999997</v>
      </c>
      <c r="M33" s="15">
        <v>3.9788730000000001</v>
      </c>
      <c r="N33" s="15">
        <v>4.0782675000000026</v>
      </c>
      <c r="O33" s="15">
        <v>4.4950000000000001</v>
      </c>
      <c r="P33" s="15">
        <v>5.7249999999999996</v>
      </c>
      <c r="Q33" s="15">
        <v>4.7649999999999997</v>
      </c>
      <c r="R33" s="15">
        <v>4.83</v>
      </c>
      <c r="S33" s="15">
        <v>6.7350000000000003</v>
      </c>
      <c r="T33" s="15">
        <v>4.8380890000000001</v>
      </c>
      <c r="U33" s="15">
        <v>5.0228109999999973</v>
      </c>
      <c r="V33" s="15">
        <v>3.9649999999999999</v>
      </c>
      <c r="W33" s="15">
        <v>5.4850000000000003</v>
      </c>
      <c r="X33" s="15">
        <v>0.80999999999999872</v>
      </c>
      <c r="Y33" s="16">
        <v>3.105</v>
      </c>
      <c r="AF33" s="46">
        <v>21</v>
      </c>
      <c r="AG33" s="62">
        <f t="shared" si="0"/>
        <v>2.4744063387096773</v>
      </c>
      <c r="AH33" s="62">
        <f t="shared" si="1"/>
        <v>6.1092724</v>
      </c>
      <c r="AI33" s="62">
        <f t="shared" si="2"/>
        <v>3.9070696249999997</v>
      </c>
      <c r="AJ33" s="63">
        <f t="shared" si="3"/>
        <v>-1.65</v>
      </c>
    </row>
    <row r="34" spans="1:36" x14ac:dyDescent="0.2">
      <c r="A34" s="13">
        <v>37172</v>
      </c>
      <c r="B34" s="14">
        <v>-2.21</v>
      </c>
      <c r="C34" s="15">
        <v>0.67000000000000171</v>
      </c>
      <c r="D34" s="15">
        <v>-1.5</v>
      </c>
      <c r="E34" s="15">
        <v>-3.24</v>
      </c>
      <c r="F34" s="15">
        <v>-3.07</v>
      </c>
      <c r="G34" s="15">
        <v>5.14</v>
      </c>
      <c r="H34" s="15">
        <v>-0.28288950000000312</v>
      </c>
      <c r="I34" s="15">
        <v>2.3886880000000019</v>
      </c>
      <c r="J34" s="15">
        <v>-3.2400550000000017</v>
      </c>
      <c r="K34" s="15">
        <v>-11.319967000000002</v>
      </c>
      <c r="L34" s="15">
        <v>-1.4728289999999973</v>
      </c>
      <c r="M34" s="15">
        <v>6.1685410000000012</v>
      </c>
      <c r="N34" s="15">
        <v>7.0409749999999995</v>
      </c>
      <c r="O34" s="15">
        <v>7.4234280000000012</v>
      </c>
      <c r="P34" s="15">
        <v>6.0238890000000005</v>
      </c>
      <c r="Q34" s="15">
        <v>6.777689500000001</v>
      </c>
      <c r="R34" s="15">
        <v>7.3880969999999984</v>
      </c>
      <c r="S34" s="15">
        <v>9.1625709999999998</v>
      </c>
      <c r="T34" s="15">
        <v>12.656943999999996</v>
      </c>
      <c r="U34" s="15">
        <v>19.248149999999999</v>
      </c>
      <c r="V34" s="15">
        <v>7.491107999999997</v>
      </c>
      <c r="W34" s="15">
        <v>5.05</v>
      </c>
      <c r="X34" s="15">
        <v>3.5150000000000001</v>
      </c>
      <c r="Y34" s="16">
        <v>-5.6749999999999998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0.80353411290322596</v>
      </c>
      <c r="AH34" s="62">
        <f t="shared" si="1"/>
        <v>4.613458099999999</v>
      </c>
      <c r="AI34" s="62">
        <f t="shared" si="2"/>
        <v>2.2636452499999997</v>
      </c>
      <c r="AJ34" s="63">
        <f t="shared" si="3"/>
        <v>-1.3900000000000001</v>
      </c>
    </row>
    <row r="35" spans="1:36" x14ac:dyDescent="0.2">
      <c r="A35" s="13">
        <v>37173</v>
      </c>
      <c r="B35" s="14">
        <v>8.7200000000000006</v>
      </c>
      <c r="C35" s="15">
        <v>5.99</v>
      </c>
      <c r="D35" s="15">
        <v>13.17</v>
      </c>
      <c r="E35" s="15">
        <v>17.91</v>
      </c>
      <c r="F35" s="15">
        <v>17.18</v>
      </c>
      <c r="G35" s="15">
        <v>17.940000000000001</v>
      </c>
      <c r="H35" s="15">
        <v>7.67</v>
      </c>
      <c r="I35" s="15">
        <v>0.52999999999999758</v>
      </c>
      <c r="J35" s="15">
        <v>-7.76</v>
      </c>
      <c r="K35" s="15">
        <v>-0.44000000000000128</v>
      </c>
      <c r="L35" s="15">
        <v>0.39000000000000057</v>
      </c>
      <c r="M35" s="15">
        <v>2.97</v>
      </c>
      <c r="N35" s="15">
        <v>3.1</v>
      </c>
      <c r="O35" s="15">
        <v>3.35</v>
      </c>
      <c r="P35" s="15">
        <v>1.0900000000000001</v>
      </c>
      <c r="Q35" s="15">
        <v>2.21</v>
      </c>
      <c r="R35" s="15">
        <v>3.15</v>
      </c>
      <c r="S35" s="15">
        <v>2.62</v>
      </c>
      <c r="T35" s="15">
        <v>2.76</v>
      </c>
      <c r="U35" s="15">
        <v>7.17</v>
      </c>
      <c r="V35" s="15">
        <v>2.69</v>
      </c>
      <c r="W35" s="15">
        <v>2.75</v>
      </c>
      <c r="X35" s="15">
        <v>3.37</v>
      </c>
      <c r="Y35" s="16">
        <v>-5.16</v>
      </c>
      <c r="AF35" s="46">
        <v>23</v>
      </c>
      <c r="AG35" s="62">
        <f t="shared" si="0"/>
        <v>-0.13657637096774167</v>
      </c>
      <c r="AH35" s="62">
        <f t="shared" si="1"/>
        <v>1.6954999999999996</v>
      </c>
      <c r="AI35" s="62">
        <f t="shared" si="2"/>
        <v>0.52874999999999939</v>
      </c>
      <c r="AJ35" s="63">
        <f t="shared" si="3"/>
        <v>-2.97</v>
      </c>
    </row>
    <row r="36" spans="1:36" x14ac:dyDescent="0.2">
      <c r="A36" s="13">
        <v>37174</v>
      </c>
      <c r="B36" s="14">
        <v>-1.35</v>
      </c>
      <c r="C36" s="15">
        <v>1.22</v>
      </c>
      <c r="D36" s="15">
        <v>14.16</v>
      </c>
      <c r="E36" s="15">
        <v>2.1</v>
      </c>
      <c r="F36" s="15">
        <v>0.94999999999999929</v>
      </c>
      <c r="G36" s="15">
        <v>4.4000000000000004</v>
      </c>
      <c r="H36" s="15">
        <v>12.52</v>
      </c>
      <c r="I36" s="15">
        <v>5.72</v>
      </c>
      <c r="J36" s="15">
        <v>9.2899999999999991</v>
      </c>
      <c r="K36" s="15">
        <v>13.18</v>
      </c>
      <c r="L36" s="15">
        <v>14.75</v>
      </c>
      <c r="M36" s="15">
        <v>22.57</v>
      </c>
      <c r="N36" s="15">
        <v>15.08</v>
      </c>
      <c r="O36" s="15">
        <v>14.28</v>
      </c>
      <c r="P36" s="15">
        <v>13.01</v>
      </c>
      <c r="Q36" s="15">
        <v>10.38</v>
      </c>
      <c r="R36" s="15">
        <v>10.029999999999999</v>
      </c>
      <c r="S36" s="15">
        <v>11.26</v>
      </c>
      <c r="T36" s="15">
        <v>16.97</v>
      </c>
      <c r="U36" s="15">
        <v>33.950000000000003</v>
      </c>
      <c r="V36" s="15">
        <v>27.57</v>
      </c>
      <c r="W36" s="15">
        <v>15.17</v>
      </c>
      <c r="X36" s="15">
        <v>2.04</v>
      </c>
      <c r="Y36" s="16">
        <v>0.51000000000000156</v>
      </c>
      <c r="AF36" s="47">
        <v>24</v>
      </c>
      <c r="AG36" s="64">
        <f t="shared" si="0"/>
        <v>-1.1285486290322573</v>
      </c>
      <c r="AH36" s="64">
        <f t="shared" si="1"/>
        <v>-0.22299999999999986</v>
      </c>
      <c r="AI36" s="64">
        <f t="shared" si="2"/>
        <v>-0.31749999999999989</v>
      </c>
      <c r="AJ36" s="65">
        <f t="shared" si="3"/>
        <v>-6.24</v>
      </c>
    </row>
    <row r="37" spans="1:36" x14ac:dyDescent="0.2">
      <c r="A37" s="13">
        <v>37175</v>
      </c>
      <c r="B37" s="14">
        <v>3.9999999999999147E-2</v>
      </c>
      <c r="C37" s="15">
        <v>0.94499999999999995</v>
      </c>
      <c r="D37" s="15">
        <v>-1.4750000000000001</v>
      </c>
      <c r="E37" s="15">
        <v>-1.94</v>
      </c>
      <c r="F37" s="15">
        <v>-8.0000000000001847E-2</v>
      </c>
      <c r="G37" s="15">
        <v>2.86</v>
      </c>
      <c r="H37" s="15">
        <v>7.2612640000000042</v>
      </c>
      <c r="I37" s="15">
        <v>-2.5258275000000019</v>
      </c>
      <c r="J37" s="15">
        <v>1.8848055000000024</v>
      </c>
      <c r="K37" s="15">
        <v>-2.1586405000000006</v>
      </c>
      <c r="L37" s="15">
        <v>-8.5860000000010928E-3</v>
      </c>
      <c r="M37" s="15">
        <v>-2.0434715000000025</v>
      </c>
      <c r="N37" s="15">
        <v>-3.8098744999999994</v>
      </c>
      <c r="O37" s="15">
        <v>-7.7648564999999969</v>
      </c>
      <c r="P37" s="15">
        <v>-2.2366045000000021</v>
      </c>
      <c r="Q37" s="15">
        <v>-4.2001364999999993</v>
      </c>
      <c r="R37" s="15">
        <v>-3.74953</v>
      </c>
      <c r="S37" s="15">
        <v>1.7827744999999986</v>
      </c>
      <c r="T37" s="15">
        <v>-8.7318824999999975</v>
      </c>
      <c r="U37" s="15">
        <v>-24.284230499999996</v>
      </c>
      <c r="V37" s="15">
        <v>-7.5016625000000019</v>
      </c>
      <c r="W37" s="15">
        <v>-2.19</v>
      </c>
      <c r="X37" s="15">
        <v>-3.2149999999999999</v>
      </c>
      <c r="Y37" s="16">
        <v>-1.06</v>
      </c>
    </row>
    <row r="38" spans="1:36" x14ac:dyDescent="0.2">
      <c r="A38" s="13">
        <v>37176</v>
      </c>
      <c r="B38" s="14">
        <v>-0.25500000000000256</v>
      </c>
      <c r="C38" s="15">
        <v>0.83500000000000085</v>
      </c>
      <c r="D38" s="15">
        <v>-1.4750000000000001</v>
      </c>
      <c r="E38" s="15">
        <v>-0.75</v>
      </c>
      <c r="F38" s="15">
        <v>1.0349999999999999</v>
      </c>
      <c r="G38" s="15">
        <v>2.625</v>
      </c>
      <c r="H38" s="15">
        <v>7.7502430000000011</v>
      </c>
      <c r="I38" s="15">
        <v>-0.17278499999999752</v>
      </c>
      <c r="J38" s="15">
        <v>2.2349885</v>
      </c>
      <c r="K38" s="15">
        <v>-3.5201680000000017</v>
      </c>
      <c r="L38" s="15">
        <v>-2.4449159999999956</v>
      </c>
      <c r="M38" s="15">
        <v>-1.7084749999999964</v>
      </c>
      <c r="N38" s="15">
        <v>0.56200649999999897</v>
      </c>
      <c r="O38" s="15">
        <v>-6.5489935000000017</v>
      </c>
      <c r="P38" s="15">
        <v>-2.9450359999999982</v>
      </c>
      <c r="Q38" s="15">
        <v>-4.413179999999997</v>
      </c>
      <c r="R38" s="15">
        <v>-1.126633499999997</v>
      </c>
      <c r="S38" s="15">
        <v>6.0162210000000016</v>
      </c>
      <c r="T38" s="15">
        <v>-1.1918000000000006</v>
      </c>
      <c r="U38" s="15">
        <v>1.39</v>
      </c>
      <c r="V38" s="15">
        <v>4.3499999999999996</v>
      </c>
      <c r="W38" s="15">
        <v>3.915</v>
      </c>
      <c r="X38" s="15">
        <v>1.42</v>
      </c>
      <c r="Y38" s="16">
        <v>0.42000000000000171</v>
      </c>
    </row>
    <row r="39" spans="1:36" x14ac:dyDescent="0.2">
      <c r="A39" s="13">
        <v>37177</v>
      </c>
      <c r="B39" s="14">
        <v>-9.5</v>
      </c>
      <c r="C39" s="15">
        <v>-9.76</v>
      </c>
      <c r="D39" s="15">
        <v>-7.4</v>
      </c>
      <c r="E39" s="15">
        <v>-3.33</v>
      </c>
      <c r="F39" s="15">
        <v>-4.2</v>
      </c>
      <c r="G39" s="15">
        <v>-3.55</v>
      </c>
      <c r="H39" s="15">
        <v>-7.09</v>
      </c>
      <c r="I39" s="15">
        <v>-4.88</v>
      </c>
      <c r="J39" s="15">
        <v>-1.22</v>
      </c>
      <c r="K39" s="15">
        <v>0</v>
      </c>
      <c r="L39" s="15">
        <v>2.2799999999999998</v>
      </c>
      <c r="M39" s="15">
        <v>-1.58</v>
      </c>
      <c r="N39" s="15">
        <v>-0.74000000000000199</v>
      </c>
      <c r="O39" s="15">
        <v>-0.10999999999999943</v>
      </c>
      <c r="P39" s="15">
        <v>0.30000000000000071</v>
      </c>
      <c r="Q39" s="15">
        <v>0.92000000000000171</v>
      </c>
      <c r="R39" s="15">
        <v>0.82</v>
      </c>
      <c r="S39" s="15">
        <v>0.34</v>
      </c>
      <c r="T39" s="15">
        <v>-5.65</v>
      </c>
      <c r="U39" s="15">
        <v>16.28</v>
      </c>
      <c r="V39" s="15">
        <v>4.1100000000000003</v>
      </c>
      <c r="W39" s="15">
        <v>3.39</v>
      </c>
      <c r="X39" s="15">
        <v>-0.12000000000000099</v>
      </c>
      <c r="Y39" s="16">
        <v>2.6</v>
      </c>
    </row>
    <row r="40" spans="1:36" x14ac:dyDescent="0.2">
      <c r="A40" s="13">
        <v>37178</v>
      </c>
      <c r="B40" s="14">
        <v>-5.92</v>
      </c>
      <c r="C40" s="15">
        <v>-6.26</v>
      </c>
      <c r="D40" s="15">
        <v>-3.99</v>
      </c>
      <c r="E40" s="15">
        <v>-5.82</v>
      </c>
      <c r="F40" s="15">
        <v>4.49</v>
      </c>
      <c r="G40" s="15">
        <v>-2.67</v>
      </c>
      <c r="H40" s="15">
        <v>1.02</v>
      </c>
      <c r="I40" s="15">
        <v>-0.25</v>
      </c>
      <c r="J40" s="15">
        <v>6.0000000000002274E-2</v>
      </c>
      <c r="K40" s="15">
        <v>-0.94999999999999929</v>
      </c>
      <c r="L40" s="15">
        <v>-1.44</v>
      </c>
      <c r="M40" s="15">
        <v>-0.95000000000000284</v>
      </c>
      <c r="N40" s="15">
        <v>-0.74000000000000199</v>
      </c>
      <c r="O40" s="15">
        <v>-0.33000000000000185</v>
      </c>
      <c r="P40" s="15">
        <v>0.26000000000000156</v>
      </c>
      <c r="Q40" s="15">
        <v>-0.84999999999999787</v>
      </c>
      <c r="R40" s="15">
        <v>-0.73</v>
      </c>
      <c r="S40" s="15">
        <v>0.14000000000000057</v>
      </c>
      <c r="T40" s="15">
        <v>-0.71000000000000085</v>
      </c>
      <c r="U40" s="15">
        <v>14.95</v>
      </c>
      <c r="V40" s="15">
        <v>6.16</v>
      </c>
      <c r="W40" s="15">
        <v>1.1599999999999999</v>
      </c>
      <c r="X40" s="15">
        <v>0.93999999999999773</v>
      </c>
      <c r="Y40" s="16">
        <v>1.34</v>
      </c>
    </row>
    <row r="41" spans="1:36" x14ac:dyDescent="0.2">
      <c r="A41" s="13">
        <v>37179</v>
      </c>
      <c r="B41" s="14">
        <v>7.7949999999999999</v>
      </c>
      <c r="C41" s="15">
        <v>7.75</v>
      </c>
      <c r="D41" s="15">
        <v>8.1999999999999993</v>
      </c>
      <c r="E41" s="15">
        <v>3.54</v>
      </c>
      <c r="F41" s="15">
        <v>2.1949999999999998</v>
      </c>
      <c r="G41" s="15">
        <v>4.165</v>
      </c>
      <c r="H41" s="15">
        <v>3.4702979999999997</v>
      </c>
      <c r="I41" s="15">
        <v>2.9961149999999996</v>
      </c>
      <c r="J41" s="15">
        <v>3.9206415000000021</v>
      </c>
      <c r="K41" s="15">
        <v>3.8081485000000015</v>
      </c>
      <c r="L41" s="15">
        <v>0.71051749999999814</v>
      </c>
      <c r="M41" s="15">
        <v>0.60499599999999987</v>
      </c>
      <c r="N41" s="15">
        <v>1.2315225000000005</v>
      </c>
      <c r="O41" s="15">
        <v>-3.5211469999999991</v>
      </c>
      <c r="P41" s="15">
        <v>0.32414699999999996</v>
      </c>
      <c r="Q41" s="15">
        <v>9.9976999999999094E-2</v>
      </c>
      <c r="R41" s="15">
        <v>0.74025400000000019</v>
      </c>
      <c r="S41" s="15">
        <v>2.215467499999999</v>
      </c>
      <c r="T41" s="15">
        <v>5.4465749999999993</v>
      </c>
      <c r="U41" s="15">
        <v>8.8037264999999998</v>
      </c>
      <c r="V41" s="15">
        <v>3.5582785000000001</v>
      </c>
      <c r="W41" s="15">
        <v>2.4445809999999994</v>
      </c>
      <c r="X41" s="15">
        <v>0.81500000000000128</v>
      </c>
      <c r="Y41" s="16">
        <v>-2.42</v>
      </c>
    </row>
    <row r="42" spans="1:36" x14ac:dyDescent="0.2">
      <c r="A42" s="17">
        <v>37180</v>
      </c>
      <c r="B42" s="18">
        <v>-3.74</v>
      </c>
      <c r="C42" s="19">
        <v>-3.37</v>
      </c>
      <c r="D42" s="19">
        <v>-2.35</v>
      </c>
      <c r="E42" s="19">
        <v>-3.12</v>
      </c>
      <c r="F42" s="19">
        <v>-3.67</v>
      </c>
      <c r="G42" s="19">
        <v>-9.64</v>
      </c>
      <c r="H42" s="19">
        <v>-17.32</v>
      </c>
      <c r="I42" s="19">
        <v>-7.65</v>
      </c>
      <c r="J42" s="19">
        <v>-7.01</v>
      </c>
      <c r="K42" s="19">
        <v>-18.649999999999999</v>
      </c>
      <c r="L42" s="19">
        <v>-1.22</v>
      </c>
      <c r="M42" s="19">
        <v>-6.07</v>
      </c>
      <c r="N42" s="19">
        <v>-6.17</v>
      </c>
      <c r="O42" s="19">
        <v>-3.68</v>
      </c>
      <c r="P42" s="19">
        <v>24.29</v>
      </c>
      <c r="Q42" s="19">
        <v>-4.6500000000000004</v>
      </c>
      <c r="R42" s="19">
        <v>-3.73</v>
      </c>
      <c r="S42" s="19">
        <v>-5.38</v>
      </c>
      <c r="T42" s="19">
        <v>-8.23</v>
      </c>
      <c r="U42" s="19">
        <v>-6.64</v>
      </c>
      <c r="V42" s="19">
        <v>-2.8</v>
      </c>
      <c r="W42" s="19">
        <v>-2.54</v>
      </c>
      <c r="X42" s="19">
        <v>-4.12</v>
      </c>
      <c r="Y42" s="20">
        <v>-7.39</v>
      </c>
    </row>
    <row r="44" spans="1:36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">
      <c r="A45" t="s">
        <v>36</v>
      </c>
      <c r="B45" s="15">
        <f>AVERAGE(B12:B42)</f>
        <v>-0.74335227419354832</v>
      </c>
      <c r="C45" s="15">
        <f t="shared" ref="C45:Y45" si="5">AVERAGE(C12:C42)</f>
        <v>-0.39302109677419333</v>
      </c>
      <c r="D45" s="15">
        <f t="shared" si="5"/>
        <v>0.92461919354838684</v>
      </c>
      <c r="E45" s="15">
        <f t="shared" si="5"/>
        <v>0.57148540322580643</v>
      </c>
      <c r="F45" s="15">
        <f t="shared" si="5"/>
        <v>17.916190903225807</v>
      </c>
      <c r="G45" s="15">
        <f t="shared" si="5"/>
        <v>25.96626296774194</v>
      </c>
      <c r="H45" s="15">
        <f t="shared" si="5"/>
        <v>-1.7298897096774204</v>
      </c>
      <c r="I45" s="15">
        <f t="shared" si="5"/>
        <v>-1.3039794677419354</v>
      </c>
      <c r="J45" s="15">
        <f t="shared" si="5"/>
        <v>-1.1072654516129028</v>
      </c>
      <c r="K45" s="15">
        <f t="shared" si="5"/>
        <v>-2.6852799516129027</v>
      </c>
      <c r="L45" s="15">
        <f t="shared" si="5"/>
        <v>-1.8169165645161292</v>
      </c>
      <c r="M45" s="15">
        <f t="shared" si="5"/>
        <v>-1.8546404516129029</v>
      </c>
      <c r="N45" s="15">
        <f t="shared" si="5"/>
        <v>-1.5422481451612906</v>
      </c>
      <c r="O45" s="15">
        <f t="shared" si="5"/>
        <v>-2.684670919354839</v>
      </c>
      <c r="P45" s="15">
        <f t="shared" si="5"/>
        <v>-0.55961233870967764</v>
      </c>
      <c r="Q45" s="15">
        <f t="shared" si="5"/>
        <v>-0.60480903225806382</v>
      </c>
      <c r="R45" s="15">
        <f t="shared" si="5"/>
        <v>1.0833955806451616</v>
      </c>
      <c r="S45" s="15">
        <f t="shared" si="5"/>
        <v>2.284105177419355</v>
      </c>
      <c r="T45" s="15">
        <f t="shared" si="5"/>
        <v>-1.8773398548387097</v>
      </c>
      <c r="U45" s="15">
        <f t="shared" si="5"/>
        <v>-0.72302300000000008</v>
      </c>
      <c r="V45" s="15">
        <f t="shared" si="5"/>
        <v>1.3244063387096774</v>
      </c>
      <c r="W45" s="15">
        <f t="shared" si="5"/>
        <v>-0.34646588709677395</v>
      </c>
      <c r="X45" s="15">
        <f t="shared" si="5"/>
        <v>-1.2865763709677416</v>
      </c>
      <c r="Y45" s="15">
        <f t="shared" si="5"/>
        <v>-2.2785486290322572</v>
      </c>
      <c r="AA45" s="15">
        <f>AVERAGE(I45:X45)</f>
        <v>-0.8563075211693546</v>
      </c>
      <c r="AB45" s="15">
        <f>AVERAGE(B45:H45,Y45)</f>
        <v>5.029218344758065</v>
      </c>
      <c r="AC45" s="15">
        <f>AVERAGE(B45:Y45)</f>
        <v>1.1055344341397855</v>
      </c>
    </row>
    <row r="46" spans="1:36" x14ac:dyDescent="0.2">
      <c r="A46" t="s">
        <v>37</v>
      </c>
      <c r="B46" s="15">
        <f>AVERAGE(B33:B42)</f>
        <v>-0.72150000000000014</v>
      </c>
      <c r="C46" s="15">
        <f t="shared" ref="C46:Y46" si="6">AVERAGE(C33:C42)</f>
        <v>-0.33049999999999968</v>
      </c>
      <c r="D46" s="15">
        <f t="shared" si="6"/>
        <v>1.6449999999999991</v>
      </c>
      <c r="E46" s="15">
        <f t="shared" si="6"/>
        <v>0.58450000000000002</v>
      </c>
      <c r="F46" s="15">
        <f t="shared" si="6"/>
        <v>1.3299999999999996</v>
      </c>
      <c r="G46" s="15">
        <f t="shared" si="6"/>
        <v>1.8560000000000003</v>
      </c>
      <c r="H46" s="15">
        <f t="shared" si="6"/>
        <v>1.2093915500000001</v>
      </c>
      <c r="I46" s="15">
        <f t="shared" si="6"/>
        <v>-0.45238095000000039</v>
      </c>
      <c r="J46" s="15">
        <f t="shared" si="6"/>
        <v>-1.8031249999999676E-2</v>
      </c>
      <c r="K46" s="15">
        <f t="shared" si="6"/>
        <v>-1.8979029000000005</v>
      </c>
      <c r="L46" s="15">
        <f t="shared" si="6"/>
        <v>1.4656920500000006</v>
      </c>
      <c r="M46" s="15">
        <f t="shared" si="6"/>
        <v>2.39404635</v>
      </c>
      <c r="N46" s="15">
        <f t="shared" si="6"/>
        <v>1.9632897</v>
      </c>
      <c r="O46" s="15">
        <f t="shared" si="6"/>
        <v>0.75934310000000027</v>
      </c>
      <c r="P46" s="15">
        <f t="shared" si="6"/>
        <v>4.5841395500000006</v>
      </c>
      <c r="Q46" s="15">
        <f t="shared" si="6"/>
        <v>1.1039350000000012</v>
      </c>
      <c r="R46" s="15">
        <f t="shared" si="6"/>
        <v>1.7622187500000002</v>
      </c>
      <c r="S46" s="15">
        <f t="shared" si="6"/>
        <v>3.4892034000000001</v>
      </c>
      <c r="T46" s="15">
        <f t="shared" si="6"/>
        <v>1.8157925499999998</v>
      </c>
      <c r="U46" s="15">
        <f t="shared" si="6"/>
        <v>7.5890457000000016</v>
      </c>
      <c r="V46" s="15">
        <f t="shared" si="6"/>
        <v>4.9592724000000006</v>
      </c>
      <c r="W46" s="15">
        <f t="shared" si="6"/>
        <v>3.4634580999999991</v>
      </c>
      <c r="X46" s="15">
        <f t="shared" si="6"/>
        <v>0.54549999999999976</v>
      </c>
      <c r="Y46" s="15">
        <f t="shared" si="6"/>
        <v>-1.3729999999999998</v>
      </c>
      <c r="AA46" s="15">
        <f>AVERAGE(I46:X46)</f>
        <v>2.0954138468750001</v>
      </c>
      <c r="AB46" s="15">
        <f>AVERAGE(B46:H46,Y46)</f>
        <v>0.52498644375000003</v>
      </c>
      <c r="AC46" s="15">
        <f>AVERAGE(B46:Y46)</f>
        <v>1.5719380458333336</v>
      </c>
    </row>
    <row r="47" spans="1:36" x14ac:dyDescent="0.2">
      <c r="A47" t="s">
        <v>38</v>
      </c>
      <c r="B47" s="15">
        <f>AVERAGE(B39:B42)</f>
        <v>-2.8412500000000001</v>
      </c>
      <c r="C47" s="15">
        <f t="shared" ref="C47:Y47" si="7">AVERAGE(C39:C42)</f>
        <v>-2.91</v>
      </c>
      <c r="D47" s="15">
        <f t="shared" si="7"/>
        <v>-1.3850000000000002</v>
      </c>
      <c r="E47" s="15">
        <f t="shared" si="7"/>
        <v>-2.1825000000000001</v>
      </c>
      <c r="F47" s="15">
        <f t="shared" si="7"/>
        <v>-0.29625000000000001</v>
      </c>
      <c r="G47" s="15">
        <f t="shared" si="7"/>
        <v>-2.9237500000000001</v>
      </c>
      <c r="H47" s="15">
        <f t="shared" si="7"/>
        <v>-4.9799255000000002</v>
      </c>
      <c r="I47" s="15">
        <f t="shared" si="7"/>
        <v>-2.4459712500000004</v>
      </c>
      <c r="J47" s="15">
        <f t="shared" si="7"/>
        <v>-1.0623396249999988</v>
      </c>
      <c r="K47" s="15">
        <f t="shared" si="7"/>
        <v>-3.9479628749999991</v>
      </c>
      <c r="L47" s="15">
        <f t="shared" si="7"/>
        <v>8.2629374999999505E-2</v>
      </c>
      <c r="M47" s="15">
        <f t="shared" si="7"/>
        <v>-1.9987510000000008</v>
      </c>
      <c r="N47" s="15">
        <f t="shared" si="7"/>
        <v>-1.6046193750000008</v>
      </c>
      <c r="O47" s="15">
        <f t="shared" si="7"/>
        <v>-1.91028675</v>
      </c>
      <c r="P47" s="15">
        <f t="shared" si="7"/>
        <v>6.2935367500000003</v>
      </c>
      <c r="Q47" s="15">
        <f t="shared" si="7"/>
        <v>-1.1200057499999994</v>
      </c>
      <c r="R47" s="15">
        <f t="shared" si="7"/>
        <v>-0.72493649999999998</v>
      </c>
      <c r="S47" s="15">
        <f t="shared" si="7"/>
        <v>-0.67113312500000011</v>
      </c>
      <c r="T47" s="15">
        <f t="shared" si="7"/>
        <v>-2.2858562500000006</v>
      </c>
      <c r="U47" s="15">
        <f t="shared" si="7"/>
        <v>8.3484316249999999</v>
      </c>
      <c r="V47" s="15">
        <f t="shared" si="7"/>
        <v>2.7570696249999997</v>
      </c>
      <c r="W47" s="15">
        <f t="shared" si="7"/>
        <v>1.1136452499999998</v>
      </c>
      <c r="X47" s="15">
        <f t="shared" si="7"/>
        <v>-0.62125000000000052</v>
      </c>
      <c r="Y47" s="15">
        <f t="shared" si="7"/>
        <v>-1.4674999999999998</v>
      </c>
      <c r="AA47" s="15">
        <f>AVERAGE(I47:X47)</f>
        <v>1.2637507812499935E-2</v>
      </c>
      <c r="AB47" s="15">
        <f>AVERAGE(B47:H47,Y47)</f>
        <v>-2.3732719375000002</v>
      </c>
      <c r="AC47" s="15">
        <f>AVERAGE(B47:Y47)</f>
        <v>-0.78266564062500021</v>
      </c>
    </row>
    <row r="48" spans="1:36" x14ac:dyDescent="0.2">
      <c r="A48" s="22">
        <f>$A$42</f>
        <v>37180</v>
      </c>
      <c r="B48" s="15">
        <f>B42</f>
        <v>-3.74</v>
      </c>
      <c r="C48" s="15">
        <f t="shared" ref="C48:Y48" si="8">C42</f>
        <v>-3.37</v>
      </c>
      <c r="D48" s="15">
        <f t="shared" si="8"/>
        <v>-2.35</v>
      </c>
      <c r="E48" s="15">
        <f t="shared" si="8"/>
        <v>-3.12</v>
      </c>
      <c r="F48" s="15">
        <f t="shared" si="8"/>
        <v>-3.67</v>
      </c>
      <c r="G48" s="15">
        <f t="shared" si="8"/>
        <v>-9.64</v>
      </c>
      <c r="H48" s="15">
        <f t="shared" si="8"/>
        <v>-17.32</v>
      </c>
      <c r="I48" s="15">
        <f t="shared" si="8"/>
        <v>-7.65</v>
      </c>
      <c r="J48" s="15">
        <f t="shared" si="8"/>
        <v>-7.01</v>
      </c>
      <c r="K48" s="15">
        <f t="shared" si="8"/>
        <v>-18.649999999999999</v>
      </c>
      <c r="L48" s="15">
        <f t="shared" si="8"/>
        <v>-1.22</v>
      </c>
      <c r="M48" s="15">
        <f t="shared" si="8"/>
        <v>-6.07</v>
      </c>
      <c r="N48" s="15">
        <f t="shared" si="8"/>
        <v>-6.17</v>
      </c>
      <c r="O48" s="15">
        <f t="shared" si="8"/>
        <v>-3.68</v>
      </c>
      <c r="P48" s="15">
        <f t="shared" si="8"/>
        <v>24.29</v>
      </c>
      <c r="Q48" s="15">
        <f t="shared" si="8"/>
        <v>-4.6500000000000004</v>
      </c>
      <c r="R48" s="15">
        <f t="shared" si="8"/>
        <v>-3.73</v>
      </c>
      <c r="S48" s="15">
        <f t="shared" si="8"/>
        <v>-5.38</v>
      </c>
      <c r="T48" s="15">
        <f t="shared" si="8"/>
        <v>-8.23</v>
      </c>
      <c r="U48" s="15">
        <f t="shared" si="8"/>
        <v>-6.64</v>
      </c>
      <c r="V48" s="15">
        <f t="shared" si="8"/>
        <v>-2.8</v>
      </c>
      <c r="W48" s="15">
        <f t="shared" si="8"/>
        <v>-2.54</v>
      </c>
      <c r="X48" s="15">
        <f t="shared" si="8"/>
        <v>-4.12</v>
      </c>
      <c r="Y48" s="15">
        <f t="shared" si="8"/>
        <v>-7.39</v>
      </c>
      <c r="AA48" s="15">
        <f>AVERAGE(I48:X48)</f>
        <v>-4.015625</v>
      </c>
      <c r="AB48" s="15">
        <f>AVERAGE(B48:H48,Y48)</f>
        <v>-6.3250000000000002</v>
      </c>
      <c r="AC48" s="15">
        <f>AVERAGE(B48:Y48)</f>
        <v>-4.7854166666666673</v>
      </c>
    </row>
  </sheetData>
  <mergeCells count="1">
    <mergeCell ref="AG10:AJ11"/>
  </mergeCells>
  <phoneticPr fontId="0" type="noConversion"/>
  <conditionalFormatting sqref="A2:B8 A10:Y42 A44:XFD48">
    <cfRule type="cellIs" dxfId="21" priority="1" stopIfTrue="1" operator="greaterThan">
      <formula>10</formula>
    </cfRule>
    <cfRule type="cellIs" dxfId="20" priority="2" stopIfTrue="1" operator="lessThanOrEqual">
      <formula>-5</formula>
    </cfRule>
  </conditionalFormatting>
  <pageMargins left="0.75" right="0.75" top="1" bottom="1" header="0.5" footer="0.5"/>
  <pageSetup scale="54" orientation="landscape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2:AJ48"/>
  <sheetViews>
    <sheetView topLeftCell="A10" zoomScale="80" workbookViewId="0">
      <selection activeCell="AC15" sqref="AC15"/>
    </sheetView>
  </sheetViews>
  <sheetFormatPr defaultRowHeight="12.75" x14ac:dyDescent="0.2"/>
  <cols>
    <col min="1" max="1" width="25" customWidth="1"/>
    <col min="2" max="2" width="12" customWidth="1"/>
    <col min="3" max="25" width="7.85546875" customWidth="1"/>
    <col min="26" max="26" width="4" customWidth="1"/>
    <col min="27" max="27" width="14.85546875" customWidth="1"/>
    <col min="28" max="28" width="9.5703125" bestFit="1" customWidth="1"/>
    <col min="29" max="29" width="10.85546875" bestFit="1" customWidth="1"/>
    <col min="30" max="30" width="8.5703125" bestFit="1" customWidth="1"/>
    <col min="31" max="31" width="2.7109375" customWidth="1"/>
    <col min="32" max="32" width="4.85546875" customWidth="1"/>
    <col min="33" max="33" width="14.85546875" bestFit="1" customWidth="1"/>
    <col min="34" max="249" width="13.42578125" bestFit="1" customWidth="1"/>
  </cols>
  <sheetData>
    <row r="2" spans="1:36" x14ac:dyDescent="0.2">
      <c r="A2" s="1" t="s">
        <v>0</v>
      </c>
      <c r="B2" s="2" t="s">
        <v>1</v>
      </c>
    </row>
    <row r="3" spans="1:36" x14ac:dyDescent="0.2">
      <c r="A3" s="1" t="s">
        <v>2</v>
      </c>
      <c r="B3" s="2" t="s">
        <v>1</v>
      </c>
    </row>
    <row r="4" spans="1:36" x14ac:dyDescent="0.2">
      <c r="A4" s="1" t="s">
        <v>3</v>
      </c>
      <c r="B4" s="2" t="s">
        <v>1</v>
      </c>
    </row>
    <row r="5" spans="1:36" x14ac:dyDescent="0.2">
      <c r="A5" s="1" t="s">
        <v>4</v>
      </c>
      <c r="B5" s="2" t="s">
        <v>1</v>
      </c>
    </row>
    <row r="6" spans="1:36" x14ac:dyDescent="0.2">
      <c r="A6" s="1" t="s">
        <v>5</v>
      </c>
      <c r="B6" s="2" t="s">
        <v>1</v>
      </c>
    </row>
    <row r="7" spans="1:36" x14ac:dyDescent="0.2">
      <c r="A7" s="1" t="s">
        <v>6</v>
      </c>
      <c r="B7" s="2" t="s">
        <v>1</v>
      </c>
    </row>
    <row r="8" spans="1:36" x14ac:dyDescent="0.2">
      <c r="A8" s="1" t="s">
        <v>7</v>
      </c>
      <c r="B8" s="2" t="s">
        <v>1</v>
      </c>
    </row>
    <row r="10" spans="1:36" x14ac:dyDescent="0.2">
      <c r="A10" s="3" t="s">
        <v>39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">
      <c r="A12" s="9">
        <v>37150</v>
      </c>
      <c r="B12" s="10">
        <v>-3.235601442619636</v>
      </c>
      <c r="C12" s="11">
        <v>-4.8121862401867155</v>
      </c>
      <c r="D12" s="11">
        <v>-11.174111770569045</v>
      </c>
      <c r="E12" s="11">
        <v>-13.911312886462605</v>
      </c>
      <c r="F12" s="11">
        <v>-13.865368499618921</v>
      </c>
      <c r="G12" s="11">
        <v>-14.668742957872031</v>
      </c>
      <c r="H12" s="11">
        <v>-3.0546130580123645</v>
      </c>
      <c r="I12" s="11">
        <v>-3.5696808238947284</v>
      </c>
      <c r="J12" s="11">
        <v>-3.4431979216881565</v>
      </c>
      <c r="K12" s="11">
        <v>-3.832590857462133</v>
      </c>
      <c r="L12" s="11">
        <v>-5.4400392189525704</v>
      </c>
      <c r="M12" s="11">
        <v>-5.9364946286283455</v>
      </c>
      <c r="N12" s="11">
        <v>-5.3813302336451905</v>
      </c>
      <c r="O12" s="11">
        <v>-4.9251181879844275</v>
      </c>
      <c r="P12" s="11">
        <v>-4.8305586683377406</v>
      </c>
      <c r="Q12" s="11">
        <v>-4.0636206807025808</v>
      </c>
      <c r="R12" s="11">
        <v>-3.8414677175159291</v>
      </c>
      <c r="S12" s="11">
        <v>0.37793359980201657</v>
      </c>
      <c r="T12" s="11">
        <v>14.321250330237216</v>
      </c>
      <c r="U12" s="11">
        <v>7.2124787381030622</v>
      </c>
      <c r="V12" s="11">
        <v>1.2968232848839101</v>
      </c>
      <c r="W12" s="11">
        <v>-7.2245607672735694</v>
      </c>
      <c r="X12" s="11">
        <v>-5.5497825719507468</v>
      </c>
      <c r="Y12" s="12">
        <v>-4.6126803863906058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">
      <c r="A13" s="13">
        <v>37151</v>
      </c>
      <c r="B13" s="14">
        <v>-9.4755515076473689</v>
      </c>
      <c r="C13" s="15">
        <v>-16.270890059990847</v>
      </c>
      <c r="D13" s="15">
        <v>-14.551606595534315</v>
      </c>
      <c r="E13" s="15">
        <v>-14.398931123225047</v>
      </c>
      <c r="F13" s="15">
        <v>-5.1497542565150756</v>
      </c>
      <c r="G13" s="15">
        <v>-2.8279957272889114</v>
      </c>
      <c r="H13" s="15">
        <v>1.0288198072442505</v>
      </c>
      <c r="I13" s="15">
        <v>-7.8753694430578989</v>
      </c>
      <c r="J13" s="15">
        <v>-6.5215098440372401</v>
      </c>
      <c r="K13" s="15">
        <v>-3.0636224507532681</v>
      </c>
      <c r="L13" s="15">
        <v>-0.41279353275588093</v>
      </c>
      <c r="M13" s="15">
        <v>-9.2638615454850495</v>
      </c>
      <c r="N13" s="15">
        <v>-8.9731488671202335</v>
      </c>
      <c r="O13" s="15">
        <v>-2.9497943844329839</v>
      </c>
      <c r="P13" s="15">
        <v>-4.3711590368325908</v>
      </c>
      <c r="Q13" s="15">
        <v>-11.385429100189736</v>
      </c>
      <c r="R13" s="15">
        <v>-11.543343478295498</v>
      </c>
      <c r="S13" s="15">
        <v>-10.445057976381076</v>
      </c>
      <c r="T13" s="15">
        <v>-8.7553887552591156</v>
      </c>
      <c r="U13" s="15">
        <v>-9.1407674570123945</v>
      </c>
      <c r="V13" s="15">
        <v>-9.7935816171747234</v>
      </c>
      <c r="W13" s="15">
        <v>-7.1686719883398702</v>
      </c>
      <c r="X13" s="15">
        <v>-7.6977123558967726</v>
      </c>
      <c r="Y13" s="16">
        <v>-4.7408562102881007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-2.0666151186108306</v>
      </c>
      <c r="AH13" s="60">
        <f t="shared" ref="AH13:AH36" si="1">HLOOKUP($AF13,nar,3,TRUE)+$AB$31</f>
        <v>-8.3694956053316787</v>
      </c>
      <c r="AI13" s="60">
        <f t="shared" ref="AI13:AI36" si="2">HLOOKUP($AF13,nar,4,TRUE)+$AB$31</f>
        <v>-11.835226882289186</v>
      </c>
      <c r="AJ13" s="61">
        <f t="shared" ref="AJ13:AJ36" si="3">HLOOKUP($AF13,nar,5,TRUE)+$AB$31</f>
        <v>-12.400229007028999</v>
      </c>
    </row>
    <row r="14" spans="1:36" x14ac:dyDescent="0.2">
      <c r="A14" s="13">
        <v>37152</v>
      </c>
      <c r="B14" s="14">
        <v>-3.2300600215374757</v>
      </c>
      <c r="C14" s="15">
        <v>-0.60600180448271246</v>
      </c>
      <c r="D14" s="15">
        <v>7.9412157948155482E-2</v>
      </c>
      <c r="E14" s="15">
        <v>-0.45928461395502573</v>
      </c>
      <c r="F14" s="15">
        <v>0.61293731440426491</v>
      </c>
      <c r="G14" s="15">
        <v>-0.56261686978268344</v>
      </c>
      <c r="H14" s="15">
        <v>2.3741402244532246</v>
      </c>
      <c r="I14" s="15">
        <v>-2.7079908965965238</v>
      </c>
      <c r="J14" s="15">
        <v>-6.7400010215409338</v>
      </c>
      <c r="K14" s="15">
        <v>-4.5301085868276481</v>
      </c>
      <c r="L14" s="15">
        <v>1.9798630138890445</v>
      </c>
      <c r="M14" s="15">
        <v>3.2778502756127388</v>
      </c>
      <c r="N14" s="15">
        <v>4.4184471023567653</v>
      </c>
      <c r="O14" s="15">
        <v>-0.34227561127288553</v>
      </c>
      <c r="P14" s="15">
        <v>-5.4966643375307598</v>
      </c>
      <c r="Q14" s="15">
        <v>-8.3421031912896062</v>
      </c>
      <c r="R14" s="15">
        <v>-12.162668525266835</v>
      </c>
      <c r="S14" s="15">
        <v>-12.671239175899615</v>
      </c>
      <c r="T14" s="15">
        <v>-7.1451702277313984</v>
      </c>
      <c r="U14" s="15">
        <v>4.5526381087327792</v>
      </c>
      <c r="V14" s="15">
        <v>0.91829899513881941</v>
      </c>
      <c r="W14" s="15">
        <v>-1.1053376058075415</v>
      </c>
      <c r="X14" s="15">
        <v>-2.5492763090051902</v>
      </c>
      <c r="Y14" s="16">
        <v>-2.2286670646616358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-2.4455738715829991</v>
      </c>
      <c r="AH14" s="62">
        <f t="shared" si="1"/>
        <v>-9.6821303957135303</v>
      </c>
      <c r="AI14" s="62">
        <f t="shared" si="2"/>
        <v>-12.762946210262394</v>
      </c>
      <c r="AJ14" s="63">
        <f t="shared" si="3"/>
        <v>-15.973123629968919</v>
      </c>
    </row>
    <row r="15" spans="1:36" x14ac:dyDescent="0.2">
      <c r="A15" s="13">
        <v>37153</v>
      </c>
      <c r="B15" s="14">
        <v>-1.3202322511942555</v>
      </c>
      <c r="C15" s="15">
        <v>-1.6576882386747958</v>
      </c>
      <c r="D15" s="15">
        <v>-6.04</v>
      </c>
      <c r="E15" s="15">
        <v>-1.2549999999999999</v>
      </c>
      <c r="F15" s="15">
        <v>-1.645</v>
      </c>
      <c r="G15" s="15">
        <v>1.1853924488633858</v>
      </c>
      <c r="H15" s="15">
        <v>-3.8895914933528246</v>
      </c>
      <c r="I15" s="15">
        <v>-4.6511653853164141</v>
      </c>
      <c r="J15" s="15">
        <v>-3.7853330138059249</v>
      </c>
      <c r="K15" s="15">
        <v>-0.57353839951337449</v>
      </c>
      <c r="L15" s="15">
        <v>-0.72411335451072745</v>
      </c>
      <c r="M15" s="15">
        <v>-2.1656303127506042</v>
      </c>
      <c r="N15" s="15">
        <v>-1.2640073957381937</v>
      </c>
      <c r="O15" s="15">
        <v>14.220019997809775</v>
      </c>
      <c r="P15" s="15">
        <v>-2.2123625180878079</v>
      </c>
      <c r="Q15" s="15">
        <v>-3.1914831551766341</v>
      </c>
      <c r="R15" s="15">
        <v>-3.7388041783352399</v>
      </c>
      <c r="S15" s="15">
        <v>-7.9348279600525444</v>
      </c>
      <c r="T15" s="15">
        <v>-3.674021243018192</v>
      </c>
      <c r="U15" s="15">
        <v>20.093038295751498</v>
      </c>
      <c r="V15" s="15">
        <v>9.3973759124579992</v>
      </c>
      <c r="W15" s="15">
        <v>-0.68929664012916092</v>
      </c>
      <c r="X15" s="15">
        <v>-1.464058981695441</v>
      </c>
      <c r="Y15" s="16">
        <v>-3.4635782928307002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-2.403256741630774</v>
      </c>
      <c r="AH15" s="62">
        <f t="shared" si="1"/>
        <v>-9.6609626344688291</v>
      </c>
      <c r="AI15" s="62">
        <f t="shared" si="2"/>
        <v>-12.596414823224931</v>
      </c>
      <c r="AJ15" s="63">
        <f t="shared" si="3"/>
        <v>-15.465263863803736</v>
      </c>
    </row>
    <row r="16" spans="1:36" x14ac:dyDescent="0.2">
      <c r="A16" s="13">
        <v>37154</v>
      </c>
      <c r="B16" s="14">
        <v>-2.3491953385002411</v>
      </c>
      <c r="C16" s="15">
        <v>-3.4556589068550636E-2</v>
      </c>
      <c r="D16" s="15">
        <v>3.2379999999999995</v>
      </c>
      <c r="E16" s="15">
        <v>6.0969999999999978</v>
      </c>
      <c r="F16" s="15">
        <v>4.9980000000000011</v>
      </c>
      <c r="G16" s="15">
        <v>12.659391615829698</v>
      </c>
      <c r="H16" s="15">
        <v>16.979732929933085</v>
      </c>
      <c r="I16" s="15">
        <v>12.290423794571371</v>
      </c>
      <c r="J16" s="15">
        <v>-3.6443503881185961</v>
      </c>
      <c r="K16" s="15">
        <v>6.7424555077094048</v>
      </c>
      <c r="L16" s="15">
        <v>2.9844417317619332E-2</v>
      </c>
      <c r="M16" s="15">
        <v>-3.7393802973164831</v>
      </c>
      <c r="N16" s="15">
        <v>4.6425334320123781</v>
      </c>
      <c r="O16" s="15">
        <v>6.7371788935282382</v>
      </c>
      <c r="P16" s="15">
        <v>-5.9786557938415008</v>
      </c>
      <c r="Q16" s="15">
        <v>-7.09134202951223</v>
      </c>
      <c r="R16" s="15">
        <v>-5.6095519181976492</v>
      </c>
      <c r="S16" s="15">
        <v>-4.8160444534780851</v>
      </c>
      <c r="T16" s="15">
        <v>5.2673030261562133</v>
      </c>
      <c r="U16" s="15">
        <v>7.2375385362371354</v>
      </c>
      <c r="V16" s="15">
        <v>-0.32108413309005002</v>
      </c>
      <c r="W16" s="15">
        <v>1.4820578071959183</v>
      </c>
      <c r="X16" s="15">
        <v>11.199464602189188</v>
      </c>
      <c r="Y16" s="16">
        <v>0.72919554539204867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-2.5176774358490013</v>
      </c>
      <c r="AH16" s="62">
        <f t="shared" si="1"/>
        <v>-9.284270756040117</v>
      </c>
      <c r="AI16" s="62">
        <f t="shared" si="2"/>
        <v>-12.402080354310149</v>
      </c>
      <c r="AJ16" s="63">
        <f t="shared" si="3"/>
        <v>-15.110711307130481</v>
      </c>
    </row>
    <row r="17" spans="1:36" x14ac:dyDescent="0.2">
      <c r="A17" s="13">
        <v>37155</v>
      </c>
      <c r="B17" s="14">
        <v>-0.27885487026453504</v>
      </c>
      <c r="C17" s="15">
        <v>3.9088124880239761</v>
      </c>
      <c r="D17" s="15">
        <v>4.2476367043412431</v>
      </c>
      <c r="E17" s="15">
        <v>3.3286085375222036</v>
      </c>
      <c r="F17" s="15">
        <v>3.9372790995479008</v>
      </c>
      <c r="G17" s="15">
        <v>0.18018805719274766</v>
      </c>
      <c r="H17" s="15">
        <v>15.484164894352073</v>
      </c>
      <c r="I17" s="15">
        <v>5.9335909081586919</v>
      </c>
      <c r="J17" s="15">
        <v>6.180074659985884</v>
      </c>
      <c r="K17" s="15">
        <v>7.3611993243705278</v>
      </c>
      <c r="L17" s="15">
        <v>10.970467814755601</v>
      </c>
      <c r="M17" s="15">
        <v>24.654036858565227</v>
      </c>
      <c r="N17" s="15">
        <v>24.509803058422769</v>
      </c>
      <c r="O17" s="15">
        <v>12.490109094682772</v>
      </c>
      <c r="P17" s="15">
        <v>19.770513568371925</v>
      </c>
      <c r="Q17" s="15">
        <v>13.622785749678698</v>
      </c>
      <c r="R17" s="15">
        <v>-2.7960859676898622</v>
      </c>
      <c r="S17" s="15">
        <v>-8.4091554712369359</v>
      </c>
      <c r="T17" s="15">
        <v>-4.7251683472196113</v>
      </c>
      <c r="U17" s="15">
        <v>8.2743398957745455</v>
      </c>
      <c r="V17" s="15">
        <v>1.671851800011197</v>
      </c>
      <c r="W17" s="15">
        <v>-0.28246689122690682</v>
      </c>
      <c r="X17" s="15">
        <v>1.5765785473632405</v>
      </c>
      <c r="Y17" s="16">
        <v>0.67948251097871548</v>
      </c>
      <c r="AA17" s="24"/>
      <c r="AB17" s="54"/>
      <c r="AC17" s="54"/>
      <c r="AD17" s="54"/>
      <c r="AF17" s="46">
        <v>5</v>
      </c>
      <c r="AG17" s="62">
        <f t="shared" si="0"/>
        <v>-2.184225703426784</v>
      </c>
      <c r="AH17" s="62">
        <f t="shared" si="1"/>
        <v>-9.3262557468011718</v>
      </c>
      <c r="AI17" s="62">
        <f t="shared" si="2"/>
        <v>-12.124016403686404</v>
      </c>
      <c r="AJ17" s="63">
        <f t="shared" si="3"/>
        <v>-15.576991622861298</v>
      </c>
    </row>
    <row r="18" spans="1:36" x14ac:dyDescent="0.2">
      <c r="A18" s="13">
        <v>37156</v>
      </c>
      <c r="B18" s="14">
        <v>-0.79025454796632033</v>
      </c>
      <c r="C18" s="15">
        <v>2.1812098589370663</v>
      </c>
      <c r="D18" s="15">
        <v>0.49536289685217127</v>
      </c>
      <c r="E18" s="15">
        <v>2.498692227401861</v>
      </c>
      <c r="F18" s="15">
        <v>0.17244192230569411</v>
      </c>
      <c r="G18" s="15">
        <v>-2.156190809290095</v>
      </c>
      <c r="H18" s="15">
        <v>-0.35415070359448819</v>
      </c>
      <c r="I18" s="15">
        <v>-2.5455638146784025</v>
      </c>
      <c r="J18" s="15">
        <v>4.8724940515204516</v>
      </c>
      <c r="K18" s="15">
        <v>28.773544242505864</v>
      </c>
      <c r="L18" s="15">
        <v>8.536932470593861</v>
      </c>
      <c r="M18" s="15">
        <v>-1.4781815941007679</v>
      </c>
      <c r="N18" s="15">
        <v>-3.409529833661761</v>
      </c>
      <c r="O18" s="15">
        <v>-4.8977740162776229E-2</v>
      </c>
      <c r="P18" s="15">
        <v>2.0048014731419315</v>
      </c>
      <c r="Q18" s="15">
        <v>-6.4947036740639241</v>
      </c>
      <c r="R18" s="15">
        <v>-5.6499612206158183</v>
      </c>
      <c r="S18" s="15">
        <v>-6.5481079665480237</v>
      </c>
      <c r="T18" s="15">
        <v>-6.3570051015499978</v>
      </c>
      <c r="U18" s="15">
        <v>20.906256577811046</v>
      </c>
      <c r="V18" s="15">
        <v>-1.1641156758885707</v>
      </c>
      <c r="W18" s="15">
        <v>-5.2620216844102714</v>
      </c>
      <c r="X18" s="15">
        <v>-4.2453327030920391</v>
      </c>
      <c r="Y18" s="16">
        <v>-5.936459726127346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-2.8706962512534253</v>
      </c>
      <c r="AH18" s="62">
        <f t="shared" si="1"/>
        <v>-11.172260887464841</v>
      </c>
      <c r="AI18" s="62">
        <f t="shared" si="2"/>
        <v>-14.141055073470755</v>
      </c>
      <c r="AJ18" s="63">
        <f t="shared" si="3"/>
        <v>-18.473040576985028</v>
      </c>
    </row>
    <row r="19" spans="1:36" x14ac:dyDescent="0.2">
      <c r="A19" s="13">
        <v>37157</v>
      </c>
      <c r="B19" s="14">
        <v>-2.6385000145171595</v>
      </c>
      <c r="C19" s="15">
        <v>-3.8621132315088857</v>
      </c>
      <c r="D19" s="15">
        <v>-2.1183747976414136</v>
      </c>
      <c r="E19" s="15">
        <v>-2.4215011181662121</v>
      </c>
      <c r="F19" s="15">
        <v>-2.4690290718417653</v>
      </c>
      <c r="G19" s="15">
        <v>-4.0356268602382848</v>
      </c>
      <c r="H19" s="15">
        <v>-4.2744441882028514</v>
      </c>
      <c r="I19" s="15">
        <v>-8.2639235726465152</v>
      </c>
      <c r="J19" s="15">
        <v>-7.8756542639226303</v>
      </c>
      <c r="K19" s="15">
        <v>-6.3171334777245747</v>
      </c>
      <c r="L19" s="15">
        <v>-6.2797699276498093</v>
      </c>
      <c r="M19" s="15">
        <v>-4.5727447421845753</v>
      </c>
      <c r="N19" s="15">
        <v>-2.7074929434842048</v>
      </c>
      <c r="O19" s="15">
        <v>-1.7164613925137111</v>
      </c>
      <c r="P19" s="15">
        <v>-7.4198514157639153</v>
      </c>
      <c r="Q19" s="15">
        <v>-6.934329088984299</v>
      </c>
      <c r="R19" s="15">
        <v>-5.8093655014136658</v>
      </c>
      <c r="S19" s="15">
        <v>-6.0759624823613265</v>
      </c>
      <c r="T19" s="15">
        <v>-10.286398628003472</v>
      </c>
      <c r="U19" s="15">
        <v>-1.1705498955143518</v>
      </c>
      <c r="V19" s="15">
        <v>-8.1050696269584463</v>
      </c>
      <c r="W19" s="15">
        <v>-8.0140381357946886</v>
      </c>
      <c r="X19" s="15">
        <v>-3.1763341179128979</v>
      </c>
      <c r="Y19" s="16">
        <v>-3.5240632925973649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-0.22461182652429668</v>
      </c>
      <c r="AH19" s="62">
        <f t="shared" si="1"/>
        <v>-13.009623634990549</v>
      </c>
      <c r="AI19" s="62">
        <f t="shared" si="2"/>
        <v>-16.796424701551846</v>
      </c>
      <c r="AJ19" s="63">
        <f t="shared" si="3"/>
        <v>-24.664223182335387</v>
      </c>
    </row>
    <row r="20" spans="1:36" x14ac:dyDescent="0.2">
      <c r="A20" s="13">
        <v>37158</v>
      </c>
      <c r="B20" s="14">
        <v>-2.38072983079606</v>
      </c>
      <c r="C20" s="15">
        <v>-1.4527595404801641</v>
      </c>
      <c r="D20" s="15">
        <v>-0.9907787820824403</v>
      </c>
      <c r="E20" s="15">
        <v>-0.43703186036252362</v>
      </c>
      <c r="F20" s="15">
        <v>0.96424215292746851</v>
      </c>
      <c r="G20" s="15">
        <v>4.9949621897347782</v>
      </c>
      <c r="H20" s="15">
        <v>18.751832654679465</v>
      </c>
      <c r="I20" s="15">
        <v>-11.8488124039099</v>
      </c>
      <c r="J20" s="15">
        <v>-4.9657417418335932</v>
      </c>
      <c r="K20" s="15">
        <v>-9.8522099934683176</v>
      </c>
      <c r="L20" s="15">
        <v>-9.434802039476633</v>
      </c>
      <c r="M20" s="15">
        <v>2.2814042959215399</v>
      </c>
      <c r="N20" s="15">
        <v>16.484438270488198</v>
      </c>
      <c r="O20" s="15">
        <v>22.174431745153917</v>
      </c>
      <c r="P20" s="15">
        <v>3.3364691534491513</v>
      </c>
      <c r="Q20" s="15">
        <v>-0.32906377700645351</v>
      </c>
      <c r="R20" s="15">
        <v>-13.710927474290454</v>
      </c>
      <c r="S20" s="15">
        <v>-12.018423345723392</v>
      </c>
      <c r="T20" s="15">
        <v>5.2763038808941261</v>
      </c>
      <c r="U20" s="15">
        <v>12.991266154387098</v>
      </c>
      <c r="V20" s="15">
        <v>2.554847167420256</v>
      </c>
      <c r="W20" s="15">
        <v>1.6514456548070839</v>
      </c>
      <c r="X20" s="15">
        <v>2.9727450108167766</v>
      </c>
      <c r="Y20" s="16">
        <v>5.2915043445968486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-5.1930051888627151</v>
      </c>
      <c r="AH20" s="62">
        <f t="shared" si="1"/>
        <v>-13.3534732335243</v>
      </c>
      <c r="AI20" s="62">
        <f t="shared" si="2"/>
        <v>-16.893716940023516</v>
      </c>
      <c r="AJ20" s="63">
        <f t="shared" si="3"/>
        <v>-24.465446250959161</v>
      </c>
    </row>
    <row r="21" spans="1:36" x14ac:dyDescent="0.2">
      <c r="A21" s="13">
        <v>37159</v>
      </c>
      <c r="B21" s="14">
        <v>6.6586236189014798</v>
      </c>
      <c r="C21" s="15">
        <v>12.36146509417722</v>
      </c>
      <c r="D21" s="15">
        <v>9.9903906525057913</v>
      </c>
      <c r="E21" s="15">
        <v>3.2332827888653526</v>
      </c>
      <c r="F21" s="15">
        <v>5.2131837607149585</v>
      </c>
      <c r="G21" s="15">
        <v>5.0151931313969982</v>
      </c>
      <c r="H21" s="15">
        <v>15.353499219650583</v>
      </c>
      <c r="I21" s="15">
        <v>12.891787112290825</v>
      </c>
      <c r="J21" s="15">
        <v>9.2770358024197286</v>
      </c>
      <c r="K21" s="15">
        <v>2.1685780342355692</v>
      </c>
      <c r="L21" s="15">
        <v>-2.3942724585761361</v>
      </c>
      <c r="M21" s="15">
        <v>-2.4212333716434529</v>
      </c>
      <c r="N21" s="15">
        <v>-2.4298076812732177</v>
      </c>
      <c r="O21" s="15">
        <v>26.4577246833</v>
      </c>
      <c r="P21" s="15">
        <v>-2.0258526635822207</v>
      </c>
      <c r="Q21" s="15">
        <v>-9.8629452319635895</v>
      </c>
      <c r="R21" s="15">
        <v>-4.7039387770427048</v>
      </c>
      <c r="S21" s="15">
        <v>-4.5918713540670346</v>
      </c>
      <c r="T21" s="15">
        <v>-5.1227775546733945</v>
      </c>
      <c r="U21" s="15">
        <v>23.01653761421732</v>
      </c>
      <c r="V21" s="15">
        <v>-4.465446226603305</v>
      </c>
      <c r="W21" s="15">
        <v>-3.4913872666666705</v>
      </c>
      <c r="X21" s="15">
        <v>-1.2734615003591827</v>
      </c>
      <c r="Y21" s="16">
        <v>-2.4867798945856627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-6.4153986441689881</v>
      </c>
      <c r="AH21" s="62">
        <f t="shared" si="1"/>
        <v>-16.412435809939918</v>
      </c>
      <c r="AI21" s="62">
        <f t="shared" si="2"/>
        <v>-19.975074920038502</v>
      </c>
      <c r="AJ21" s="63">
        <f t="shared" si="3"/>
        <v>-26.358767209549846</v>
      </c>
    </row>
    <row r="22" spans="1:36" x14ac:dyDescent="0.2">
      <c r="A22" s="13">
        <v>37160</v>
      </c>
      <c r="B22" s="14">
        <v>-0.85219249200688196</v>
      </c>
      <c r="C22" s="15">
        <v>-0.87782530972362949</v>
      </c>
      <c r="D22" s="15">
        <v>0.44515956933892298</v>
      </c>
      <c r="E22" s="15">
        <v>-0.60284383391057617</v>
      </c>
      <c r="F22" s="15">
        <v>1.3620203876863428</v>
      </c>
      <c r="G22" s="15">
        <v>-0.65240486347374116</v>
      </c>
      <c r="H22" s="15">
        <v>6.3365109919352811</v>
      </c>
      <c r="I22" s="15">
        <v>-7.7090099628368201</v>
      </c>
      <c r="J22" s="15">
        <v>-9.9888332714726538</v>
      </c>
      <c r="K22" s="15">
        <v>-10.673037380483983</v>
      </c>
      <c r="L22" s="15">
        <v>-14.64201616869688</v>
      </c>
      <c r="M22" s="15">
        <v>-14.715919349625459</v>
      </c>
      <c r="N22" s="15">
        <v>-14.015140326510341</v>
      </c>
      <c r="O22" s="15">
        <v>-13.519569210298542</v>
      </c>
      <c r="P22" s="15">
        <v>-10.800461877830109</v>
      </c>
      <c r="Q22" s="15">
        <v>-12.88240965446677</v>
      </c>
      <c r="R22" s="15">
        <v>-11.532171220272168</v>
      </c>
      <c r="S22" s="15">
        <v>-16.542236319528591</v>
      </c>
      <c r="T22" s="15">
        <v>-11.747973669350074</v>
      </c>
      <c r="U22" s="15">
        <v>-6.5856618300213192</v>
      </c>
      <c r="V22" s="15">
        <v>-13.01509045438095</v>
      </c>
      <c r="W22" s="15">
        <v>-7.4122633470723045</v>
      </c>
      <c r="X22" s="15">
        <v>-3.5570500066655804</v>
      </c>
      <c r="Y22" s="16">
        <v>-1.8289512911812515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-3.883658358217922</v>
      </c>
      <c r="AH22" s="62">
        <f t="shared" si="1"/>
        <v>-13.467023701593259</v>
      </c>
      <c r="AI22" s="62">
        <f t="shared" si="2"/>
        <v>-19.880338777320912</v>
      </c>
      <c r="AJ22" s="63">
        <f t="shared" si="3"/>
        <v>-27.851694520037977</v>
      </c>
    </row>
    <row r="23" spans="1:36" x14ac:dyDescent="0.2">
      <c r="A23" s="13">
        <v>37161</v>
      </c>
      <c r="B23" s="14">
        <v>0.8623694063548939</v>
      </c>
      <c r="C23" s="15">
        <v>1.7354731051679195</v>
      </c>
      <c r="D23" s="15">
        <v>4.5185073035988648</v>
      </c>
      <c r="E23" s="15">
        <v>4.1117862915101604</v>
      </c>
      <c r="F23" s="15">
        <v>3.658801933150805</v>
      </c>
      <c r="G23" s="15">
        <v>1.4429234031445439</v>
      </c>
      <c r="H23" s="15">
        <v>-1.235961899577287</v>
      </c>
      <c r="I23" s="15">
        <v>-6.4279840549093201</v>
      </c>
      <c r="J23" s="15">
        <v>-4.1793717156282</v>
      </c>
      <c r="K23" s="15">
        <v>-6.5720464858976371</v>
      </c>
      <c r="L23" s="15">
        <v>-6.2412138626946891</v>
      </c>
      <c r="M23" s="15">
        <v>-5.8790353821275296</v>
      </c>
      <c r="N23" s="15">
        <v>-7.281767344669646</v>
      </c>
      <c r="O23" s="15">
        <v>-6.4050243827220008</v>
      </c>
      <c r="P23" s="15">
        <v>-6.5349405574193931</v>
      </c>
      <c r="Q23" s="15">
        <v>-6.7485223716378044</v>
      </c>
      <c r="R23" s="15">
        <v>-6.0108823674665395</v>
      </c>
      <c r="S23" s="15">
        <v>-8.5390895380219121</v>
      </c>
      <c r="T23" s="15">
        <v>-4.2833066411763525</v>
      </c>
      <c r="U23" s="15">
        <v>-6.5975407885571755</v>
      </c>
      <c r="V23" s="15">
        <v>-7.3370211641670835</v>
      </c>
      <c r="W23" s="15">
        <v>-4.7792800031178793</v>
      </c>
      <c r="X23" s="15">
        <v>-2.2124766393637429</v>
      </c>
      <c r="Y23" s="16">
        <v>-2.278967761715144</v>
      </c>
      <c r="AA23" s="24"/>
      <c r="AB23" s="54"/>
      <c r="AC23" s="54"/>
      <c r="AD23" s="54"/>
      <c r="AF23" s="46">
        <v>11</v>
      </c>
      <c r="AG23" s="62">
        <f t="shared" si="0"/>
        <v>-4.4275432113829343</v>
      </c>
      <c r="AH23" s="62">
        <f t="shared" si="1"/>
        <v>-14.265572792775924</v>
      </c>
      <c r="AI23" s="62">
        <f t="shared" si="2"/>
        <v>-19.664975319462922</v>
      </c>
      <c r="AJ23" s="63">
        <f t="shared" si="3"/>
        <v>-27.394724833002297</v>
      </c>
    </row>
    <row r="24" spans="1:36" x14ac:dyDescent="0.2">
      <c r="A24" s="13">
        <v>37162</v>
      </c>
      <c r="B24" s="14">
        <v>-0.25167967206976982</v>
      </c>
      <c r="C24" s="15">
        <v>1.0244515890554986</v>
      </c>
      <c r="D24" s="15">
        <v>1.7634894909951448</v>
      </c>
      <c r="E24" s="15">
        <v>-1.7708290501022201</v>
      </c>
      <c r="F24" s="15">
        <v>-2.6238622607948248</v>
      </c>
      <c r="G24" s="15">
        <v>-1.2567973386278553</v>
      </c>
      <c r="H24" s="15">
        <v>-2.1691048650316844</v>
      </c>
      <c r="I24" s="15">
        <v>-1.6075662233234809</v>
      </c>
      <c r="J24" s="15">
        <v>-2.7311626153741919</v>
      </c>
      <c r="K24" s="15">
        <v>6.0195375891149467</v>
      </c>
      <c r="L24" s="15">
        <v>6.4297483323953806</v>
      </c>
      <c r="M24" s="15">
        <v>3.9661044523620355</v>
      </c>
      <c r="N24" s="15">
        <v>-0.15090801232621942</v>
      </c>
      <c r="O24" s="15">
        <v>-2.1558465158489852</v>
      </c>
      <c r="P24" s="15">
        <v>-2.1240447036400916</v>
      </c>
      <c r="Q24" s="15">
        <v>-1.5363827454622552</v>
      </c>
      <c r="R24" s="15">
        <v>-3.0859149713093394</v>
      </c>
      <c r="S24" s="15">
        <v>-9.0910351531866134</v>
      </c>
      <c r="T24" s="15">
        <v>-8.4582180355893328</v>
      </c>
      <c r="U24" s="15">
        <v>-8.4541472364195229</v>
      </c>
      <c r="V24" s="15">
        <v>-8.6593234068552967</v>
      </c>
      <c r="W24" s="15">
        <v>-6.9861387720954866</v>
      </c>
      <c r="X24" s="15">
        <v>-4.0474723449652217</v>
      </c>
      <c r="Y24" s="16">
        <v>-4.2967913096997528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-4.3996883181214308</v>
      </c>
      <c r="AH24" s="62">
        <f t="shared" si="1"/>
        <v>-14.912111474887917</v>
      </c>
      <c r="AI24" s="62">
        <f t="shared" si="2"/>
        <v>-19.164327653541719</v>
      </c>
      <c r="AJ24" s="63">
        <f t="shared" si="3"/>
        <v>-26.911238917640958</v>
      </c>
    </row>
    <row r="25" spans="1:36" x14ac:dyDescent="0.2">
      <c r="A25" s="13">
        <v>37163</v>
      </c>
      <c r="B25" s="14">
        <v>-1.1438669147075764</v>
      </c>
      <c r="C25" s="15">
        <v>-1.9896440166315426</v>
      </c>
      <c r="D25" s="15">
        <v>-2.9848483170444435</v>
      </c>
      <c r="E25" s="15">
        <v>-0.89687961503184965</v>
      </c>
      <c r="F25" s="15">
        <v>-0.48282177091452994</v>
      </c>
      <c r="G25" s="15">
        <v>-0.58382193213386202</v>
      </c>
      <c r="H25" s="15">
        <v>-1.696373363655475</v>
      </c>
      <c r="I25" s="15">
        <v>-6.8010595000344338</v>
      </c>
      <c r="J25" s="15">
        <v>-5.7618413640258233</v>
      </c>
      <c r="K25" s="15">
        <v>-8.5678152357025326</v>
      </c>
      <c r="L25" s="15">
        <v>-6.8965984521348247</v>
      </c>
      <c r="M25" s="15">
        <v>-4.7475190779242737</v>
      </c>
      <c r="N25" s="15">
        <v>-4.8098258698804983</v>
      </c>
      <c r="O25" s="15">
        <v>-6.2973366125284009</v>
      </c>
      <c r="P25" s="15">
        <v>-9.1782009376718214</v>
      </c>
      <c r="Q25" s="15">
        <v>-11.928660259776283</v>
      </c>
      <c r="R25" s="15">
        <v>-8.6977223232273602</v>
      </c>
      <c r="S25" s="15">
        <v>-6.3161992347680602</v>
      </c>
      <c r="T25" s="15">
        <v>-3.5051534388750376</v>
      </c>
      <c r="U25" s="15">
        <v>-5.6573232017726802</v>
      </c>
      <c r="V25" s="15">
        <v>-6.3817416795938513</v>
      </c>
      <c r="W25" s="15">
        <v>-5.0051135722158016</v>
      </c>
      <c r="X25" s="15">
        <v>-5.004706876488175</v>
      </c>
      <c r="Y25" s="16">
        <v>-4.2454163788146033</v>
      </c>
      <c r="AA25" s="35" t="s">
        <v>18</v>
      </c>
      <c r="AB25" s="55">
        <f t="shared" ref="AB25:AD28" si="4">AA45-$AB$31</f>
        <v>-7.7508378004347449</v>
      </c>
      <c r="AC25" s="55">
        <f t="shared" si="4"/>
        <v>-4.6624200571432644</v>
      </c>
      <c r="AD25" s="56">
        <f t="shared" si="4"/>
        <v>-6.7213652193375832</v>
      </c>
      <c r="AF25" s="46">
        <v>13</v>
      </c>
      <c r="AG25" s="62">
        <f t="shared" si="0"/>
        <v>-4.2465251578683656</v>
      </c>
      <c r="AH25" s="62">
        <f t="shared" si="1"/>
        <v>-14.898284729865479</v>
      </c>
      <c r="AI25" s="62">
        <f t="shared" si="2"/>
        <v>-18.961240579004262</v>
      </c>
      <c r="AJ25" s="63">
        <f t="shared" si="3"/>
        <v>-26.612618588596561</v>
      </c>
    </row>
    <row r="26" spans="1:36" x14ac:dyDescent="0.2">
      <c r="A26" s="13">
        <v>37164</v>
      </c>
      <c r="B26" s="14">
        <v>-1.3702974741547713</v>
      </c>
      <c r="C26" s="15">
        <v>-9.8411842960908658E-2</v>
      </c>
      <c r="D26" s="15">
        <v>0.99338996407008118</v>
      </c>
      <c r="E26" s="15">
        <v>0.92926959789190455</v>
      </c>
      <c r="F26" s="15">
        <v>0.79919753795070392</v>
      </c>
      <c r="G26" s="15">
        <v>-0.81687796066181484</v>
      </c>
      <c r="H26" s="15">
        <v>-0.54920323263341508</v>
      </c>
      <c r="I26" s="15">
        <v>-2.731950900511146</v>
      </c>
      <c r="J26" s="15">
        <v>-2.8880611917705004</v>
      </c>
      <c r="K26" s="15">
        <v>-4.3073840999444251</v>
      </c>
      <c r="L26" s="15">
        <v>-6.5742119528320586</v>
      </c>
      <c r="M26" s="15">
        <v>-7.4792016637586372</v>
      </c>
      <c r="N26" s="15">
        <v>-6.6724413299686454</v>
      </c>
      <c r="O26" s="15">
        <v>-5.8238285872812945</v>
      </c>
      <c r="P26" s="15">
        <v>-5.2997109691086877</v>
      </c>
      <c r="Q26" s="15">
        <v>-5.6220301631367207</v>
      </c>
      <c r="R26" s="15">
        <v>-5.6902221927822154</v>
      </c>
      <c r="S26" s="15">
        <v>-5.4866834319426658</v>
      </c>
      <c r="T26" s="15">
        <v>3.2524112385290316</v>
      </c>
      <c r="U26" s="15">
        <v>22.976510293570925</v>
      </c>
      <c r="V26" s="15">
        <v>8.9631657635929862</v>
      </c>
      <c r="W26" s="15">
        <v>-3.6434471167709432</v>
      </c>
      <c r="X26" s="15">
        <v>-4.4472712495755005</v>
      </c>
      <c r="Y26" s="16">
        <v>-1.6524717715923067</v>
      </c>
      <c r="AA26" s="35" t="s">
        <v>19</v>
      </c>
      <c r="AB26" s="55">
        <f t="shared" si="4"/>
        <v>-17.232174142657733</v>
      </c>
      <c r="AC26" s="55">
        <f t="shared" si="4"/>
        <v>-12.53589531600721</v>
      </c>
      <c r="AD26" s="56">
        <f t="shared" si="4"/>
        <v>-15.66674786710756</v>
      </c>
      <c r="AF26" s="46">
        <v>14</v>
      </c>
      <c r="AG26" s="62">
        <f t="shared" si="0"/>
        <v>-2.0899937252125014</v>
      </c>
      <c r="AH26" s="62">
        <f t="shared" si="1"/>
        <v>-12.53668407201333</v>
      </c>
      <c r="AI26" s="62">
        <f t="shared" si="2"/>
        <v>-17.823165713460231</v>
      </c>
      <c r="AJ26" s="63">
        <f t="shared" si="3"/>
        <v>-27.246385415464513</v>
      </c>
    </row>
    <row r="27" spans="1:36" x14ac:dyDescent="0.2">
      <c r="A27" s="13">
        <v>37165</v>
      </c>
      <c r="B27" s="14">
        <v>-2.5102892988061036</v>
      </c>
      <c r="C27" s="15">
        <v>-0.67313304317286438</v>
      </c>
      <c r="D27" s="15">
        <v>-0.10371065884231534</v>
      </c>
      <c r="E27" s="15">
        <v>5.2032819414945308E-2</v>
      </c>
      <c r="F27" s="15">
        <v>0.83629007815239298</v>
      </c>
      <c r="G27" s="15">
        <v>2.9374176679585347</v>
      </c>
      <c r="H27" s="15">
        <v>26.684372584513135</v>
      </c>
      <c r="I27" s="15">
        <v>-1.8895069100116046</v>
      </c>
      <c r="J27" s="15">
        <v>-2.8518097542134662</v>
      </c>
      <c r="K27" s="15">
        <v>-3.0129058806488977</v>
      </c>
      <c r="L27" s="15">
        <v>-4.4417951765556722</v>
      </c>
      <c r="M27" s="15">
        <v>-4.4715258875131525</v>
      </c>
      <c r="N27" s="15">
        <v>-3.0127638224502888</v>
      </c>
      <c r="O27" s="15">
        <v>-4.4252029667271344</v>
      </c>
      <c r="P27" s="15">
        <v>-8.5242369102855022</v>
      </c>
      <c r="Q27" s="15">
        <v>-8.5557501491431687</v>
      </c>
      <c r="R27" s="15">
        <v>-8.5082809898393066</v>
      </c>
      <c r="S27" s="15">
        <v>-8.4645122682044303</v>
      </c>
      <c r="T27" s="15">
        <v>-2.648739229797723</v>
      </c>
      <c r="U27" s="15">
        <v>3.4067199319517982</v>
      </c>
      <c r="V27" s="15">
        <v>-5.2531468345639993</v>
      </c>
      <c r="W27" s="15">
        <v>-5.1699498780269408</v>
      </c>
      <c r="X27" s="15">
        <v>-2.9582941795782887</v>
      </c>
      <c r="Y27" s="16">
        <v>-0.92164761142941742</v>
      </c>
      <c r="AA27" s="35" t="s">
        <v>20</v>
      </c>
      <c r="AB27" s="55">
        <f t="shared" si="4"/>
        <v>-22.175699595938756</v>
      </c>
      <c r="AC27" s="55">
        <f t="shared" si="4"/>
        <v>-15.8611426405974</v>
      </c>
      <c r="AD27" s="56">
        <f t="shared" si="4"/>
        <v>-20.070847277491641</v>
      </c>
      <c r="AF27" s="46">
        <v>15</v>
      </c>
      <c r="AG27" s="62">
        <f t="shared" si="0"/>
        <v>-5.4129499423189049</v>
      </c>
      <c r="AH27" s="62">
        <f t="shared" si="1"/>
        <v>-13.966129588694438</v>
      </c>
      <c r="AI27" s="62">
        <f t="shared" si="2"/>
        <v>-18.606620644418136</v>
      </c>
      <c r="AJ27" s="63">
        <f t="shared" si="3"/>
        <v>-26.706020130718201</v>
      </c>
    </row>
    <row r="28" spans="1:36" x14ac:dyDescent="0.2">
      <c r="A28" s="13">
        <v>37166</v>
      </c>
      <c r="B28" s="14">
        <v>1.404517334173967</v>
      </c>
      <c r="C28" s="15">
        <v>1.6549750785348749</v>
      </c>
      <c r="D28" s="15">
        <v>1.6210872992604237</v>
      </c>
      <c r="E28" s="15">
        <v>0.40748606082699013</v>
      </c>
      <c r="F28" s="15">
        <v>1.4023744179699076</v>
      </c>
      <c r="G28" s="15">
        <v>0.4301689061086158</v>
      </c>
      <c r="H28" s="15">
        <v>3.7901980291881507</v>
      </c>
      <c r="I28" s="15">
        <v>-2.1923982389403349</v>
      </c>
      <c r="J28" s="15">
        <v>-1.7841917927936279</v>
      </c>
      <c r="K28" s="15">
        <v>-3.0950186084993909</v>
      </c>
      <c r="L28" s="15">
        <v>-0.94807954137272077</v>
      </c>
      <c r="M28" s="15">
        <v>-0.53224140858598545</v>
      </c>
      <c r="N28" s="15">
        <v>-0.15356971877899994</v>
      </c>
      <c r="O28" s="15">
        <v>2.5139348328298894E-2</v>
      </c>
      <c r="P28" s="15">
        <v>0.10484701614160485</v>
      </c>
      <c r="Q28" s="15">
        <v>-3.2816715379757326</v>
      </c>
      <c r="R28" s="15">
        <v>-1.3782476432982982</v>
      </c>
      <c r="S28" s="15">
        <v>-2.5504341157546122</v>
      </c>
      <c r="T28" s="15">
        <v>6.0657049831312406</v>
      </c>
      <c r="U28" s="15">
        <v>6.1269962685945565</v>
      </c>
      <c r="V28" s="15">
        <v>2.8392235980631071</v>
      </c>
      <c r="W28" s="15">
        <v>1.1296858904921194</v>
      </c>
      <c r="X28" s="15">
        <v>0.61785226160933604</v>
      </c>
      <c r="Y28" s="16">
        <v>3.233391786384086</v>
      </c>
      <c r="AA28" s="38">
        <f>$A$40</f>
        <v>37178</v>
      </c>
      <c r="AB28" s="57">
        <f t="shared" si="4"/>
        <v>-29.236083387751094</v>
      </c>
      <c r="AC28" s="57">
        <f t="shared" si="4"/>
        <v>-19.49769837893507</v>
      </c>
      <c r="AD28" s="58">
        <f t="shared" si="4"/>
        <v>-25.989955051479082</v>
      </c>
      <c r="AF28" s="46">
        <v>16</v>
      </c>
      <c r="AG28" s="62">
        <f t="shared" si="0"/>
        <v>-7.0393125411733024</v>
      </c>
      <c r="AH28" s="62">
        <f t="shared" si="1"/>
        <v>-13.921288647653352</v>
      </c>
      <c r="AI28" s="62">
        <f t="shared" si="2"/>
        <v>-18.596643583484607</v>
      </c>
      <c r="AJ28" s="63">
        <f t="shared" si="3"/>
        <v>-26.169561911479562</v>
      </c>
    </row>
    <row r="29" spans="1:36" x14ac:dyDescent="0.2">
      <c r="A29" s="13">
        <v>37167</v>
      </c>
      <c r="B29" s="14">
        <v>7.5068969831160892</v>
      </c>
      <c r="C29" s="15">
        <v>-1.5682201141554408</v>
      </c>
      <c r="D29" s="15">
        <v>0.66833233845382978</v>
      </c>
      <c r="E29" s="15">
        <v>-0.49640174361339007</v>
      </c>
      <c r="F29" s="15">
        <v>0.80276423407516084</v>
      </c>
      <c r="G29" s="15">
        <v>0.73069700271275906</v>
      </c>
      <c r="H29" s="15">
        <v>6.5961191246450817</v>
      </c>
      <c r="I29" s="15">
        <v>3.7418831990179875</v>
      </c>
      <c r="J29" s="15">
        <v>1.3343077420514788</v>
      </c>
      <c r="K29" s="15">
        <v>-1.3651658743910318</v>
      </c>
      <c r="L29" s="15">
        <v>2.9607290449206474</v>
      </c>
      <c r="M29" s="15">
        <v>16.829678081592</v>
      </c>
      <c r="N29" s="15">
        <v>-2.2716469446666814</v>
      </c>
      <c r="O29" s="15">
        <v>-3.9787876261764019</v>
      </c>
      <c r="P29" s="15">
        <v>2.234817499129111</v>
      </c>
      <c r="Q29" s="15">
        <v>2.3638888977185069</v>
      </c>
      <c r="R29" s="15">
        <v>2.4262251558381678</v>
      </c>
      <c r="S29" s="15">
        <v>-6.7761742380247654</v>
      </c>
      <c r="T29" s="15">
        <v>-4.6824005706736536</v>
      </c>
      <c r="U29" s="15">
        <v>1.0731942333933517</v>
      </c>
      <c r="V29" s="15">
        <v>3.673541952196306</v>
      </c>
      <c r="W29" s="15">
        <v>7.1543867967000168</v>
      </c>
      <c r="X29" s="15">
        <v>1.9845104774575866</v>
      </c>
      <c r="Y29" s="16">
        <v>1.1307168131979566</v>
      </c>
      <c r="AF29" s="46">
        <v>17</v>
      </c>
      <c r="AG29" s="62">
        <f t="shared" si="0"/>
        <v>-7.8885459109842344</v>
      </c>
      <c r="AH29" s="62">
        <f t="shared" si="1"/>
        <v>-14.290975480427443</v>
      </c>
      <c r="AI29" s="62">
        <f t="shared" si="2"/>
        <v>-18.588027842585308</v>
      </c>
      <c r="AJ29" s="63">
        <f t="shared" si="3"/>
        <v>-26.164317249547857</v>
      </c>
    </row>
    <row r="30" spans="1:36" ht="13.5" thickBot="1" x14ac:dyDescent="0.25">
      <c r="A30" s="13">
        <v>37168</v>
      </c>
      <c r="B30" s="14">
        <v>-0.32014196400205464</v>
      </c>
      <c r="C30" s="15">
        <v>0.61157903446584783</v>
      </c>
      <c r="D30" s="15">
        <v>1.2028428682154306</v>
      </c>
      <c r="E30" s="15">
        <v>0.5545449631137096</v>
      </c>
      <c r="F30" s="15">
        <v>1.1471033392328422</v>
      </c>
      <c r="G30" s="15">
        <v>-1.014342926417882</v>
      </c>
      <c r="H30" s="15">
        <v>3.3461458087018201</v>
      </c>
      <c r="I30" s="15">
        <v>-4.39818849574322</v>
      </c>
      <c r="J30" s="15">
        <v>-5.3391286055122755</v>
      </c>
      <c r="K30" s="15">
        <v>4.1141715476121945</v>
      </c>
      <c r="L30" s="15">
        <v>17.01004670044237</v>
      </c>
      <c r="M30" s="15">
        <v>5.1724361873218605</v>
      </c>
      <c r="N30" s="15">
        <v>3.6867509338404894</v>
      </c>
      <c r="O30" s="15">
        <v>8.4611270732102817</v>
      </c>
      <c r="P30" s="15">
        <v>2.1354639671579498</v>
      </c>
      <c r="Q30" s="15">
        <v>0.54154737821759369</v>
      </c>
      <c r="R30" s="15">
        <v>0.43172563824277077</v>
      </c>
      <c r="S30" s="15">
        <v>-5.8057692397736922</v>
      </c>
      <c r="T30" s="15">
        <v>-4.8405952248040975</v>
      </c>
      <c r="U30" s="15">
        <v>-2.9774503737756461</v>
      </c>
      <c r="V30" s="15">
        <v>-4.0868202090991517</v>
      </c>
      <c r="W30" s="15">
        <v>-5.5025081817154202</v>
      </c>
      <c r="X30" s="15">
        <v>-2.6672697723165264</v>
      </c>
      <c r="Y30" s="16">
        <v>2.4801801076835659</v>
      </c>
      <c r="AA30" s="24" t="s">
        <v>26</v>
      </c>
      <c r="AF30" s="46">
        <v>18</v>
      </c>
      <c r="AG30" s="62">
        <f t="shared" si="0"/>
        <v>-10.035478317021523</v>
      </c>
      <c r="AH30" s="62">
        <f t="shared" si="1"/>
        <v>-17.729688296370416</v>
      </c>
      <c r="AI30" s="62">
        <f t="shared" si="2"/>
        <v>-19.930089785239431</v>
      </c>
      <c r="AJ30" s="63">
        <f t="shared" si="3"/>
        <v>-26.705743986925476</v>
      </c>
    </row>
    <row r="31" spans="1:36" ht="13.5" thickBot="1" x14ac:dyDescent="0.25">
      <c r="A31" s="13">
        <v>37169</v>
      </c>
      <c r="B31" s="14">
        <v>9.4419799394472115</v>
      </c>
      <c r="C31" s="15">
        <v>7.4166518737632678</v>
      </c>
      <c r="D31" s="15">
        <v>7.9747938448741955</v>
      </c>
      <c r="E31" s="15">
        <v>6.9494345697767663</v>
      </c>
      <c r="F31" s="15">
        <v>3.7845817587148431</v>
      </c>
      <c r="G31" s="15">
        <v>-2.0606255893411323</v>
      </c>
      <c r="H31" s="15">
        <v>3.4168754280850386</v>
      </c>
      <c r="I31" s="15">
        <v>-7.0952287334100461</v>
      </c>
      <c r="J31" s="15">
        <v>-9.602076525699264</v>
      </c>
      <c r="K31" s="15">
        <v>-1.6022701219212081</v>
      </c>
      <c r="L31" s="15">
        <v>2.3891401322657408</v>
      </c>
      <c r="M31" s="15">
        <v>7.9366280880731246</v>
      </c>
      <c r="N31" s="15">
        <v>11.3553846801281</v>
      </c>
      <c r="O31" s="15">
        <v>7.5894238089907269</v>
      </c>
      <c r="P31" s="15">
        <v>1.9951196572769021</v>
      </c>
      <c r="Q31" s="15">
        <v>-2.1574731955014101</v>
      </c>
      <c r="R31" s="15">
        <v>-3.9449540037660427</v>
      </c>
      <c r="S31" s="15">
        <v>-5.911442856431588</v>
      </c>
      <c r="T31" s="15">
        <v>-2.3260452948098198</v>
      </c>
      <c r="U31" s="15">
        <v>-4.6353432707828865</v>
      </c>
      <c r="V31" s="15">
        <v>-2.8841337440906436</v>
      </c>
      <c r="W31" s="15">
        <v>-3.8535930823063183</v>
      </c>
      <c r="X31" s="15">
        <v>-4.9038758572402585</v>
      </c>
      <c r="Y31" s="16">
        <v>-6.0862839879154009</v>
      </c>
      <c r="AA31" s="24" t="s">
        <v>25</v>
      </c>
      <c r="AB31" s="44">
        <v>1.1499999999999999</v>
      </c>
      <c r="AF31" s="46">
        <v>19</v>
      </c>
      <c r="AG31" s="62">
        <f t="shared" si="0"/>
        <v>-7.2025638680141668</v>
      </c>
      <c r="AH31" s="62">
        <f t="shared" si="1"/>
        <v>-18.210499530320881</v>
      </c>
      <c r="AI31" s="62">
        <f t="shared" si="2"/>
        <v>-23.14515467425845</v>
      </c>
      <c r="AJ31" s="63">
        <f t="shared" si="3"/>
        <v>-31.138987216344034</v>
      </c>
    </row>
    <row r="32" spans="1:36" x14ac:dyDescent="0.2">
      <c r="A32" s="13">
        <v>37170</v>
      </c>
      <c r="B32" s="14">
        <v>1.7529477351775959</v>
      </c>
      <c r="C32" s="15">
        <v>-0.13267415302626517</v>
      </c>
      <c r="D32" s="15">
        <v>-1.3163068146059906</v>
      </c>
      <c r="E32" s="15">
        <v>-0.86741496241227267</v>
      </c>
      <c r="F32" s="15">
        <v>-2.0538214153667411</v>
      </c>
      <c r="G32" s="15">
        <v>-0.35926550202153607</v>
      </c>
      <c r="H32" s="15">
        <v>-3.935699165668499</v>
      </c>
      <c r="I32" s="15">
        <v>-4.1407141737192461</v>
      </c>
      <c r="J32" s="15">
        <v>1.5353529056200657</v>
      </c>
      <c r="K32" s="15">
        <v>2.3121891188669537</v>
      </c>
      <c r="L32" s="15">
        <v>-4.6251778654834048</v>
      </c>
      <c r="M32" s="15">
        <v>-8.1343920906893885</v>
      </c>
      <c r="N32" s="15">
        <v>-9.3734097483391068</v>
      </c>
      <c r="O32" s="15">
        <v>-9.1398961885087004</v>
      </c>
      <c r="P32" s="15">
        <v>-9.0754842696780997</v>
      </c>
      <c r="Q32" s="15">
        <v>-9.2761043194645154</v>
      </c>
      <c r="R32" s="15">
        <v>-10.22860875969284</v>
      </c>
      <c r="S32" s="15">
        <v>-9.3366118823801472</v>
      </c>
      <c r="T32" s="15">
        <v>-10.949096101646933</v>
      </c>
      <c r="U32" s="15">
        <v>-8.4825500216061869</v>
      </c>
      <c r="V32" s="15">
        <v>-8.3693762551974658</v>
      </c>
      <c r="W32" s="15">
        <v>-3.4025717446453996</v>
      </c>
      <c r="X32" s="15">
        <v>-6.1018640113797993</v>
      </c>
      <c r="Y32" s="16">
        <v>-5.3570362122424307</v>
      </c>
      <c r="AA32" s="24" t="s">
        <v>24</v>
      </c>
      <c r="AB32" s="59">
        <v>6.3</v>
      </c>
      <c r="AF32" s="46">
        <v>20</v>
      </c>
      <c r="AG32" s="62">
        <f t="shared" si="0"/>
        <v>-2.3818343341278374</v>
      </c>
      <c r="AH32" s="62">
        <f t="shared" si="1"/>
        <v>-18.215304493102593</v>
      </c>
      <c r="AI32" s="62">
        <f t="shared" si="2"/>
        <v>-27.237403915577559</v>
      </c>
      <c r="AJ32" s="63">
        <f t="shared" si="3"/>
        <v>-33.470690927335248</v>
      </c>
    </row>
    <row r="33" spans="1:36" x14ac:dyDescent="0.2">
      <c r="A33" s="13">
        <v>37171</v>
      </c>
      <c r="B33" s="14">
        <v>-2.2209606889898694</v>
      </c>
      <c r="C33" s="15">
        <v>-4.5664196533264239</v>
      </c>
      <c r="D33" s="15">
        <v>-3.8305998116469393</v>
      </c>
      <c r="E33" s="15">
        <v>-5.320517080731431</v>
      </c>
      <c r="F33" s="15">
        <v>-3.7323051892944541</v>
      </c>
      <c r="G33" s="15">
        <v>-2.4052461839943042</v>
      </c>
      <c r="H33" s="15">
        <v>-3.3062374102577365</v>
      </c>
      <c r="I33" s="15">
        <v>-5.3431138438694621</v>
      </c>
      <c r="J33" s="15">
        <v>-5.5742550503630532</v>
      </c>
      <c r="K33" s="15">
        <v>-4.6134840975099642</v>
      </c>
      <c r="L33" s="15">
        <v>-8.405789821534821</v>
      </c>
      <c r="M33" s="15">
        <v>-8.1896133547822636</v>
      </c>
      <c r="N33" s="15">
        <v>-8.6103805553580308</v>
      </c>
      <c r="O33" s="15">
        <v>-10.325996090475526</v>
      </c>
      <c r="P33" s="15">
        <v>-9.7348433861077286</v>
      </c>
      <c r="Q33" s="15">
        <v>-7.1392704285352977</v>
      </c>
      <c r="R33" s="15">
        <v>-7.6939947116202561</v>
      </c>
      <c r="S33" s="15">
        <v>-10.32397199938158</v>
      </c>
      <c r="T33" s="15">
        <v>-8.041582037061179</v>
      </c>
      <c r="U33" s="15">
        <v>-1.7815270049366774</v>
      </c>
      <c r="V33" s="15">
        <v>-2.6086392946440284</v>
      </c>
      <c r="W33" s="15">
        <v>-8.4693588082682432</v>
      </c>
      <c r="X33" s="15">
        <v>-1.8612675022082854</v>
      </c>
      <c r="Y33" s="16">
        <v>-6.273730056476186</v>
      </c>
      <c r="AF33" s="46">
        <v>21</v>
      </c>
      <c r="AG33" s="62">
        <f t="shared" si="0"/>
        <v>-5.565662273301669</v>
      </c>
      <c r="AH33" s="62">
        <f t="shared" si="1"/>
        <v>-14.816470791845278</v>
      </c>
      <c r="AI33" s="62">
        <f t="shared" si="2"/>
        <v>-21.889887700894953</v>
      </c>
      <c r="AJ33" s="63">
        <f t="shared" si="3"/>
        <v>-28.005246240141503</v>
      </c>
    </row>
    <row r="34" spans="1:36" x14ac:dyDescent="0.2">
      <c r="A34" s="13">
        <v>37172</v>
      </c>
      <c r="B34" s="14">
        <v>-2.5820459710395554</v>
      </c>
      <c r="C34" s="15">
        <v>-3.6369422754305258</v>
      </c>
      <c r="D34" s="15">
        <v>-4.7067558935861946</v>
      </c>
      <c r="E34" s="15">
        <v>-3.0632325012840305</v>
      </c>
      <c r="F34" s="15">
        <v>-4.2736374691052923</v>
      </c>
      <c r="G34" s="15">
        <v>-7.1658255703194804</v>
      </c>
      <c r="H34" s="15">
        <v>-4.6855849585964648</v>
      </c>
      <c r="I34" s="15">
        <v>-8.4166928182896896</v>
      </c>
      <c r="J34" s="15">
        <v>-5.8258035281101606</v>
      </c>
      <c r="K34" s="15">
        <v>8.8906041574858818E-3</v>
      </c>
      <c r="L34" s="15">
        <v>-3.5975642303953883</v>
      </c>
      <c r="M34" s="15">
        <v>-12.1743809883978</v>
      </c>
      <c r="N34" s="15">
        <v>-13.32959125009349</v>
      </c>
      <c r="O34" s="15">
        <v>-12.717785481223331</v>
      </c>
      <c r="P34" s="15">
        <v>-10.012841992888738</v>
      </c>
      <c r="Q34" s="15">
        <v>-11.29398008525763</v>
      </c>
      <c r="R34" s="15">
        <v>-11.696532650268018</v>
      </c>
      <c r="S34" s="15">
        <v>-14.774161439581256</v>
      </c>
      <c r="T34" s="15">
        <v>-16.326467471186515</v>
      </c>
      <c r="U34" s="15">
        <v>-19.190923574994354</v>
      </c>
      <c r="V34" s="15">
        <v>-6.4772963794092711</v>
      </c>
      <c r="W34" s="15">
        <v>-6.6190456211776443</v>
      </c>
      <c r="X34" s="15">
        <v>-3.3888763261745005</v>
      </c>
      <c r="Y34" s="16">
        <v>2.7345470242171253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-6.4028845980640572</v>
      </c>
      <c r="AH34" s="62">
        <f t="shared" si="1"/>
        <v>-15.506435201156576</v>
      </c>
      <c r="AI34" s="62">
        <f t="shared" si="2"/>
        <v>-20.134137452734151</v>
      </c>
      <c r="AJ34" s="63">
        <f t="shared" si="3"/>
        <v>-24.673898523892476</v>
      </c>
    </row>
    <row r="35" spans="1:36" x14ac:dyDescent="0.2">
      <c r="A35" s="13">
        <v>37173</v>
      </c>
      <c r="B35" s="14">
        <v>-16.886660360294204</v>
      </c>
      <c r="C35" s="15">
        <v>-18.286466684821349</v>
      </c>
      <c r="D35" s="15">
        <v>-19.746863646001277</v>
      </c>
      <c r="E35" s="15">
        <v>-19.725472273065151</v>
      </c>
      <c r="F35" s="15">
        <v>-20.176864839930246</v>
      </c>
      <c r="G35" s="15">
        <v>-23.825836266418776</v>
      </c>
      <c r="H35" s="15">
        <v>-30.184205773820423</v>
      </c>
      <c r="I35" s="15">
        <v>-30.304079821446908</v>
      </c>
      <c r="J35" s="15">
        <v>-30.916577877893516</v>
      </c>
      <c r="K35" s="15">
        <v>-30.512280139280001</v>
      </c>
      <c r="L35" s="15">
        <v>-29.566082750019021</v>
      </c>
      <c r="M35" s="15">
        <v>-29.438359193088296</v>
      </c>
      <c r="N35" s="15">
        <v>-28.619970790231498</v>
      </c>
      <c r="O35" s="15">
        <v>-28.366736197973125</v>
      </c>
      <c r="P35" s="15">
        <v>-27.519292677104541</v>
      </c>
      <c r="Q35" s="15">
        <v>-27.435989838497147</v>
      </c>
      <c r="R35" s="15">
        <v>-27.838736908957845</v>
      </c>
      <c r="S35" s="15">
        <v>-27.96086924403884</v>
      </c>
      <c r="T35" s="15">
        <v>-30.958459848312231</v>
      </c>
      <c r="U35" s="15">
        <v>-33.472886066229151</v>
      </c>
      <c r="V35" s="15">
        <v>-29.568234676570519</v>
      </c>
      <c r="W35" s="15">
        <v>-27.697234645076474</v>
      </c>
      <c r="X35" s="15">
        <v>-23.714299062378924</v>
      </c>
      <c r="Y35" s="16">
        <v>-22.101358684567082</v>
      </c>
      <c r="AF35" s="46">
        <v>23</v>
      </c>
      <c r="AG35" s="62">
        <f t="shared" si="0"/>
        <v>-4.628360418115351</v>
      </c>
      <c r="AH35" s="62">
        <f t="shared" si="1"/>
        <v>-12.412408438352665</v>
      </c>
      <c r="AI35" s="62">
        <f t="shared" si="2"/>
        <v>-17.520388032975511</v>
      </c>
      <c r="AJ35" s="63">
        <f t="shared" si="3"/>
        <v>-21.10199228238185</v>
      </c>
    </row>
    <row r="36" spans="1:36" x14ac:dyDescent="0.2">
      <c r="A36" s="13">
        <v>37174</v>
      </c>
      <c r="B36" s="14">
        <v>-16.948315510549854</v>
      </c>
      <c r="C36" s="15">
        <v>-17.884116644563406</v>
      </c>
      <c r="D36" s="15">
        <v>-18.473211769861489</v>
      </c>
      <c r="E36" s="15">
        <v>-17.419194238642412</v>
      </c>
      <c r="F36" s="15">
        <v>-19.277698103810454</v>
      </c>
      <c r="G36" s="15">
        <v>-23.756057472303048</v>
      </c>
      <c r="H36" s="15">
        <v>-30.400666317497219</v>
      </c>
      <c r="I36" s="15">
        <v>-27.274186337578975</v>
      </c>
      <c r="J36" s="15">
        <v>-29.267659647931499</v>
      </c>
      <c r="K36" s="15">
        <v>-31.015806665509359</v>
      </c>
      <c r="L36" s="15">
        <v>-30.735377403702149</v>
      </c>
      <c r="M36" s="15">
        <v>-33.486629562096198</v>
      </c>
      <c r="N36" s="15">
        <v>-30.565224978877247</v>
      </c>
      <c r="O36" s="15">
        <v>-29.71358889017074</v>
      </c>
      <c r="P36" s="15">
        <v>-28.598518367594654</v>
      </c>
      <c r="Q36" s="15">
        <v>-28.534983945658659</v>
      </c>
      <c r="R36" s="15">
        <v>-28.48124811444416</v>
      </c>
      <c r="S36" s="15">
        <v>-29.673209434660226</v>
      </c>
      <c r="T36" s="15">
        <v>-33.442227662762576</v>
      </c>
      <c r="U36" s="15">
        <v>-39.703484643148528</v>
      </c>
      <c r="V36" s="15">
        <v>-35.760730293955334</v>
      </c>
      <c r="W36" s="15">
        <v>-29.355194323668275</v>
      </c>
      <c r="X36" s="15">
        <v>-23.477327334405711</v>
      </c>
      <c r="Y36" s="16">
        <v>-22.345994875226999</v>
      </c>
      <c r="AF36" s="47">
        <v>24</v>
      </c>
      <c r="AG36" s="64">
        <f t="shared" si="0"/>
        <v>-4.1867035082680015</v>
      </c>
      <c r="AH36" s="64">
        <f t="shared" si="1"/>
        <v>-11.382162867246953</v>
      </c>
      <c r="AI36" s="64">
        <f t="shared" si="2"/>
        <v>-15.830976675983527</v>
      </c>
      <c r="AJ36" s="65">
        <f t="shared" si="3"/>
        <v>-19.91800384136674</v>
      </c>
    </row>
    <row r="37" spans="1:36" x14ac:dyDescent="0.2">
      <c r="A37" s="13">
        <v>37175</v>
      </c>
      <c r="B37" s="14">
        <v>-2.2424836279432476</v>
      </c>
      <c r="C37" s="15">
        <v>-3.83491307089818</v>
      </c>
      <c r="D37" s="15">
        <v>-3.0665152168952154</v>
      </c>
      <c r="E37" s="15">
        <v>-2.5659325702073161</v>
      </c>
      <c r="F37" s="15">
        <v>-2.8424956935260006</v>
      </c>
      <c r="G37" s="15">
        <v>-0.4060568921280634</v>
      </c>
      <c r="H37" s="15">
        <v>9.3166653760651457</v>
      </c>
      <c r="I37" s="15">
        <v>2.7303407086129603</v>
      </c>
      <c r="J37" s="15">
        <v>-10.982162446051099</v>
      </c>
      <c r="K37" s="15">
        <v>-0.89670800599595069</v>
      </c>
      <c r="L37" s="15">
        <v>-6.5788593019276824</v>
      </c>
      <c r="M37" s="15">
        <v>-2.7869478413181419</v>
      </c>
      <c r="N37" s="15">
        <v>3.0695411369108001</v>
      </c>
      <c r="O37" s="15">
        <v>9.9275607513184632</v>
      </c>
      <c r="P37" s="15">
        <v>-2.5602790524949128</v>
      </c>
      <c r="Q37" s="15">
        <v>-2.4927895522388077</v>
      </c>
      <c r="R37" s="15">
        <v>0.56601649893181616</v>
      </c>
      <c r="S37" s="15">
        <v>-11.32071189362437</v>
      </c>
      <c r="T37" s="15">
        <v>-2.3555493635608151</v>
      </c>
      <c r="U37" s="15">
        <v>12.700226680581451</v>
      </c>
      <c r="V37" s="15">
        <v>8.1095420136029475</v>
      </c>
      <c r="W37" s="15">
        <v>-3.0068668517412256</v>
      </c>
      <c r="X37" s="15">
        <v>-3.1575370882376177</v>
      </c>
      <c r="Y37" s="16">
        <v>-4.6036637814545713</v>
      </c>
    </row>
    <row r="38" spans="1:36" x14ac:dyDescent="0.2">
      <c r="A38" s="13">
        <v>37176</v>
      </c>
      <c r="B38" s="14">
        <v>-2.373582365343303</v>
      </c>
      <c r="C38" s="15">
        <v>-4.4606607870458745</v>
      </c>
      <c r="D38" s="15">
        <v>-3.3000207137974584</v>
      </c>
      <c r="E38" s="15">
        <v>-2.0400374792302589</v>
      </c>
      <c r="F38" s="15">
        <v>-1.3634905575996612</v>
      </c>
      <c r="G38" s="15">
        <v>-4.4993661956017306</v>
      </c>
      <c r="H38" s="15">
        <v>-10.550508459591413</v>
      </c>
      <c r="I38" s="15">
        <v>-4.2521324625768742</v>
      </c>
      <c r="J38" s="15">
        <v>-8.5575998688958279</v>
      </c>
      <c r="K38" s="15">
        <v>4.980506397488849</v>
      </c>
      <c r="L38" s="15">
        <v>7.9878468576715029</v>
      </c>
      <c r="M38" s="15">
        <v>6.7121268049703851</v>
      </c>
      <c r="N38" s="15">
        <v>-1.9822585449883121</v>
      </c>
      <c r="O38" s="15">
        <v>10.222368042231871</v>
      </c>
      <c r="P38" s="15">
        <v>6.2909621669187565</v>
      </c>
      <c r="Q38" s="15">
        <v>5.1707017075924355</v>
      </c>
      <c r="R38" s="15">
        <v>-0.31314754757475427</v>
      </c>
      <c r="S38" s="15">
        <v>-10.423599811460164</v>
      </c>
      <c r="T38" s="15">
        <v>-5.3000902232917042</v>
      </c>
      <c r="U38" s="15">
        <v>1.3451653400115759</v>
      </c>
      <c r="V38" s="15">
        <v>-1.1997984838967781</v>
      </c>
      <c r="W38" s="15">
        <v>-6.2801019506973184</v>
      </c>
      <c r="X38" s="15">
        <v>-5.3432249382195742</v>
      </c>
      <c r="Y38" s="16">
        <v>-4.8075215950276906</v>
      </c>
    </row>
    <row r="39" spans="1:36" x14ac:dyDescent="0.2">
      <c r="A39" s="13">
        <v>37177</v>
      </c>
      <c r="B39" s="14">
        <v>-21.3</v>
      </c>
      <c r="C39" s="15">
        <v>-18.34</v>
      </c>
      <c r="D39" s="15">
        <v>-17.95</v>
      </c>
      <c r="E39" s="15">
        <v>-17.53</v>
      </c>
      <c r="F39" s="15">
        <v>-17.604646422573655</v>
      </c>
      <c r="G39" s="15">
        <v>-18.744618776869274</v>
      </c>
      <c r="H39" s="15">
        <v>-19.770823094533</v>
      </c>
      <c r="I39" s="15">
        <v>-19.655457299057119</v>
      </c>
      <c r="J39" s="15">
        <v>-24.411699282037155</v>
      </c>
      <c r="K39" s="15">
        <v>-26.893115310755942</v>
      </c>
      <c r="L39" s="15">
        <v>-29.434802581331109</v>
      </c>
      <c r="M39" s="15">
        <v>-28.329448695448693</v>
      </c>
      <c r="N39" s="15">
        <v>-26.455810483951904</v>
      </c>
      <c r="O39" s="15">
        <v>-26.483676101381342</v>
      </c>
      <c r="P39" s="15">
        <v>-26.154977095809912</v>
      </c>
      <c r="Q39" s="15">
        <v>-26.032045954696976</v>
      </c>
      <c r="R39" s="15">
        <v>-26.144736649747578</v>
      </c>
      <c r="S39" s="15">
        <v>-25.902841966061384</v>
      </c>
      <c r="T39" s="15">
        <v>-29.179974243809639</v>
      </c>
      <c r="U39" s="15">
        <v>-38.44723504225712</v>
      </c>
      <c r="V39" s="15">
        <v>-29.426067350324526</v>
      </c>
      <c r="W39" s="15">
        <v>-26.843916367155099</v>
      </c>
      <c r="X39" s="15">
        <v>-21.922585746923666</v>
      </c>
      <c r="Y39" s="16">
        <v>-21.781568132431286</v>
      </c>
    </row>
    <row r="40" spans="1:36" x14ac:dyDescent="0.2">
      <c r="A40" s="13">
        <v>37178</v>
      </c>
      <c r="B40" s="14">
        <v>-18.932009864620305</v>
      </c>
      <c r="C40" s="15">
        <v>-17.350937798375529</v>
      </c>
      <c r="D40" s="15">
        <v>-15.85</v>
      </c>
      <c r="E40" s="15">
        <v>-15.46</v>
      </c>
      <c r="F40" s="15">
        <v>-15.45</v>
      </c>
      <c r="G40" s="15">
        <v>-16.100000000000001</v>
      </c>
      <c r="H40" s="15">
        <v>-16.5</v>
      </c>
      <c r="I40" s="15">
        <v>-16.822003735757932</v>
      </c>
      <c r="J40" s="15">
        <v>-20.771000068105</v>
      </c>
      <c r="K40" s="15">
        <v>-22.284228269685293</v>
      </c>
      <c r="L40" s="15">
        <v>-22.838777524226209</v>
      </c>
      <c r="M40" s="15">
        <v>-23.293594890638062</v>
      </c>
      <c r="N40" s="15">
        <v>-23.414269061011947</v>
      </c>
      <c r="O40" s="15">
        <v>-23.335824729554155</v>
      </c>
      <c r="P40" s="15">
        <v>-22.944287965755759</v>
      </c>
      <c r="Q40" s="15">
        <v>-22.679072776045569</v>
      </c>
      <c r="R40" s="15">
        <v>-23.025157922113952</v>
      </c>
      <c r="S40" s="15">
        <v>-23.759833441857101</v>
      </c>
      <c r="T40" s="15">
        <v>-25.137562723772664</v>
      </c>
      <c r="U40" s="15">
        <v>-34.076203238396488</v>
      </c>
      <c r="V40" s="15">
        <v>-29.348080523328203</v>
      </c>
      <c r="W40" s="15">
        <v>-25.065488428581066</v>
      </c>
      <c r="X40" s="15">
        <v>-22.382727643227231</v>
      </c>
      <c r="Y40" s="16">
        <v>-20.691401598017769</v>
      </c>
    </row>
    <row r="41" spans="1:36" x14ac:dyDescent="0.2">
      <c r="A41" s="13">
        <v>37179</v>
      </c>
      <c r="B41" s="14">
        <v>1.8413313424925608</v>
      </c>
      <c r="C41" s="15">
        <v>-2.8377234127051221</v>
      </c>
      <c r="D41" s="15">
        <v>-4.5703954290959992</v>
      </c>
      <c r="E41" s="15">
        <v>-4.9576101101101084</v>
      </c>
      <c r="F41" s="15">
        <v>-3.3144275693106664</v>
      </c>
      <c r="G41" s="15">
        <v>-6.6965609400287178</v>
      </c>
      <c r="H41" s="15">
        <v>-9.7006525293389991</v>
      </c>
      <c r="I41" s="15">
        <v>-10.08196047431986</v>
      </c>
      <c r="J41" s="15">
        <v>-11.808833120462001</v>
      </c>
      <c r="K41" s="15">
        <v>-5.9423170088044337</v>
      </c>
      <c r="L41" s="15">
        <v>-2.4415963392920723</v>
      </c>
      <c r="M41" s="15">
        <v>-1.5730281104391501</v>
      </c>
      <c r="N41" s="15">
        <v>-2.8122641824566195</v>
      </c>
      <c r="O41" s="15">
        <v>2.3232233925590897</v>
      </c>
      <c r="P41" s="15">
        <v>-2.0711973853886647</v>
      </c>
      <c r="Q41" s="15">
        <v>-2.9558936917163194</v>
      </c>
      <c r="R41" s="15">
        <v>-2.4678995489318396</v>
      </c>
      <c r="S41" s="15">
        <v>-6.8019397461137565</v>
      </c>
      <c r="T41" s="15">
        <v>-10.57409451310745</v>
      </c>
      <c r="U41" s="15">
        <v>-6.4054864543213768</v>
      </c>
      <c r="V41" s="15">
        <v>-4.23015668978557</v>
      </c>
      <c r="W41" s="15">
        <v>-7.4032464913079643</v>
      </c>
      <c r="X41" s="15">
        <v>-8.1242464593692958</v>
      </c>
      <c r="Y41" s="16">
        <v>-4.3829331321183247</v>
      </c>
    </row>
    <row r="42" spans="1:36" x14ac:dyDescent="0.2">
      <c r="A42" s="17">
        <v>37180</v>
      </c>
      <c r="B42" s="18">
        <v>-13.550229007028999</v>
      </c>
      <c r="C42" s="19">
        <v>-17.123123629968919</v>
      </c>
      <c r="D42" s="19">
        <v>-16.615263863803737</v>
      </c>
      <c r="E42" s="19">
        <v>-16.260711307130482</v>
      </c>
      <c r="F42" s="19">
        <v>-16.726991622861298</v>
      </c>
      <c r="G42" s="19">
        <v>-19.623040576985026</v>
      </c>
      <c r="H42" s="19">
        <v>-25.814223182335386</v>
      </c>
      <c r="I42" s="19">
        <v>-25.61544625095916</v>
      </c>
      <c r="J42" s="19">
        <v>-27.508767209549845</v>
      </c>
      <c r="K42" s="19">
        <v>-29.001694520037976</v>
      </c>
      <c r="L42" s="19">
        <v>-28.544724833002295</v>
      </c>
      <c r="M42" s="19">
        <v>-28.061238917640956</v>
      </c>
      <c r="N42" s="19">
        <v>-27.76261858859656</v>
      </c>
      <c r="O42" s="19">
        <v>-28.396385415464511</v>
      </c>
      <c r="P42" s="19">
        <v>-27.8560201307182</v>
      </c>
      <c r="Q42" s="19">
        <v>-27.31956191147956</v>
      </c>
      <c r="R42" s="19">
        <v>-27.314317249547855</v>
      </c>
      <c r="S42" s="19">
        <v>-27.855743986925475</v>
      </c>
      <c r="T42" s="19">
        <v>-32.288987216344033</v>
      </c>
      <c r="U42" s="19">
        <v>-34.620690927335247</v>
      </c>
      <c r="V42" s="19">
        <v>-29.155246240141501</v>
      </c>
      <c r="W42" s="19">
        <v>-25.823898523892474</v>
      </c>
      <c r="X42" s="19">
        <v>-22.251992282381849</v>
      </c>
      <c r="Y42" s="20">
        <v>-21.068003841366739</v>
      </c>
    </row>
    <row r="44" spans="1:36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">
      <c r="A45" t="s">
        <v>36</v>
      </c>
      <c r="B45" s="15">
        <f>AVERAGE(B12:B42)</f>
        <v>-3.2166151186108305</v>
      </c>
      <c r="C45" s="15">
        <f t="shared" ref="C45:Y45" si="5">AVERAGE(C12:C42)</f>
        <v>-3.595573871582999</v>
      </c>
      <c r="D45" s="15">
        <f t="shared" si="5"/>
        <v>-3.5532567416307739</v>
      </c>
      <c r="E45" s="15">
        <f t="shared" si="5"/>
        <v>-3.6676774358490012</v>
      </c>
      <c r="F45" s="15">
        <f t="shared" si="5"/>
        <v>-3.3342257034267839</v>
      </c>
      <c r="G45" s="15">
        <f t="shared" si="5"/>
        <v>-4.0206962512534252</v>
      </c>
      <c r="H45" s="15">
        <f t="shared" si="5"/>
        <v>-1.3746118265242966</v>
      </c>
      <c r="I45" s="15">
        <f t="shared" si="5"/>
        <v>-6.3430051888627155</v>
      </c>
      <c r="J45" s="15">
        <f t="shared" si="5"/>
        <v>-7.5653986441689876</v>
      </c>
      <c r="K45" s="15">
        <f t="shared" si="5"/>
        <v>-5.033658358217922</v>
      </c>
      <c r="L45" s="15">
        <f t="shared" si="5"/>
        <v>-5.5775432113829346</v>
      </c>
      <c r="M45" s="15">
        <f t="shared" si="5"/>
        <v>-5.5496883181214312</v>
      </c>
      <c r="N45" s="15">
        <f t="shared" si="5"/>
        <v>-5.3965251578683651</v>
      </c>
      <c r="O45" s="15">
        <f t="shared" si="5"/>
        <v>-3.2399937252125013</v>
      </c>
      <c r="P45" s="15">
        <f t="shared" si="5"/>
        <v>-6.5629499423189044</v>
      </c>
      <c r="Q45" s="15">
        <f t="shared" si="5"/>
        <v>-8.1893125411733028</v>
      </c>
      <c r="R45" s="15">
        <f t="shared" si="5"/>
        <v>-9.0385459109842348</v>
      </c>
      <c r="S45" s="15">
        <f t="shared" si="5"/>
        <v>-11.185478317021524</v>
      </c>
      <c r="T45" s="15">
        <f t="shared" si="5"/>
        <v>-8.3525638680141672</v>
      </c>
      <c r="U45" s="15">
        <f t="shared" si="5"/>
        <v>-3.5318343341278373</v>
      </c>
      <c r="V45" s="15">
        <f t="shared" si="5"/>
        <v>-6.7156622733016693</v>
      </c>
      <c r="W45" s="15">
        <f t="shared" si="5"/>
        <v>-7.5528845980640575</v>
      </c>
      <c r="X45" s="15">
        <f t="shared" si="5"/>
        <v>-5.7783604181153514</v>
      </c>
      <c r="Y45" s="15">
        <f t="shared" si="5"/>
        <v>-5.336703508268001</v>
      </c>
      <c r="AA45" s="15">
        <f>AVERAGE(I45:X45)</f>
        <v>-6.6008378004347446</v>
      </c>
      <c r="AB45" s="15">
        <f>AVERAGE(B45:H45,Y45)</f>
        <v>-3.5124200571432644</v>
      </c>
      <c r="AC45" s="15">
        <f>AVERAGE(B45:Y45)</f>
        <v>-5.5713652193375838</v>
      </c>
    </row>
    <row r="46" spans="1:36" x14ac:dyDescent="0.2">
      <c r="A46" t="s">
        <v>37</v>
      </c>
      <c r="B46" s="15">
        <f>AVERAGE(B33:B42)</f>
        <v>-9.519495605331679</v>
      </c>
      <c r="C46" s="15">
        <f t="shared" ref="C46:Y46" si="6">AVERAGE(C33:C42)</f>
        <v>-10.832130395713531</v>
      </c>
      <c r="D46" s="15">
        <f t="shared" si="6"/>
        <v>-10.810962634468829</v>
      </c>
      <c r="E46" s="15">
        <f t="shared" si="6"/>
        <v>-10.434270756040117</v>
      </c>
      <c r="F46" s="15">
        <f t="shared" si="6"/>
        <v>-10.476255746801172</v>
      </c>
      <c r="G46" s="15">
        <f t="shared" si="6"/>
        <v>-12.322260887464841</v>
      </c>
      <c r="H46" s="15">
        <f t="shared" si="6"/>
        <v>-14.159623634990549</v>
      </c>
      <c r="I46" s="15">
        <f t="shared" si="6"/>
        <v>-14.5034732335243</v>
      </c>
      <c r="J46" s="15">
        <f t="shared" si="6"/>
        <v>-17.562435809939917</v>
      </c>
      <c r="K46" s="15">
        <f t="shared" si="6"/>
        <v>-14.61702370159326</v>
      </c>
      <c r="L46" s="15">
        <f t="shared" si="6"/>
        <v>-15.415572792775924</v>
      </c>
      <c r="M46" s="15">
        <f t="shared" si="6"/>
        <v>-16.062111474887917</v>
      </c>
      <c r="N46" s="15">
        <f t="shared" si="6"/>
        <v>-16.048284729865479</v>
      </c>
      <c r="O46" s="15">
        <f t="shared" si="6"/>
        <v>-13.68668407201333</v>
      </c>
      <c r="P46" s="15">
        <f t="shared" si="6"/>
        <v>-15.116129588694438</v>
      </c>
      <c r="Q46" s="15">
        <f t="shared" si="6"/>
        <v>-15.071288647653352</v>
      </c>
      <c r="R46" s="15">
        <f t="shared" si="6"/>
        <v>-15.440975480427444</v>
      </c>
      <c r="S46" s="15">
        <f t="shared" si="6"/>
        <v>-18.879688296370414</v>
      </c>
      <c r="T46" s="15">
        <f t="shared" si="6"/>
        <v>-19.36049953032088</v>
      </c>
      <c r="U46" s="15">
        <f t="shared" si="6"/>
        <v>-19.365304493102592</v>
      </c>
      <c r="V46" s="15">
        <f t="shared" si="6"/>
        <v>-15.966470791845278</v>
      </c>
      <c r="W46" s="15">
        <f t="shared" si="6"/>
        <v>-16.656435201156576</v>
      </c>
      <c r="X46" s="15">
        <f t="shared" si="6"/>
        <v>-13.562408438352666</v>
      </c>
      <c r="Y46" s="15">
        <f t="shared" si="6"/>
        <v>-12.532162867246953</v>
      </c>
      <c r="AA46" s="15">
        <f>AVERAGE(I46:X46)</f>
        <v>-16.082174142657735</v>
      </c>
      <c r="AB46" s="15">
        <f>AVERAGE(B46:H46,Y46)</f>
        <v>-11.385895316007209</v>
      </c>
      <c r="AC46" s="15">
        <f>AVERAGE(B46:Y46)</f>
        <v>-14.51674786710756</v>
      </c>
    </row>
    <row r="47" spans="1:36" x14ac:dyDescent="0.2">
      <c r="A47" t="s">
        <v>38</v>
      </c>
      <c r="B47" s="15">
        <f>AVERAGE(B39:B42)</f>
        <v>-12.985226882289187</v>
      </c>
      <c r="C47" s="15">
        <f t="shared" ref="C47:Y47" si="7">AVERAGE(C39:C42)</f>
        <v>-13.912946210262394</v>
      </c>
      <c r="D47" s="15">
        <f t="shared" si="7"/>
        <v>-13.746414823224931</v>
      </c>
      <c r="E47" s="15">
        <f t="shared" si="7"/>
        <v>-13.552080354310149</v>
      </c>
      <c r="F47" s="15">
        <f t="shared" si="7"/>
        <v>-13.274016403686405</v>
      </c>
      <c r="G47" s="15">
        <f t="shared" si="7"/>
        <v>-15.291055073470755</v>
      </c>
      <c r="H47" s="15">
        <f t="shared" si="7"/>
        <v>-17.946424701551845</v>
      </c>
      <c r="I47" s="15">
        <f t="shared" si="7"/>
        <v>-18.043716940023515</v>
      </c>
      <c r="J47" s="15">
        <f t="shared" si="7"/>
        <v>-21.1250749200385</v>
      </c>
      <c r="K47" s="15">
        <f t="shared" si="7"/>
        <v>-21.03033877732091</v>
      </c>
      <c r="L47" s="15">
        <f t="shared" si="7"/>
        <v>-20.814975319462921</v>
      </c>
      <c r="M47" s="15">
        <f t="shared" si="7"/>
        <v>-20.314327653541717</v>
      </c>
      <c r="N47" s="15">
        <f t="shared" si="7"/>
        <v>-20.11124057900426</v>
      </c>
      <c r="O47" s="15">
        <f t="shared" si="7"/>
        <v>-18.973165713460229</v>
      </c>
      <c r="P47" s="15">
        <f t="shared" si="7"/>
        <v>-19.756620644418135</v>
      </c>
      <c r="Q47" s="15">
        <f t="shared" si="7"/>
        <v>-19.746643583484605</v>
      </c>
      <c r="R47" s="15">
        <f t="shared" si="7"/>
        <v>-19.738027842585307</v>
      </c>
      <c r="S47" s="15">
        <f t="shared" si="7"/>
        <v>-21.08008978523943</v>
      </c>
      <c r="T47" s="15">
        <f t="shared" si="7"/>
        <v>-24.295154674258448</v>
      </c>
      <c r="U47" s="15">
        <f t="shared" si="7"/>
        <v>-28.387403915577558</v>
      </c>
      <c r="V47" s="15">
        <f t="shared" si="7"/>
        <v>-23.039887700894951</v>
      </c>
      <c r="W47" s="15">
        <f t="shared" si="7"/>
        <v>-21.28413745273415</v>
      </c>
      <c r="X47" s="15">
        <f t="shared" si="7"/>
        <v>-18.670388032975509</v>
      </c>
      <c r="Y47" s="15">
        <f t="shared" si="7"/>
        <v>-16.980976675983527</v>
      </c>
      <c r="AA47" s="15">
        <f>AVERAGE(I47:X47)</f>
        <v>-21.025699595938757</v>
      </c>
      <c r="AB47" s="15">
        <f>AVERAGE(B47:H47,Y47)</f>
        <v>-14.7111426405974</v>
      </c>
      <c r="AC47" s="15">
        <f>AVERAGE(B47:Y47)</f>
        <v>-18.920847277491642</v>
      </c>
    </row>
    <row r="48" spans="1:36" x14ac:dyDescent="0.2">
      <c r="A48" s="22">
        <f>$A$42</f>
        <v>37180</v>
      </c>
      <c r="B48" s="15">
        <f>B42</f>
        <v>-13.550229007028999</v>
      </c>
      <c r="C48" s="15">
        <f t="shared" ref="C48:Y48" si="8">C42</f>
        <v>-17.123123629968919</v>
      </c>
      <c r="D48" s="15">
        <f t="shared" si="8"/>
        <v>-16.615263863803737</v>
      </c>
      <c r="E48" s="15">
        <f t="shared" si="8"/>
        <v>-16.260711307130482</v>
      </c>
      <c r="F48" s="15">
        <f t="shared" si="8"/>
        <v>-16.726991622861298</v>
      </c>
      <c r="G48" s="15">
        <f t="shared" si="8"/>
        <v>-19.623040576985026</v>
      </c>
      <c r="H48" s="15">
        <f t="shared" si="8"/>
        <v>-25.814223182335386</v>
      </c>
      <c r="I48" s="15">
        <f t="shared" si="8"/>
        <v>-25.61544625095916</v>
      </c>
      <c r="J48" s="15">
        <f t="shared" si="8"/>
        <v>-27.508767209549845</v>
      </c>
      <c r="K48" s="15">
        <f t="shared" si="8"/>
        <v>-29.001694520037976</v>
      </c>
      <c r="L48" s="15">
        <f t="shared" si="8"/>
        <v>-28.544724833002295</v>
      </c>
      <c r="M48" s="15">
        <f t="shared" si="8"/>
        <v>-28.061238917640956</v>
      </c>
      <c r="N48" s="15">
        <f t="shared" si="8"/>
        <v>-27.76261858859656</v>
      </c>
      <c r="O48" s="15">
        <f t="shared" si="8"/>
        <v>-28.396385415464511</v>
      </c>
      <c r="P48" s="15">
        <f t="shared" si="8"/>
        <v>-27.8560201307182</v>
      </c>
      <c r="Q48" s="15">
        <f t="shared" si="8"/>
        <v>-27.31956191147956</v>
      </c>
      <c r="R48" s="15">
        <f t="shared" si="8"/>
        <v>-27.314317249547855</v>
      </c>
      <c r="S48" s="15">
        <f t="shared" si="8"/>
        <v>-27.855743986925475</v>
      </c>
      <c r="T48" s="15">
        <f t="shared" si="8"/>
        <v>-32.288987216344033</v>
      </c>
      <c r="U48" s="15">
        <f t="shared" si="8"/>
        <v>-34.620690927335247</v>
      </c>
      <c r="V48" s="15">
        <f t="shared" si="8"/>
        <v>-29.155246240141501</v>
      </c>
      <c r="W48" s="15">
        <f t="shared" si="8"/>
        <v>-25.823898523892474</v>
      </c>
      <c r="X48" s="15">
        <f t="shared" si="8"/>
        <v>-22.251992282381849</v>
      </c>
      <c r="Y48" s="15">
        <f t="shared" si="8"/>
        <v>-21.068003841366739</v>
      </c>
      <c r="AA48" s="15">
        <f>AVERAGE(I48:X48)</f>
        <v>-28.086083387751096</v>
      </c>
      <c r="AB48" s="15">
        <f>AVERAGE(B48:H48,Y48)</f>
        <v>-18.347698378935071</v>
      </c>
      <c r="AC48" s="15">
        <f>AVERAGE(B48:Y48)</f>
        <v>-24.839955051479084</v>
      </c>
    </row>
  </sheetData>
  <mergeCells count="1">
    <mergeCell ref="AG10:AJ11"/>
  </mergeCells>
  <phoneticPr fontId="0" type="noConversion"/>
  <conditionalFormatting sqref="A2:B8 A10:Y42 A44:Y48">
    <cfRule type="cellIs" dxfId="17" priority="1" stopIfTrue="1" operator="greaterThan">
      <formula>10</formula>
    </cfRule>
    <cfRule type="cellIs" dxfId="16" priority="2" stopIfTrue="1" operator="lessThanOrEqual">
      <formula>-5</formula>
    </cfRule>
  </conditionalFormatting>
  <pageMargins left="0.75" right="0.75" top="1" bottom="1" header="0.5" footer="0.5"/>
  <pageSetup scale="56" orientation="landscape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2:AJ48"/>
  <sheetViews>
    <sheetView topLeftCell="A7" zoomScale="80" workbookViewId="0">
      <selection activeCell="AB19" sqref="AB19"/>
    </sheetView>
  </sheetViews>
  <sheetFormatPr defaultRowHeight="12.75" x14ac:dyDescent="0.2"/>
  <cols>
    <col min="1" max="1" width="25.7109375" customWidth="1"/>
    <col min="2" max="2" width="12" customWidth="1"/>
    <col min="3" max="12" width="6.7109375" customWidth="1"/>
    <col min="13" max="13" width="7.85546875" customWidth="1"/>
    <col min="14" max="20" width="6.7109375" customWidth="1"/>
    <col min="21" max="22" width="7.85546875" customWidth="1"/>
    <col min="23" max="25" width="6.7109375" customWidth="1"/>
    <col min="26" max="26" width="4" customWidth="1"/>
    <col min="27" max="27" width="14.85546875" customWidth="1"/>
    <col min="28" max="28" width="9.5703125" bestFit="1" customWidth="1"/>
    <col min="29" max="29" width="10.85546875" bestFit="1" customWidth="1"/>
    <col min="30" max="30" width="8.5703125" bestFit="1" customWidth="1"/>
    <col min="31" max="31" width="2.7109375" customWidth="1"/>
    <col min="32" max="32" width="4.85546875" customWidth="1"/>
    <col min="33" max="33" width="14.85546875" bestFit="1" customWidth="1"/>
    <col min="34" max="249" width="13.42578125" bestFit="1" customWidth="1"/>
  </cols>
  <sheetData>
    <row r="2" spans="1:36" x14ac:dyDescent="0.2">
      <c r="A2" s="1" t="s">
        <v>0</v>
      </c>
      <c r="B2" s="2" t="s">
        <v>1</v>
      </c>
      <c r="E2" s="75"/>
    </row>
    <row r="3" spans="1:36" x14ac:dyDescent="0.2">
      <c r="A3" s="1" t="s">
        <v>2</v>
      </c>
      <c r="B3" s="2" t="s">
        <v>1</v>
      </c>
    </row>
    <row r="4" spans="1:36" x14ac:dyDescent="0.2">
      <c r="A4" s="1" t="s">
        <v>3</v>
      </c>
      <c r="B4" s="2" t="s">
        <v>1</v>
      </c>
    </row>
    <row r="5" spans="1:36" x14ac:dyDescent="0.2">
      <c r="A5" s="1" t="s">
        <v>4</v>
      </c>
      <c r="B5" s="2" t="s">
        <v>1</v>
      </c>
    </row>
    <row r="6" spans="1:36" x14ac:dyDescent="0.2">
      <c r="A6" s="1" t="s">
        <v>5</v>
      </c>
      <c r="B6" s="2" t="s">
        <v>1</v>
      </c>
    </row>
    <row r="7" spans="1:36" x14ac:dyDescent="0.2">
      <c r="A7" s="1" t="s">
        <v>6</v>
      </c>
      <c r="B7" s="2" t="s">
        <v>1</v>
      </c>
    </row>
    <row r="8" spans="1:36" x14ac:dyDescent="0.2">
      <c r="A8" s="1" t="s">
        <v>7</v>
      </c>
      <c r="B8" s="2" t="s">
        <v>1</v>
      </c>
    </row>
    <row r="10" spans="1:36" x14ac:dyDescent="0.2">
      <c r="A10" s="3" t="s">
        <v>35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">
      <c r="A12" s="9">
        <v>37150</v>
      </c>
      <c r="B12" s="10">
        <v>-2.0556014426196345</v>
      </c>
      <c r="C12" s="11">
        <v>-2.6421862401867156</v>
      </c>
      <c r="D12" s="11">
        <v>-2.004111770569045</v>
      </c>
      <c r="E12" s="11">
        <v>-1.921312886462605</v>
      </c>
      <c r="F12" s="11">
        <v>-1.8653684996189206</v>
      </c>
      <c r="G12" s="11">
        <v>-2.0987429578720302</v>
      </c>
      <c r="H12" s="11">
        <v>-2.4446130580123651</v>
      </c>
      <c r="I12" s="11">
        <v>-2.6596808238947283</v>
      </c>
      <c r="J12" s="11">
        <v>-2.6331979216881543</v>
      </c>
      <c r="K12" s="11">
        <v>-2.9425908574621324</v>
      </c>
      <c r="L12" s="11">
        <v>-2.4700392189525715</v>
      </c>
      <c r="M12" s="11">
        <v>-2.036494628628347</v>
      </c>
      <c r="N12" s="11">
        <v>-2.1613302336451916</v>
      </c>
      <c r="O12" s="11">
        <v>-2.0151181879844309</v>
      </c>
      <c r="P12" s="11">
        <v>-1.810558668337741</v>
      </c>
      <c r="Q12" s="11">
        <v>-1.2836206807025796</v>
      </c>
      <c r="R12" s="11">
        <v>-0.46346771751592897</v>
      </c>
      <c r="S12" s="11">
        <v>-0.97606640019798263</v>
      </c>
      <c r="T12" s="11">
        <v>-1.3087496697627863</v>
      </c>
      <c r="U12" s="11">
        <v>0.47247873810306018</v>
      </c>
      <c r="V12" s="11">
        <v>-0.68317671511609035</v>
      </c>
      <c r="W12" s="11">
        <v>-2.5245607672735701</v>
      </c>
      <c r="X12" s="11">
        <v>0.67021742804925211</v>
      </c>
      <c r="Y12" s="12">
        <v>-2.2680386390607765E-2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">
      <c r="A13" s="13">
        <v>37151</v>
      </c>
      <c r="B13" s="14">
        <v>-3.5955515076473699</v>
      </c>
      <c r="C13" s="15">
        <v>-2.8008900599908451</v>
      </c>
      <c r="D13" s="15">
        <v>-4.421606595534314</v>
      </c>
      <c r="E13" s="15">
        <v>-4.5089311232250466</v>
      </c>
      <c r="F13" s="15">
        <v>-3.8197542565150755</v>
      </c>
      <c r="G13" s="15">
        <v>-4.0379957272889104</v>
      </c>
      <c r="H13" s="15">
        <v>-4.2211801927557495</v>
      </c>
      <c r="I13" s="15">
        <v>-4.3433694430578988</v>
      </c>
      <c r="J13" s="15">
        <v>-4.4155098440372385</v>
      </c>
      <c r="K13" s="15">
        <v>-3.9276224507532689</v>
      </c>
      <c r="L13" s="15">
        <v>-2.7087935327558803</v>
      </c>
      <c r="M13" s="15">
        <v>-3.8458615454850502</v>
      </c>
      <c r="N13" s="15">
        <v>-2.8271488671202327</v>
      </c>
      <c r="O13" s="15">
        <v>-2.6917943844329848</v>
      </c>
      <c r="P13" s="15">
        <v>-3.2771590368325931</v>
      </c>
      <c r="Q13" s="15">
        <v>-0.16342910018973811</v>
      </c>
      <c r="R13" s="15">
        <v>-1.9773434782954951</v>
      </c>
      <c r="S13" s="15">
        <v>-1.1510579763810753</v>
      </c>
      <c r="T13" s="15">
        <v>-4.0693887552591157</v>
      </c>
      <c r="U13" s="15">
        <v>-3.194767457012393</v>
      </c>
      <c r="V13" s="15">
        <v>-1.9595816171747238</v>
      </c>
      <c r="W13" s="15">
        <v>-3.7046719883398715</v>
      </c>
      <c r="X13" s="15">
        <v>-2.8557123558967703</v>
      </c>
      <c r="Y13" s="16">
        <v>-3.8508562102881001</v>
      </c>
      <c r="AA13" s="24" t="s">
        <v>18</v>
      </c>
      <c r="AB13" s="23">
        <f>'NYISOZone P Prices'!AA45</f>
        <v>28.749701030147321</v>
      </c>
      <c r="AC13" s="23">
        <f>'NYISOZone P Prices'!AB45</f>
        <v>19.061705238619972</v>
      </c>
      <c r="AD13" s="23">
        <f>'NYISOZone P Prices'!AC45</f>
        <v>25.520369099638206</v>
      </c>
      <c r="AF13" s="32">
        <v>1</v>
      </c>
      <c r="AG13" s="48">
        <f t="shared" ref="AG13:AG36" si="0">HLOOKUP($AF13,nar,2,TRUE)</f>
        <v>-1.0011783107723906</v>
      </c>
      <c r="AH13" s="48">
        <f t="shared" ref="AH13:AH36" si="1">HLOOKUP($AF13,nar,3,TRUE)</f>
        <v>0.76608692858444627</v>
      </c>
      <c r="AI13" s="48">
        <f t="shared" ref="AI13:AI36" si="2">HLOOKUP($AF13,nar,4,TRUE)</f>
        <v>-0.62853074332120329</v>
      </c>
      <c r="AJ13" s="49">
        <f t="shared" ref="AJ13:AJ36" si="3">HLOOKUP($AF13,nar,5,TRUE)</f>
        <v>-1.1320098646203043</v>
      </c>
    </row>
    <row r="14" spans="1:36" x14ac:dyDescent="0.2">
      <c r="A14" s="13">
        <v>37152</v>
      </c>
      <c r="B14" s="14">
        <v>-4.3300600215374736</v>
      </c>
      <c r="C14" s="15">
        <v>-3.3260018044827131</v>
      </c>
      <c r="D14" s="15">
        <v>-2.1305878420518454</v>
      </c>
      <c r="E14" s="15">
        <v>-2.7792846139550242</v>
      </c>
      <c r="F14" s="15">
        <v>-2.177062685595736</v>
      </c>
      <c r="G14" s="15">
        <v>-3.0526168697826854</v>
      </c>
      <c r="H14" s="15">
        <v>-3.6358597755467734</v>
      </c>
      <c r="I14" s="15">
        <v>-3.5039908965965232</v>
      </c>
      <c r="J14" s="15">
        <v>-3.6960010215409334</v>
      </c>
      <c r="K14" s="15">
        <v>-1.7781085868276492</v>
      </c>
      <c r="L14" s="15">
        <v>-1.5401369861109551</v>
      </c>
      <c r="M14" s="15">
        <v>-1.8561497243872616</v>
      </c>
      <c r="N14" s="15">
        <v>-2.9552897643235099E-2</v>
      </c>
      <c r="O14" s="15">
        <v>0.13172438872711467</v>
      </c>
      <c r="P14" s="15">
        <v>0.2193356624692413</v>
      </c>
      <c r="Q14" s="15">
        <v>-0.12210319128960734</v>
      </c>
      <c r="R14" s="15">
        <v>6.273331474733169</v>
      </c>
      <c r="S14" s="15">
        <v>3.9727608241003836</v>
      </c>
      <c r="T14" s="15">
        <v>-3.2311702277314005</v>
      </c>
      <c r="U14" s="15">
        <v>-0.67936189126722013</v>
      </c>
      <c r="V14" s="15">
        <v>-8.1701004861180593E-2</v>
      </c>
      <c r="W14" s="15">
        <v>-2.2413376058075407</v>
      </c>
      <c r="X14" s="15">
        <v>-2.0912763090051918</v>
      </c>
      <c r="Y14" s="16">
        <v>-3.7946670646616347</v>
      </c>
      <c r="AA14" s="24" t="s">
        <v>19</v>
      </c>
      <c r="AB14" s="23">
        <f>'NYISOZone P Prices'!AA46</f>
        <v>28.218616547032077</v>
      </c>
      <c r="AC14" s="23">
        <f>'NYISOZone P Prices'!AB46</f>
        <v>20.185786614020529</v>
      </c>
      <c r="AD14" s="23">
        <f>'NYISOZone P Prices'!AC46</f>
        <v>25.541006569361556</v>
      </c>
      <c r="AF14" s="46">
        <v>2</v>
      </c>
      <c r="AG14" s="50">
        <f t="shared" si="0"/>
        <v>-1.2831014819447908</v>
      </c>
      <c r="AH14" s="50">
        <f t="shared" si="1"/>
        <v>-1.1578479193724283</v>
      </c>
      <c r="AI14" s="50">
        <f t="shared" si="2"/>
        <v>-1.5105328618071348</v>
      </c>
      <c r="AJ14" s="51">
        <f t="shared" si="3"/>
        <v>-1.5209377983755292</v>
      </c>
    </row>
    <row r="15" spans="1:36" x14ac:dyDescent="0.2">
      <c r="A15" s="13">
        <v>37153</v>
      </c>
      <c r="B15" s="14">
        <v>-3.0402322511942579</v>
      </c>
      <c r="C15" s="15">
        <v>-1.8676882386747966</v>
      </c>
      <c r="D15" s="15">
        <v>-1.7</v>
      </c>
      <c r="E15" s="15">
        <v>-1.9950000000000001</v>
      </c>
      <c r="F15" s="15">
        <v>-1.2350000000000001</v>
      </c>
      <c r="G15" s="15">
        <v>-2.3546075511366169</v>
      </c>
      <c r="H15" s="15">
        <v>-3.4535914933528247</v>
      </c>
      <c r="I15" s="15">
        <v>-3.3251653853164136</v>
      </c>
      <c r="J15" s="15">
        <v>-2.3913330138059266</v>
      </c>
      <c r="K15" s="15">
        <v>-2.3235383995133745</v>
      </c>
      <c r="L15" s="15">
        <v>-0.18811335451072964</v>
      </c>
      <c r="M15" s="15">
        <v>-8.1630312750604617E-2</v>
      </c>
      <c r="N15" s="15">
        <v>-1.8560073957381924</v>
      </c>
      <c r="O15" s="15">
        <v>-0.90198000219022489</v>
      </c>
      <c r="P15" s="15">
        <v>-1.1263625180878094</v>
      </c>
      <c r="Q15" s="15">
        <v>1.264516844823369</v>
      </c>
      <c r="R15" s="15">
        <v>0.3351958216647617</v>
      </c>
      <c r="S15" s="15">
        <v>-0.59482796005254457</v>
      </c>
      <c r="T15" s="15">
        <v>-3.5960212430181926</v>
      </c>
      <c r="U15" s="15">
        <v>-0.68496170424850078</v>
      </c>
      <c r="V15" s="15">
        <v>-1.9286240875419978</v>
      </c>
      <c r="W15" s="15">
        <v>-3.6912966401291598</v>
      </c>
      <c r="X15" s="15">
        <v>-3.6580589816954401</v>
      </c>
      <c r="Y15" s="16">
        <v>-4.1335782928307019</v>
      </c>
      <c r="AA15" s="24" t="s">
        <v>20</v>
      </c>
      <c r="AB15" s="23">
        <f>'NYISOZone P Prices'!AA47</f>
        <v>26.357807908906704</v>
      </c>
      <c r="AC15" s="23">
        <f>'NYISOZone P Prices'!AB47</f>
        <v>18.818383076694094</v>
      </c>
      <c r="AD15" s="23">
        <f>'NYISOZone P Prices'!AC47</f>
        <v>23.844666298169162</v>
      </c>
      <c r="AF15" s="46">
        <v>3</v>
      </c>
      <c r="AG15" s="50">
        <f t="shared" si="0"/>
        <v>-1.3841137826777343</v>
      </c>
      <c r="AH15" s="50">
        <f t="shared" si="1"/>
        <v>-1.7629480021520372</v>
      </c>
      <c r="AI15" s="50">
        <f t="shared" si="2"/>
        <v>-1.4266735712658196</v>
      </c>
      <c r="AJ15" s="51">
        <f t="shared" si="3"/>
        <v>-1.08</v>
      </c>
    </row>
    <row r="16" spans="1:36" x14ac:dyDescent="0.2">
      <c r="A16" s="13">
        <v>37154</v>
      </c>
      <c r="B16" s="14">
        <v>-3.7051953385002427</v>
      </c>
      <c r="C16" s="15">
        <v>-1.9385565890685506</v>
      </c>
      <c r="D16" s="15">
        <v>-1.98</v>
      </c>
      <c r="E16" s="15">
        <v>-2.0350000000000001</v>
      </c>
      <c r="F16" s="15">
        <v>-1.98</v>
      </c>
      <c r="G16" s="15">
        <v>-2.1126083841703007</v>
      </c>
      <c r="H16" s="15">
        <v>-3.7442670700669147</v>
      </c>
      <c r="I16" s="15">
        <v>-2.567576205428626</v>
      </c>
      <c r="J16" s="15">
        <v>-1.3883503881185959</v>
      </c>
      <c r="K16" s="15">
        <v>-0.25954449229059406</v>
      </c>
      <c r="L16" s="15">
        <v>-1.5381555826823821</v>
      </c>
      <c r="M16" s="15">
        <v>-1.7453802973164834</v>
      </c>
      <c r="N16" s="15">
        <v>-0.44146656798762152</v>
      </c>
      <c r="O16" s="15">
        <v>0.29717889352824045</v>
      </c>
      <c r="P16" s="15">
        <v>-3.2046557938414999</v>
      </c>
      <c r="Q16" s="15">
        <v>-3.137342029512233</v>
      </c>
      <c r="R16" s="15">
        <v>-3.1755519181976481</v>
      </c>
      <c r="S16" s="15">
        <v>-3.6240444534780849</v>
      </c>
      <c r="T16" s="15">
        <v>-5.1666969738437878</v>
      </c>
      <c r="U16" s="15">
        <v>-5.058461463762864</v>
      </c>
      <c r="V16" s="15">
        <v>-4.2770841330900495</v>
      </c>
      <c r="W16" s="15">
        <v>-4.6499421928040796</v>
      </c>
      <c r="X16" s="15">
        <v>-3.9765353978108102</v>
      </c>
      <c r="Y16" s="16">
        <v>-3.7808044546079529</v>
      </c>
      <c r="AA16" s="27">
        <f>$A$40</f>
        <v>37178</v>
      </c>
      <c r="AB16" s="23">
        <f>'NYISOZone P Prices'!AA48</f>
        <v>23.823632058878538</v>
      </c>
      <c r="AC16" s="23">
        <f>'NYISOZone P Prices'!AB48</f>
        <v>17.041793657626702</v>
      </c>
      <c r="AD16" s="23">
        <f>'NYISOZone P Prices'!AC48</f>
        <v>21.563019258461257</v>
      </c>
      <c r="AF16" s="46">
        <v>4</v>
      </c>
      <c r="AG16" s="50">
        <f t="shared" si="0"/>
        <v>-1.4780578997958078</v>
      </c>
      <c r="AH16" s="50">
        <f t="shared" si="1"/>
        <v>-1.6900366535796105</v>
      </c>
      <c r="AI16" s="50">
        <f t="shared" si="2"/>
        <v>-1.2533458264100861</v>
      </c>
      <c r="AJ16" s="51">
        <f t="shared" si="3"/>
        <v>-1.44</v>
      </c>
    </row>
    <row r="17" spans="1:36" x14ac:dyDescent="0.2">
      <c r="A17" s="13">
        <v>37155</v>
      </c>
      <c r="B17" s="14">
        <v>-2.2908548702645355</v>
      </c>
      <c r="C17" s="15">
        <v>-1.2371875119760247</v>
      </c>
      <c r="D17" s="15">
        <v>-0.46436329565875667</v>
      </c>
      <c r="E17" s="15">
        <v>-0.84339146247779517</v>
      </c>
      <c r="F17" s="15">
        <v>-0.32072090045209833</v>
      </c>
      <c r="G17" s="15">
        <v>-1.1318119428072535</v>
      </c>
      <c r="H17" s="15">
        <v>-1.5658351056479241</v>
      </c>
      <c r="I17" s="15">
        <v>-2.71040909184131</v>
      </c>
      <c r="J17" s="15">
        <v>-1.6179253400141143</v>
      </c>
      <c r="K17" s="15">
        <v>-1.826800675629471</v>
      </c>
      <c r="L17" s="15">
        <v>-1.0575321852444013</v>
      </c>
      <c r="M17" s="15">
        <v>-2.5599631414347748</v>
      </c>
      <c r="N17" s="15">
        <v>-3.022196941577235</v>
      </c>
      <c r="O17" s="15">
        <v>-2.9298909053172295</v>
      </c>
      <c r="P17" s="15">
        <v>-2.7134864316280769</v>
      </c>
      <c r="Q17" s="15">
        <v>-2.1312142503213067</v>
      </c>
      <c r="R17" s="15">
        <v>-2.1520859676898638</v>
      </c>
      <c r="S17" s="15">
        <v>-2.6811554712369379</v>
      </c>
      <c r="T17" s="15">
        <v>-5.2831683472196111</v>
      </c>
      <c r="U17" s="15">
        <v>-3.9816601042254547</v>
      </c>
      <c r="V17" s="15">
        <v>-4.0681481999888049</v>
      </c>
      <c r="W17" s="15">
        <v>-4.1404668912269038</v>
      </c>
      <c r="X17" s="15">
        <v>-3.6114214526367618</v>
      </c>
      <c r="Y17" s="16">
        <v>-3.0585174890212876</v>
      </c>
      <c r="AA17" s="24"/>
      <c r="AB17" s="23"/>
      <c r="AC17" s="23"/>
      <c r="AD17" s="23"/>
      <c r="AF17" s="46">
        <v>5</v>
      </c>
      <c r="AG17" s="50">
        <f t="shared" si="0"/>
        <v>-1.0961923315192534</v>
      </c>
      <c r="AH17" s="50">
        <f t="shared" si="1"/>
        <v>-1.3518377932491668</v>
      </c>
      <c r="AI17" s="50">
        <f t="shared" si="2"/>
        <v>-1.0093789933911064</v>
      </c>
      <c r="AJ17" s="51">
        <f t="shared" si="3"/>
        <v>-1.45</v>
      </c>
    </row>
    <row r="18" spans="1:36" x14ac:dyDescent="0.2">
      <c r="A18" s="13">
        <v>37156</v>
      </c>
      <c r="B18" s="14">
        <v>-4.8142545479663212</v>
      </c>
      <c r="C18" s="15">
        <v>-3.5447901410629346</v>
      </c>
      <c r="D18" s="15">
        <v>-3.6086371031478297</v>
      </c>
      <c r="E18" s="15">
        <v>-2.6893077725981396</v>
      </c>
      <c r="F18" s="15">
        <v>-2.9275580776943055</v>
      </c>
      <c r="G18" s="15">
        <v>-4.2661908092900944</v>
      </c>
      <c r="H18" s="15">
        <v>-3.2621507035944894</v>
      </c>
      <c r="I18" s="15">
        <v>-4.0815638146784003</v>
      </c>
      <c r="J18" s="15">
        <v>-4.85550594847955</v>
      </c>
      <c r="K18" s="15">
        <v>-3.5224557574941393</v>
      </c>
      <c r="L18" s="15">
        <v>-3.9490675294061361</v>
      </c>
      <c r="M18" s="15">
        <v>-3.7101815941007708</v>
      </c>
      <c r="N18" s="15">
        <v>-3.2595298336617589</v>
      </c>
      <c r="O18" s="15">
        <v>-3.5349777401627769</v>
      </c>
      <c r="P18" s="15">
        <v>-3.4991985268580699</v>
      </c>
      <c r="Q18" s="15">
        <v>-2.682703674063923</v>
      </c>
      <c r="R18" s="15">
        <v>-2.7519612206158151</v>
      </c>
      <c r="S18" s="15">
        <v>-3.6461079665480263</v>
      </c>
      <c r="T18" s="15">
        <v>-4.2450051015499994</v>
      </c>
      <c r="U18" s="15">
        <v>-3.4037434221889562</v>
      </c>
      <c r="V18" s="15">
        <v>-2.9521156758885709</v>
      </c>
      <c r="W18" s="15">
        <v>-4.2900216844102701</v>
      </c>
      <c r="X18" s="15">
        <v>-4.0013327030920394</v>
      </c>
      <c r="Y18" s="16">
        <v>-4.7724597261273445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50">
        <f t="shared" si="0"/>
        <v>-0.77455111282215316</v>
      </c>
      <c r="AH18" s="50">
        <f t="shared" si="1"/>
        <v>-0.78948984489973473</v>
      </c>
      <c r="AI18" s="50">
        <f t="shared" si="2"/>
        <v>-1.037994990823669</v>
      </c>
      <c r="AJ18" s="51">
        <f t="shared" si="3"/>
        <v>-1.9</v>
      </c>
    </row>
    <row r="19" spans="1:36" x14ac:dyDescent="0.2">
      <c r="A19" s="13">
        <v>37157</v>
      </c>
      <c r="B19" s="14">
        <v>-2.5985000145171604</v>
      </c>
      <c r="C19" s="15">
        <v>-0.78411323150888634</v>
      </c>
      <c r="D19" s="15">
        <v>-1.776374797641413</v>
      </c>
      <c r="E19" s="15">
        <v>-2.1595011181662116</v>
      </c>
      <c r="F19" s="15">
        <v>-1.5330290718417654</v>
      </c>
      <c r="G19" s="15">
        <v>-4.0916268602382839</v>
      </c>
      <c r="H19" s="15">
        <v>-3.1424441882028518</v>
      </c>
      <c r="I19" s="15">
        <v>-4.4319235726465145</v>
      </c>
      <c r="J19" s="15">
        <v>-4.8036542639226312</v>
      </c>
      <c r="K19" s="15">
        <v>-4.387133477724575</v>
      </c>
      <c r="L19" s="15">
        <v>-4.6657699276498121</v>
      </c>
      <c r="M19" s="15">
        <v>-5.6307447421845751</v>
      </c>
      <c r="N19" s="15">
        <v>-5.1574929434842041</v>
      </c>
      <c r="O19" s="15">
        <v>-4.9184613925137093</v>
      </c>
      <c r="P19" s="15">
        <v>-4.3618514157639154</v>
      </c>
      <c r="Q19" s="15">
        <v>-4.5103290889842995</v>
      </c>
      <c r="R19" s="15">
        <v>-5.0453655014136665</v>
      </c>
      <c r="S19" s="15">
        <v>-4.9719624823613273</v>
      </c>
      <c r="T19" s="15">
        <v>-6.52639862800347</v>
      </c>
      <c r="U19" s="15">
        <v>-5.1805498955143534</v>
      </c>
      <c r="V19" s="15">
        <v>-5.3610696269584466</v>
      </c>
      <c r="W19" s="15">
        <v>-5.5740381357946909</v>
      </c>
      <c r="X19" s="15">
        <v>-4.3683341179128981</v>
      </c>
      <c r="Y19" s="16">
        <v>-3.9720632925973653</v>
      </c>
      <c r="AA19" s="24" t="s">
        <v>18</v>
      </c>
      <c r="AB19" s="23">
        <f>NYPPWPrices!AA45</f>
        <v>27.190409482758618</v>
      </c>
      <c r="AC19" s="23">
        <f>NYPPWPrices!AB45</f>
        <v>17.847586206896551</v>
      </c>
      <c r="AD19" s="23">
        <f>NYPPWPrices!AC45</f>
        <v>24.076135057471262</v>
      </c>
      <c r="AF19" s="46">
        <v>7</v>
      </c>
      <c r="AG19" s="50">
        <f t="shared" si="0"/>
        <v>-0.43179623829582059</v>
      </c>
      <c r="AH19" s="50">
        <f t="shared" si="1"/>
        <v>0.99618156241854439</v>
      </c>
      <c r="AI19" s="50">
        <f t="shared" si="2"/>
        <v>0.16622281529186367</v>
      </c>
      <c r="AJ19" s="51">
        <f t="shared" si="3"/>
        <v>-1.5</v>
      </c>
    </row>
    <row r="20" spans="1:36" x14ac:dyDescent="0.2">
      <c r="A20" s="13">
        <v>37158</v>
      </c>
      <c r="B20" s="14">
        <v>-2.1807298307960608</v>
      </c>
      <c r="C20" s="15">
        <v>-1.9127595404801632</v>
      </c>
      <c r="D20" s="15">
        <v>-1.4167787820824405</v>
      </c>
      <c r="E20" s="15">
        <v>-2.201031860362523</v>
      </c>
      <c r="F20" s="15">
        <v>-1.7597578470725335</v>
      </c>
      <c r="G20" s="15">
        <v>-1.7070378102652235</v>
      </c>
      <c r="H20" s="15">
        <v>-9.0167345320537606E-2</v>
      </c>
      <c r="I20" s="15">
        <v>-8.4868124039099015</v>
      </c>
      <c r="J20" s="15">
        <v>-7.403741741833592</v>
      </c>
      <c r="K20" s="15">
        <v>-6.2362099934683179</v>
      </c>
      <c r="L20" s="15">
        <v>-5.3328020394766327</v>
      </c>
      <c r="M20" s="15">
        <v>-6.4845957040784583</v>
      </c>
      <c r="N20" s="15">
        <v>-5.4815617295118031</v>
      </c>
      <c r="O20" s="15">
        <v>-3.3155682548460845</v>
      </c>
      <c r="P20" s="15">
        <v>-3.027530846550853</v>
      </c>
      <c r="Q20" s="15">
        <v>-2.2070637770064536</v>
      </c>
      <c r="R20" s="15">
        <v>-1.728927474290451</v>
      </c>
      <c r="S20" s="15">
        <v>-3.4284233457233952</v>
      </c>
      <c r="T20" s="15">
        <v>-6.6836961191058748</v>
      </c>
      <c r="U20" s="15">
        <v>-1.9467338456128971</v>
      </c>
      <c r="V20" s="15">
        <v>-2.9171528325797453</v>
      </c>
      <c r="W20" s="15">
        <v>-5.8225543451929163</v>
      </c>
      <c r="X20" s="15">
        <v>-3.3792549891832238</v>
      </c>
      <c r="Y20" s="16">
        <v>-1.2684956554031501</v>
      </c>
      <c r="AA20" s="24" t="s">
        <v>19</v>
      </c>
      <c r="AB20" s="23">
        <f>NYPPWPrices!AA46</f>
        <v>27.758937499999998</v>
      </c>
      <c r="AC20" s="23">
        <f>NYPPWPrices!AB46</f>
        <v>19.409875</v>
      </c>
      <c r="AD20" s="23">
        <f>NYPPWPrices!AC46</f>
        <v>24.975916666666674</v>
      </c>
      <c r="AF20" s="46">
        <v>8</v>
      </c>
      <c r="AG20" s="50">
        <f t="shared" si="0"/>
        <v>-2.0882673837746601</v>
      </c>
      <c r="AH20" s="50">
        <f t="shared" si="1"/>
        <v>-1.3281268517093292</v>
      </c>
      <c r="AI20" s="50">
        <f t="shared" si="2"/>
        <v>-1.8971978324639747</v>
      </c>
      <c r="AJ20" s="51">
        <f t="shared" si="3"/>
        <v>-2.3620037357579307</v>
      </c>
    </row>
    <row r="21" spans="1:36" x14ac:dyDescent="0.2">
      <c r="A21" s="13">
        <v>37159</v>
      </c>
      <c r="B21" s="14">
        <v>-1.9013763810985189</v>
      </c>
      <c r="C21" s="15">
        <v>-0.7245349058227788</v>
      </c>
      <c r="D21" s="15">
        <v>-0.18760934749420954</v>
      </c>
      <c r="E21" s="15">
        <v>-0.96071721113464825</v>
      </c>
      <c r="F21" s="15">
        <v>1.3051837607149572</v>
      </c>
      <c r="G21" s="15">
        <v>1.7671931313970006</v>
      </c>
      <c r="H21" s="15">
        <v>-0.87250078034941581</v>
      </c>
      <c r="I21" s="15">
        <v>-1.2382128877091745</v>
      </c>
      <c r="J21" s="15">
        <v>-1.4009641975802687</v>
      </c>
      <c r="K21" s="15">
        <v>-0.61942196576443109</v>
      </c>
      <c r="L21" s="15">
        <v>-1.6322724585761357</v>
      </c>
      <c r="M21" s="15">
        <v>-2.1512333716434533</v>
      </c>
      <c r="N21" s="15">
        <v>-2.3638076812732152</v>
      </c>
      <c r="O21" s="15">
        <v>-1.6062753166999997</v>
      </c>
      <c r="P21" s="15">
        <v>-1.6438526635822193</v>
      </c>
      <c r="Q21" s="15">
        <v>-1.7169452319635923</v>
      </c>
      <c r="R21" s="15">
        <v>-1.6919387770427043</v>
      </c>
      <c r="S21" s="15">
        <v>-1.6898713540670336</v>
      </c>
      <c r="T21" s="15">
        <v>-1.5487775546733964</v>
      </c>
      <c r="U21" s="15">
        <v>-1.7434623857826779</v>
      </c>
      <c r="V21" s="15">
        <v>-1.813446226603304</v>
      </c>
      <c r="W21" s="15">
        <v>-3.4593872666666705</v>
      </c>
      <c r="X21" s="15">
        <v>-2.8514615003591857</v>
      </c>
      <c r="Y21" s="16">
        <v>-3.3107798945856608</v>
      </c>
      <c r="AA21" s="24" t="s">
        <v>20</v>
      </c>
      <c r="AB21" s="23">
        <f>NYPPWPrices!AA47</f>
        <v>26.168125</v>
      </c>
      <c r="AC21" s="23">
        <f>NYPPWPrices!AB47</f>
        <v>17.982499999999998</v>
      </c>
      <c r="AD21" s="23">
        <f>NYPPWPrices!AC47</f>
        <v>23.439583333333335</v>
      </c>
      <c r="AF21" s="46">
        <v>9</v>
      </c>
      <c r="AG21" s="50">
        <f t="shared" si="0"/>
        <v>-2.4952330220423025</v>
      </c>
      <c r="AH21" s="50">
        <f t="shared" si="1"/>
        <v>-2.0167481389466513</v>
      </c>
      <c r="AI21" s="50">
        <f t="shared" si="2"/>
        <v>-1.960766406345994</v>
      </c>
      <c r="AJ21" s="51">
        <f t="shared" si="3"/>
        <v>-2.6510000681049988</v>
      </c>
    </row>
    <row r="22" spans="1:36" x14ac:dyDescent="0.2">
      <c r="A22" s="13">
        <v>37160</v>
      </c>
      <c r="B22" s="14">
        <v>0.19580750799311986</v>
      </c>
      <c r="C22" s="15">
        <v>0.63017469027636963</v>
      </c>
      <c r="D22" s="15">
        <v>0.74115956933892235</v>
      </c>
      <c r="E22" s="15">
        <v>-0.29484383391057634</v>
      </c>
      <c r="F22" s="15">
        <v>0.70602038768634401</v>
      </c>
      <c r="G22" s="15">
        <v>2.4655951365262609</v>
      </c>
      <c r="H22" s="15">
        <v>0.52651099193527884</v>
      </c>
      <c r="I22" s="15">
        <v>-1.7150099628368203</v>
      </c>
      <c r="J22" s="15">
        <v>-4.8588332714726548</v>
      </c>
      <c r="K22" s="15">
        <v>-3.889037380483984</v>
      </c>
      <c r="L22" s="15">
        <v>-6.1800161686968771</v>
      </c>
      <c r="M22" s="15">
        <v>-4.4299193496254574</v>
      </c>
      <c r="N22" s="15">
        <v>-4.9851403265103436</v>
      </c>
      <c r="O22" s="15">
        <v>-4.6375692102985404</v>
      </c>
      <c r="P22" s="15">
        <v>-5.046461877830108</v>
      </c>
      <c r="Q22" s="15">
        <v>-5.178409654466769</v>
      </c>
      <c r="R22" s="15">
        <v>-5.3161712202721674</v>
      </c>
      <c r="S22" s="15">
        <v>-5.3522363195285898</v>
      </c>
      <c r="T22" s="15">
        <v>-5.6499736693500751</v>
      </c>
      <c r="U22" s="15">
        <v>-4.8836618300213175</v>
      </c>
      <c r="V22" s="15">
        <v>-4.2950904543809472</v>
      </c>
      <c r="W22" s="15">
        <v>-5.1382633470723071</v>
      </c>
      <c r="X22" s="15">
        <v>-3.45505000666558</v>
      </c>
      <c r="Y22" s="16">
        <v>-4.0409512911812513</v>
      </c>
      <c r="AA22" s="27">
        <f>$A$40</f>
        <v>37178</v>
      </c>
      <c r="AB22" s="23">
        <f>NYPPWPrices!AA48</f>
        <v>22.790624999999999</v>
      </c>
      <c r="AC22" s="23">
        <f>NYPPWPrices!AB48</f>
        <v>15.6775</v>
      </c>
      <c r="AD22" s="23">
        <f>NYPPWPrices!AC48</f>
        <v>20.419583333333339</v>
      </c>
      <c r="AF22" s="46">
        <v>10</v>
      </c>
      <c r="AG22" s="50">
        <f t="shared" si="0"/>
        <v>-1.8819792267556255</v>
      </c>
      <c r="AH22" s="50">
        <f t="shared" si="1"/>
        <v>-0.90943064901444259</v>
      </c>
      <c r="AI22" s="50">
        <f t="shared" si="2"/>
        <v>-1.1796123943174617</v>
      </c>
      <c r="AJ22" s="51">
        <f t="shared" si="3"/>
        <v>-2.2842282696852934</v>
      </c>
    </row>
    <row r="23" spans="1:36" x14ac:dyDescent="0.2">
      <c r="A23" s="13">
        <v>37161</v>
      </c>
      <c r="B23" s="14">
        <v>-2.6576305936451057</v>
      </c>
      <c r="C23" s="15">
        <v>-1.5705268948320814</v>
      </c>
      <c r="D23" s="15">
        <v>-0.39749269640113383</v>
      </c>
      <c r="E23" s="15">
        <v>-0.70021370848983899</v>
      </c>
      <c r="F23" s="15">
        <v>-0.71319806684919662</v>
      </c>
      <c r="G23" s="15">
        <v>0.47892340314454529</v>
      </c>
      <c r="H23" s="15">
        <v>-0.37796189957728643</v>
      </c>
      <c r="I23" s="15">
        <v>-1.5159840549093175</v>
      </c>
      <c r="J23" s="15">
        <v>-2.7573717156281994</v>
      </c>
      <c r="K23" s="15">
        <v>-3.3260464858976349</v>
      </c>
      <c r="L23" s="15">
        <v>-3.0792138626946901</v>
      </c>
      <c r="M23" s="15">
        <v>-2.8990353821275292</v>
      </c>
      <c r="N23" s="15">
        <v>-2.5957673446696461</v>
      </c>
      <c r="O23" s="15">
        <v>-2.3250243827220025</v>
      </c>
      <c r="P23" s="15">
        <v>-2.5329405574193942</v>
      </c>
      <c r="Q23" s="15">
        <v>-3.4145223716378048</v>
      </c>
      <c r="R23" s="15">
        <v>-3.140882367466542</v>
      </c>
      <c r="S23" s="15">
        <v>-2.8390895380219128</v>
      </c>
      <c r="T23" s="15">
        <v>-4.0233066411763545</v>
      </c>
      <c r="U23" s="15">
        <v>1.1184592114428256</v>
      </c>
      <c r="V23" s="15">
        <v>-1.7090211641670834</v>
      </c>
      <c r="W23" s="15">
        <v>-3.4052800031178769</v>
      </c>
      <c r="X23" s="15">
        <v>-3.2904766393637424</v>
      </c>
      <c r="Y23" s="16">
        <v>-3.4809677617151422</v>
      </c>
      <c r="AA23" s="24"/>
      <c r="AB23" s="23"/>
      <c r="AC23" s="23"/>
      <c r="AD23" s="23"/>
      <c r="AF23" s="46">
        <v>11</v>
      </c>
      <c r="AG23" s="50">
        <f t="shared" si="0"/>
        <v>-1.5117075303647105</v>
      </c>
      <c r="AH23" s="50">
        <f t="shared" si="1"/>
        <v>-0.34534444886825427</v>
      </c>
      <c r="AI23" s="50">
        <f t="shared" si="2"/>
        <v>-3.9244415961938728E-2</v>
      </c>
      <c r="AJ23" s="51">
        <f t="shared" si="3"/>
        <v>-1.9387775242262109</v>
      </c>
    </row>
    <row r="24" spans="1:36" x14ac:dyDescent="0.2">
      <c r="A24" s="13">
        <v>37162</v>
      </c>
      <c r="B24" s="14">
        <v>-1.9596796720697718</v>
      </c>
      <c r="C24" s="15">
        <v>-1.005548410944499</v>
      </c>
      <c r="D24" s="15">
        <v>-0.64651050900485707</v>
      </c>
      <c r="E24" s="15">
        <v>-0.90482905010222048</v>
      </c>
      <c r="F24" s="15">
        <v>-0.99386226079482398</v>
      </c>
      <c r="G24" s="15">
        <v>0.51320266137214432</v>
      </c>
      <c r="H24" s="15">
        <v>-2.2471048650316838</v>
      </c>
      <c r="I24" s="15">
        <v>-2.3475662233234793</v>
      </c>
      <c r="J24" s="15">
        <v>-2.6131626153741898</v>
      </c>
      <c r="K24" s="15">
        <v>-3.822462410885052</v>
      </c>
      <c r="L24" s="15">
        <v>-3.2362516676046198</v>
      </c>
      <c r="M24" s="15">
        <v>-3.4698955476379645</v>
      </c>
      <c r="N24" s="15">
        <v>-3.5569080123262218</v>
      </c>
      <c r="O24" s="15">
        <v>-3.5958465158489865</v>
      </c>
      <c r="P24" s="15">
        <v>-3.7520447036400917</v>
      </c>
      <c r="Q24" s="15">
        <v>-3.9123827454622528</v>
      </c>
      <c r="R24" s="15">
        <v>-3.6719149713093415</v>
      </c>
      <c r="S24" s="15">
        <v>-3.6690351531866128</v>
      </c>
      <c r="T24" s="15">
        <v>-4.7862180355893358</v>
      </c>
      <c r="U24" s="15">
        <v>-1.9821472364195252</v>
      </c>
      <c r="V24" s="15">
        <v>-3.1353234068552958</v>
      </c>
      <c r="W24" s="15">
        <v>-4.694138772095485</v>
      </c>
      <c r="X24" s="15">
        <v>-3.8474723449652224</v>
      </c>
      <c r="Y24" s="16">
        <v>-4.1747913096997529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50">
        <f t="shared" si="0"/>
        <v>-1.4656576149546299</v>
      </c>
      <c r="AH24" s="50">
        <f t="shared" si="1"/>
        <v>8.4938827658465499E-2</v>
      </c>
      <c r="AI24" s="50">
        <f t="shared" si="2"/>
        <v>0.10569440629454145</v>
      </c>
      <c r="AJ24" s="51">
        <f t="shared" si="3"/>
        <v>-1.3935948906380631</v>
      </c>
    </row>
    <row r="25" spans="1:36" x14ac:dyDescent="0.2">
      <c r="A25" s="13">
        <v>37163</v>
      </c>
      <c r="B25" s="14">
        <v>-0.2738669147075754</v>
      </c>
      <c r="C25" s="15">
        <v>-1.6796440166315438</v>
      </c>
      <c r="D25" s="15">
        <v>-1.6048483170444445</v>
      </c>
      <c r="E25" s="15">
        <v>-1.0768796150318511</v>
      </c>
      <c r="F25" s="15">
        <v>-0.87282177091452873</v>
      </c>
      <c r="G25" s="15">
        <v>-1.2938219321338629</v>
      </c>
      <c r="H25" s="15">
        <v>-1.9163733636554738</v>
      </c>
      <c r="I25" s="15">
        <v>-3.2510595000344331</v>
      </c>
      <c r="J25" s="15">
        <v>-3.7818413640258228</v>
      </c>
      <c r="K25" s="15">
        <v>-4.3778152357025313</v>
      </c>
      <c r="L25" s="15">
        <v>-4.7845984521348264</v>
      </c>
      <c r="M25" s="15">
        <v>-5.1635190779242741</v>
      </c>
      <c r="N25" s="15">
        <v>-5.1938258698804987</v>
      </c>
      <c r="O25" s="15">
        <v>-5.0353366125284005</v>
      </c>
      <c r="P25" s="15">
        <v>-5.134200937671821</v>
      </c>
      <c r="Q25" s="15">
        <v>-4.4366602597762821</v>
      </c>
      <c r="R25" s="15">
        <v>-4.5937223232273574</v>
      </c>
      <c r="S25" s="15">
        <v>-4.7841992347680602</v>
      </c>
      <c r="T25" s="15">
        <v>-4.7111534388750407</v>
      </c>
      <c r="U25" s="15">
        <v>-4.2873232017726828</v>
      </c>
      <c r="V25" s="15">
        <v>-5.737741679593853</v>
      </c>
      <c r="W25" s="15">
        <v>-5.4651135722158024</v>
      </c>
      <c r="X25" s="15">
        <v>-4.0147068764881766</v>
      </c>
      <c r="Y25" s="16">
        <v>-3.4354163788146046</v>
      </c>
      <c r="AA25" s="35" t="s">
        <v>18</v>
      </c>
      <c r="AB25" s="36">
        <f>AA45-$AB$31</f>
        <v>-2.7092915473887031</v>
      </c>
      <c r="AC25" s="36">
        <f>AB45-$AB$31</f>
        <v>-2.36411903172342</v>
      </c>
      <c r="AD25" s="37">
        <f>AC45-$AB$31</f>
        <v>-2.5942340421669421</v>
      </c>
      <c r="AF25" s="46">
        <v>13</v>
      </c>
      <c r="AG25" s="50">
        <f t="shared" si="0"/>
        <v>-1.5989447283746954</v>
      </c>
      <c r="AH25" s="50">
        <f t="shared" si="1"/>
        <v>-0.51039895958126424</v>
      </c>
      <c r="AI25" s="50">
        <f t="shared" si="2"/>
        <v>-1.0112696650722341E-2</v>
      </c>
      <c r="AJ25" s="51">
        <f t="shared" si="3"/>
        <v>-1.2842690610119476</v>
      </c>
    </row>
    <row r="26" spans="1:36" x14ac:dyDescent="0.2">
      <c r="A26" s="13">
        <v>37164</v>
      </c>
      <c r="B26" s="14">
        <v>-1.6602974741547722</v>
      </c>
      <c r="C26" s="15">
        <v>-1.0084118429609088</v>
      </c>
      <c r="D26" s="15">
        <v>-1.4366100359299203</v>
      </c>
      <c r="E26" s="15">
        <v>-2.0207304021080947</v>
      </c>
      <c r="F26" s="15">
        <v>-2.0908024620492949</v>
      </c>
      <c r="G26" s="15">
        <v>-1.0668779606618148</v>
      </c>
      <c r="H26" s="15">
        <v>-0.33920323263341423</v>
      </c>
      <c r="I26" s="15">
        <v>-1.9719509005111462</v>
      </c>
      <c r="J26" s="15">
        <v>-3.5880611917704996</v>
      </c>
      <c r="K26" s="15">
        <v>-3.0873840999444262</v>
      </c>
      <c r="L26" s="15">
        <v>-2.7842119528320595</v>
      </c>
      <c r="M26" s="15">
        <v>-2.2372016637586398</v>
      </c>
      <c r="N26" s="15">
        <v>-2.3724413299686447</v>
      </c>
      <c r="O26" s="15">
        <v>-2.9738285872812931</v>
      </c>
      <c r="P26" s="15">
        <v>-2.7697109691086865</v>
      </c>
      <c r="Q26" s="15">
        <v>-2.7120301631367205</v>
      </c>
      <c r="R26" s="15">
        <v>-1.830222192782216</v>
      </c>
      <c r="S26" s="15">
        <v>-2.0766834319426657</v>
      </c>
      <c r="T26" s="15">
        <v>-0.13758876147096899</v>
      </c>
      <c r="U26" s="15">
        <v>-1.5394897064290731</v>
      </c>
      <c r="V26" s="15">
        <v>-2.6368342364070152</v>
      </c>
      <c r="W26" s="15">
        <v>-2.2734471167709458</v>
      </c>
      <c r="X26" s="15">
        <v>-3.2172712495755</v>
      </c>
      <c r="Y26" s="16">
        <v>-3.2024717715923039</v>
      </c>
      <c r="AA26" s="35" t="s">
        <v>19</v>
      </c>
      <c r="AB26" s="36">
        <f t="shared" ref="AB26:AD28" si="4">AA46-$AB$31</f>
        <v>-1.6096790470320754</v>
      </c>
      <c r="AC26" s="36">
        <f t="shared" si="4"/>
        <v>-1.9259116140205268</v>
      </c>
      <c r="AD26" s="37">
        <f t="shared" si="4"/>
        <v>-1.7150899026948925</v>
      </c>
      <c r="AF26" s="46">
        <v>14</v>
      </c>
      <c r="AG26" s="50">
        <f t="shared" si="0"/>
        <v>-1.3109187399545557</v>
      </c>
      <c r="AH26" s="50">
        <f t="shared" si="1"/>
        <v>-0.49801510767458623</v>
      </c>
      <c r="AI26" s="50">
        <f t="shared" si="2"/>
        <v>-5.9710929567875347E-2</v>
      </c>
      <c r="AJ26" s="51">
        <f t="shared" si="3"/>
        <v>-1.315824729554155</v>
      </c>
    </row>
    <row r="27" spans="1:36" x14ac:dyDescent="0.2">
      <c r="A27" s="13">
        <v>37165</v>
      </c>
      <c r="B27" s="14">
        <v>-1.7002892988061049</v>
      </c>
      <c r="C27" s="15">
        <v>-8.3133043172864518E-2</v>
      </c>
      <c r="D27" s="15">
        <v>-3.3710658842315055E-2</v>
      </c>
      <c r="E27" s="15">
        <v>0.15203281941494495</v>
      </c>
      <c r="F27" s="15">
        <v>0.15629007815239504</v>
      </c>
      <c r="G27" s="15">
        <v>1.0494176679585365</v>
      </c>
      <c r="H27" s="15">
        <v>0.6943725845131361</v>
      </c>
      <c r="I27" s="15">
        <v>2.3584930899883965</v>
      </c>
      <c r="J27" s="15">
        <v>2.3801902457865367</v>
      </c>
      <c r="K27" s="15">
        <v>2.0950941193511028</v>
      </c>
      <c r="L27" s="15">
        <v>3.1222048234443278</v>
      </c>
      <c r="M27" s="15">
        <v>2.864474112486846</v>
      </c>
      <c r="N27" s="15">
        <v>2.0512361775497112</v>
      </c>
      <c r="O27" s="15">
        <v>1.8807970332728665</v>
      </c>
      <c r="P27" s="15">
        <v>1.2717630897144971</v>
      </c>
      <c r="Q27" s="15">
        <v>0.82824985085682812</v>
      </c>
      <c r="R27" s="15">
        <v>0.62571901016069376</v>
      </c>
      <c r="S27" s="15">
        <v>0.50748773179557105</v>
      </c>
      <c r="T27" s="15">
        <v>-0.57073922979772362</v>
      </c>
      <c r="U27" s="15">
        <v>2.8687199319517944</v>
      </c>
      <c r="V27" s="15">
        <v>2.2408531654360004</v>
      </c>
      <c r="W27" s="15">
        <v>1.0940501219730621</v>
      </c>
      <c r="X27" s="15">
        <v>-1.2262941795782893</v>
      </c>
      <c r="Y27" s="16">
        <v>-1.649647611429419</v>
      </c>
      <c r="AA27" s="35" t="s">
        <v>20</v>
      </c>
      <c r="AB27" s="36">
        <f t="shared" si="4"/>
        <v>-1.3396829089067026</v>
      </c>
      <c r="AC27" s="36">
        <f t="shared" si="4"/>
        <v>-1.9858830766940918</v>
      </c>
      <c r="AD27" s="37">
        <f t="shared" si="4"/>
        <v>-1.5550829648358324</v>
      </c>
      <c r="AF27" s="46">
        <v>15</v>
      </c>
      <c r="AG27" s="50">
        <f t="shared" si="0"/>
        <v>-1.519525196406178</v>
      </c>
      <c r="AH27" s="50">
        <f t="shared" si="1"/>
        <v>-0.78644429832386886</v>
      </c>
      <c r="AI27" s="50">
        <f t="shared" si="2"/>
        <v>-0.46210096488230573</v>
      </c>
      <c r="AJ27" s="51">
        <f t="shared" si="3"/>
        <v>-1.7842879657557589</v>
      </c>
    </row>
    <row r="28" spans="1:36" x14ac:dyDescent="0.2">
      <c r="A28" s="13">
        <v>37166</v>
      </c>
      <c r="B28" s="14">
        <v>1.3905173341739676</v>
      </c>
      <c r="C28" s="15">
        <v>0.66497507853487647</v>
      </c>
      <c r="D28" s="15">
        <v>0.34708729926042459</v>
      </c>
      <c r="E28" s="15">
        <v>0.54748606082699069</v>
      </c>
      <c r="F28" s="15">
        <v>1.002374417969909</v>
      </c>
      <c r="G28" s="15">
        <v>2.5681689061086139</v>
      </c>
      <c r="H28" s="15">
        <v>3.1661980291881484</v>
      </c>
      <c r="I28" s="15">
        <v>0.57560176105966221</v>
      </c>
      <c r="J28" s="15">
        <v>-0.15819179279363027</v>
      </c>
      <c r="K28" s="15">
        <v>-0.60501860849938893</v>
      </c>
      <c r="L28" s="15">
        <v>0.39192045862727909</v>
      </c>
      <c r="M28" s="15">
        <v>0.40575859141401338</v>
      </c>
      <c r="N28" s="15">
        <v>-2.1569718779002045E-2</v>
      </c>
      <c r="O28" s="15">
        <v>0.31913934832829938</v>
      </c>
      <c r="P28" s="15">
        <v>0.13684701614160488</v>
      </c>
      <c r="Q28" s="15">
        <v>-0.11567153797573226</v>
      </c>
      <c r="R28" s="15">
        <v>-0.12824764329829819</v>
      </c>
      <c r="S28" s="15">
        <v>7.956588424539035E-2</v>
      </c>
      <c r="T28" s="15">
        <v>-0.74829501686875943</v>
      </c>
      <c r="U28" s="15">
        <v>1.0989962685945578</v>
      </c>
      <c r="V28" s="15">
        <v>0.30522359806310462</v>
      </c>
      <c r="W28" s="15">
        <v>-0.72431410950787978</v>
      </c>
      <c r="X28" s="15">
        <v>-1.7081477383906645</v>
      </c>
      <c r="Y28" s="16">
        <v>-0.67860821361591661</v>
      </c>
      <c r="AA28" s="38">
        <f>$A$40</f>
        <v>37178</v>
      </c>
      <c r="AB28" s="39">
        <f t="shared" si="4"/>
        <v>-2.1830070588785393</v>
      </c>
      <c r="AC28" s="39">
        <f t="shared" si="4"/>
        <v>-2.5142936576267001</v>
      </c>
      <c r="AD28" s="40">
        <f t="shared" si="4"/>
        <v>-2.2934359251279259</v>
      </c>
      <c r="AF28" s="46">
        <v>16</v>
      </c>
      <c r="AG28" s="50">
        <f t="shared" si="0"/>
        <v>-1.2919735576957432</v>
      </c>
      <c r="AH28" s="50">
        <f t="shared" si="1"/>
        <v>-0.95010083883035679</v>
      </c>
      <c r="AI28" s="50">
        <f t="shared" si="2"/>
        <v>-1.3094723410500346</v>
      </c>
      <c r="AJ28" s="51">
        <f t="shared" si="3"/>
        <v>-2.0790727760455674</v>
      </c>
    </row>
    <row r="29" spans="1:36" x14ac:dyDescent="0.2">
      <c r="A29" s="13">
        <v>37167</v>
      </c>
      <c r="B29" s="14">
        <v>0.19289698311608916</v>
      </c>
      <c r="C29" s="15">
        <v>-0.2982201141554377</v>
      </c>
      <c r="D29" s="15">
        <v>0.61833233845382907</v>
      </c>
      <c r="E29" s="15">
        <v>0.953598256386611</v>
      </c>
      <c r="F29" s="15">
        <v>1.222764234075159</v>
      </c>
      <c r="G29" s="15">
        <v>2.2566970027127589</v>
      </c>
      <c r="H29" s="15">
        <v>3.6961191246450795</v>
      </c>
      <c r="I29" s="15">
        <v>-0.51211680098201384</v>
      </c>
      <c r="J29" s="15">
        <v>-0.53169225794852082</v>
      </c>
      <c r="K29" s="15">
        <v>-0.10916587439103154</v>
      </c>
      <c r="L29" s="15">
        <v>0.77672904492064987</v>
      </c>
      <c r="M29" s="15">
        <v>0.96567808159199942</v>
      </c>
      <c r="N29" s="15">
        <v>1.0183530553333178</v>
      </c>
      <c r="O29" s="15">
        <v>2.0312123738235961</v>
      </c>
      <c r="P29" s="15">
        <v>2.8948174991291076</v>
      </c>
      <c r="Q29" s="15">
        <v>3.7438888977185094</v>
      </c>
      <c r="R29" s="15">
        <v>3.1902251558381636</v>
      </c>
      <c r="S29" s="15">
        <v>4.8058257619752389</v>
      </c>
      <c r="T29" s="15">
        <v>1.2715994293263435</v>
      </c>
      <c r="U29" s="15">
        <v>5.0091942333933517</v>
      </c>
      <c r="V29" s="15">
        <v>2.6075419521963106</v>
      </c>
      <c r="W29" s="15">
        <v>0.90438679670001676</v>
      </c>
      <c r="X29" s="15">
        <v>-0.84748952254241061</v>
      </c>
      <c r="Y29" s="16">
        <v>9.8716813197956554E-2</v>
      </c>
      <c r="AF29" s="46">
        <v>17</v>
      </c>
      <c r="AG29" s="50">
        <f t="shared" si="0"/>
        <v>-1.1770588428286748</v>
      </c>
      <c r="AH29" s="50">
        <f t="shared" si="1"/>
        <v>-1.0271100769253632</v>
      </c>
      <c r="AI29" s="50">
        <f t="shared" si="2"/>
        <v>-1.1796807064787618</v>
      </c>
      <c r="AJ29" s="51">
        <f t="shared" si="3"/>
        <v>-1.7551579221139519</v>
      </c>
    </row>
    <row r="30" spans="1:36" ht="13.5" thickBot="1" x14ac:dyDescent="0.25">
      <c r="A30" s="13">
        <v>37168</v>
      </c>
      <c r="B30" s="14">
        <v>0.2898580359979448</v>
      </c>
      <c r="C30" s="15">
        <v>-0.50242096553414939</v>
      </c>
      <c r="D30" s="15">
        <v>-0.4071571317845688</v>
      </c>
      <c r="E30" s="15">
        <v>-0.52545503688629225</v>
      </c>
      <c r="F30" s="15">
        <v>-0.37489666076715977</v>
      </c>
      <c r="G30" s="15">
        <v>1.5476570735821191</v>
      </c>
      <c r="H30" s="15">
        <v>0.74614580870182223</v>
      </c>
      <c r="I30" s="15">
        <v>-1.550188495743221</v>
      </c>
      <c r="J30" s="15">
        <v>-1.6791286055122754</v>
      </c>
      <c r="K30" s="15">
        <v>-0.53782845238780652</v>
      </c>
      <c r="L30" s="15">
        <v>0.47004670044237074</v>
      </c>
      <c r="M30" s="15">
        <v>0.71243618732185965</v>
      </c>
      <c r="N30" s="15">
        <v>0.9907509338404914</v>
      </c>
      <c r="O30" s="15">
        <v>2.7851270732102797</v>
      </c>
      <c r="P30" s="15">
        <v>3.1754639671579561</v>
      </c>
      <c r="Q30" s="15">
        <v>3.9215473782175962</v>
      </c>
      <c r="R30" s="15">
        <v>3.3797256382427676</v>
      </c>
      <c r="S30" s="15">
        <v>3.2702307602263083</v>
      </c>
      <c r="T30" s="15">
        <v>1.2074047751959007</v>
      </c>
      <c r="U30" s="15">
        <v>5.8785496262243484</v>
      </c>
      <c r="V30" s="15">
        <v>1.3671797909008454</v>
      </c>
      <c r="W30" s="15">
        <v>0.57749181828458163</v>
      </c>
      <c r="X30" s="15">
        <v>-0.16926977231652529</v>
      </c>
      <c r="Y30" s="16">
        <v>-0.95181989231643271</v>
      </c>
      <c r="AA30" s="24" t="s">
        <v>26</v>
      </c>
      <c r="AF30" s="46">
        <v>18</v>
      </c>
      <c r="AG30" s="50">
        <f t="shared" si="0"/>
        <v>-1.2788325549871729</v>
      </c>
      <c r="AH30" s="50">
        <f t="shared" si="1"/>
        <v>-0.82372539694766511</v>
      </c>
      <c r="AI30" s="50">
        <f t="shared" si="2"/>
        <v>-0.77009173979288192</v>
      </c>
      <c r="AJ30" s="51">
        <f t="shared" si="3"/>
        <v>-1.339833441857099</v>
      </c>
    </row>
    <row r="31" spans="1:36" ht="13.5" thickBot="1" x14ac:dyDescent="0.25">
      <c r="A31" s="13">
        <v>37169</v>
      </c>
      <c r="B31" s="14">
        <v>1.9439799394472104</v>
      </c>
      <c r="C31" s="15">
        <v>-1.075348126236733</v>
      </c>
      <c r="D31" s="15">
        <v>-1.0612061551258059</v>
      </c>
      <c r="E31" s="15">
        <v>-0.87856543022323308</v>
      </c>
      <c r="F31" s="15">
        <v>-1.0434182412851563</v>
      </c>
      <c r="G31" s="15">
        <v>-0.79262558934113159</v>
      </c>
      <c r="H31" s="15">
        <v>4.6875428085041193E-2</v>
      </c>
      <c r="I31" s="15">
        <v>-2.0832287334100457</v>
      </c>
      <c r="J31" s="15">
        <v>-2.1600765256992638</v>
      </c>
      <c r="K31" s="15">
        <v>0.76372987807879511</v>
      </c>
      <c r="L31" s="15">
        <v>1.3531401322657395</v>
      </c>
      <c r="M31" s="15">
        <v>1.0866280880731267</v>
      </c>
      <c r="N31" s="15">
        <v>1.0933846801281</v>
      </c>
      <c r="O31" s="15">
        <v>2.4214238089907205</v>
      </c>
      <c r="P31" s="15">
        <v>4.0691196572769002</v>
      </c>
      <c r="Q31" s="15">
        <v>4.5685268044985889</v>
      </c>
      <c r="R31" s="15">
        <v>2.2750459962339562</v>
      </c>
      <c r="S31" s="15">
        <v>4.1265571435684123</v>
      </c>
      <c r="T31" s="15">
        <v>3.1419547051901837</v>
      </c>
      <c r="U31" s="15">
        <v>5.2946567292171096</v>
      </c>
      <c r="V31" s="15">
        <v>3.2858662559093545</v>
      </c>
      <c r="W31" s="15">
        <v>1.2564069176936847</v>
      </c>
      <c r="X31" s="15">
        <v>-1.4538758572402593</v>
      </c>
      <c r="Y31" s="16">
        <v>-3.0362839879154002</v>
      </c>
      <c r="AA31" s="24" t="s">
        <v>25</v>
      </c>
      <c r="AB31" s="44">
        <v>1.1499999999999999</v>
      </c>
      <c r="AF31" s="46">
        <v>19</v>
      </c>
      <c r="AG31" s="50">
        <f t="shared" si="0"/>
        <v>-2.2587033854823351</v>
      </c>
      <c r="AH31" s="50">
        <f t="shared" si="1"/>
        <v>-0.56950549702140807</v>
      </c>
      <c r="AI31" s="50">
        <f t="shared" si="2"/>
        <v>0.11079093637533077</v>
      </c>
      <c r="AJ31" s="51">
        <f t="shared" si="3"/>
        <v>-0.72756272377266384</v>
      </c>
    </row>
    <row r="32" spans="1:36" x14ac:dyDescent="0.2">
      <c r="A32" s="13">
        <v>37170</v>
      </c>
      <c r="B32" s="14">
        <v>3.3329477351775942</v>
      </c>
      <c r="C32" s="15">
        <v>-0.15267415302626475</v>
      </c>
      <c r="D32" s="15">
        <v>-1.5443068146059922</v>
      </c>
      <c r="E32" s="15">
        <v>-1.6774149624122714</v>
      </c>
      <c r="F32" s="15">
        <v>-1.5438214153667431</v>
      </c>
      <c r="G32" s="15">
        <v>-1.3992655020215352</v>
      </c>
      <c r="H32" s="15">
        <v>-1.4656991656685001</v>
      </c>
      <c r="I32" s="15">
        <v>-1.850714173719247</v>
      </c>
      <c r="J32" s="15">
        <v>-8.4647094379935339E-2</v>
      </c>
      <c r="K32" s="15">
        <v>-0.95781088113304591</v>
      </c>
      <c r="L32" s="15">
        <v>-5.1778654834073734E-3</v>
      </c>
      <c r="M32" s="15">
        <v>0.33960790931061169</v>
      </c>
      <c r="N32" s="15">
        <v>-1.4754097483391071</v>
      </c>
      <c r="O32" s="15">
        <v>-2.3098961885087022</v>
      </c>
      <c r="P32" s="15">
        <v>-3.0054842696780995</v>
      </c>
      <c r="Q32" s="15">
        <v>-2.9761043194645147</v>
      </c>
      <c r="R32" s="15">
        <v>-3.0586087596928415</v>
      </c>
      <c r="S32" s="15">
        <v>-3.8466118823801487</v>
      </c>
      <c r="T32" s="15">
        <v>-4.1390961016469348</v>
      </c>
      <c r="U32" s="15">
        <v>0.87744997839381256</v>
      </c>
      <c r="V32" s="15">
        <v>-3.1493762551974669</v>
      </c>
      <c r="W32" s="15">
        <v>-3.1925717446454023</v>
      </c>
      <c r="X32" s="15">
        <v>-3.0918640113798013</v>
      </c>
      <c r="Y32" s="16">
        <v>-1.6970362122424305</v>
      </c>
      <c r="AA32" s="24" t="s">
        <v>24</v>
      </c>
      <c r="AB32" s="28">
        <v>6.3</v>
      </c>
      <c r="AF32" s="46">
        <v>20</v>
      </c>
      <c r="AG32" s="50">
        <f t="shared" si="0"/>
        <v>0.67714872495495337</v>
      </c>
      <c r="AH32" s="50">
        <f t="shared" si="1"/>
        <v>4.1757239158241628</v>
      </c>
      <c r="AI32" s="50">
        <f t="shared" si="2"/>
        <v>6.1139090197859902</v>
      </c>
      <c r="AJ32" s="51">
        <f t="shared" si="3"/>
        <v>6.3537967616035118</v>
      </c>
    </row>
    <row r="33" spans="1:36" x14ac:dyDescent="0.2">
      <c r="A33" s="13">
        <v>37171</v>
      </c>
      <c r="B33" s="14">
        <v>0.14903931101013157</v>
      </c>
      <c r="C33" s="15">
        <v>-2.4264196533264233</v>
      </c>
      <c r="D33" s="15">
        <v>-2.7005998116469385</v>
      </c>
      <c r="E33" s="15">
        <v>-2.8005170807314315</v>
      </c>
      <c r="F33" s="15">
        <v>-2.6523051892944558</v>
      </c>
      <c r="G33" s="15">
        <v>-2.5452461839943048</v>
      </c>
      <c r="H33" s="15">
        <v>-2.6562374102577344</v>
      </c>
      <c r="I33" s="15">
        <v>-3.133113843869463</v>
      </c>
      <c r="J33" s="15">
        <v>-2.9242550503630547</v>
      </c>
      <c r="K33" s="15">
        <v>-2.4534840975099641</v>
      </c>
      <c r="L33" s="15">
        <v>-2.5957898215348223</v>
      </c>
      <c r="M33" s="15">
        <v>-2.659613354782266</v>
      </c>
      <c r="N33" s="15">
        <v>-2.9403805553580291</v>
      </c>
      <c r="O33" s="15">
        <v>-3.4659960904755245</v>
      </c>
      <c r="P33" s="15">
        <v>-3.1048433861077278</v>
      </c>
      <c r="Q33" s="15">
        <v>-3.1992704285353</v>
      </c>
      <c r="R33" s="15">
        <v>-2.9039947116202569</v>
      </c>
      <c r="S33" s="15">
        <v>-1.59397199938158</v>
      </c>
      <c r="T33" s="15">
        <v>-2.1015820370611813</v>
      </c>
      <c r="U33" s="15">
        <v>0.69647299506331706</v>
      </c>
      <c r="V33" s="15">
        <v>-1.4786392946440259</v>
      </c>
      <c r="W33" s="15">
        <v>-2.7293588082682447</v>
      </c>
      <c r="X33" s="15">
        <v>-2.2212675022082848</v>
      </c>
      <c r="Y33" s="16">
        <v>-1.9937300564761848</v>
      </c>
      <c r="AF33" s="46">
        <v>21</v>
      </c>
      <c r="AG33" s="50">
        <f t="shared" si="0"/>
        <v>-0.91634922560085075</v>
      </c>
      <c r="AH33" s="50">
        <f t="shared" si="1"/>
        <v>1.0461185012186172</v>
      </c>
      <c r="AI33" s="50">
        <f t="shared" si="2"/>
        <v>1.5886845474834967</v>
      </c>
      <c r="AJ33" s="51">
        <f t="shared" si="3"/>
        <v>1.7019194766717973</v>
      </c>
    </row>
    <row r="34" spans="1:36" x14ac:dyDescent="0.2">
      <c r="A34" s="13">
        <v>37172</v>
      </c>
      <c r="B34" s="14">
        <v>6.7954028960443225E-2</v>
      </c>
      <c r="C34" s="15">
        <v>-1.7069422754305243</v>
      </c>
      <c r="D34" s="15">
        <v>-2.2867558935861965</v>
      </c>
      <c r="E34" s="15">
        <v>-2.5432325012840309</v>
      </c>
      <c r="F34" s="15">
        <v>-2.8036374691052899</v>
      </c>
      <c r="G34" s="15">
        <v>-0.92582557031947843</v>
      </c>
      <c r="H34" s="15">
        <v>8.6415041403533621E-2</v>
      </c>
      <c r="I34" s="15">
        <v>-0.41269281828968829</v>
      </c>
      <c r="J34" s="15">
        <v>-2.2278035281101616</v>
      </c>
      <c r="K34" s="15">
        <v>-0.69310939584251585</v>
      </c>
      <c r="L34" s="15">
        <v>-0.69556423039538373</v>
      </c>
      <c r="M34" s="15">
        <v>-1.7103809883978016</v>
      </c>
      <c r="N34" s="15">
        <v>-1.4735912500934916</v>
      </c>
      <c r="O34" s="15">
        <v>-1.143785481223329</v>
      </c>
      <c r="P34" s="15">
        <v>-2.2848419928887367</v>
      </c>
      <c r="Q34" s="15">
        <v>-1.7259800852576284</v>
      </c>
      <c r="R34" s="15">
        <v>-1.2785326502680192</v>
      </c>
      <c r="S34" s="15">
        <v>-1.2721614395812573</v>
      </c>
      <c r="T34" s="15">
        <v>-6.4674711865180257E-3</v>
      </c>
      <c r="U34" s="15">
        <v>3.3870764250056453</v>
      </c>
      <c r="V34" s="15">
        <v>-0.1512963794092741</v>
      </c>
      <c r="W34" s="15">
        <v>-2.1890456211776446</v>
      </c>
      <c r="X34" s="15">
        <v>-2.6788763261744997</v>
      </c>
      <c r="Y34" s="16">
        <v>-2.5054529757828732</v>
      </c>
      <c r="AA34" s="41" t="s">
        <v>32</v>
      </c>
      <c r="AB34" s="42"/>
      <c r="AC34" s="42"/>
      <c r="AD34" s="43"/>
      <c r="AF34" s="46">
        <v>22</v>
      </c>
      <c r="AG34" s="50">
        <f t="shared" si="0"/>
        <v>-2.4146992249925989</v>
      </c>
      <c r="AH34" s="50">
        <f t="shared" si="1"/>
        <v>-1.0803371823317061</v>
      </c>
      <c r="AI34" s="50">
        <f t="shared" si="2"/>
        <v>-0.62316891547782782</v>
      </c>
      <c r="AJ34" s="51">
        <f t="shared" si="3"/>
        <v>-1.6654884285810674</v>
      </c>
    </row>
    <row r="35" spans="1:36" x14ac:dyDescent="0.2">
      <c r="A35" s="13">
        <v>37173</v>
      </c>
      <c r="B35" s="14">
        <v>2.053339639705797</v>
      </c>
      <c r="C35" s="15">
        <v>-0.36646668482134714</v>
      </c>
      <c r="D35" s="15">
        <v>-1.7268636460012772</v>
      </c>
      <c r="E35" s="15">
        <v>-1.7054722730651513</v>
      </c>
      <c r="F35" s="15">
        <v>-1.0968648399302481</v>
      </c>
      <c r="G35" s="15">
        <v>-0.92583626641877714</v>
      </c>
      <c r="H35" s="15">
        <v>-0.24420577382042197</v>
      </c>
      <c r="I35" s="15">
        <v>-1.4940798214469098</v>
      </c>
      <c r="J35" s="15">
        <v>-4.9365778778935159</v>
      </c>
      <c r="K35" s="15">
        <v>-3.282280139280001</v>
      </c>
      <c r="L35" s="15">
        <v>-3.6560827500190207</v>
      </c>
      <c r="M35" s="15">
        <v>-3.5883591930882943</v>
      </c>
      <c r="N35" s="15">
        <v>-3.0699707902314977</v>
      </c>
      <c r="O35" s="15">
        <v>-2.9967361979731244</v>
      </c>
      <c r="P35" s="15">
        <v>-3.2092926771045427</v>
      </c>
      <c r="Q35" s="15">
        <v>-3.3359898384971451</v>
      </c>
      <c r="R35" s="15">
        <v>-2.8087369089578438</v>
      </c>
      <c r="S35" s="15">
        <v>-3.6108692440388381</v>
      </c>
      <c r="T35" s="15">
        <v>-4.9884598483122318</v>
      </c>
      <c r="U35" s="15">
        <v>-2.2928860662291513</v>
      </c>
      <c r="V35" s="15">
        <v>-4.7582346765705203</v>
      </c>
      <c r="W35" s="15">
        <v>-4.2372346450764731</v>
      </c>
      <c r="X35" s="15">
        <v>-1.5842990623789248</v>
      </c>
      <c r="Y35" s="16">
        <v>-2.1613586845670802</v>
      </c>
      <c r="AF35" s="46">
        <v>23</v>
      </c>
      <c r="AG35" s="50">
        <f t="shared" si="0"/>
        <v>-2.4159632489594745</v>
      </c>
      <c r="AH35" s="50">
        <f t="shared" si="1"/>
        <v>-1.8163585510395575</v>
      </c>
      <c r="AI35" s="50">
        <f t="shared" si="2"/>
        <v>-1.4628461094568241</v>
      </c>
      <c r="AJ35" s="51">
        <f t="shared" si="3"/>
        <v>-2.0027276432272316</v>
      </c>
    </row>
    <row r="36" spans="1:36" x14ac:dyDescent="0.2">
      <c r="A36" s="13">
        <v>37174</v>
      </c>
      <c r="B36" s="14">
        <v>2.3416844894501452</v>
      </c>
      <c r="C36" s="15">
        <v>0.11588335543659412</v>
      </c>
      <c r="D36" s="15">
        <v>-1.393211769861491</v>
      </c>
      <c r="E36" s="15">
        <v>-0.7691942386424131</v>
      </c>
      <c r="F36" s="15">
        <v>-0.16769810381045502</v>
      </c>
      <c r="G36" s="15">
        <v>0.43394252769695285</v>
      </c>
      <c r="H36" s="15">
        <v>5.9793336825027836</v>
      </c>
      <c r="I36" s="15">
        <v>2.9558136624210256</v>
      </c>
      <c r="J36" s="15">
        <v>3.0623403520684995</v>
      </c>
      <c r="K36" s="15">
        <v>4.8441933344906403</v>
      </c>
      <c r="L36" s="15">
        <v>6.454622596297849</v>
      </c>
      <c r="M36" s="15">
        <v>11.243370437903799</v>
      </c>
      <c r="N36" s="15">
        <v>5.7647750211227518</v>
      </c>
      <c r="O36" s="15">
        <v>5.6964111098292562</v>
      </c>
      <c r="P36" s="15">
        <v>3.9714816324053466</v>
      </c>
      <c r="Q36" s="15">
        <v>3.805016054341344</v>
      </c>
      <c r="R36" s="15">
        <v>3.968751885555843</v>
      </c>
      <c r="S36" s="15">
        <v>3.566790565339776</v>
      </c>
      <c r="T36" s="15">
        <v>5.877772337237424</v>
      </c>
      <c r="U36" s="15">
        <v>18.106515356851475</v>
      </c>
      <c r="V36" s="15">
        <v>13.969269706044663</v>
      </c>
      <c r="W36" s="15">
        <v>6.3448056763317275</v>
      </c>
      <c r="X36" s="15">
        <v>0.81267266559428819</v>
      </c>
      <c r="Y36" s="16">
        <v>-0.11599487522699903</v>
      </c>
      <c r="AF36" s="47">
        <v>24</v>
      </c>
      <c r="AG36" s="52">
        <f t="shared" si="0"/>
        <v>-2.2639610959594121</v>
      </c>
      <c r="AH36" s="52">
        <f t="shared" si="1"/>
        <v>-1.2174011899142283</v>
      </c>
      <c r="AI36" s="52">
        <f t="shared" si="2"/>
        <v>1.3169558174418228E-2</v>
      </c>
      <c r="AJ36" s="53">
        <f t="shared" si="3"/>
        <v>-0.89140159801776875</v>
      </c>
    </row>
    <row r="37" spans="1:36" x14ac:dyDescent="0.2">
      <c r="A37" s="13">
        <v>37175</v>
      </c>
      <c r="B37" s="14">
        <v>-0.34248362794324905</v>
      </c>
      <c r="C37" s="15">
        <v>-1.4349130708981797</v>
      </c>
      <c r="D37" s="15">
        <v>-2.6365152168952157</v>
      </c>
      <c r="E37" s="15">
        <v>-2.7659325702073154</v>
      </c>
      <c r="F37" s="15">
        <v>-1.1824956935260005</v>
      </c>
      <c r="G37" s="15">
        <v>1.3739431078719342</v>
      </c>
      <c r="H37" s="15">
        <v>7.7166653760651513</v>
      </c>
      <c r="I37" s="15">
        <v>-1.5716592913870393</v>
      </c>
      <c r="J37" s="15">
        <v>-5.014162446051099</v>
      </c>
      <c r="K37" s="15">
        <v>-3.7767080059959497</v>
      </c>
      <c r="L37" s="15">
        <v>-4.1908593019276807</v>
      </c>
      <c r="M37" s="15">
        <v>-4.1789478413181449</v>
      </c>
      <c r="N37" s="15">
        <v>-2.9724588630892015</v>
      </c>
      <c r="O37" s="15">
        <v>-3.002439248681533</v>
      </c>
      <c r="P37" s="15">
        <v>-2.914279052494912</v>
      </c>
      <c r="Q37" s="15">
        <v>-2.7087895522388088</v>
      </c>
      <c r="R37" s="15">
        <v>-2.9259835010681847</v>
      </c>
      <c r="S37" s="15">
        <v>-3.2967118936243693</v>
      </c>
      <c r="T37" s="15">
        <v>-3.8115493635608146</v>
      </c>
      <c r="U37" s="15">
        <v>-2.6537733194185513</v>
      </c>
      <c r="V37" s="15">
        <v>-2.0224579863970504</v>
      </c>
      <c r="W37" s="15">
        <v>-4.1868668517412253</v>
      </c>
      <c r="X37" s="15">
        <v>-3.5575370882376198</v>
      </c>
      <c r="Y37" s="16">
        <v>-0.7036637814545692</v>
      </c>
    </row>
    <row r="38" spans="1:36" x14ac:dyDescent="0.2">
      <c r="A38" s="13">
        <v>37176</v>
      </c>
      <c r="B38" s="14">
        <v>0.24641763465669442</v>
      </c>
      <c r="C38" s="15">
        <v>-1.7606607870458753</v>
      </c>
      <c r="D38" s="15">
        <v>-1.7800207137974589</v>
      </c>
      <c r="E38" s="15">
        <v>-1.0700374792302583</v>
      </c>
      <c r="F38" s="15">
        <v>-0.21349055759966262</v>
      </c>
      <c r="G38" s="15">
        <v>0.70063380439826872</v>
      </c>
      <c r="H38" s="15">
        <v>4.2494915404085916</v>
      </c>
      <c r="I38" s="15">
        <v>-1.6441324625768736</v>
      </c>
      <c r="J38" s="15">
        <v>-2.4595998688958289</v>
      </c>
      <c r="K38" s="15">
        <v>-1.8714936025111513</v>
      </c>
      <c r="L38" s="15">
        <v>6.5846857671502335E-2</v>
      </c>
      <c r="M38" s="15">
        <v>0.6601268049703819</v>
      </c>
      <c r="N38" s="15">
        <v>1.1497414550116858</v>
      </c>
      <c r="O38" s="15">
        <v>1.2103680422318703</v>
      </c>
      <c r="P38" s="15">
        <v>0.66296216691875287</v>
      </c>
      <c r="Q38" s="15">
        <v>-1.327298292407562</v>
      </c>
      <c r="R38" s="15">
        <v>-1.3391475475747541</v>
      </c>
      <c r="S38" s="15">
        <v>-0.25759981146016386</v>
      </c>
      <c r="T38" s="15">
        <v>-0.33009022329170534</v>
      </c>
      <c r="U38" s="15">
        <v>1.6751653400115813</v>
      </c>
      <c r="V38" s="15">
        <v>1.4402015161032189</v>
      </c>
      <c r="W38" s="15">
        <v>-0.68010195069731694</v>
      </c>
      <c r="X38" s="15">
        <v>-0.89322493821957494</v>
      </c>
      <c r="Y38" s="16">
        <v>-0.28752159502769103</v>
      </c>
    </row>
    <row r="39" spans="1:36" x14ac:dyDescent="0.2">
      <c r="A39" s="13">
        <v>37177</v>
      </c>
      <c r="B39" s="14">
        <v>-1</v>
      </c>
      <c r="C39" s="15">
        <v>-1.25</v>
      </c>
      <c r="D39" s="15">
        <v>-1.42</v>
      </c>
      <c r="E39" s="15">
        <v>-1.25</v>
      </c>
      <c r="F39" s="15">
        <v>-1.3646464225736565</v>
      </c>
      <c r="G39" s="15">
        <v>-1.9146187768692755</v>
      </c>
      <c r="H39" s="15">
        <v>-2.2508230945330006</v>
      </c>
      <c r="I39" s="15">
        <v>-1.6854572990571199</v>
      </c>
      <c r="J39" s="15">
        <v>-0.77169928203715443</v>
      </c>
      <c r="K39" s="15">
        <v>0.61688468924405981</v>
      </c>
      <c r="L39" s="15">
        <v>1.7551974186688923</v>
      </c>
      <c r="M39" s="15">
        <v>1.0505513045513055</v>
      </c>
      <c r="N39" s="15">
        <v>0.10418951604809479</v>
      </c>
      <c r="O39" s="15">
        <v>-7.3676101381341397E-2</v>
      </c>
      <c r="P39" s="15">
        <v>-0.26497709580991113</v>
      </c>
      <c r="Q39" s="15">
        <v>-0.52204595469697423</v>
      </c>
      <c r="R39" s="15">
        <v>-0.44473664974757909</v>
      </c>
      <c r="S39" s="15">
        <v>-0.71284196606138295</v>
      </c>
      <c r="T39" s="15">
        <v>1.3900257561903615</v>
      </c>
      <c r="U39" s="15">
        <v>10.312764957742878</v>
      </c>
      <c r="V39" s="15">
        <v>1.6239326496754742</v>
      </c>
      <c r="W39" s="15">
        <v>0.47608363284490096</v>
      </c>
      <c r="X39" s="15">
        <v>-1.4925857469236661</v>
      </c>
      <c r="Y39" s="16">
        <v>1.2184318675687145</v>
      </c>
    </row>
    <row r="40" spans="1:36" x14ac:dyDescent="0.2">
      <c r="A40" s="13">
        <v>37178</v>
      </c>
      <c r="B40" s="14">
        <v>-1.1320098646203043</v>
      </c>
      <c r="C40" s="15">
        <v>-1.5209377983755292</v>
      </c>
      <c r="D40" s="15">
        <v>-1.08</v>
      </c>
      <c r="E40" s="15">
        <v>-1.44</v>
      </c>
      <c r="F40" s="15">
        <v>-1.45</v>
      </c>
      <c r="G40" s="15">
        <v>-1.9</v>
      </c>
      <c r="H40" s="15">
        <v>-1.5</v>
      </c>
      <c r="I40" s="15">
        <v>-2.3620037357579307</v>
      </c>
      <c r="J40" s="15">
        <v>-2.6510000681049988</v>
      </c>
      <c r="K40" s="15">
        <v>-2.2842282696852934</v>
      </c>
      <c r="L40" s="15">
        <v>-1.9387775242262109</v>
      </c>
      <c r="M40" s="15">
        <v>-1.3935948906380631</v>
      </c>
      <c r="N40" s="15">
        <v>-1.2842690610119476</v>
      </c>
      <c r="O40" s="15">
        <v>-1.315824729554155</v>
      </c>
      <c r="P40" s="15">
        <v>-1.7842879657557589</v>
      </c>
      <c r="Q40" s="15">
        <v>-2.0790727760455674</v>
      </c>
      <c r="R40" s="15">
        <v>-1.7551579221139519</v>
      </c>
      <c r="S40" s="15">
        <v>-1.339833441857099</v>
      </c>
      <c r="T40" s="15">
        <v>-0.72756272377266384</v>
      </c>
      <c r="U40" s="15">
        <v>6.3537967616035118</v>
      </c>
      <c r="V40" s="15">
        <v>1.7019194766717973</v>
      </c>
      <c r="W40" s="15">
        <v>-1.6654884285810674</v>
      </c>
      <c r="X40" s="15">
        <v>-2.0027276432272316</v>
      </c>
      <c r="Y40" s="16">
        <v>-0.89140159801776875</v>
      </c>
    </row>
    <row r="41" spans="1:36" x14ac:dyDescent="0.2">
      <c r="A41" s="13">
        <v>37179</v>
      </c>
      <c r="B41" s="14">
        <v>3.5413313424925619</v>
      </c>
      <c r="C41" s="15">
        <v>-0.93772341270512172</v>
      </c>
      <c r="D41" s="15">
        <v>-1.2003954290959982</v>
      </c>
      <c r="E41" s="15">
        <v>-0.9876101101101078</v>
      </c>
      <c r="F41" s="15">
        <v>-0.72442756931066654</v>
      </c>
      <c r="G41" s="15">
        <v>-0.97656094002871896</v>
      </c>
      <c r="H41" s="15">
        <v>-1.2126525293389996</v>
      </c>
      <c r="I41" s="15">
        <v>-1.2219604743198609</v>
      </c>
      <c r="J41" s="15">
        <v>-2.5048331204619991</v>
      </c>
      <c r="K41" s="15">
        <v>-1.4963170088044322</v>
      </c>
      <c r="L41" s="15">
        <v>-1.7075963392920741</v>
      </c>
      <c r="M41" s="15">
        <v>-1.6890281104391498</v>
      </c>
      <c r="N41" s="15">
        <v>-2.0402641824566174</v>
      </c>
      <c r="O41" s="15">
        <v>-1.9947766074409117</v>
      </c>
      <c r="P41" s="15">
        <v>-2.0551973853886629</v>
      </c>
      <c r="Q41" s="15">
        <v>-3.0918936917163187</v>
      </c>
      <c r="R41" s="15">
        <v>-2.4858995489318403</v>
      </c>
      <c r="S41" s="15">
        <v>-2.3939397461137553</v>
      </c>
      <c r="T41" s="15">
        <v>0.20390548689254828</v>
      </c>
      <c r="U41" s="15">
        <v>4.7225135456786234</v>
      </c>
      <c r="V41" s="15">
        <v>1.1858433102144303</v>
      </c>
      <c r="W41" s="15">
        <v>-1.7532464913079622</v>
      </c>
      <c r="X41" s="15">
        <v>-1.3742464593692958</v>
      </c>
      <c r="Y41" s="16">
        <v>-2.1829331321183254</v>
      </c>
    </row>
    <row r="42" spans="1:36" x14ac:dyDescent="0.2">
      <c r="A42" s="17">
        <v>37180</v>
      </c>
      <c r="B42" s="18">
        <v>3.4497709929710005</v>
      </c>
      <c r="C42" s="19">
        <v>-1.4031236299689187</v>
      </c>
      <c r="D42" s="19">
        <v>-1.1352638638037362</v>
      </c>
      <c r="E42" s="19">
        <v>-1.2407113071304821</v>
      </c>
      <c r="F42" s="19">
        <v>-0.94699162286129912</v>
      </c>
      <c r="G42" s="19">
        <v>-1.1230405769850265</v>
      </c>
      <c r="H42" s="19">
        <v>-2.564223182335386</v>
      </c>
      <c r="I42" s="19">
        <v>-3.6254462509591612</v>
      </c>
      <c r="J42" s="19">
        <v>-3.5087672095498448</v>
      </c>
      <c r="K42" s="19">
        <v>-3.0016945200379759</v>
      </c>
      <c r="L42" s="19">
        <v>-2.9747248330022948</v>
      </c>
      <c r="M42" s="19">
        <v>-3.6712389176409559</v>
      </c>
      <c r="N42" s="19">
        <v>-3.842618588596558</v>
      </c>
      <c r="O42" s="19">
        <v>-3.0863854154645125</v>
      </c>
      <c r="P42" s="19">
        <v>-3.5660201307182007</v>
      </c>
      <c r="Q42" s="19">
        <v>-3.5895619114795601</v>
      </c>
      <c r="R42" s="19">
        <v>-3.7043172495478558</v>
      </c>
      <c r="S42" s="19">
        <v>-3.6157439869254766</v>
      </c>
      <c r="T42" s="19">
        <v>1.4410127836559639</v>
      </c>
      <c r="U42" s="19">
        <v>2.2493090726647509</v>
      </c>
      <c r="V42" s="19">
        <v>-0.67524624014150092</v>
      </c>
      <c r="W42" s="19">
        <v>-2.9538985238924731</v>
      </c>
      <c r="X42" s="19">
        <v>-2.3219922823818493</v>
      </c>
      <c r="Y42" s="20">
        <v>-2.68800384136674</v>
      </c>
    </row>
    <row r="44" spans="1:36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">
      <c r="A45" t="s">
        <v>36</v>
      </c>
      <c r="B45" s="15">
        <f>AVERAGE(B12:B40)</f>
        <v>-1.0011783107723906</v>
      </c>
      <c r="C45" s="15">
        <f t="shared" ref="C45:Y45" si="5">AVERAGE(C12:C40)</f>
        <v>-1.2831014819447908</v>
      </c>
      <c r="D45" s="15">
        <f t="shared" si="5"/>
        <v>-1.3841137826777343</v>
      </c>
      <c r="E45" s="15">
        <f t="shared" si="5"/>
        <v>-1.4780578997958078</v>
      </c>
      <c r="F45" s="15">
        <f t="shared" si="5"/>
        <v>-1.0961923315192534</v>
      </c>
      <c r="G45" s="15">
        <f t="shared" si="5"/>
        <v>-0.77455111282215316</v>
      </c>
      <c r="H45" s="15">
        <f t="shared" si="5"/>
        <v>-0.43179623829582059</v>
      </c>
      <c r="I45" s="15">
        <f t="shared" si="5"/>
        <v>-2.0882673837746601</v>
      </c>
      <c r="J45" s="15">
        <f t="shared" si="5"/>
        <v>-2.4952330220423025</v>
      </c>
      <c r="K45" s="15">
        <f t="shared" si="5"/>
        <v>-1.8819792267556255</v>
      </c>
      <c r="L45" s="15">
        <f t="shared" si="5"/>
        <v>-1.5117075303647105</v>
      </c>
      <c r="M45" s="15">
        <f t="shared" si="5"/>
        <v>-1.4656576149546299</v>
      </c>
      <c r="N45" s="15">
        <f t="shared" si="5"/>
        <v>-1.5989447283746954</v>
      </c>
      <c r="O45" s="15">
        <f t="shared" si="5"/>
        <v>-1.3109187399545557</v>
      </c>
      <c r="P45" s="15">
        <f t="shared" si="5"/>
        <v>-1.519525196406178</v>
      </c>
      <c r="Q45" s="15">
        <f t="shared" si="5"/>
        <v>-1.2919735576957432</v>
      </c>
      <c r="R45" s="15">
        <f t="shared" si="5"/>
        <v>-1.1770588428286748</v>
      </c>
      <c r="S45" s="15">
        <f t="shared" si="5"/>
        <v>-1.2788325549871729</v>
      </c>
      <c r="T45" s="15">
        <f t="shared" si="5"/>
        <v>-2.2587033854823351</v>
      </c>
      <c r="U45" s="15">
        <f t="shared" si="5"/>
        <v>0.67714872495495337</v>
      </c>
      <c r="V45" s="15">
        <f t="shared" si="5"/>
        <v>-0.91634922560085075</v>
      </c>
      <c r="W45" s="15">
        <f t="shared" si="5"/>
        <v>-2.4146992249925989</v>
      </c>
      <c r="X45" s="15">
        <f t="shared" si="5"/>
        <v>-2.4159632489594745</v>
      </c>
      <c r="Y45" s="15">
        <f t="shared" si="5"/>
        <v>-2.2639610959594121</v>
      </c>
      <c r="AA45" s="15">
        <f>AVERAGE(I45:X45)</f>
        <v>-1.5592915473887032</v>
      </c>
      <c r="AB45" s="15">
        <f>AVERAGE(B45:H45,Y45)</f>
        <v>-1.2141190317234203</v>
      </c>
      <c r="AC45" s="15">
        <f>AVERAGE(B45:Y45)</f>
        <v>-1.4442340421669424</v>
      </c>
    </row>
    <row r="46" spans="1:36" x14ac:dyDescent="0.2">
      <c r="A46" t="s">
        <v>37</v>
      </c>
      <c r="B46" s="15">
        <f>AVERAGE(B31:B40)</f>
        <v>0.76608692858444627</v>
      </c>
      <c r="C46" s="15">
        <f t="shared" ref="C46:Y46" si="6">AVERAGE(C31:C40)</f>
        <v>-1.1578479193724283</v>
      </c>
      <c r="D46" s="15">
        <f t="shared" si="6"/>
        <v>-1.7629480021520372</v>
      </c>
      <c r="E46" s="15">
        <f t="shared" si="6"/>
        <v>-1.6900366535796105</v>
      </c>
      <c r="F46" s="15">
        <f t="shared" si="6"/>
        <v>-1.3518377932491668</v>
      </c>
      <c r="G46" s="15">
        <f t="shared" si="6"/>
        <v>-0.78948984489973473</v>
      </c>
      <c r="H46" s="15">
        <f t="shared" si="6"/>
        <v>0.99618156241854439</v>
      </c>
      <c r="I46" s="15">
        <f t="shared" si="6"/>
        <v>-1.3281268517093292</v>
      </c>
      <c r="J46" s="15">
        <f t="shared" si="6"/>
        <v>-2.0167481389466513</v>
      </c>
      <c r="K46" s="15">
        <f t="shared" si="6"/>
        <v>-0.90943064901444259</v>
      </c>
      <c r="L46" s="15">
        <f t="shared" si="6"/>
        <v>-0.34534444886825427</v>
      </c>
      <c r="M46" s="15">
        <f t="shared" si="6"/>
        <v>8.4938827658465499E-2</v>
      </c>
      <c r="N46" s="15">
        <f t="shared" si="6"/>
        <v>-0.51039895958126424</v>
      </c>
      <c r="O46" s="15">
        <f t="shared" si="6"/>
        <v>-0.49801510767458623</v>
      </c>
      <c r="P46" s="15">
        <f t="shared" si="6"/>
        <v>-0.78644429832386886</v>
      </c>
      <c r="Q46" s="15">
        <f t="shared" si="6"/>
        <v>-0.95010083883035679</v>
      </c>
      <c r="R46" s="15">
        <f t="shared" si="6"/>
        <v>-1.0271100769253632</v>
      </c>
      <c r="S46" s="15">
        <f t="shared" si="6"/>
        <v>-0.82372539694766511</v>
      </c>
      <c r="T46" s="15">
        <f t="shared" si="6"/>
        <v>-0.56950549702140807</v>
      </c>
      <c r="U46" s="15">
        <f t="shared" si="6"/>
        <v>4.1757239158241628</v>
      </c>
      <c r="V46" s="15">
        <f t="shared" si="6"/>
        <v>1.0461185012186172</v>
      </c>
      <c r="W46" s="15">
        <f t="shared" si="6"/>
        <v>-1.0803371823317061</v>
      </c>
      <c r="X46" s="15">
        <f t="shared" si="6"/>
        <v>-1.8163585510395575</v>
      </c>
      <c r="Y46" s="15">
        <f t="shared" si="6"/>
        <v>-1.2174011899142283</v>
      </c>
      <c r="AA46" s="15">
        <f>AVERAGE(I46:X46)</f>
        <v>-0.45967904703207563</v>
      </c>
      <c r="AB46" s="15">
        <f>AVERAGE(B46:H46,Y46)</f>
        <v>-0.77591161402052689</v>
      </c>
      <c r="AC46" s="15">
        <f>AVERAGE(B46:Y46)</f>
        <v>-0.56508990269489268</v>
      </c>
    </row>
    <row r="47" spans="1:36" x14ac:dyDescent="0.2">
      <c r="A47" t="s">
        <v>38</v>
      </c>
      <c r="B47" s="15">
        <f>AVERAGE(B38:B40)</f>
        <v>-0.62853074332120329</v>
      </c>
      <c r="C47" s="15">
        <f t="shared" ref="C47:Y47" si="7">AVERAGE(C38:C40)</f>
        <v>-1.5105328618071348</v>
      </c>
      <c r="D47" s="15">
        <f t="shared" si="7"/>
        <v>-1.4266735712658196</v>
      </c>
      <c r="E47" s="15">
        <f t="shared" si="7"/>
        <v>-1.2533458264100861</v>
      </c>
      <c r="F47" s="15">
        <f t="shared" si="7"/>
        <v>-1.0093789933911064</v>
      </c>
      <c r="G47" s="15">
        <f t="shared" si="7"/>
        <v>-1.037994990823669</v>
      </c>
      <c r="H47" s="15">
        <f t="shared" si="7"/>
        <v>0.16622281529186367</v>
      </c>
      <c r="I47" s="15">
        <f t="shared" si="7"/>
        <v>-1.8971978324639747</v>
      </c>
      <c r="J47" s="15">
        <f t="shared" si="7"/>
        <v>-1.960766406345994</v>
      </c>
      <c r="K47" s="15">
        <f t="shared" si="7"/>
        <v>-1.1796123943174617</v>
      </c>
      <c r="L47" s="15">
        <f t="shared" si="7"/>
        <v>-3.9244415961938728E-2</v>
      </c>
      <c r="M47" s="15">
        <f t="shared" si="7"/>
        <v>0.10569440629454145</v>
      </c>
      <c r="N47" s="15">
        <f t="shared" si="7"/>
        <v>-1.0112696650722341E-2</v>
      </c>
      <c r="O47" s="15">
        <f t="shared" si="7"/>
        <v>-5.9710929567875347E-2</v>
      </c>
      <c r="P47" s="15">
        <f t="shared" si="7"/>
        <v>-0.46210096488230573</v>
      </c>
      <c r="Q47" s="15">
        <f t="shared" si="7"/>
        <v>-1.3094723410500346</v>
      </c>
      <c r="R47" s="15">
        <f t="shared" si="7"/>
        <v>-1.1796807064787618</v>
      </c>
      <c r="S47" s="15">
        <f t="shared" si="7"/>
        <v>-0.77009173979288192</v>
      </c>
      <c r="T47" s="15">
        <f t="shared" si="7"/>
        <v>0.11079093637533077</v>
      </c>
      <c r="U47" s="15">
        <f t="shared" si="7"/>
        <v>6.1139090197859902</v>
      </c>
      <c r="V47" s="15">
        <f t="shared" si="7"/>
        <v>1.5886845474834967</v>
      </c>
      <c r="W47" s="15">
        <f t="shared" si="7"/>
        <v>-0.62316891547782782</v>
      </c>
      <c r="X47" s="15">
        <f t="shared" si="7"/>
        <v>-1.4628461094568241</v>
      </c>
      <c r="Y47" s="15">
        <f t="shared" si="7"/>
        <v>1.3169558174418228E-2</v>
      </c>
      <c r="AA47" s="15">
        <f>AVERAGE(I47:X47)</f>
        <v>-0.1896829089067027</v>
      </c>
      <c r="AB47" s="15">
        <f>AVERAGE(B47:H47,Y47)</f>
        <v>-0.83588307669409201</v>
      </c>
      <c r="AC47" s="15">
        <f>AVERAGE(B47:Y47)</f>
        <v>-0.4050829648358325</v>
      </c>
    </row>
    <row r="48" spans="1:36" x14ac:dyDescent="0.2">
      <c r="A48" s="22">
        <f>$A$42</f>
        <v>37180</v>
      </c>
      <c r="B48" s="15">
        <f>B40</f>
        <v>-1.1320098646203043</v>
      </c>
      <c r="C48" s="15">
        <f t="shared" ref="C48:Y48" si="8">C40</f>
        <v>-1.5209377983755292</v>
      </c>
      <c r="D48" s="15">
        <f t="shared" si="8"/>
        <v>-1.08</v>
      </c>
      <c r="E48" s="15">
        <f t="shared" si="8"/>
        <v>-1.44</v>
      </c>
      <c r="F48" s="15">
        <f t="shared" si="8"/>
        <v>-1.45</v>
      </c>
      <c r="G48" s="15">
        <f t="shared" si="8"/>
        <v>-1.9</v>
      </c>
      <c r="H48" s="15">
        <f t="shared" si="8"/>
        <v>-1.5</v>
      </c>
      <c r="I48" s="15">
        <f t="shared" si="8"/>
        <v>-2.3620037357579307</v>
      </c>
      <c r="J48" s="15">
        <f t="shared" si="8"/>
        <v>-2.6510000681049988</v>
      </c>
      <c r="K48" s="15">
        <f t="shared" si="8"/>
        <v>-2.2842282696852934</v>
      </c>
      <c r="L48" s="15">
        <f t="shared" si="8"/>
        <v>-1.9387775242262109</v>
      </c>
      <c r="M48" s="15">
        <f t="shared" si="8"/>
        <v>-1.3935948906380631</v>
      </c>
      <c r="N48" s="15">
        <f t="shared" si="8"/>
        <v>-1.2842690610119476</v>
      </c>
      <c r="O48" s="15">
        <f t="shared" si="8"/>
        <v>-1.315824729554155</v>
      </c>
      <c r="P48" s="15">
        <f t="shared" si="8"/>
        <v>-1.7842879657557589</v>
      </c>
      <c r="Q48" s="15">
        <f t="shared" si="8"/>
        <v>-2.0790727760455674</v>
      </c>
      <c r="R48" s="15">
        <f t="shared" si="8"/>
        <v>-1.7551579221139519</v>
      </c>
      <c r="S48" s="15">
        <f t="shared" si="8"/>
        <v>-1.339833441857099</v>
      </c>
      <c r="T48" s="15">
        <f t="shared" si="8"/>
        <v>-0.72756272377266384</v>
      </c>
      <c r="U48" s="15">
        <f t="shared" si="8"/>
        <v>6.3537967616035118</v>
      </c>
      <c r="V48" s="15">
        <f t="shared" si="8"/>
        <v>1.7019194766717973</v>
      </c>
      <c r="W48" s="15">
        <f t="shared" si="8"/>
        <v>-1.6654884285810674</v>
      </c>
      <c r="X48" s="15">
        <f t="shared" si="8"/>
        <v>-2.0027276432272316</v>
      </c>
      <c r="Y48" s="15">
        <f t="shared" si="8"/>
        <v>-0.89140159801776875</v>
      </c>
      <c r="AA48" s="15">
        <f>AVERAGE(I48:X48)</f>
        <v>-1.0330070588785394</v>
      </c>
      <c r="AB48" s="15">
        <f>AVERAGE(B48:H48,Y48)</f>
        <v>-1.3642936576267002</v>
      </c>
      <c r="AC48" s="15">
        <f>AVERAGE(B48:Y48)</f>
        <v>-1.1434359251279262</v>
      </c>
    </row>
  </sheetData>
  <mergeCells count="1">
    <mergeCell ref="AG10:AJ11"/>
  </mergeCells>
  <phoneticPr fontId="0" type="noConversion"/>
  <conditionalFormatting sqref="A2:B8 A44:Y48 A10:Y42">
    <cfRule type="cellIs" dxfId="13" priority="1" stopIfTrue="1" operator="greaterThan">
      <formula>10</formula>
    </cfRule>
    <cfRule type="cellIs" dxfId="12" priority="2" stopIfTrue="1" operator="lessThanOrEqual">
      <formula>-5</formula>
    </cfRule>
  </conditionalFormatting>
  <pageMargins left="0.75" right="0.75" top="1" bottom="1" header="0.5" footer="0.5"/>
  <pageSetup scale="56" orientation="landscape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Y51"/>
  <sheetViews>
    <sheetView topLeftCell="A16" zoomScale="80" workbookViewId="0">
      <selection activeCell="AC44" sqref="A44:AC48"/>
    </sheetView>
  </sheetViews>
  <sheetFormatPr defaultRowHeight="12.75" x14ac:dyDescent="0.2"/>
  <cols>
    <col min="1" max="1" width="14.28515625" customWidth="1"/>
    <col min="2" max="2" width="10.5703125" customWidth="1"/>
    <col min="3" max="25" width="7.140625" customWidth="1"/>
    <col min="26" max="26" width="13.42578125" bestFit="1" customWidth="1"/>
    <col min="27" max="27" width="14.28515625" customWidth="1"/>
    <col min="28" max="28" width="10.5703125" customWidth="1"/>
    <col min="29" max="31" width="7.140625" customWidth="1"/>
    <col min="32" max="33" width="8.85546875" customWidth="1"/>
    <col min="34" max="34" width="7.85546875" customWidth="1"/>
    <col min="35" max="51" width="7.140625" customWidth="1"/>
    <col min="52" max="249" width="13.42578125" bestFit="1" customWidth="1"/>
  </cols>
  <sheetData>
    <row r="1" spans="1:51" x14ac:dyDescent="0.2">
      <c r="AA1" s="1" t="s">
        <v>0</v>
      </c>
      <c r="AB1" s="2" t="s">
        <v>1</v>
      </c>
    </row>
    <row r="2" spans="1:51" x14ac:dyDescent="0.2">
      <c r="A2" s="1" t="s">
        <v>0</v>
      </c>
      <c r="B2" s="2" t="s">
        <v>1</v>
      </c>
      <c r="AA2" s="1" t="s">
        <v>2</v>
      </c>
      <c r="AB2" s="2" t="s">
        <v>1</v>
      </c>
    </row>
    <row r="3" spans="1:51" x14ac:dyDescent="0.2">
      <c r="A3" s="1" t="s">
        <v>2</v>
      </c>
      <c r="B3" s="2" t="s">
        <v>1</v>
      </c>
      <c r="AA3" s="1" t="s">
        <v>3</v>
      </c>
      <c r="AB3" s="2" t="s">
        <v>1</v>
      </c>
    </row>
    <row r="4" spans="1:51" x14ac:dyDescent="0.2">
      <c r="A4" s="1" t="s">
        <v>3</v>
      </c>
      <c r="B4" s="2" t="s">
        <v>1</v>
      </c>
      <c r="AA4" s="1" t="s">
        <v>4</v>
      </c>
      <c r="AB4" s="2" t="s">
        <v>1</v>
      </c>
    </row>
    <row r="5" spans="1:51" x14ac:dyDescent="0.2">
      <c r="A5" s="1" t="s">
        <v>4</v>
      </c>
      <c r="B5" s="2" t="s">
        <v>1</v>
      </c>
      <c r="AA5" s="1" t="s">
        <v>5</v>
      </c>
      <c r="AB5" s="2" t="s">
        <v>1</v>
      </c>
    </row>
    <row r="6" spans="1:51" x14ac:dyDescent="0.2">
      <c r="A6" s="1" t="s">
        <v>5</v>
      </c>
      <c r="B6" s="2" t="s">
        <v>1</v>
      </c>
      <c r="AA6" s="1" t="s">
        <v>6</v>
      </c>
      <c r="AB6" s="2" t="s">
        <v>1</v>
      </c>
    </row>
    <row r="7" spans="1:51" x14ac:dyDescent="0.2">
      <c r="A7" s="1" t="s">
        <v>6</v>
      </c>
      <c r="B7" s="2" t="s">
        <v>1</v>
      </c>
      <c r="AA7" s="1" t="s">
        <v>7</v>
      </c>
      <c r="AB7" s="2" t="s">
        <v>1</v>
      </c>
    </row>
    <row r="8" spans="1:51" x14ac:dyDescent="0.2">
      <c r="A8" s="1" t="s">
        <v>7</v>
      </c>
      <c r="B8" s="2" t="s">
        <v>1</v>
      </c>
      <c r="AA8" s="1" t="s">
        <v>34</v>
      </c>
      <c r="AB8" s="2" t="s">
        <v>1</v>
      </c>
    </row>
    <row r="10" spans="1:51" x14ac:dyDescent="0.2">
      <c r="A10" s="3" t="s">
        <v>12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A10" s="3" t="s">
        <v>13</v>
      </c>
      <c r="AB10" s="3" t="s">
        <v>9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5"/>
    </row>
    <row r="11" spans="1:51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A11" s="3" t="s">
        <v>10</v>
      </c>
      <c r="AB11" s="6">
        <v>1</v>
      </c>
      <c r="AC11" s="7">
        <v>2</v>
      </c>
      <c r="AD11" s="7">
        <v>3</v>
      </c>
      <c r="AE11" s="7">
        <v>4</v>
      </c>
      <c r="AF11" s="7">
        <v>5</v>
      </c>
      <c r="AG11" s="7">
        <v>6</v>
      </c>
      <c r="AH11" s="7">
        <v>7</v>
      </c>
      <c r="AI11" s="7">
        <v>8</v>
      </c>
      <c r="AJ11" s="7">
        <v>9</v>
      </c>
      <c r="AK11" s="7">
        <v>10</v>
      </c>
      <c r="AL11" s="7">
        <v>11</v>
      </c>
      <c r="AM11" s="7">
        <v>12</v>
      </c>
      <c r="AN11" s="7">
        <v>13</v>
      </c>
      <c r="AO11" s="7">
        <v>14</v>
      </c>
      <c r="AP11" s="7">
        <v>15</v>
      </c>
      <c r="AQ11" s="7">
        <v>16</v>
      </c>
      <c r="AR11" s="7">
        <v>17</v>
      </c>
      <c r="AS11" s="7">
        <v>18</v>
      </c>
      <c r="AT11" s="7">
        <v>19</v>
      </c>
      <c r="AU11" s="7">
        <v>20</v>
      </c>
      <c r="AV11" s="7">
        <v>21</v>
      </c>
      <c r="AW11" s="7">
        <v>22</v>
      </c>
      <c r="AX11" s="7">
        <v>23</v>
      </c>
      <c r="AY11" s="8">
        <v>24</v>
      </c>
    </row>
    <row r="12" spans="1:51" x14ac:dyDescent="0.2">
      <c r="A12" s="9">
        <v>37150</v>
      </c>
      <c r="B12" s="10">
        <v>17.275601442619635</v>
      </c>
      <c r="C12" s="11">
        <v>16.012186240186715</v>
      </c>
      <c r="D12" s="11">
        <v>14.004111770569045</v>
      </c>
      <c r="E12" s="11">
        <v>13.911312886462605</v>
      </c>
      <c r="F12" s="11">
        <v>13.865368499618921</v>
      </c>
      <c r="G12" s="11">
        <v>14.668742957872031</v>
      </c>
      <c r="H12" s="11">
        <v>15.024613058012365</v>
      </c>
      <c r="I12" s="11">
        <v>17.159680823894728</v>
      </c>
      <c r="J12" s="11">
        <v>21.093197921688155</v>
      </c>
      <c r="K12" s="11">
        <v>22.412590857462131</v>
      </c>
      <c r="L12" s="11">
        <v>23.970039218952572</v>
      </c>
      <c r="M12" s="11">
        <v>24.866494628628345</v>
      </c>
      <c r="N12" s="11">
        <v>24.99133023364519</v>
      </c>
      <c r="O12" s="11">
        <v>24.845118187984429</v>
      </c>
      <c r="P12" s="11">
        <v>24.640558668337739</v>
      </c>
      <c r="Q12" s="11">
        <v>24.35362068070258</v>
      </c>
      <c r="R12" s="11">
        <v>24.963467717515929</v>
      </c>
      <c r="S12" s="11">
        <v>25.396066400197984</v>
      </c>
      <c r="T12" s="11">
        <v>24.138749669762785</v>
      </c>
      <c r="U12" s="11">
        <v>26.02752126189694</v>
      </c>
      <c r="V12" s="11">
        <v>27.20317671511609</v>
      </c>
      <c r="W12" s="11">
        <v>25.68456076727357</v>
      </c>
      <c r="X12" s="11">
        <v>22.159782571950746</v>
      </c>
      <c r="Y12" s="12">
        <v>20.602680386390606</v>
      </c>
      <c r="AA12" s="9">
        <v>37150</v>
      </c>
      <c r="AB12" s="10">
        <v>11.24</v>
      </c>
      <c r="AC12" s="11">
        <v>7.57</v>
      </c>
      <c r="AD12" s="11">
        <v>2.1749999999999998</v>
      </c>
      <c r="AE12" s="11">
        <v>0.75</v>
      </c>
      <c r="AF12" s="11">
        <v>0.255</v>
      </c>
      <c r="AG12" s="11">
        <v>0.25</v>
      </c>
      <c r="AH12" s="11">
        <v>6.2149999999999999</v>
      </c>
      <c r="AI12" s="11">
        <v>7.0449999999999999</v>
      </c>
      <c r="AJ12" s="11">
        <v>15.605</v>
      </c>
      <c r="AK12" s="11">
        <v>19.404714999999999</v>
      </c>
      <c r="AL12" s="11">
        <v>21.393692999999999</v>
      </c>
      <c r="AM12" s="11">
        <v>22.020013500000001</v>
      </c>
      <c r="AN12" s="11">
        <v>19.947464</v>
      </c>
      <c r="AO12" s="11">
        <v>19.5949375</v>
      </c>
      <c r="AP12" s="11">
        <v>20.2650635</v>
      </c>
      <c r="AQ12" s="11">
        <v>20.066827499999999</v>
      </c>
      <c r="AR12" s="11">
        <v>20.907888</v>
      </c>
      <c r="AS12" s="11">
        <v>23.710224499999999</v>
      </c>
      <c r="AT12" s="11">
        <v>29.3915185</v>
      </c>
      <c r="AU12" s="11">
        <v>28.065472</v>
      </c>
      <c r="AV12" s="11">
        <v>27.746682499999999</v>
      </c>
      <c r="AW12" s="11">
        <v>23.997467</v>
      </c>
      <c r="AX12" s="11">
        <v>20.977801500000002</v>
      </c>
      <c r="AY12" s="12">
        <v>19.845375000000001</v>
      </c>
    </row>
    <row r="13" spans="1:51" x14ac:dyDescent="0.2">
      <c r="A13" s="13">
        <v>37151</v>
      </c>
      <c r="B13" s="14">
        <v>19.215551507647369</v>
      </c>
      <c r="C13" s="15">
        <v>16.850890059990846</v>
      </c>
      <c r="D13" s="15">
        <v>14.551606595534315</v>
      </c>
      <c r="E13" s="15">
        <v>14.398931123225047</v>
      </c>
      <c r="F13" s="15">
        <v>15.159754256515075</v>
      </c>
      <c r="G13" s="15">
        <v>19.95799572728891</v>
      </c>
      <c r="H13" s="15">
        <v>24.581180192755749</v>
      </c>
      <c r="I13" s="15">
        <v>26.933369443057899</v>
      </c>
      <c r="J13" s="15">
        <v>27.875509844037239</v>
      </c>
      <c r="K13" s="15">
        <v>28.88762245075327</v>
      </c>
      <c r="L13" s="15">
        <v>30.348793532755881</v>
      </c>
      <c r="M13" s="15">
        <v>31.59586154548505</v>
      </c>
      <c r="N13" s="15">
        <v>31.467148867120233</v>
      </c>
      <c r="O13" s="15">
        <v>31.621794384432985</v>
      </c>
      <c r="P13" s="15">
        <v>30.927159036832592</v>
      </c>
      <c r="Q13" s="15">
        <v>33.273429100189738</v>
      </c>
      <c r="R13" s="15">
        <v>34.147343478295497</v>
      </c>
      <c r="S13" s="15">
        <v>33.001057976381077</v>
      </c>
      <c r="T13" s="15">
        <v>28.179388755259115</v>
      </c>
      <c r="U13" s="15">
        <v>31.264767457012393</v>
      </c>
      <c r="V13" s="15">
        <v>31.489581617174725</v>
      </c>
      <c r="W13" s="15">
        <v>27.584671988339871</v>
      </c>
      <c r="X13" s="15">
        <v>24.885712355896771</v>
      </c>
      <c r="Y13" s="16">
        <v>22.310856210288101</v>
      </c>
      <c r="AA13" s="13">
        <v>37151</v>
      </c>
      <c r="AB13" s="14">
        <v>9.92</v>
      </c>
      <c r="AC13" s="15">
        <v>5.2949999999999999</v>
      </c>
      <c r="AD13" s="15">
        <v>0.81499999999999995</v>
      </c>
      <c r="AE13" s="15">
        <v>0.755</v>
      </c>
      <c r="AF13" s="15">
        <v>-487.35</v>
      </c>
      <c r="AG13" s="15">
        <v>-491.435</v>
      </c>
      <c r="AH13" s="15">
        <v>22.34</v>
      </c>
      <c r="AI13" s="15">
        <v>23.231075499999999</v>
      </c>
      <c r="AJ13" s="15">
        <v>23.697689499999999</v>
      </c>
      <c r="AK13" s="15">
        <v>26.619343499999999</v>
      </c>
      <c r="AL13" s="15">
        <v>29.398200500000002</v>
      </c>
      <c r="AM13" s="15">
        <v>26.307380999999999</v>
      </c>
      <c r="AN13" s="15">
        <v>26.680598</v>
      </c>
      <c r="AO13" s="15">
        <v>31.550259499999999</v>
      </c>
      <c r="AP13" s="15">
        <v>29.423441</v>
      </c>
      <c r="AQ13" s="15">
        <v>27.446022500000002</v>
      </c>
      <c r="AR13" s="15">
        <v>28.451786500000001</v>
      </c>
      <c r="AS13" s="15">
        <v>26.231633500000001</v>
      </c>
      <c r="AT13" s="15">
        <v>24.088123</v>
      </c>
      <c r="AU13" s="15">
        <v>27.987251499999999</v>
      </c>
      <c r="AV13" s="15">
        <v>25.539765500000001</v>
      </c>
      <c r="AW13" s="15">
        <v>24.115103999999999</v>
      </c>
      <c r="AX13" s="15">
        <v>19.544723000000001</v>
      </c>
      <c r="AY13" s="16">
        <v>19.14</v>
      </c>
    </row>
    <row r="14" spans="1:51" x14ac:dyDescent="0.2">
      <c r="A14" s="13">
        <v>37152</v>
      </c>
      <c r="B14" s="14">
        <v>20.360060021537475</v>
      </c>
      <c r="C14" s="15">
        <v>17.726001804482713</v>
      </c>
      <c r="D14" s="15">
        <v>15.150587842051845</v>
      </c>
      <c r="E14" s="15">
        <v>15.239284613955025</v>
      </c>
      <c r="F14" s="15">
        <v>15.937062685595736</v>
      </c>
      <c r="G14" s="15">
        <v>20.092616869782685</v>
      </c>
      <c r="H14" s="15">
        <v>25.415859775546775</v>
      </c>
      <c r="I14" s="15">
        <v>25.423990896596525</v>
      </c>
      <c r="J14" s="15">
        <v>26.606001021540933</v>
      </c>
      <c r="K14" s="15">
        <v>27.278108586827649</v>
      </c>
      <c r="L14" s="15">
        <v>28.540136986110955</v>
      </c>
      <c r="M14" s="15">
        <v>28.856149724387262</v>
      </c>
      <c r="N14" s="15">
        <v>29.679552897643234</v>
      </c>
      <c r="O14" s="15">
        <v>30.348275611272886</v>
      </c>
      <c r="P14" s="15">
        <v>31.010664337530759</v>
      </c>
      <c r="Q14" s="15">
        <v>32.032103191289607</v>
      </c>
      <c r="R14" s="15">
        <v>34.716668525266833</v>
      </c>
      <c r="S14" s="15">
        <v>34.077239175899614</v>
      </c>
      <c r="T14" s="15">
        <v>28.6111702277314</v>
      </c>
      <c r="U14" s="15">
        <v>30.49936189126722</v>
      </c>
      <c r="V14" s="15">
        <v>30.911701004861179</v>
      </c>
      <c r="W14" s="15">
        <v>27.741337605807541</v>
      </c>
      <c r="X14" s="15">
        <v>22.901276309005191</v>
      </c>
      <c r="Y14" s="16">
        <v>22.474667064661634</v>
      </c>
      <c r="AA14" s="13">
        <v>37152</v>
      </c>
      <c r="AB14" s="14">
        <v>13.705</v>
      </c>
      <c r="AC14" s="15">
        <v>9.0850000000000009</v>
      </c>
      <c r="AD14" s="15">
        <v>8.3650000000000002</v>
      </c>
      <c r="AE14" s="15">
        <v>8.1349999999999998</v>
      </c>
      <c r="AF14" s="15">
        <v>-16.495000000000001</v>
      </c>
      <c r="AG14" s="15">
        <v>-259.05</v>
      </c>
      <c r="AH14" s="15">
        <v>-13.288816499999999</v>
      </c>
      <c r="AI14" s="15">
        <v>22.638939499999999</v>
      </c>
      <c r="AJ14" s="15">
        <v>22.761058999999999</v>
      </c>
      <c r="AK14" s="15">
        <v>25.263407000000001</v>
      </c>
      <c r="AL14" s="15">
        <v>29.986895000000001</v>
      </c>
      <c r="AM14" s="15">
        <v>30.651128</v>
      </c>
      <c r="AN14" s="15">
        <v>31.935098</v>
      </c>
      <c r="AO14" s="15">
        <v>28.01887</v>
      </c>
      <c r="AP14" s="15">
        <v>26.819236</v>
      </c>
      <c r="AQ14" s="15">
        <v>26.026618500000001</v>
      </c>
      <c r="AR14" s="15">
        <v>24.4621955</v>
      </c>
      <c r="AS14" s="15">
        <v>24.065562</v>
      </c>
      <c r="AT14" s="15">
        <v>25.2431795</v>
      </c>
      <c r="AU14" s="15">
        <v>32.592944000000003</v>
      </c>
      <c r="AV14" s="15">
        <v>30.195013500000002</v>
      </c>
      <c r="AW14" s="15">
        <v>25.248947999999999</v>
      </c>
      <c r="AX14" s="15">
        <v>17.471392000000002</v>
      </c>
      <c r="AY14" s="16">
        <v>18.247699999999998</v>
      </c>
    </row>
    <row r="15" spans="1:51" x14ac:dyDescent="0.2">
      <c r="A15" s="13">
        <v>37153</v>
      </c>
      <c r="B15" s="14">
        <v>20.440232251194256</v>
      </c>
      <c r="C15" s="15">
        <v>16.967688238674796</v>
      </c>
      <c r="D15" s="15">
        <v>15.8</v>
      </c>
      <c r="E15" s="15">
        <v>15.994999999999999</v>
      </c>
      <c r="F15" s="15">
        <v>15.725</v>
      </c>
      <c r="G15" s="15">
        <v>20.684607551136615</v>
      </c>
      <c r="H15" s="15">
        <v>25.913591493352826</v>
      </c>
      <c r="I15" s="15">
        <v>25.265165385316415</v>
      </c>
      <c r="J15" s="15">
        <v>25.221333013805925</v>
      </c>
      <c r="K15" s="15">
        <v>26.513538399513376</v>
      </c>
      <c r="L15" s="15">
        <v>28.888113354510729</v>
      </c>
      <c r="M15" s="15">
        <v>30.081630312750605</v>
      </c>
      <c r="N15" s="15">
        <v>29.636007395738194</v>
      </c>
      <c r="O15" s="15">
        <v>30.901980002190225</v>
      </c>
      <c r="P15" s="15">
        <v>31.126362518087809</v>
      </c>
      <c r="Q15" s="15">
        <v>31.615483155176634</v>
      </c>
      <c r="R15" s="15">
        <v>31.684804178335241</v>
      </c>
      <c r="S15" s="15">
        <v>30.624827960052546</v>
      </c>
      <c r="T15" s="15">
        <v>26.676021243018191</v>
      </c>
      <c r="U15" s="15">
        <v>31.514961704248499</v>
      </c>
      <c r="V15" s="15">
        <v>30.118624087541999</v>
      </c>
      <c r="W15" s="15">
        <v>26.151296640129161</v>
      </c>
      <c r="X15" s="15">
        <v>22.688058981695441</v>
      </c>
      <c r="Y15" s="16">
        <v>23.083578292830701</v>
      </c>
      <c r="AA15" s="13">
        <v>37153</v>
      </c>
      <c r="AB15" s="14">
        <v>10.234999999999999</v>
      </c>
      <c r="AC15" s="15">
        <v>15.175000000000001</v>
      </c>
      <c r="AD15" s="15">
        <v>10.824999999999999</v>
      </c>
      <c r="AE15" s="15">
        <v>8.9600000000000009</v>
      </c>
      <c r="AF15" s="15">
        <v>15.335000000000001</v>
      </c>
      <c r="AG15" s="15">
        <v>18.475000000000001</v>
      </c>
      <c r="AH15" s="15">
        <v>24.2327455</v>
      </c>
      <c r="AI15" s="15">
        <v>21.745822</v>
      </c>
      <c r="AJ15" s="15">
        <v>25.875900000000001</v>
      </c>
      <c r="AK15" s="15">
        <v>28.842482</v>
      </c>
      <c r="AL15" s="15">
        <v>33.544966000000002</v>
      </c>
      <c r="AM15" s="15">
        <v>39.302978500000002</v>
      </c>
      <c r="AN15" s="15">
        <v>33.9095145</v>
      </c>
      <c r="AO15" s="15">
        <v>41.2344765</v>
      </c>
      <c r="AP15" s="15">
        <v>47.657300499999998</v>
      </c>
      <c r="AQ15" s="15">
        <v>32.480195000000002</v>
      </c>
      <c r="AR15" s="15">
        <v>33.259641999999999</v>
      </c>
      <c r="AS15" s="15">
        <v>28.533945500000002</v>
      </c>
      <c r="AT15" s="15">
        <v>28.536666499999999</v>
      </c>
      <c r="AU15" s="15">
        <v>46.866748999999999</v>
      </c>
      <c r="AV15" s="15">
        <v>38.514026999999999</v>
      </c>
      <c r="AW15" s="15">
        <v>29.9308975</v>
      </c>
      <c r="AX15" s="15">
        <v>24.649739499999999</v>
      </c>
      <c r="AY15" s="16">
        <v>25.137514500000002</v>
      </c>
    </row>
    <row r="16" spans="1:51" x14ac:dyDescent="0.2">
      <c r="A16" s="13">
        <v>37154</v>
      </c>
      <c r="B16" s="14">
        <v>21.285195338500241</v>
      </c>
      <c r="C16" s="15">
        <v>17.098556589068551</v>
      </c>
      <c r="D16" s="15">
        <v>15.98</v>
      </c>
      <c r="E16" s="15">
        <v>15.925000000000001</v>
      </c>
      <c r="F16" s="15">
        <v>15.98</v>
      </c>
      <c r="G16" s="15">
        <v>21.072608384170302</v>
      </c>
      <c r="H16" s="15">
        <v>26.154267070066915</v>
      </c>
      <c r="I16" s="15">
        <v>26.567576205428626</v>
      </c>
      <c r="J16" s="15">
        <v>28.108350388118595</v>
      </c>
      <c r="K16" s="15">
        <v>29.519544492290596</v>
      </c>
      <c r="L16" s="15">
        <v>30.61815558268238</v>
      </c>
      <c r="M16" s="15">
        <v>30.705380297316484</v>
      </c>
      <c r="N16" s="15">
        <v>31.821466567987621</v>
      </c>
      <c r="O16" s="15">
        <v>32.332821106471762</v>
      </c>
      <c r="P16" s="15">
        <v>30.5946557938415</v>
      </c>
      <c r="Q16" s="15">
        <v>30.537342029512232</v>
      </c>
      <c r="R16" s="15">
        <v>30.455551918197649</v>
      </c>
      <c r="S16" s="15">
        <v>29.764044453478085</v>
      </c>
      <c r="T16" s="15">
        <v>26.716696973843788</v>
      </c>
      <c r="U16" s="15">
        <v>30.228461463762866</v>
      </c>
      <c r="V16" s="15">
        <v>29.27708413309005</v>
      </c>
      <c r="W16" s="15">
        <v>25.999942192804081</v>
      </c>
      <c r="X16" s="15">
        <v>22.706535397810811</v>
      </c>
      <c r="Y16" s="16">
        <v>22.750804454607952</v>
      </c>
      <c r="AA16" s="13">
        <v>37154</v>
      </c>
      <c r="AB16" s="14">
        <v>20.433979999999998</v>
      </c>
      <c r="AC16" s="15">
        <v>18.649753</v>
      </c>
      <c r="AD16" s="15">
        <v>15.842832</v>
      </c>
      <c r="AE16" s="15">
        <v>17.144322500000001</v>
      </c>
      <c r="AF16" s="15">
        <v>17.7785835</v>
      </c>
      <c r="AG16" s="15">
        <v>25.866446</v>
      </c>
      <c r="AH16" s="15">
        <v>48.580066500000001</v>
      </c>
      <c r="AI16" s="15">
        <v>37.771115000000002</v>
      </c>
      <c r="AJ16" s="15">
        <v>33.663715000000003</v>
      </c>
      <c r="AK16" s="15">
        <v>44.306272</v>
      </c>
      <c r="AL16" s="15">
        <v>37.789873</v>
      </c>
      <c r="AM16" s="15">
        <v>36.557472500000003</v>
      </c>
      <c r="AN16" s="15">
        <v>38.235632000000003</v>
      </c>
      <c r="AO16" s="15">
        <v>37.067373500000002</v>
      </c>
      <c r="AP16" s="15">
        <v>29.0783475</v>
      </c>
      <c r="AQ16" s="15">
        <v>29.255776000000001</v>
      </c>
      <c r="AR16" s="15">
        <v>30.290642999999999</v>
      </c>
      <c r="AS16" s="15">
        <v>29.889727499999999</v>
      </c>
      <c r="AT16" s="15">
        <v>33.893538999999997</v>
      </c>
      <c r="AU16" s="15">
        <v>39.611265500000002</v>
      </c>
      <c r="AV16" s="15">
        <v>33.769486000000001</v>
      </c>
      <c r="AW16" s="15">
        <v>34.809491999999999</v>
      </c>
      <c r="AX16" s="15">
        <v>35.715345999999997</v>
      </c>
      <c r="AY16" s="16">
        <v>23.082854999999999</v>
      </c>
    </row>
    <row r="17" spans="1:51" x14ac:dyDescent="0.2">
      <c r="A17" s="13">
        <v>37155</v>
      </c>
      <c r="B17" s="14">
        <v>20.900854870264535</v>
      </c>
      <c r="C17" s="15">
        <v>17.467187511976025</v>
      </c>
      <c r="D17" s="15">
        <v>16.254363295658756</v>
      </c>
      <c r="E17" s="15">
        <v>16.313391462477796</v>
      </c>
      <c r="F17" s="15">
        <v>16.210720900452099</v>
      </c>
      <c r="G17" s="15">
        <v>20.721811942807253</v>
      </c>
      <c r="H17" s="15">
        <v>27.415835105647925</v>
      </c>
      <c r="I17" s="15">
        <v>27.840409091841309</v>
      </c>
      <c r="J17" s="15">
        <v>28.207925340014114</v>
      </c>
      <c r="K17" s="15">
        <v>30.316800675629469</v>
      </c>
      <c r="L17" s="15">
        <v>32.287532185244402</v>
      </c>
      <c r="M17" s="15">
        <v>33.749963141434776</v>
      </c>
      <c r="N17" s="15">
        <v>36.072196941577232</v>
      </c>
      <c r="O17" s="15">
        <v>35.92989090531723</v>
      </c>
      <c r="P17" s="15">
        <v>36.183486431628076</v>
      </c>
      <c r="Q17" s="15">
        <v>36.141214250321305</v>
      </c>
      <c r="R17" s="15">
        <v>35.272085967689861</v>
      </c>
      <c r="S17" s="15">
        <v>33.991155471236937</v>
      </c>
      <c r="T17" s="15">
        <v>30.23316834721961</v>
      </c>
      <c r="U17" s="15">
        <v>32.521660104225454</v>
      </c>
      <c r="V17" s="15">
        <v>32.148148199988803</v>
      </c>
      <c r="W17" s="15">
        <v>28.490466891226905</v>
      </c>
      <c r="X17" s="15">
        <v>24.561421452636761</v>
      </c>
      <c r="Y17" s="16">
        <v>22.708517489021286</v>
      </c>
      <c r="AA17" s="13">
        <v>37155</v>
      </c>
      <c r="AB17" s="14">
        <v>20.796230999999999</v>
      </c>
      <c r="AC17" s="15">
        <v>19.174826500000002</v>
      </c>
      <c r="AD17" s="15">
        <v>14.939997</v>
      </c>
      <c r="AE17" s="15">
        <v>16.4702625</v>
      </c>
      <c r="AF17" s="15">
        <v>17.731729000000001</v>
      </c>
      <c r="AG17" s="15">
        <v>23.374581500000001</v>
      </c>
      <c r="AH17" s="15">
        <v>36.4266735</v>
      </c>
      <c r="AI17" s="15">
        <v>37.215352500000002</v>
      </c>
      <c r="AJ17" s="15">
        <v>35.164692500000001</v>
      </c>
      <c r="AK17" s="15">
        <v>38.637863000000003</v>
      </c>
      <c r="AL17" s="15">
        <v>42.398911499999997</v>
      </c>
      <c r="AM17" s="15">
        <v>54.2158175</v>
      </c>
      <c r="AN17" s="15">
        <v>50.717435500000001</v>
      </c>
      <c r="AO17" s="15">
        <v>45.462197500000002</v>
      </c>
      <c r="AP17" s="15">
        <v>50.824326999999997</v>
      </c>
      <c r="AQ17" s="15">
        <v>54.823743999999998</v>
      </c>
      <c r="AR17" s="15">
        <v>48.175623999999999</v>
      </c>
      <c r="AS17" s="15">
        <v>41.899935499999998</v>
      </c>
      <c r="AT17" s="15">
        <v>33.8443045</v>
      </c>
      <c r="AU17" s="15">
        <v>42.930968999999997</v>
      </c>
      <c r="AV17" s="15">
        <v>36.371450000000003</v>
      </c>
      <c r="AW17" s="15">
        <v>32.396068</v>
      </c>
      <c r="AX17" s="15">
        <v>29.582335</v>
      </c>
      <c r="AY17" s="16">
        <v>28.119601500000002</v>
      </c>
    </row>
    <row r="18" spans="1:51" x14ac:dyDescent="0.2">
      <c r="A18" s="13">
        <v>37156</v>
      </c>
      <c r="B18" s="14">
        <v>21.544254547966322</v>
      </c>
      <c r="C18" s="15">
        <v>19.234790141062934</v>
      </c>
      <c r="D18" s="15">
        <v>18.458637103147829</v>
      </c>
      <c r="E18" s="15">
        <v>16.949307772598139</v>
      </c>
      <c r="F18" s="15">
        <v>17.007558077694306</v>
      </c>
      <c r="G18" s="15">
        <v>19.086190809290095</v>
      </c>
      <c r="H18" s="15">
        <v>19.262150703594489</v>
      </c>
      <c r="I18" s="15">
        <v>22.811563814678401</v>
      </c>
      <c r="J18" s="15">
        <v>25.94550594847955</v>
      </c>
      <c r="K18" s="15">
        <v>27.542455757494139</v>
      </c>
      <c r="L18" s="15">
        <v>29.339067529406137</v>
      </c>
      <c r="M18" s="15">
        <v>29.950181594100769</v>
      </c>
      <c r="N18" s="15">
        <v>30.28952983366176</v>
      </c>
      <c r="O18" s="15">
        <v>29.774977740162775</v>
      </c>
      <c r="P18" s="15">
        <v>30.08919852685807</v>
      </c>
      <c r="Q18" s="15">
        <v>30.232703674063924</v>
      </c>
      <c r="R18" s="15">
        <v>30.921961220615817</v>
      </c>
      <c r="S18" s="15">
        <v>30.206107966548025</v>
      </c>
      <c r="T18" s="15">
        <v>29.245005101549999</v>
      </c>
      <c r="U18" s="15">
        <v>30.903743422188956</v>
      </c>
      <c r="V18" s="15">
        <v>30.952115675888571</v>
      </c>
      <c r="W18" s="15">
        <v>29.000021684410271</v>
      </c>
      <c r="X18" s="15">
        <v>24.721332703092038</v>
      </c>
      <c r="Y18" s="16">
        <v>21.942459726127346</v>
      </c>
      <c r="AA18" s="13">
        <v>37156</v>
      </c>
      <c r="AB18" s="14">
        <v>16.030141</v>
      </c>
      <c r="AC18" s="15">
        <v>13.4380425</v>
      </c>
      <c r="AD18" s="15">
        <v>15.010149999999999</v>
      </c>
      <c r="AE18" s="15">
        <v>10.97777</v>
      </c>
      <c r="AF18" s="15">
        <v>10.080932499999999</v>
      </c>
      <c r="AG18" s="15">
        <v>15.503382</v>
      </c>
      <c r="AH18" s="15">
        <v>22.151575999999999</v>
      </c>
      <c r="AI18" s="15">
        <v>21.675517500000002</v>
      </c>
      <c r="AJ18" s="15">
        <v>27.157847</v>
      </c>
      <c r="AK18" s="15">
        <v>33.836008999999997</v>
      </c>
      <c r="AL18" s="15">
        <v>33.402094499999997</v>
      </c>
      <c r="AM18" s="15">
        <v>32.387112999999999</v>
      </c>
      <c r="AN18" s="15">
        <v>33.833353500000001</v>
      </c>
      <c r="AO18" s="15">
        <v>38.532958499999999</v>
      </c>
      <c r="AP18" s="15">
        <v>39.323522500000003</v>
      </c>
      <c r="AQ18" s="15">
        <v>35.738930500000002</v>
      </c>
      <c r="AR18" s="15">
        <v>40.1360855</v>
      </c>
      <c r="AS18" s="15">
        <v>44.212813500000003</v>
      </c>
      <c r="AT18" s="15">
        <v>33.04524</v>
      </c>
      <c r="AU18" s="15">
        <v>49.860878999999997</v>
      </c>
      <c r="AV18" s="15">
        <v>37.243111499999998</v>
      </c>
      <c r="AW18" s="15">
        <v>36.806093500000003</v>
      </c>
      <c r="AX18" s="15">
        <v>31.647919999999999</v>
      </c>
      <c r="AY18" s="16">
        <v>21.800564999999999</v>
      </c>
    </row>
    <row r="19" spans="1:51" x14ac:dyDescent="0.2">
      <c r="A19" s="13">
        <v>37157</v>
      </c>
      <c r="B19" s="14">
        <v>19.648500014517161</v>
      </c>
      <c r="C19" s="15">
        <v>17.534113231508886</v>
      </c>
      <c r="D19" s="15">
        <v>16.006374797641413</v>
      </c>
      <c r="E19" s="15">
        <v>16.159501118166212</v>
      </c>
      <c r="F19" s="15">
        <v>15.123029071841765</v>
      </c>
      <c r="G19" s="15">
        <v>16.581626860238284</v>
      </c>
      <c r="H19" s="15">
        <v>17.432444188202851</v>
      </c>
      <c r="I19" s="15">
        <v>20.941923572646516</v>
      </c>
      <c r="J19" s="15">
        <v>24.00365426392263</v>
      </c>
      <c r="K19" s="15">
        <v>25.337133477724574</v>
      </c>
      <c r="L19" s="15">
        <v>26.975769927649811</v>
      </c>
      <c r="M19" s="15">
        <v>28.730744742184577</v>
      </c>
      <c r="N19" s="15">
        <v>29.297492943484205</v>
      </c>
      <c r="O19" s="15">
        <v>29.608461392513711</v>
      </c>
      <c r="P19" s="15">
        <v>30.041851415763915</v>
      </c>
      <c r="Q19" s="15">
        <v>30.0803290889843</v>
      </c>
      <c r="R19" s="15">
        <v>32.065365501413666</v>
      </c>
      <c r="S19" s="15">
        <v>31.551962482361326</v>
      </c>
      <c r="T19" s="15">
        <v>30.486398628003471</v>
      </c>
      <c r="U19" s="15">
        <v>32.180549895514353</v>
      </c>
      <c r="V19" s="15">
        <v>32.461069626958448</v>
      </c>
      <c r="W19" s="15">
        <v>29.38403813579469</v>
      </c>
      <c r="X19" s="15">
        <v>24.518334117912897</v>
      </c>
      <c r="Y19" s="16">
        <v>22.012063292597364</v>
      </c>
      <c r="AA19" s="13">
        <v>37157</v>
      </c>
      <c r="AB19" s="14">
        <v>18.859978999999999</v>
      </c>
      <c r="AC19" s="15">
        <v>16.822620499999999</v>
      </c>
      <c r="AD19" s="15">
        <v>14.032581499999999</v>
      </c>
      <c r="AE19" s="15">
        <v>19.561886000000001</v>
      </c>
      <c r="AF19" s="15">
        <v>12.0003175</v>
      </c>
      <c r="AG19" s="15">
        <v>13.8387815</v>
      </c>
      <c r="AH19" s="15">
        <v>16.821116</v>
      </c>
      <c r="AI19" s="15">
        <v>16.579329999999999</v>
      </c>
      <c r="AJ19" s="15">
        <v>19.554791999999999</v>
      </c>
      <c r="AK19" s="15">
        <v>24.001832</v>
      </c>
      <c r="AL19" s="15">
        <v>25.600821</v>
      </c>
      <c r="AM19" s="15">
        <v>28.700606000000001</v>
      </c>
      <c r="AN19" s="15">
        <v>28.427579000000001</v>
      </c>
      <c r="AO19" s="15">
        <v>29.510145999999999</v>
      </c>
      <c r="AP19" s="15">
        <v>29.966498999999999</v>
      </c>
      <c r="AQ19" s="15">
        <v>28.3882525</v>
      </c>
      <c r="AR19" s="15">
        <v>29.887813000000001</v>
      </c>
      <c r="AS19" s="15">
        <v>28.936031499999999</v>
      </c>
      <c r="AT19" s="15">
        <v>27.408299</v>
      </c>
      <c r="AU19" s="15">
        <v>37.316729500000001</v>
      </c>
      <c r="AV19" s="15">
        <v>33.774552499999999</v>
      </c>
      <c r="AW19" s="15">
        <v>30.164179499999999</v>
      </c>
      <c r="AX19" s="15">
        <v>27.591880499999998</v>
      </c>
      <c r="AY19" s="16">
        <v>24.226456500000001</v>
      </c>
    </row>
    <row r="20" spans="1:51" x14ac:dyDescent="0.2">
      <c r="A20" s="13">
        <v>37158</v>
      </c>
      <c r="B20" s="14">
        <v>18.86072983079606</v>
      </c>
      <c r="C20" s="15">
        <v>17.122759540480164</v>
      </c>
      <c r="D20" s="15">
        <v>15.33677878208244</v>
      </c>
      <c r="E20" s="15">
        <v>16.341031860362524</v>
      </c>
      <c r="F20" s="15">
        <v>16.769757847072533</v>
      </c>
      <c r="G20" s="15">
        <v>19.707037810265223</v>
      </c>
      <c r="H20" s="15">
        <v>23.640167345320538</v>
      </c>
      <c r="I20" s="15">
        <v>33.026812403909901</v>
      </c>
      <c r="J20" s="15">
        <v>32.293741741833593</v>
      </c>
      <c r="K20" s="15">
        <v>34.676209993468319</v>
      </c>
      <c r="L20" s="15">
        <v>37.552802039476632</v>
      </c>
      <c r="M20" s="15">
        <v>38.774595704078457</v>
      </c>
      <c r="N20" s="15">
        <v>38.731561729511803</v>
      </c>
      <c r="O20" s="15">
        <v>40.365568254846082</v>
      </c>
      <c r="P20" s="15">
        <v>40.177530846550852</v>
      </c>
      <c r="Q20" s="15">
        <v>41.027063777006454</v>
      </c>
      <c r="R20" s="15">
        <v>41.568927474290454</v>
      </c>
      <c r="S20" s="15">
        <v>40.798423345723393</v>
      </c>
      <c r="T20" s="15">
        <v>35.603696119105877</v>
      </c>
      <c r="U20" s="15">
        <v>42.256733845612899</v>
      </c>
      <c r="V20" s="15">
        <v>40.087152832579747</v>
      </c>
      <c r="W20" s="15">
        <v>31.912554345192916</v>
      </c>
      <c r="X20" s="15">
        <v>25.019254989183224</v>
      </c>
      <c r="Y20" s="16">
        <v>20.498495655403151</v>
      </c>
      <c r="AA20" s="13">
        <v>37158</v>
      </c>
      <c r="AB20" s="14">
        <v>17.187871999999999</v>
      </c>
      <c r="AC20" s="15">
        <v>15.047832</v>
      </c>
      <c r="AD20" s="15">
        <v>8.4049724999999995</v>
      </c>
      <c r="AE20" s="15">
        <v>12.512034</v>
      </c>
      <c r="AF20" s="15">
        <v>11.568066999999999</v>
      </c>
      <c r="AG20" s="15">
        <v>21.837249499999999</v>
      </c>
      <c r="AH20" s="15">
        <v>34.411722500000003</v>
      </c>
      <c r="AI20" s="15">
        <v>27.881527500000001</v>
      </c>
      <c r="AJ20" s="15">
        <v>35.140721999999997</v>
      </c>
      <c r="AK20" s="15">
        <v>52.067568999999999</v>
      </c>
      <c r="AL20" s="15">
        <v>67.342437000000004</v>
      </c>
      <c r="AM20" s="15">
        <v>65.350322000000006</v>
      </c>
      <c r="AN20" s="15">
        <v>83.854431000000005</v>
      </c>
      <c r="AO20" s="15">
        <v>86.781668499999995</v>
      </c>
      <c r="AP20" s="15">
        <v>81.388082999999995</v>
      </c>
      <c r="AQ20" s="15">
        <v>77.552607499999993</v>
      </c>
      <c r="AR20" s="15">
        <v>40.394067</v>
      </c>
      <c r="AS20" s="15">
        <v>40.823927500000003</v>
      </c>
      <c r="AT20" s="15">
        <v>52.501695499999997</v>
      </c>
      <c r="AU20" s="15">
        <v>57.208583500000003</v>
      </c>
      <c r="AV20" s="15">
        <v>44.073382500000001</v>
      </c>
      <c r="AW20" s="15">
        <v>36.382581000000002</v>
      </c>
      <c r="AX20" s="15">
        <v>29.895907000000001</v>
      </c>
      <c r="AY20" s="16">
        <v>28.083126499999999</v>
      </c>
    </row>
    <row r="21" spans="1:51" x14ac:dyDescent="0.2">
      <c r="A21" s="13">
        <v>37159</v>
      </c>
      <c r="B21" s="14">
        <v>20.581376381098519</v>
      </c>
      <c r="C21" s="15">
        <v>17.98453490582278</v>
      </c>
      <c r="D21" s="15">
        <v>16.23760934749421</v>
      </c>
      <c r="E21" s="15">
        <v>16.770717211134649</v>
      </c>
      <c r="F21" s="15">
        <v>16.344816239285041</v>
      </c>
      <c r="G21" s="15">
        <v>19.352806868603</v>
      </c>
      <c r="H21" s="15">
        <v>26.302500780349416</v>
      </c>
      <c r="I21" s="15">
        <v>27.938212887709174</v>
      </c>
      <c r="J21" s="15">
        <v>28.00096419758027</v>
      </c>
      <c r="K21" s="15">
        <v>28.24942196576443</v>
      </c>
      <c r="L21" s="15">
        <v>29.882272458576136</v>
      </c>
      <c r="M21" s="15">
        <v>30.861233371643454</v>
      </c>
      <c r="N21" s="15">
        <v>31.373807681273217</v>
      </c>
      <c r="O21" s="15">
        <v>31.2462753167</v>
      </c>
      <c r="P21" s="15">
        <v>30.823852663582219</v>
      </c>
      <c r="Q21" s="15">
        <v>30.706945231963591</v>
      </c>
      <c r="R21" s="15">
        <v>30.611938777042706</v>
      </c>
      <c r="S21" s="15">
        <v>30.439871354067034</v>
      </c>
      <c r="T21" s="15">
        <v>28.908777554673396</v>
      </c>
      <c r="U21" s="15">
        <v>30.893462385782676</v>
      </c>
      <c r="V21" s="15">
        <v>29.973446226603304</v>
      </c>
      <c r="W21" s="15">
        <v>27.72938726666667</v>
      </c>
      <c r="X21" s="15">
        <v>23.411461500359184</v>
      </c>
      <c r="Y21" s="16">
        <v>22.610779894585662</v>
      </c>
      <c r="AA21" s="13">
        <v>37159</v>
      </c>
      <c r="AB21" s="14">
        <v>23.653869499999999</v>
      </c>
      <c r="AC21" s="15">
        <v>19.218945000000001</v>
      </c>
      <c r="AD21" s="15">
        <v>16.780342000000001</v>
      </c>
      <c r="AE21" s="15">
        <v>14.253551999999999</v>
      </c>
      <c r="AF21" s="15">
        <v>14.2858725</v>
      </c>
      <c r="AG21" s="15">
        <v>16.497964</v>
      </c>
      <c r="AH21" s="15">
        <v>39.712415999999997</v>
      </c>
      <c r="AI21" s="15">
        <v>40.624353499999998</v>
      </c>
      <c r="AJ21" s="15">
        <v>36.183798500000002</v>
      </c>
      <c r="AK21" s="15">
        <v>30.44586</v>
      </c>
      <c r="AL21" s="15">
        <v>28.460495000000002</v>
      </c>
      <c r="AM21" s="15">
        <v>30.5124675</v>
      </c>
      <c r="AN21" s="15">
        <v>29.981053500000002</v>
      </c>
      <c r="AO21" s="15">
        <v>44.968643499999999</v>
      </c>
      <c r="AP21" s="15">
        <v>30.252317999999999</v>
      </c>
      <c r="AQ21" s="15">
        <v>25.979898500000001</v>
      </c>
      <c r="AR21" s="15">
        <v>28.949366999999999</v>
      </c>
      <c r="AS21" s="15">
        <v>27.758265999999999</v>
      </c>
      <c r="AT21" s="15">
        <v>24.794445</v>
      </c>
      <c r="AU21" s="15">
        <v>41.715000000000003</v>
      </c>
      <c r="AV21" s="15">
        <v>26.737390999999999</v>
      </c>
      <c r="AW21" s="15">
        <v>24.478838499999998</v>
      </c>
      <c r="AX21" s="15">
        <v>22.2360665</v>
      </c>
      <c r="AY21" s="16">
        <v>19.3145825</v>
      </c>
    </row>
    <row r="22" spans="1:51" x14ac:dyDescent="0.2">
      <c r="A22" s="13">
        <v>37160</v>
      </c>
      <c r="B22" s="14">
        <v>20.494192492006881</v>
      </c>
      <c r="C22" s="15">
        <v>18.749825309723629</v>
      </c>
      <c r="D22" s="15">
        <v>16.378840430661079</v>
      </c>
      <c r="E22" s="15">
        <v>17.294843833910576</v>
      </c>
      <c r="F22" s="15">
        <v>17.543979612313656</v>
      </c>
      <c r="G22" s="15">
        <v>20.49440486347374</v>
      </c>
      <c r="H22" s="15">
        <v>26.113489008064722</v>
      </c>
      <c r="I22" s="15">
        <v>28.57500996283682</v>
      </c>
      <c r="J22" s="15">
        <v>31.268833271472655</v>
      </c>
      <c r="K22" s="15">
        <v>31.979037380483984</v>
      </c>
      <c r="L22" s="15">
        <v>34.940016168696879</v>
      </c>
      <c r="M22" s="15">
        <v>34.179919349625457</v>
      </c>
      <c r="N22" s="15">
        <v>33.935140326510343</v>
      </c>
      <c r="O22" s="15">
        <v>34.147569210298542</v>
      </c>
      <c r="P22" s="15">
        <v>33.816461877830108</v>
      </c>
      <c r="Q22" s="15">
        <v>33.788409654466768</v>
      </c>
      <c r="R22" s="15">
        <v>33.886171220272168</v>
      </c>
      <c r="S22" s="15">
        <v>33.902236319528591</v>
      </c>
      <c r="T22" s="15">
        <v>30.889973669350073</v>
      </c>
      <c r="U22" s="15">
        <v>34.913661830021319</v>
      </c>
      <c r="V22" s="15">
        <v>32.825090454380948</v>
      </c>
      <c r="W22" s="15">
        <v>29.858263347072306</v>
      </c>
      <c r="X22" s="15">
        <v>25.175050006665579</v>
      </c>
      <c r="Y22" s="16">
        <v>23.470951291181251</v>
      </c>
      <c r="AA22" s="13">
        <v>37160</v>
      </c>
      <c r="AB22" s="14">
        <v>14.1272275</v>
      </c>
      <c r="AC22" s="15">
        <v>14.900658999999999</v>
      </c>
      <c r="AD22" s="15">
        <v>13.343443000000001</v>
      </c>
      <c r="AE22" s="15">
        <v>10.435392</v>
      </c>
      <c r="AF22" s="15">
        <v>11.118278</v>
      </c>
      <c r="AG22" s="15">
        <v>18.457595000000001</v>
      </c>
      <c r="AH22" s="15">
        <v>28.7643615</v>
      </c>
      <c r="AI22" s="15">
        <v>22.201216500000001</v>
      </c>
      <c r="AJ22" s="15">
        <v>22.0216745</v>
      </c>
      <c r="AK22" s="15">
        <v>22.975134000000001</v>
      </c>
      <c r="AL22" s="15">
        <v>21.901572000000002</v>
      </c>
      <c r="AM22" s="15">
        <v>22.2241225</v>
      </c>
      <c r="AN22" s="15">
        <v>23.262891499999999</v>
      </c>
      <c r="AO22" s="15">
        <v>23.218420999999999</v>
      </c>
      <c r="AP22" s="15">
        <v>22.8084685</v>
      </c>
      <c r="AQ22" s="15">
        <v>21.643188500000001</v>
      </c>
      <c r="AR22" s="15">
        <v>22.449221999999999</v>
      </c>
      <c r="AS22" s="15">
        <v>20.265308999999998</v>
      </c>
      <c r="AT22" s="15">
        <v>21.812338</v>
      </c>
      <c r="AU22" s="15">
        <v>27.660319000000001</v>
      </c>
      <c r="AV22" s="15">
        <v>21.747597500000001</v>
      </c>
      <c r="AW22" s="15">
        <v>24.4531715</v>
      </c>
      <c r="AX22" s="15">
        <v>22.204961999999998</v>
      </c>
      <c r="AY22" s="16">
        <v>20.562993500000001</v>
      </c>
    </row>
    <row r="23" spans="1:51" x14ac:dyDescent="0.2">
      <c r="A23" s="13">
        <v>37161</v>
      </c>
      <c r="B23" s="14">
        <v>20.197630593645105</v>
      </c>
      <c r="C23" s="15">
        <v>17.65052689483208</v>
      </c>
      <c r="D23" s="15">
        <v>15.547492696401134</v>
      </c>
      <c r="E23" s="15">
        <v>15.42021370848984</v>
      </c>
      <c r="F23" s="15">
        <v>16.473198066849196</v>
      </c>
      <c r="G23" s="15">
        <v>19.501076596855455</v>
      </c>
      <c r="H23" s="15">
        <v>27.597961899577285</v>
      </c>
      <c r="I23" s="15">
        <v>29.975984054909318</v>
      </c>
      <c r="J23" s="15">
        <v>28.8073717156282</v>
      </c>
      <c r="K23" s="15">
        <v>29.106046485897636</v>
      </c>
      <c r="L23" s="15">
        <v>29.889213862694689</v>
      </c>
      <c r="M23" s="15">
        <v>30.259035382127529</v>
      </c>
      <c r="N23" s="15">
        <v>29.985767344669647</v>
      </c>
      <c r="O23" s="15">
        <v>30.205024382722002</v>
      </c>
      <c r="P23" s="15">
        <v>29.962940557419394</v>
      </c>
      <c r="Q23" s="15">
        <v>29.784522371637806</v>
      </c>
      <c r="R23" s="15">
        <v>29.540882367466541</v>
      </c>
      <c r="S23" s="15">
        <v>30.079089538021911</v>
      </c>
      <c r="T23" s="15">
        <v>28.543306641176354</v>
      </c>
      <c r="U23" s="15">
        <v>33.591540788557175</v>
      </c>
      <c r="V23" s="15">
        <v>30.129021164167085</v>
      </c>
      <c r="W23" s="15">
        <v>27.825280003117879</v>
      </c>
      <c r="X23" s="15">
        <v>23.490476639363742</v>
      </c>
      <c r="Y23" s="16">
        <v>22.420967761715143</v>
      </c>
      <c r="AA23" s="13">
        <v>37161</v>
      </c>
      <c r="AB23" s="14">
        <v>13.411704500000001</v>
      </c>
      <c r="AC23" s="15">
        <v>14.7320625</v>
      </c>
      <c r="AD23" s="15">
        <v>12.868078000000001</v>
      </c>
      <c r="AE23" s="15">
        <v>15.1488605</v>
      </c>
      <c r="AF23" s="15">
        <v>15.367290000000001</v>
      </c>
      <c r="AG23" s="15">
        <v>18.916060999999999</v>
      </c>
      <c r="AH23" s="15">
        <v>26.4680295</v>
      </c>
      <c r="AI23" s="15">
        <v>21.494992</v>
      </c>
      <c r="AJ23" s="15">
        <v>23.354235500000001</v>
      </c>
      <c r="AK23" s="15">
        <v>23.085823000000001</v>
      </c>
      <c r="AL23" s="15">
        <v>24.452143499999998</v>
      </c>
      <c r="AM23" s="15">
        <v>23.097964999999999</v>
      </c>
      <c r="AN23" s="15">
        <v>21.622074000000001</v>
      </c>
      <c r="AO23" s="15">
        <v>23.156202499999999</v>
      </c>
      <c r="AP23" s="15">
        <v>23.353176000000001</v>
      </c>
      <c r="AQ23" s="15">
        <v>22.352350999999999</v>
      </c>
      <c r="AR23" s="15">
        <v>22.869465999999999</v>
      </c>
      <c r="AS23" s="15">
        <v>22.410646</v>
      </c>
      <c r="AT23" s="15">
        <v>24.219939</v>
      </c>
      <c r="AU23" s="15">
        <v>25.148641000000001</v>
      </c>
      <c r="AV23" s="15">
        <v>22.144398500000001</v>
      </c>
      <c r="AW23" s="15">
        <v>20.9407155</v>
      </c>
      <c r="AX23" s="15">
        <v>19.737033499999999</v>
      </c>
      <c r="AY23" s="16">
        <v>18.788367000000001</v>
      </c>
    </row>
    <row r="24" spans="1:51" x14ac:dyDescent="0.2">
      <c r="A24" s="13">
        <v>37162</v>
      </c>
      <c r="B24" s="14">
        <v>19.44967967206977</v>
      </c>
      <c r="C24" s="15">
        <v>17.6255484109445</v>
      </c>
      <c r="D24" s="15">
        <v>16.266510509004856</v>
      </c>
      <c r="E24" s="15">
        <v>16.18482905010222</v>
      </c>
      <c r="F24" s="15">
        <v>16.993862260794824</v>
      </c>
      <c r="G24" s="15">
        <v>19.076797338627856</v>
      </c>
      <c r="H24" s="15">
        <v>25.427104865031684</v>
      </c>
      <c r="I24" s="15">
        <v>25.607566223323481</v>
      </c>
      <c r="J24" s="15">
        <v>26.323162615374191</v>
      </c>
      <c r="K24" s="15">
        <v>28.042462410885051</v>
      </c>
      <c r="L24" s="15">
        <v>27.686251667604619</v>
      </c>
      <c r="M24" s="15">
        <v>27.839895547637965</v>
      </c>
      <c r="N24" s="15">
        <v>27.756908012326221</v>
      </c>
      <c r="O24" s="15">
        <v>27.675846515848985</v>
      </c>
      <c r="P24" s="15">
        <v>27.132044703640091</v>
      </c>
      <c r="Q24" s="15">
        <v>26.782382745462254</v>
      </c>
      <c r="R24" s="15">
        <v>26.73191497130934</v>
      </c>
      <c r="S24" s="15">
        <v>26.679035153186614</v>
      </c>
      <c r="T24" s="15">
        <v>25.616218035589334</v>
      </c>
      <c r="U24" s="15">
        <v>27.882147236419524</v>
      </c>
      <c r="V24" s="15">
        <v>26.295323406855296</v>
      </c>
      <c r="W24" s="15">
        <v>25.354138772095485</v>
      </c>
      <c r="X24" s="15">
        <v>23.177472344965221</v>
      </c>
      <c r="Y24" s="16">
        <v>22.504791309699751</v>
      </c>
      <c r="AA24" s="13">
        <v>37162</v>
      </c>
      <c r="AB24" s="14">
        <v>15.477862500000001</v>
      </c>
      <c r="AC24" s="15">
        <v>15.164626500000001</v>
      </c>
      <c r="AD24" s="15">
        <v>14.3236755</v>
      </c>
      <c r="AE24" s="15">
        <v>13.952869</v>
      </c>
      <c r="AF24" s="15">
        <v>9.5549999999999997</v>
      </c>
      <c r="AG24" s="15">
        <v>18.62</v>
      </c>
      <c r="AH24" s="15">
        <v>24.067074000000002</v>
      </c>
      <c r="AI24" s="15">
        <v>24.785868499999999</v>
      </c>
      <c r="AJ24" s="15">
        <v>23.928250999999999</v>
      </c>
      <c r="AK24" s="15">
        <v>27.263704499999999</v>
      </c>
      <c r="AL24" s="15">
        <v>31.135372</v>
      </c>
      <c r="AM24" s="15">
        <v>30.736443999999999</v>
      </c>
      <c r="AN24" s="15">
        <v>27.504066000000002</v>
      </c>
      <c r="AO24" s="15">
        <v>26.351141500000001</v>
      </c>
      <c r="AP24" s="15">
        <v>24.258718999999999</v>
      </c>
      <c r="AQ24" s="15">
        <v>23.710816999999999</v>
      </c>
      <c r="AR24" s="15">
        <v>23.151926499999998</v>
      </c>
      <c r="AS24" s="15">
        <v>19.844218999999999</v>
      </c>
      <c r="AT24" s="15">
        <v>20.2629135</v>
      </c>
      <c r="AU24" s="15">
        <v>21.121257</v>
      </c>
      <c r="AV24" s="15">
        <v>19.653371499999999</v>
      </c>
      <c r="AW24" s="15">
        <v>20.302865499999999</v>
      </c>
      <c r="AX24" s="15">
        <v>17.4435605</v>
      </c>
      <c r="AY24" s="16">
        <v>17.825385000000001</v>
      </c>
    </row>
    <row r="25" spans="1:51" x14ac:dyDescent="0.2">
      <c r="A25" s="13">
        <v>37163</v>
      </c>
      <c r="B25" s="14">
        <v>17.073866914707576</v>
      </c>
      <c r="C25" s="15">
        <v>17.369644016631543</v>
      </c>
      <c r="D25" s="15">
        <v>16.474848317044444</v>
      </c>
      <c r="E25" s="15">
        <v>15.02687961503185</v>
      </c>
      <c r="F25" s="15">
        <v>14.922821770914529</v>
      </c>
      <c r="G25" s="15">
        <v>17.443821932133861</v>
      </c>
      <c r="H25" s="15">
        <v>19.516373363655475</v>
      </c>
      <c r="I25" s="15">
        <v>22.691059500034434</v>
      </c>
      <c r="J25" s="15">
        <v>25.421841364025823</v>
      </c>
      <c r="K25" s="15">
        <v>27.967815235702531</v>
      </c>
      <c r="L25" s="15">
        <v>29.784598452134826</v>
      </c>
      <c r="M25" s="15">
        <v>29.093519077924274</v>
      </c>
      <c r="N25" s="15">
        <v>28.243825869880499</v>
      </c>
      <c r="O25" s="15">
        <v>27.915336612528399</v>
      </c>
      <c r="P25" s="15">
        <v>27.614200937671821</v>
      </c>
      <c r="Q25" s="15">
        <v>27.036660259776284</v>
      </c>
      <c r="R25" s="15">
        <v>27.513722323227359</v>
      </c>
      <c r="S25" s="15">
        <v>27.674199234768061</v>
      </c>
      <c r="T25" s="15">
        <v>26.861153438875039</v>
      </c>
      <c r="U25" s="15">
        <v>30.367323201772681</v>
      </c>
      <c r="V25" s="15">
        <v>29.137741679593852</v>
      </c>
      <c r="W25" s="15">
        <v>27.095113572215801</v>
      </c>
      <c r="X25" s="15">
        <v>23.324706876488175</v>
      </c>
      <c r="Y25" s="16">
        <v>21.135416378814604</v>
      </c>
      <c r="AA25" s="13">
        <v>37163</v>
      </c>
      <c r="AB25" s="14">
        <v>19.940000000000001</v>
      </c>
      <c r="AC25" s="15">
        <v>15.58</v>
      </c>
      <c r="AD25" s="15">
        <v>7.0949999999999998</v>
      </c>
      <c r="AE25" s="15">
        <v>14.16</v>
      </c>
      <c r="AF25" s="15">
        <v>13.98</v>
      </c>
      <c r="AG25" s="15">
        <v>15.94</v>
      </c>
      <c r="AH25" s="15">
        <v>14.525</v>
      </c>
      <c r="AI25" s="15">
        <v>18.745000000000001</v>
      </c>
      <c r="AJ25" s="15">
        <v>20.190000000000001</v>
      </c>
      <c r="AK25" s="15">
        <v>21.33</v>
      </c>
      <c r="AL25" s="15">
        <v>21.875969000000001</v>
      </c>
      <c r="AM25" s="15">
        <v>21.667247</v>
      </c>
      <c r="AN25" s="15">
        <v>20.588342000000001</v>
      </c>
      <c r="AO25" s="15">
        <v>19.646797500000002</v>
      </c>
      <c r="AP25" s="15">
        <v>20.246727</v>
      </c>
      <c r="AQ25" s="15">
        <v>18.240416</v>
      </c>
      <c r="AR25" s="15">
        <v>22.1924055</v>
      </c>
      <c r="AS25" s="15">
        <v>19.514543</v>
      </c>
      <c r="AT25" s="15">
        <v>21.8932535</v>
      </c>
      <c r="AU25" s="15">
        <v>22.321178499999998</v>
      </c>
      <c r="AV25" s="15">
        <v>21.563628000000001</v>
      </c>
      <c r="AW25" s="15">
        <v>21.743818999999998</v>
      </c>
      <c r="AX25" s="15">
        <v>19.807885500000001</v>
      </c>
      <c r="AY25" s="16">
        <v>18.239999999999998</v>
      </c>
    </row>
    <row r="26" spans="1:51" x14ac:dyDescent="0.2">
      <c r="A26" s="13">
        <v>37164</v>
      </c>
      <c r="B26" s="14">
        <v>16.100297474154772</v>
      </c>
      <c r="C26" s="15">
        <v>14.908411842960909</v>
      </c>
      <c r="D26" s="15">
        <v>13.476610035929919</v>
      </c>
      <c r="E26" s="15">
        <v>12.500730402108095</v>
      </c>
      <c r="F26" s="15">
        <v>12.400802462049295</v>
      </c>
      <c r="G26" s="15">
        <v>14.576877960661815</v>
      </c>
      <c r="H26" s="15">
        <v>14.669203232633414</v>
      </c>
      <c r="I26" s="15">
        <v>16.861950900511147</v>
      </c>
      <c r="J26" s="15">
        <v>21.3180611917705</v>
      </c>
      <c r="K26" s="15">
        <v>23.587384099944426</v>
      </c>
      <c r="L26" s="15">
        <v>24.44421195283206</v>
      </c>
      <c r="M26" s="15">
        <v>24.727201663758638</v>
      </c>
      <c r="N26" s="15">
        <v>25.332441329968646</v>
      </c>
      <c r="O26" s="15">
        <v>24.113828587281294</v>
      </c>
      <c r="P26" s="15">
        <v>23.769710969108687</v>
      </c>
      <c r="Q26" s="15">
        <v>23.762030163136721</v>
      </c>
      <c r="R26" s="15">
        <v>24.010222192782216</v>
      </c>
      <c r="S26" s="15">
        <v>24.396683431942666</v>
      </c>
      <c r="T26" s="15">
        <v>24.77758876147097</v>
      </c>
      <c r="U26" s="15">
        <v>27.639489706429075</v>
      </c>
      <c r="V26" s="15">
        <v>27.416834236407016</v>
      </c>
      <c r="W26" s="15">
        <v>26.313447116770945</v>
      </c>
      <c r="X26" s="15">
        <v>23.157271249575501</v>
      </c>
      <c r="Y26" s="16">
        <v>19.872471771592306</v>
      </c>
      <c r="AA26" s="13">
        <v>37164</v>
      </c>
      <c r="AB26" s="14">
        <v>21.32</v>
      </c>
      <c r="AC26" s="15">
        <v>19.925000000000001</v>
      </c>
      <c r="AD26" s="15">
        <v>19.295000000000002</v>
      </c>
      <c r="AE26" s="15">
        <v>18.04</v>
      </c>
      <c r="AF26" s="15">
        <v>18.215</v>
      </c>
      <c r="AG26" s="15">
        <v>17.375</v>
      </c>
      <c r="AH26" s="15">
        <v>11.68</v>
      </c>
      <c r="AI26" s="15">
        <v>15.15</v>
      </c>
      <c r="AJ26" s="15">
        <v>18.395</v>
      </c>
      <c r="AK26" s="15">
        <v>18.385000000000002</v>
      </c>
      <c r="AL26" s="15">
        <v>20.4530815</v>
      </c>
      <c r="AM26" s="15">
        <v>21.097517499999999</v>
      </c>
      <c r="AN26" s="15">
        <v>20.373215500000001</v>
      </c>
      <c r="AO26" s="15">
        <v>20.193885999999999</v>
      </c>
      <c r="AP26" s="15">
        <v>18.788706000000001</v>
      </c>
      <c r="AQ26" s="15">
        <v>19.5067345</v>
      </c>
      <c r="AR26" s="15">
        <v>21.06</v>
      </c>
      <c r="AS26" s="15">
        <v>21.78342</v>
      </c>
      <c r="AT26" s="15">
        <v>25.744498499999999</v>
      </c>
      <c r="AU26" s="15">
        <v>26.341912000000001</v>
      </c>
      <c r="AV26" s="15">
        <v>24.834555999999999</v>
      </c>
      <c r="AW26" s="15">
        <v>24.642599499999999</v>
      </c>
      <c r="AX26" s="15">
        <v>26.081987000000002</v>
      </c>
      <c r="AY26" s="16">
        <v>20.864999999999998</v>
      </c>
    </row>
    <row r="27" spans="1:51" x14ac:dyDescent="0.2">
      <c r="A27" s="13">
        <v>37165</v>
      </c>
      <c r="B27" s="14">
        <v>18.220289298806104</v>
      </c>
      <c r="C27" s="15">
        <v>15.733133043172865</v>
      </c>
      <c r="D27" s="15">
        <v>15.033710658842315</v>
      </c>
      <c r="E27" s="15">
        <v>14.697967180585055</v>
      </c>
      <c r="F27" s="15">
        <v>15.223709921847606</v>
      </c>
      <c r="G27" s="15">
        <v>18.070582332041464</v>
      </c>
      <c r="H27" s="15">
        <v>23.825627415486863</v>
      </c>
      <c r="I27" s="15">
        <v>26.511506910011605</v>
      </c>
      <c r="J27" s="15">
        <v>28.129809754213465</v>
      </c>
      <c r="K27" s="15">
        <v>29.434905880648898</v>
      </c>
      <c r="L27" s="15">
        <v>29.977795176555674</v>
      </c>
      <c r="M27" s="15">
        <v>30.075525887513152</v>
      </c>
      <c r="N27" s="15">
        <v>29.718763822450288</v>
      </c>
      <c r="O27" s="15">
        <v>29.809202966727135</v>
      </c>
      <c r="P27" s="15">
        <v>29.558236910285501</v>
      </c>
      <c r="Q27" s="15">
        <v>28.41175014914317</v>
      </c>
      <c r="R27" s="15">
        <v>28.464280989839306</v>
      </c>
      <c r="S27" s="15">
        <v>28.04251226820443</v>
      </c>
      <c r="T27" s="15">
        <v>27.210739229797724</v>
      </c>
      <c r="U27" s="15">
        <v>31.781280068048204</v>
      </c>
      <c r="V27" s="15">
        <v>29.579146834564</v>
      </c>
      <c r="W27" s="15">
        <v>27.345949878026939</v>
      </c>
      <c r="X27" s="15">
        <v>23.136294179578289</v>
      </c>
      <c r="Y27" s="16">
        <v>19.309647611429419</v>
      </c>
      <c r="AA27" s="13">
        <v>37165</v>
      </c>
      <c r="AB27" s="14">
        <v>25.094999999999999</v>
      </c>
      <c r="AC27" s="15">
        <v>24.555</v>
      </c>
      <c r="AD27" s="15">
        <v>28.774999999999999</v>
      </c>
      <c r="AE27" s="15">
        <v>16.434999999999999</v>
      </c>
      <c r="AF27" s="15">
        <v>15.14</v>
      </c>
      <c r="AG27" s="15">
        <v>21.621843999999999</v>
      </c>
      <c r="AH27" s="15">
        <v>50.04</v>
      </c>
      <c r="AI27" s="15">
        <v>24.2312145</v>
      </c>
      <c r="AJ27" s="15">
        <v>25.574964000000001</v>
      </c>
      <c r="AK27" s="15">
        <v>25.818314999999998</v>
      </c>
      <c r="AL27" s="15">
        <v>24.830207000000001</v>
      </c>
      <c r="AM27" s="15">
        <v>24.728445000000001</v>
      </c>
      <c r="AN27" s="15">
        <v>24.976877999999999</v>
      </c>
      <c r="AO27" s="15">
        <v>24.389396000000001</v>
      </c>
      <c r="AP27" s="15">
        <v>21.483804500000002</v>
      </c>
      <c r="AQ27" s="15">
        <v>22.425777499999999</v>
      </c>
      <c r="AR27" s="15">
        <v>22.367550000000001</v>
      </c>
      <c r="AS27" s="15">
        <v>21.999603499999999</v>
      </c>
      <c r="AT27" s="15">
        <v>25.767554499999999</v>
      </c>
      <c r="AU27" s="15">
        <v>33.203341500000001</v>
      </c>
      <c r="AV27" s="15">
        <v>26.915673999999999</v>
      </c>
      <c r="AW27" s="15">
        <v>23.698022000000002</v>
      </c>
      <c r="AX27" s="15">
        <v>18.243465</v>
      </c>
      <c r="AY27" s="16">
        <v>22.007994499999999</v>
      </c>
    </row>
    <row r="28" spans="1:51" x14ac:dyDescent="0.2">
      <c r="A28" s="13">
        <v>37166</v>
      </c>
      <c r="B28" s="14">
        <v>16.119482665826034</v>
      </c>
      <c r="C28" s="15">
        <v>15.505024921465125</v>
      </c>
      <c r="D28" s="15">
        <v>15.182912700739575</v>
      </c>
      <c r="E28" s="15">
        <v>14.872513939173009</v>
      </c>
      <c r="F28" s="15">
        <v>14.927625582030091</v>
      </c>
      <c r="G28" s="15">
        <v>18.131831093891385</v>
      </c>
      <c r="H28" s="15">
        <v>23.98380197081185</v>
      </c>
      <c r="I28" s="15">
        <v>25.414398238940336</v>
      </c>
      <c r="J28" s="15">
        <v>26.878191792793629</v>
      </c>
      <c r="K28" s="15">
        <v>27.65501860849939</v>
      </c>
      <c r="L28" s="15">
        <v>27.07807954137272</v>
      </c>
      <c r="M28" s="15">
        <v>27.184241408585986</v>
      </c>
      <c r="N28" s="15">
        <v>26.851569718779</v>
      </c>
      <c r="O28" s="15">
        <v>27.0208606516717</v>
      </c>
      <c r="P28" s="15">
        <v>26.943152983858393</v>
      </c>
      <c r="Q28" s="15">
        <v>26.835671537975731</v>
      </c>
      <c r="R28" s="15">
        <v>26.698247643298298</v>
      </c>
      <c r="S28" s="15">
        <v>26.360434115754611</v>
      </c>
      <c r="T28" s="15">
        <v>25.028295016868761</v>
      </c>
      <c r="U28" s="15">
        <v>28.231003731405441</v>
      </c>
      <c r="V28" s="15">
        <v>26.594776401936894</v>
      </c>
      <c r="W28" s="15">
        <v>25.20431410950788</v>
      </c>
      <c r="X28" s="15">
        <v>21.998147738390664</v>
      </c>
      <c r="Y28" s="16">
        <v>18.668608213615915</v>
      </c>
      <c r="AA28" s="13">
        <v>37166</v>
      </c>
      <c r="AB28" s="14">
        <v>20.145565999999999</v>
      </c>
      <c r="AC28" s="15">
        <v>17.853161</v>
      </c>
      <c r="AD28" s="15">
        <v>15.755387499999999</v>
      </c>
      <c r="AE28" s="15">
        <v>16.059999999999999</v>
      </c>
      <c r="AF28" s="15">
        <v>17.16</v>
      </c>
      <c r="AG28" s="15">
        <v>18.061895</v>
      </c>
      <c r="AH28" s="15">
        <v>24.450550499999999</v>
      </c>
      <c r="AI28" s="15">
        <v>24.5179975</v>
      </c>
      <c r="AJ28" s="15">
        <v>26.58418</v>
      </c>
      <c r="AK28" s="15">
        <v>26.33624</v>
      </c>
      <c r="AL28" s="15">
        <v>26.347572499999998</v>
      </c>
      <c r="AM28" s="15">
        <v>26.263818499999999</v>
      </c>
      <c r="AN28" s="15">
        <v>26.128643</v>
      </c>
      <c r="AO28" s="15">
        <v>26.267937</v>
      </c>
      <c r="AP28" s="15">
        <v>25.694396000000001</v>
      </c>
      <c r="AQ28" s="15">
        <v>24.2619015</v>
      </c>
      <c r="AR28" s="15">
        <v>25.977701</v>
      </c>
      <c r="AS28" s="15">
        <v>24.902422000000001</v>
      </c>
      <c r="AT28" s="15">
        <v>30.0114625</v>
      </c>
      <c r="AU28" s="15">
        <v>43.825835499999997</v>
      </c>
      <c r="AV28" s="15">
        <v>27.696548</v>
      </c>
      <c r="AW28" s="15">
        <v>24.9642965</v>
      </c>
      <c r="AX28" s="15">
        <v>21.247270499999999</v>
      </c>
      <c r="AY28" s="16">
        <v>22.630458999999998</v>
      </c>
    </row>
    <row r="29" spans="1:51" x14ac:dyDescent="0.2">
      <c r="A29" s="13">
        <v>37167</v>
      </c>
      <c r="B29" s="14">
        <v>18.607103016883912</v>
      </c>
      <c r="C29" s="15">
        <v>17.808220114155439</v>
      </c>
      <c r="D29" s="15">
        <v>16.131667661546171</v>
      </c>
      <c r="E29" s="15">
        <v>15.66640174361339</v>
      </c>
      <c r="F29" s="15">
        <v>15.957235765924841</v>
      </c>
      <c r="G29" s="15">
        <v>20.19330299728724</v>
      </c>
      <c r="H29" s="15">
        <v>24.773880875354919</v>
      </c>
      <c r="I29" s="15">
        <v>26.622116800982013</v>
      </c>
      <c r="J29" s="15">
        <v>27.09169225794852</v>
      </c>
      <c r="K29" s="15">
        <v>28.109165874391032</v>
      </c>
      <c r="L29" s="15">
        <v>28.733270955079352</v>
      </c>
      <c r="M29" s="15">
        <v>29.154321918408002</v>
      </c>
      <c r="N29" s="15">
        <v>29.381646944666681</v>
      </c>
      <c r="O29" s="15">
        <v>30.338787626176401</v>
      </c>
      <c r="P29" s="15">
        <v>30.685182500870891</v>
      </c>
      <c r="Q29" s="15">
        <v>31.036111102281492</v>
      </c>
      <c r="R29" s="15">
        <v>30.569774844161834</v>
      </c>
      <c r="S29" s="15">
        <v>31.284174238024764</v>
      </c>
      <c r="T29" s="15">
        <v>28.968400570673655</v>
      </c>
      <c r="U29" s="15">
        <v>33.050805766606651</v>
      </c>
      <c r="V29" s="15">
        <v>29.172458047803691</v>
      </c>
      <c r="W29" s="15">
        <v>27.425613203299982</v>
      </c>
      <c r="X29" s="15">
        <v>23.127489522542412</v>
      </c>
      <c r="Y29" s="16">
        <v>20.721283186802044</v>
      </c>
      <c r="AA29" s="13">
        <v>37167</v>
      </c>
      <c r="AB29" s="14">
        <v>24.811630000000001</v>
      </c>
      <c r="AC29" s="15">
        <v>17.795000000000002</v>
      </c>
      <c r="AD29" s="15">
        <v>17.774999999999999</v>
      </c>
      <c r="AE29" s="15">
        <v>17.16</v>
      </c>
      <c r="AF29" s="15">
        <v>18.13</v>
      </c>
      <c r="AG29" s="15">
        <v>21.5220825</v>
      </c>
      <c r="AH29" s="15">
        <v>34.8395565</v>
      </c>
      <c r="AI29" s="15">
        <v>28.103035999999999</v>
      </c>
      <c r="AJ29" s="15">
        <v>27.060359999999999</v>
      </c>
      <c r="AK29" s="15">
        <v>27.350311999999999</v>
      </c>
      <c r="AL29" s="15">
        <v>31.328569999999999</v>
      </c>
      <c r="AM29" s="15">
        <v>38.743644500000002</v>
      </c>
      <c r="AN29" s="15">
        <v>30.359459000000001</v>
      </c>
      <c r="AO29" s="15">
        <v>33.377163500000002</v>
      </c>
      <c r="AP29" s="15">
        <v>31.577600499999999</v>
      </c>
      <c r="AQ29" s="15">
        <v>30.877457499999998</v>
      </c>
      <c r="AR29" s="15">
        <v>32.1001355</v>
      </c>
      <c r="AS29" s="15">
        <v>26.726952000000001</v>
      </c>
      <c r="AT29" s="15">
        <v>36.099307000000003</v>
      </c>
      <c r="AU29" s="15">
        <v>43.0951345</v>
      </c>
      <c r="AV29" s="15">
        <v>31.015795000000001</v>
      </c>
      <c r="AW29" s="15">
        <v>33.084865000000001</v>
      </c>
      <c r="AX29" s="15">
        <v>24.206067999999998</v>
      </c>
      <c r="AY29" s="16">
        <v>22.589779499999999</v>
      </c>
    </row>
    <row r="30" spans="1:51" x14ac:dyDescent="0.2">
      <c r="A30" s="13">
        <v>37168</v>
      </c>
      <c r="B30" s="14">
        <v>18.940141964002056</v>
      </c>
      <c r="C30" s="15">
        <v>18.352420965534151</v>
      </c>
      <c r="D30" s="15">
        <v>17.477157131784569</v>
      </c>
      <c r="E30" s="15">
        <v>17.355455036886291</v>
      </c>
      <c r="F30" s="15">
        <v>17.434896660767158</v>
      </c>
      <c r="G30" s="15">
        <v>21.362342926417881</v>
      </c>
      <c r="H30" s="15">
        <v>27.643854191298178</v>
      </c>
      <c r="I30" s="15">
        <v>26.980188495743221</v>
      </c>
      <c r="J30" s="15">
        <v>27.739128605512274</v>
      </c>
      <c r="K30" s="15">
        <v>29.457828452387808</v>
      </c>
      <c r="L30" s="15">
        <v>29.529953299557629</v>
      </c>
      <c r="M30" s="15">
        <v>29.497563812678141</v>
      </c>
      <c r="N30" s="15">
        <v>29.60924906615951</v>
      </c>
      <c r="O30" s="15">
        <v>31.244872926789721</v>
      </c>
      <c r="P30" s="15">
        <v>31.524536032842047</v>
      </c>
      <c r="Q30" s="15">
        <v>32.288452621782405</v>
      </c>
      <c r="R30" s="15">
        <v>31.56027436175723</v>
      </c>
      <c r="S30" s="15">
        <v>31.269769239773691</v>
      </c>
      <c r="T30" s="15">
        <v>31.152595224804099</v>
      </c>
      <c r="U30" s="15">
        <v>36.741450373775649</v>
      </c>
      <c r="V30" s="15">
        <v>30.792820209099151</v>
      </c>
      <c r="W30" s="15">
        <v>28.242508181715419</v>
      </c>
      <c r="X30" s="15">
        <v>24.379269772316526</v>
      </c>
      <c r="Y30" s="16">
        <v>23.091819892316433</v>
      </c>
      <c r="AA30" s="13">
        <v>37168</v>
      </c>
      <c r="AB30" s="14">
        <v>20.118736500000001</v>
      </c>
      <c r="AC30" s="15">
        <v>19.272470999999999</v>
      </c>
      <c r="AD30" s="15">
        <v>17.433022000000001</v>
      </c>
      <c r="AE30" s="15">
        <v>17.827733500000001</v>
      </c>
      <c r="AF30" s="15">
        <v>17.657416000000001</v>
      </c>
      <c r="AG30" s="15">
        <v>21.4186075</v>
      </c>
      <c r="AH30" s="15">
        <v>31.281563999999999</v>
      </c>
      <c r="AI30" s="15">
        <v>30.470651</v>
      </c>
      <c r="AJ30" s="15">
        <v>27.355454000000002</v>
      </c>
      <c r="AK30" s="15">
        <v>33.495863</v>
      </c>
      <c r="AL30" s="15">
        <v>40.120462000000003</v>
      </c>
      <c r="AM30" s="15">
        <v>36.958600500000003</v>
      </c>
      <c r="AN30" s="15">
        <v>34.054377500000001</v>
      </c>
      <c r="AO30" s="15">
        <v>38.9321555</v>
      </c>
      <c r="AP30" s="15">
        <v>35.481709500000001</v>
      </c>
      <c r="AQ30" s="15">
        <v>33.394745999999998</v>
      </c>
      <c r="AR30" s="15">
        <v>35.948480000000004</v>
      </c>
      <c r="AS30" s="15">
        <v>30.593843499999998</v>
      </c>
      <c r="AT30" s="15">
        <v>37.573060499999997</v>
      </c>
      <c r="AU30" s="15">
        <v>50.250971</v>
      </c>
      <c r="AV30" s="15">
        <v>30.539697</v>
      </c>
      <c r="AW30" s="15">
        <v>24.72</v>
      </c>
      <c r="AX30" s="15">
        <v>21.248524499999998</v>
      </c>
      <c r="AY30" s="16">
        <v>25.087252500000002</v>
      </c>
    </row>
    <row r="31" spans="1:51" x14ac:dyDescent="0.2">
      <c r="A31" s="13">
        <v>37169</v>
      </c>
      <c r="B31" s="14">
        <v>16.646020060552789</v>
      </c>
      <c r="C31" s="15">
        <v>18.635348126236732</v>
      </c>
      <c r="D31" s="15">
        <v>17.881206155125806</v>
      </c>
      <c r="E31" s="15">
        <v>17.448565430223233</v>
      </c>
      <c r="F31" s="15">
        <v>17.703418241285156</v>
      </c>
      <c r="G31" s="15">
        <v>21.992625589341131</v>
      </c>
      <c r="H31" s="15">
        <v>27.873124571914961</v>
      </c>
      <c r="I31" s="15">
        <v>27.473228733410046</v>
      </c>
      <c r="J31" s="15">
        <v>28.280076525699265</v>
      </c>
      <c r="K31" s="15">
        <v>29.996270121921206</v>
      </c>
      <c r="L31" s="15">
        <v>30.146859867734261</v>
      </c>
      <c r="M31" s="15">
        <v>30.103371911926875</v>
      </c>
      <c r="N31" s="15">
        <v>30.326615319871902</v>
      </c>
      <c r="O31" s="15">
        <v>31.558576191009276</v>
      </c>
      <c r="P31" s="15">
        <v>33.080880342723098</v>
      </c>
      <c r="Q31" s="15">
        <v>32.891473195501412</v>
      </c>
      <c r="R31" s="15">
        <v>30.364954003766044</v>
      </c>
      <c r="S31" s="15">
        <v>31.023442856431586</v>
      </c>
      <c r="T31" s="15">
        <v>30.308045294809819</v>
      </c>
      <c r="U31" s="15">
        <v>34.685343270782887</v>
      </c>
      <c r="V31" s="15">
        <v>30.474133744090643</v>
      </c>
      <c r="W31" s="15">
        <v>29.183593082306317</v>
      </c>
      <c r="X31" s="15">
        <v>24.313875857240259</v>
      </c>
      <c r="Y31" s="16">
        <v>25.2362839879154</v>
      </c>
      <c r="AA31" s="13">
        <v>37169</v>
      </c>
      <c r="AB31" s="14">
        <v>24.314121</v>
      </c>
      <c r="AC31" s="15">
        <v>24.148654499999999</v>
      </c>
      <c r="AD31" s="15">
        <v>24.371807</v>
      </c>
      <c r="AE31" s="15">
        <v>23.0376485</v>
      </c>
      <c r="AF31" s="15">
        <v>23.709596000000001</v>
      </c>
      <c r="AG31" s="15">
        <v>23.119358500000001</v>
      </c>
      <c r="AH31" s="15">
        <v>32.636861000000003</v>
      </c>
      <c r="AI31" s="15">
        <v>30.201544999999999</v>
      </c>
      <c r="AJ31" s="15">
        <v>27.750582000000001</v>
      </c>
      <c r="AK31" s="15">
        <v>30.948905499999999</v>
      </c>
      <c r="AL31" s="15">
        <v>31.727478999999999</v>
      </c>
      <c r="AM31" s="15">
        <v>33.036361999999997</v>
      </c>
      <c r="AN31" s="15">
        <v>29.865171499999999</v>
      </c>
      <c r="AO31" s="15">
        <v>35.818598000000001</v>
      </c>
      <c r="AP31" s="15">
        <v>34.927933000000003</v>
      </c>
      <c r="AQ31" s="15">
        <v>47.816167999999998</v>
      </c>
      <c r="AR31" s="15">
        <v>28.614926499999999</v>
      </c>
      <c r="AS31" s="15">
        <v>28.141748499999999</v>
      </c>
      <c r="AT31" s="15">
        <v>34.574123499999999</v>
      </c>
      <c r="AU31" s="15">
        <v>30.334737000000001</v>
      </c>
      <c r="AV31" s="15">
        <v>25.864999999999998</v>
      </c>
      <c r="AW31" s="15">
        <v>24.535</v>
      </c>
      <c r="AX31" s="15">
        <v>15.77</v>
      </c>
      <c r="AY31" s="16">
        <v>22.47</v>
      </c>
    </row>
    <row r="32" spans="1:51" x14ac:dyDescent="0.2">
      <c r="A32" s="13">
        <v>37170</v>
      </c>
      <c r="B32" s="14">
        <v>18.137052264822405</v>
      </c>
      <c r="C32" s="15">
        <v>18.422674153026264</v>
      </c>
      <c r="D32" s="15">
        <v>19.104306814605991</v>
      </c>
      <c r="E32" s="15">
        <v>18.267414962412271</v>
      </c>
      <c r="F32" s="15">
        <v>18.193821415366742</v>
      </c>
      <c r="G32" s="15">
        <v>19.829265502021535</v>
      </c>
      <c r="H32" s="15">
        <v>21.945699165668501</v>
      </c>
      <c r="I32" s="15">
        <v>22.300714173719246</v>
      </c>
      <c r="J32" s="15">
        <v>25.084647094379935</v>
      </c>
      <c r="K32" s="15">
        <v>27.097810881133046</v>
      </c>
      <c r="L32" s="15">
        <v>29.725177865483406</v>
      </c>
      <c r="M32" s="15">
        <v>30.33039209068939</v>
      </c>
      <c r="N32" s="15">
        <v>27.945409748339106</v>
      </c>
      <c r="O32" s="15">
        <v>26.579896188508702</v>
      </c>
      <c r="P32" s="15">
        <v>26.295484269678099</v>
      </c>
      <c r="Q32" s="15">
        <v>26.246104319464514</v>
      </c>
      <c r="R32" s="15">
        <v>26.238608759692841</v>
      </c>
      <c r="S32" s="15">
        <v>27.026611882380148</v>
      </c>
      <c r="T32" s="15">
        <v>29.139096101646935</v>
      </c>
      <c r="U32" s="15">
        <v>34.152550021606189</v>
      </c>
      <c r="V32" s="15">
        <v>30.889376255197465</v>
      </c>
      <c r="W32" s="15">
        <v>27.072571744645401</v>
      </c>
      <c r="X32" s="15">
        <v>23.9218640113798</v>
      </c>
      <c r="Y32" s="16">
        <v>23.30703621224243</v>
      </c>
      <c r="AA32" s="13">
        <v>37170</v>
      </c>
      <c r="AB32" s="14">
        <v>23.684999999999999</v>
      </c>
      <c r="AC32" s="15">
        <v>23.375</v>
      </c>
      <c r="AD32" s="15">
        <v>21.180516999999998</v>
      </c>
      <c r="AE32" s="15">
        <v>20.571622000000001</v>
      </c>
      <c r="AF32" s="15">
        <v>17.715</v>
      </c>
      <c r="AG32" s="15">
        <v>19.234999999999999</v>
      </c>
      <c r="AH32" s="15">
        <v>19.975000000000001</v>
      </c>
      <c r="AI32" s="15">
        <v>21.3</v>
      </c>
      <c r="AJ32" s="15">
        <v>26.385000000000002</v>
      </c>
      <c r="AK32" s="15">
        <v>31.34</v>
      </c>
      <c r="AL32" s="15">
        <v>28.790519</v>
      </c>
      <c r="AM32" s="15">
        <v>25.5648515</v>
      </c>
      <c r="AN32" s="15">
        <v>21.985312499999999</v>
      </c>
      <c r="AO32" s="15">
        <v>21.405000000000001</v>
      </c>
      <c r="AP32" s="15">
        <v>20.43</v>
      </c>
      <c r="AQ32" s="15">
        <v>20.29</v>
      </c>
      <c r="AR32" s="15">
        <v>19.73</v>
      </c>
      <c r="AS32" s="15">
        <v>20.86</v>
      </c>
      <c r="AT32" s="15">
        <v>22.14</v>
      </c>
      <c r="AU32" s="15">
        <v>26.225000000000001</v>
      </c>
      <c r="AV32" s="15">
        <v>23.625</v>
      </c>
      <c r="AW32" s="15">
        <v>23.4</v>
      </c>
      <c r="AX32" s="15">
        <v>20.364999999999998</v>
      </c>
      <c r="AY32" s="16">
        <v>21.36</v>
      </c>
    </row>
    <row r="33" spans="1:51" x14ac:dyDescent="0.2">
      <c r="A33" s="13">
        <v>37171</v>
      </c>
      <c r="B33" s="14">
        <v>18.830960688989869</v>
      </c>
      <c r="C33" s="15">
        <v>19.426419653326423</v>
      </c>
      <c r="D33" s="15">
        <v>18.840599811646939</v>
      </c>
      <c r="E33" s="15">
        <v>18.800517080731431</v>
      </c>
      <c r="F33" s="15">
        <v>18.692305189294455</v>
      </c>
      <c r="G33" s="15">
        <v>19.225246183994305</v>
      </c>
      <c r="H33" s="15">
        <v>19.776237410257735</v>
      </c>
      <c r="I33" s="15">
        <v>19.963113843869461</v>
      </c>
      <c r="J33" s="15">
        <v>23.034255050363054</v>
      </c>
      <c r="K33" s="15">
        <v>24.653484097509963</v>
      </c>
      <c r="L33" s="15">
        <v>25.655789821534821</v>
      </c>
      <c r="M33" s="15">
        <v>25.969613354782265</v>
      </c>
      <c r="N33" s="15">
        <v>25.540380555358031</v>
      </c>
      <c r="O33" s="15">
        <v>24.855996090475525</v>
      </c>
      <c r="P33" s="15">
        <v>25.134843386107729</v>
      </c>
      <c r="Q33" s="15">
        <v>24.759270428535299</v>
      </c>
      <c r="R33" s="15">
        <v>25.533994711620256</v>
      </c>
      <c r="S33" s="15">
        <v>27.643971999381581</v>
      </c>
      <c r="T33" s="15">
        <v>29.32158203706118</v>
      </c>
      <c r="U33" s="15">
        <v>33.993527004936681</v>
      </c>
      <c r="V33" s="15">
        <v>32.188639294644027</v>
      </c>
      <c r="W33" s="15">
        <v>29.449358808268244</v>
      </c>
      <c r="X33" s="15">
        <v>24.261267502208284</v>
      </c>
      <c r="Y33" s="16">
        <v>23.903730056476185</v>
      </c>
      <c r="AA33" s="13">
        <v>37171</v>
      </c>
      <c r="AB33" s="14">
        <v>19.774999999999999</v>
      </c>
      <c r="AC33" s="15">
        <v>18.324999999999999</v>
      </c>
      <c r="AD33" s="15">
        <v>17.03</v>
      </c>
      <c r="AE33" s="15">
        <v>15.505000000000001</v>
      </c>
      <c r="AF33" s="15">
        <v>17.57</v>
      </c>
      <c r="AG33" s="15">
        <v>19.39</v>
      </c>
      <c r="AH33" s="15">
        <v>20.024999999999999</v>
      </c>
      <c r="AI33" s="15">
        <v>17.510000000000002</v>
      </c>
      <c r="AJ33" s="15">
        <v>18.450693000000001</v>
      </c>
      <c r="AK33" s="15">
        <v>21.128402000000001</v>
      </c>
      <c r="AL33" s="15">
        <v>19.947265999999999</v>
      </c>
      <c r="AM33" s="15">
        <v>19.331126999999999</v>
      </c>
      <c r="AN33" s="15">
        <v>18.521732499999999</v>
      </c>
      <c r="AO33" s="15">
        <v>16.895</v>
      </c>
      <c r="AP33" s="15">
        <v>16.305</v>
      </c>
      <c r="AQ33" s="15">
        <v>16.795000000000002</v>
      </c>
      <c r="AR33" s="15">
        <v>17.8</v>
      </c>
      <c r="AS33" s="15">
        <v>19.315000000000001</v>
      </c>
      <c r="AT33" s="15">
        <v>22.381910999999999</v>
      </c>
      <c r="AU33" s="15">
        <v>29.667189</v>
      </c>
      <c r="AV33" s="15">
        <v>26.745000000000001</v>
      </c>
      <c r="AW33" s="15">
        <v>21.234999999999999</v>
      </c>
      <c r="AX33" s="15">
        <v>21.23</v>
      </c>
      <c r="AY33" s="16">
        <v>18.805</v>
      </c>
    </row>
    <row r="34" spans="1:51" x14ac:dyDescent="0.2">
      <c r="A34" s="13">
        <v>37172</v>
      </c>
      <c r="B34" s="14">
        <v>18.242045971039555</v>
      </c>
      <c r="C34" s="15">
        <v>19.216942275430526</v>
      </c>
      <c r="D34" s="15">
        <v>19.416755893586195</v>
      </c>
      <c r="E34" s="15">
        <v>19.723232501284031</v>
      </c>
      <c r="F34" s="15">
        <v>20.923637469105291</v>
      </c>
      <c r="G34" s="15">
        <v>24.68582557031948</v>
      </c>
      <c r="H34" s="15">
        <v>31.633584958596465</v>
      </c>
      <c r="I34" s="15">
        <v>29.142692818289689</v>
      </c>
      <c r="J34" s="15">
        <v>30.87780352811016</v>
      </c>
      <c r="K34" s="15">
        <v>32.633109395842517</v>
      </c>
      <c r="L34" s="15">
        <v>32.785564230395387</v>
      </c>
      <c r="M34" s="15">
        <v>31.710380988397802</v>
      </c>
      <c r="N34" s="15">
        <v>30.44359125009349</v>
      </c>
      <c r="O34" s="15">
        <v>29.563785481223331</v>
      </c>
      <c r="P34" s="15">
        <v>28.704841992888738</v>
      </c>
      <c r="Q34" s="15">
        <v>27.845980085257629</v>
      </c>
      <c r="R34" s="15">
        <v>28.888532650268019</v>
      </c>
      <c r="S34" s="15">
        <v>31.652161439581256</v>
      </c>
      <c r="T34" s="15">
        <v>34.306467471186515</v>
      </c>
      <c r="U34" s="15">
        <v>39.302923574994352</v>
      </c>
      <c r="V34" s="15">
        <v>34.551296379409273</v>
      </c>
      <c r="W34" s="15">
        <v>30.869045621177644</v>
      </c>
      <c r="X34" s="15">
        <v>24.118876326174501</v>
      </c>
      <c r="Y34" s="16">
        <v>24.395452975782874</v>
      </c>
      <c r="AA34" s="13">
        <v>37172</v>
      </c>
      <c r="AB34" s="14">
        <v>20.52</v>
      </c>
      <c r="AC34" s="15">
        <v>16.84</v>
      </c>
      <c r="AD34" s="15">
        <v>18.63</v>
      </c>
      <c r="AE34" s="15">
        <v>20.420000000000002</v>
      </c>
      <c r="AF34" s="15">
        <v>21.19</v>
      </c>
      <c r="AG34" s="15">
        <v>18.62</v>
      </c>
      <c r="AH34" s="15">
        <v>32.002889500000002</v>
      </c>
      <c r="AI34" s="15">
        <v>26.341311999999999</v>
      </c>
      <c r="AJ34" s="15">
        <v>31.890055</v>
      </c>
      <c r="AK34" s="15">
        <v>43.259967000000003</v>
      </c>
      <c r="AL34" s="15">
        <v>33.562829000000001</v>
      </c>
      <c r="AM34" s="15">
        <v>23.831458999999999</v>
      </c>
      <c r="AN34" s="15">
        <v>21.929024999999999</v>
      </c>
      <c r="AO34" s="15">
        <v>20.996572</v>
      </c>
      <c r="AP34" s="15">
        <v>20.396111000000001</v>
      </c>
      <c r="AQ34" s="15">
        <v>19.3423105</v>
      </c>
      <c r="AR34" s="15">
        <v>20.221903000000001</v>
      </c>
      <c r="AS34" s="15">
        <v>21.217428999999999</v>
      </c>
      <c r="AT34" s="15">
        <v>21.643056000000001</v>
      </c>
      <c r="AU34" s="15">
        <v>23.441849999999999</v>
      </c>
      <c r="AV34" s="15">
        <v>26.908892000000002</v>
      </c>
      <c r="AW34" s="15">
        <v>23.63</v>
      </c>
      <c r="AX34" s="15">
        <v>17.925000000000001</v>
      </c>
      <c r="AY34" s="16">
        <v>27.565000000000001</v>
      </c>
    </row>
    <row r="35" spans="1:51" x14ac:dyDescent="0.2">
      <c r="A35" s="13">
        <v>37173</v>
      </c>
      <c r="B35" s="14">
        <v>16.886660360294204</v>
      </c>
      <c r="C35" s="15">
        <v>18.286466684821349</v>
      </c>
      <c r="D35" s="15">
        <v>19.746863646001277</v>
      </c>
      <c r="E35" s="15">
        <v>19.725472273065151</v>
      </c>
      <c r="F35" s="15">
        <v>20.176864839930246</v>
      </c>
      <c r="G35" s="15">
        <v>23.825836266418776</v>
      </c>
      <c r="H35" s="15">
        <v>30.184205773820423</v>
      </c>
      <c r="I35" s="15">
        <v>30.304079821446908</v>
      </c>
      <c r="J35" s="15">
        <v>30.916577877893516</v>
      </c>
      <c r="K35" s="15">
        <v>30.512280139280001</v>
      </c>
      <c r="L35" s="15">
        <v>29.566082750019021</v>
      </c>
      <c r="M35" s="15">
        <v>29.438359193088296</v>
      </c>
      <c r="N35" s="15">
        <v>28.619970790231498</v>
      </c>
      <c r="O35" s="15">
        <v>28.366736197973125</v>
      </c>
      <c r="P35" s="15">
        <v>27.519292677104541</v>
      </c>
      <c r="Q35" s="15">
        <v>27.435989838497147</v>
      </c>
      <c r="R35" s="15">
        <v>27.838736908957845</v>
      </c>
      <c r="S35" s="15">
        <v>27.96086924403884</v>
      </c>
      <c r="T35" s="15">
        <v>30.958459848312231</v>
      </c>
      <c r="U35" s="15">
        <v>33.472886066229151</v>
      </c>
      <c r="V35" s="15">
        <v>29.568234676570519</v>
      </c>
      <c r="W35" s="15">
        <v>27.697234645076474</v>
      </c>
      <c r="X35" s="15">
        <v>23.714299062378924</v>
      </c>
      <c r="Y35" s="16">
        <v>22.101358684567082</v>
      </c>
      <c r="AA35" s="13">
        <v>37173</v>
      </c>
      <c r="AB35" s="14">
        <v>10.220000000000001</v>
      </c>
      <c r="AC35" s="15">
        <v>11.93</v>
      </c>
      <c r="AD35" s="15">
        <v>4.8499999999999996</v>
      </c>
      <c r="AE35" s="15">
        <v>0.11</v>
      </c>
      <c r="AF35" s="15">
        <v>1.9</v>
      </c>
      <c r="AG35" s="15">
        <v>4.96</v>
      </c>
      <c r="AH35" s="15">
        <v>22.27</v>
      </c>
      <c r="AI35" s="15">
        <v>28.28</v>
      </c>
      <c r="AJ35" s="15">
        <v>33.74</v>
      </c>
      <c r="AK35" s="15">
        <v>27.67</v>
      </c>
      <c r="AL35" s="15">
        <v>25.52</v>
      </c>
      <c r="AM35" s="15">
        <v>22.88</v>
      </c>
      <c r="AN35" s="15">
        <v>22.45</v>
      </c>
      <c r="AO35" s="15">
        <v>22.02</v>
      </c>
      <c r="AP35" s="15">
        <v>23.22</v>
      </c>
      <c r="AQ35" s="15">
        <v>21.89</v>
      </c>
      <c r="AR35" s="15">
        <v>21.88</v>
      </c>
      <c r="AS35" s="15">
        <v>21.73</v>
      </c>
      <c r="AT35" s="15">
        <v>23.21</v>
      </c>
      <c r="AU35" s="15">
        <v>24.01</v>
      </c>
      <c r="AV35" s="15">
        <v>22.12</v>
      </c>
      <c r="AW35" s="15">
        <v>20.71</v>
      </c>
      <c r="AX35" s="15">
        <v>18.760000000000002</v>
      </c>
      <c r="AY35" s="16">
        <v>25.1</v>
      </c>
    </row>
    <row r="36" spans="1:51" x14ac:dyDescent="0.2">
      <c r="A36" s="13">
        <v>37174</v>
      </c>
      <c r="B36" s="14">
        <v>16.948315510549854</v>
      </c>
      <c r="C36" s="15">
        <v>17.884116644563406</v>
      </c>
      <c r="D36" s="15">
        <v>18.473211769861489</v>
      </c>
      <c r="E36" s="15">
        <v>17.419194238642412</v>
      </c>
      <c r="F36" s="15">
        <v>19.277698103810454</v>
      </c>
      <c r="G36" s="15">
        <v>23.756057472303048</v>
      </c>
      <c r="H36" s="15">
        <v>30.400666317497219</v>
      </c>
      <c r="I36" s="15">
        <v>27.274186337578975</v>
      </c>
      <c r="J36" s="15">
        <v>29.267659647931499</v>
      </c>
      <c r="K36" s="15">
        <v>31.015806665509359</v>
      </c>
      <c r="L36" s="15">
        <v>30.735377403702149</v>
      </c>
      <c r="M36" s="15">
        <v>33.486629562096198</v>
      </c>
      <c r="N36" s="15">
        <v>30.565224978877247</v>
      </c>
      <c r="O36" s="15">
        <v>29.71358889017074</v>
      </c>
      <c r="P36" s="15">
        <v>28.598518367594654</v>
      </c>
      <c r="Q36" s="15">
        <v>28.534983945658659</v>
      </c>
      <c r="R36" s="15">
        <v>28.48124811444416</v>
      </c>
      <c r="S36" s="15">
        <v>29.673209434660226</v>
      </c>
      <c r="T36" s="15">
        <v>33.442227662762576</v>
      </c>
      <c r="U36" s="15">
        <v>39.703484643148528</v>
      </c>
      <c r="V36" s="15">
        <v>35.760730293955334</v>
      </c>
      <c r="W36" s="15">
        <v>29.355194323668275</v>
      </c>
      <c r="X36" s="15">
        <v>23.477327334405711</v>
      </c>
      <c r="Y36" s="16">
        <v>22.345994875226999</v>
      </c>
      <c r="AA36" s="13">
        <v>37174</v>
      </c>
      <c r="AB36" s="14">
        <v>20.64</v>
      </c>
      <c r="AC36" s="15">
        <v>16.78</v>
      </c>
      <c r="AD36" s="15">
        <v>2.92</v>
      </c>
      <c r="AE36" s="15">
        <v>14.55</v>
      </c>
      <c r="AF36" s="15">
        <v>18.16</v>
      </c>
      <c r="AG36" s="15">
        <v>19.79</v>
      </c>
      <c r="AH36" s="15">
        <v>23.86</v>
      </c>
      <c r="AI36" s="15">
        <v>24.51</v>
      </c>
      <c r="AJ36" s="15">
        <v>23.04</v>
      </c>
      <c r="AK36" s="15">
        <v>22.68</v>
      </c>
      <c r="AL36" s="15">
        <v>22.44</v>
      </c>
      <c r="AM36" s="15">
        <v>22.16</v>
      </c>
      <c r="AN36" s="15">
        <v>21.25</v>
      </c>
      <c r="AO36" s="15">
        <v>21.13</v>
      </c>
      <c r="AP36" s="15">
        <v>19.559999999999999</v>
      </c>
      <c r="AQ36" s="15">
        <v>21.96</v>
      </c>
      <c r="AR36" s="15">
        <v>22.42</v>
      </c>
      <c r="AS36" s="15">
        <v>21.98</v>
      </c>
      <c r="AT36" s="15">
        <v>22.35</v>
      </c>
      <c r="AU36" s="15">
        <v>23.86</v>
      </c>
      <c r="AV36" s="15">
        <v>22.16</v>
      </c>
      <c r="AW36" s="15">
        <v>20.53</v>
      </c>
      <c r="AX36" s="15">
        <v>22.25</v>
      </c>
      <c r="AY36" s="16">
        <v>21.72</v>
      </c>
    </row>
    <row r="37" spans="1:51" x14ac:dyDescent="0.2">
      <c r="A37" s="13">
        <v>37175</v>
      </c>
      <c r="B37" s="14">
        <v>18.842483627943249</v>
      </c>
      <c r="C37" s="15">
        <v>19.16491307089818</v>
      </c>
      <c r="D37" s="15">
        <v>18.366515216895216</v>
      </c>
      <c r="E37" s="15">
        <v>17.975932570207316</v>
      </c>
      <c r="F37" s="15">
        <v>19.422495693525999</v>
      </c>
      <c r="G37" s="15">
        <v>22.366056892128064</v>
      </c>
      <c r="H37" s="15">
        <v>31.483334623934851</v>
      </c>
      <c r="I37" s="15">
        <v>27.091659291387039</v>
      </c>
      <c r="J37" s="15">
        <v>29.0441624460511</v>
      </c>
      <c r="K37" s="15">
        <v>29.236708005995951</v>
      </c>
      <c r="L37" s="15">
        <v>29.690859301927681</v>
      </c>
      <c r="M37" s="15">
        <v>29.738947841318144</v>
      </c>
      <c r="N37" s="15">
        <v>28.512458863089201</v>
      </c>
      <c r="O37" s="15">
        <v>28.552439248681534</v>
      </c>
      <c r="P37" s="15">
        <v>28.684279052494912</v>
      </c>
      <c r="Q37" s="15">
        <v>28.188789552238809</v>
      </c>
      <c r="R37" s="15">
        <v>28.445983501068184</v>
      </c>
      <c r="S37" s="15">
        <v>28.496711893624369</v>
      </c>
      <c r="T37" s="15">
        <v>29.381549363560815</v>
      </c>
      <c r="U37" s="15">
        <v>31.633773319418552</v>
      </c>
      <c r="V37" s="15">
        <v>28.552457986397052</v>
      </c>
      <c r="W37" s="15">
        <v>25.846866851741225</v>
      </c>
      <c r="X37" s="15">
        <v>22.117537088237619</v>
      </c>
      <c r="Y37" s="16">
        <v>21.803663781454571</v>
      </c>
      <c r="AA37" s="13">
        <v>37175</v>
      </c>
      <c r="AB37" s="14">
        <v>18.46</v>
      </c>
      <c r="AC37" s="15">
        <v>16.785</v>
      </c>
      <c r="AD37" s="15">
        <v>17.204999999999998</v>
      </c>
      <c r="AE37" s="15">
        <v>17.149999999999999</v>
      </c>
      <c r="AF37" s="15">
        <v>18.32</v>
      </c>
      <c r="AG37" s="15">
        <v>20.88</v>
      </c>
      <c r="AH37" s="15">
        <v>31.938735999999999</v>
      </c>
      <c r="AI37" s="15">
        <v>28.045827500000001</v>
      </c>
      <c r="AJ37" s="15">
        <v>22.145194499999999</v>
      </c>
      <c r="AK37" s="15">
        <v>27.618640500000001</v>
      </c>
      <c r="AL37" s="15">
        <v>25.508586000000001</v>
      </c>
      <c r="AM37" s="15">
        <v>27.603471500000001</v>
      </c>
      <c r="AN37" s="15">
        <v>29.349874499999999</v>
      </c>
      <c r="AO37" s="15">
        <v>33.314856499999998</v>
      </c>
      <c r="AP37" s="15">
        <v>28.006604500000002</v>
      </c>
      <c r="AQ37" s="15">
        <v>29.6801365</v>
      </c>
      <c r="AR37" s="15">
        <v>29.26953</v>
      </c>
      <c r="AS37" s="15">
        <v>23.417225500000001</v>
      </c>
      <c r="AT37" s="15">
        <v>34.301882499999998</v>
      </c>
      <c r="AU37" s="15">
        <v>53.264230499999996</v>
      </c>
      <c r="AV37" s="15">
        <v>34.031662500000003</v>
      </c>
      <c r="AW37" s="15">
        <v>23.85</v>
      </c>
      <c r="AX37" s="15">
        <v>21.774999999999999</v>
      </c>
      <c r="AY37" s="16">
        <v>22.16</v>
      </c>
    </row>
    <row r="38" spans="1:51" x14ac:dyDescent="0.2">
      <c r="A38" s="13">
        <v>37176</v>
      </c>
      <c r="B38" s="14">
        <v>18.793582365343305</v>
      </c>
      <c r="C38" s="15">
        <v>19.170660787045875</v>
      </c>
      <c r="D38" s="15">
        <v>17.940020713797459</v>
      </c>
      <c r="E38" s="15">
        <v>17.070037479230258</v>
      </c>
      <c r="F38" s="15">
        <v>17.613490557599661</v>
      </c>
      <c r="G38" s="15">
        <v>21.659366195601731</v>
      </c>
      <c r="H38" s="15">
        <v>28.200508459591411</v>
      </c>
      <c r="I38" s="15">
        <v>25.674132462576875</v>
      </c>
      <c r="J38" s="15">
        <v>27.459599868895829</v>
      </c>
      <c r="K38" s="15">
        <v>28.711493602511151</v>
      </c>
      <c r="L38" s="15">
        <v>30.194153142328499</v>
      </c>
      <c r="M38" s="15">
        <v>30.249873195029618</v>
      </c>
      <c r="N38" s="15">
        <v>29.710258544988314</v>
      </c>
      <c r="O38" s="15">
        <v>29.649631957768129</v>
      </c>
      <c r="P38" s="15">
        <v>29.077037833081246</v>
      </c>
      <c r="Q38" s="15">
        <v>27.747298292407564</v>
      </c>
      <c r="R38" s="15">
        <v>27.689147547574755</v>
      </c>
      <c r="S38" s="15">
        <v>29.177599811460166</v>
      </c>
      <c r="T38" s="15">
        <v>27.910090223291704</v>
      </c>
      <c r="U38" s="15">
        <v>30.814834659988421</v>
      </c>
      <c r="V38" s="15">
        <v>28.29979848389678</v>
      </c>
      <c r="W38" s="15">
        <v>26.610101950697317</v>
      </c>
      <c r="X38" s="15">
        <v>23.303224938219575</v>
      </c>
      <c r="Y38" s="16">
        <v>21.837521595027692</v>
      </c>
      <c r="AA38" s="13">
        <v>37176</v>
      </c>
      <c r="AB38" s="14">
        <v>19.295000000000002</v>
      </c>
      <c r="AC38" s="15">
        <v>16.574999999999999</v>
      </c>
      <c r="AD38" s="15">
        <v>17.635000000000002</v>
      </c>
      <c r="AE38" s="15">
        <v>16.75</v>
      </c>
      <c r="AF38" s="15">
        <v>16.364999999999998</v>
      </c>
      <c r="AG38" s="15">
        <v>19.734999999999999</v>
      </c>
      <c r="AH38" s="15">
        <v>24.699757000000002</v>
      </c>
      <c r="AI38" s="15">
        <v>24.202784999999999</v>
      </c>
      <c r="AJ38" s="15">
        <v>22.7650115</v>
      </c>
      <c r="AK38" s="15">
        <v>30.360168000000002</v>
      </c>
      <c r="AL38" s="15">
        <v>32.704915999999997</v>
      </c>
      <c r="AM38" s="15">
        <v>32.618474999999997</v>
      </c>
      <c r="AN38" s="15">
        <v>30.2979935</v>
      </c>
      <c r="AO38" s="15">
        <v>37.408993500000001</v>
      </c>
      <c r="AP38" s="15">
        <v>32.685035999999997</v>
      </c>
      <c r="AQ38" s="15">
        <v>30.833179999999999</v>
      </c>
      <c r="AR38" s="15">
        <v>27.476633499999998</v>
      </c>
      <c r="AS38" s="15">
        <v>22.903779</v>
      </c>
      <c r="AT38" s="15">
        <v>28.771799999999999</v>
      </c>
      <c r="AU38" s="15">
        <v>31.1</v>
      </c>
      <c r="AV38" s="15">
        <v>25.39</v>
      </c>
      <c r="AW38" s="15">
        <v>22.015000000000001</v>
      </c>
      <c r="AX38" s="15">
        <v>20.99</v>
      </c>
      <c r="AY38" s="16">
        <v>21.13</v>
      </c>
    </row>
    <row r="39" spans="1:51" x14ac:dyDescent="0.2">
      <c r="A39" s="13">
        <v>37177</v>
      </c>
      <c r="B39" s="14">
        <v>21.3</v>
      </c>
      <c r="C39" s="15">
        <v>18.34</v>
      </c>
      <c r="D39" s="15">
        <v>17.95</v>
      </c>
      <c r="E39" s="15">
        <v>17.53</v>
      </c>
      <c r="F39" s="15">
        <v>17.604646422573655</v>
      </c>
      <c r="G39" s="15">
        <v>18.744618776869274</v>
      </c>
      <c r="H39" s="15">
        <v>19.770823094533</v>
      </c>
      <c r="I39" s="15">
        <v>19.655457299057119</v>
      </c>
      <c r="J39" s="15">
        <v>24.411699282037155</v>
      </c>
      <c r="K39" s="15">
        <v>26.893115310755942</v>
      </c>
      <c r="L39" s="15">
        <v>29.434802581331109</v>
      </c>
      <c r="M39" s="15">
        <v>28.329448695448693</v>
      </c>
      <c r="N39" s="15">
        <v>26.455810483951904</v>
      </c>
      <c r="O39" s="15">
        <v>26.483676101381342</v>
      </c>
      <c r="P39" s="15">
        <v>26.154977095809912</v>
      </c>
      <c r="Q39" s="15">
        <v>26.032045954696976</v>
      </c>
      <c r="R39" s="15">
        <v>26.144736649747578</v>
      </c>
      <c r="S39" s="15">
        <v>25.902841966061384</v>
      </c>
      <c r="T39" s="15">
        <v>29.179974243809639</v>
      </c>
      <c r="U39" s="15">
        <v>38.44723504225712</v>
      </c>
      <c r="V39" s="15">
        <v>29.426067350324526</v>
      </c>
      <c r="W39" s="15">
        <v>26.843916367155099</v>
      </c>
      <c r="X39" s="15">
        <v>21.922585746923666</v>
      </c>
      <c r="Y39" s="16">
        <v>21.781568132431286</v>
      </c>
      <c r="AA39" s="13">
        <v>37177</v>
      </c>
      <c r="AB39" s="14">
        <v>29.8</v>
      </c>
      <c r="AC39" s="15">
        <v>26.85</v>
      </c>
      <c r="AD39" s="15">
        <v>23.93</v>
      </c>
      <c r="AE39" s="15">
        <v>19.61</v>
      </c>
      <c r="AF39" s="15">
        <v>20.440000000000001</v>
      </c>
      <c r="AG39" s="15">
        <v>20.38</v>
      </c>
      <c r="AH39" s="15">
        <v>24.61</v>
      </c>
      <c r="AI39" s="15">
        <v>22.85</v>
      </c>
      <c r="AJ39" s="15">
        <v>24.86</v>
      </c>
      <c r="AK39" s="15">
        <v>27.51</v>
      </c>
      <c r="AL39" s="15">
        <v>28.91</v>
      </c>
      <c r="AM39" s="15">
        <v>30.96</v>
      </c>
      <c r="AN39" s="15">
        <v>27.3</v>
      </c>
      <c r="AO39" s="15">
        <v>26.52</v>
      </c>
      <c r="AP39" s="15">
        <v>25.59</v>
      </c>
      <c r="AQ39" s="15">
        <v>24.59</v>
      </c>
      <c r="AR39" s="15">
        <v>24.88</v>
      </c>
      <c r="AS39" s="15">
        <v>24.85</v>
      </c>
      <c r="AT39" s="15">
        <v>36.22</v>
      </c>
      <c r="AU39" s="15">
        <v>32.479999999999997</v>
      </c>
      <c r="AV39" s="15">
        <v>26.94</v>
      </c>
      <c r="AW39" s="15">
        <v>23.93</v>
      </c>
      <c r="AX39" s="15">
        <v>20.55</v>
      </c>
      <c r="AY39" s="16">
        <v>20.399999999999999</v>
      </c>
    </row>
    <row r="40" spans="1:51" x14ac:dyDescent="0.2">
      <c r="A40" s="13">
        <v>37178</v>
      </c>
      <c r="B40" s="14">
        <v>18.932009864620305</v>
      </c>
      <c r="C40" s="15">
        <v>17.350937798375529</v>
      </c>
      <c r="D40" s="15">
        <v>15.85</v>
      </c>
      <c r="E40" s="15">
        <v>15.46</v>
      </c>
      <c r="F40" s="15">
        <v>15.45</v>
      </c>
      <c r="G40" s="15">
        <v>16.100000000000001</v>
      </c>
      <c r="H40" s="15">
        <v>16.5</v>
      </c>
      <c r="I40" s="15">
        <v>16.822003735757932</v>
      </c>
      <c r="J40" s="15">
        <v>20.771000068105</v>
      </c>
      <c r="K40" s="15">
        <v>22.284228269685293</v>
      </c>
      <c r="L40" s="15">
        <v>22.838777524226209</v>
      </c>
      <c r="M40" s="15">
        <v>23.293594890638062</v>
      </c>
      <c r="N40" s="15">
        <v>23.414269061011947</v>
      </c>
      <c r="O40" s="15">
        <v>23.335824729554155</v>
      </c>
      <c r="P40" s="15">
        <v>22.944287965755759</v>
      </c>
      <c r="Q40" s="15">
        <v>22.679072776045569</v>
      </c>
      <c r="R40" s="15">
        <v>23.025157922113952</v>
      </c>
      <c r="S40" s="15">
        <v>23.759833441857101</v>
      </c>
      <c r="T40" s="15">
        <v>25.137562723772664</v>
      </c>
      <c r="U40" s="15">
        <v>34.076203238396488</v>
      </c>
      <c r="V40" s="15">
        <v>29.348080523328203</v>
      </c>
      <c r="W40" s="15">
        <v>25.065488428581066</v>
      </c>
      <c r="X40" s="15">
        <v>22.382727643227231</v>
      </c>
      <c r="Y40" s="16">
        <v>20.691401598017769</v>
      </c>
      <c r="AA40" s="13">
        <v>37178</v>
      </c>
      <c r="AB40" s="14">
        <v>23.72</v>
      </c>
      <c r="AC40" s="15">
        <v>22.09</v>
      </c>
      <c r="AD40" s="15">
        <v>18.760000000000002</v>
      </c>
      <c r="AE40" s="15">
        <v>19.84</v>
      </c>
      <c r="AF40" s="15">
        <v>9.51</v>
      </c>
      <c r="AG40" s="15">
        <v>16.87</v>
      </c>
      <c r="AH40" s="15">
        <v>13.98</v>
      </c>
      <c r="AI40" s="15">
        <v>14.71</v>
      </c>
      <c r="AJ40" s="15">
        <v>18.059999999999999</v>
      </c>
      <c r="AK40" s="15">
        <v>20.95</v>
      </c>
      <c r="AL40" s="15">
        <v>22.34</v>
      </c>
      <c r="AM40" s="15">
        <v>22.85</v>
      </c>
      <c r="AN40" s="15">
        <v>22.87</v>
      </c>
      <c r="AO40" s="15">
        <v>22.35</v>
      </c>
      <c r="AP40" s="15">
        <v>20.9</v>
      </c>
      <c r="AQ40" s="15">
        <v>21.45</v>
      </c>
      <c r="AR40" s="15">
        <v>22</v>
      </c>
      <c r="AS40" s="15">
        <v>22.28</v>
      </c>
      <c r="AT40" s="15">
        <v>25.12</v>
      </c>
      <c r="AU40" s="15">
        <v>25.48</v>
      </c>
      <c r="AV40" s="15">
        <v>24.89</v>
      </c>
      <c r="AW40" s="15">
        <v>22.24</v>
      </c>
      <c r="AX40" s="15">
        <v>19.440000000000001</v>
      </c>
      <c r="AY40" s="16">
        <v>18.46</v>
      </c>
    </row>
    <row r="41" spans="1:51" x14ac:dyDescent="0.2">
      <c r="A41" s="13">
        <v>37179</v>
      </c>
      <c r="B41" s="14">
        <v>13.62866865750744</v>
      </c>
      <c r="C41" s="15">
        <v>17.117723412705121</v>
      </c>
      <c r="D41" s="15">
        <v>16.930395429095999</v>
      </c>
      <c r="E41" s="15">
        <v>16.537610110110109</v>
      </c>
      <c r="F41" s="15">
        <v>17.334427569310666</v>
      </c>
      <c r="G41" s="15">
        <v>21.426560940028718</v>
      </c>
      <c r="H41" s="15">
        <v>26.762652529339</v>
      </c>
      <c r="I41" s="15">
        <v>27.60196047431986</v>
      </c>
      <c r="J41" s="15">
        <v>28.984833120462</v>
      </c>
      <c r="K41" s="15">
        <v>30.506317008804434</v>
      </c>
      <c r="L41" s="15">
        <v>29.547596339292074</v>
      </c>
      <c r="M41" s="15">
        <v>29.819028110439149</v>
      </c>
      <c r="N41" s="15">
        <v>29.570264182456619</v>
      </c>
      <c r="O41" s="15">
        <v>29.514776607440911</v>
      </c>
      <c r="P41" s="15">
        <v>29.405197385388664</v>
      </c>
      <c r="Q41" s="15">
        <v>28.681893691716319</v>
      </c>
      <c r="R41" s="15">
        <v>28.885899548931839</v>
      </c>
      <c r="S41" s="15">
        <v>29.733939746113755</v>
      </c>
      <c r="T41" s="15">
        <v>31.086094513107451</v>
      </c>
      <c r="U41" s="15">
        <v>34.597486454321377</v>
      </c>
      <c r="V41" s="15">
        <v>30.784156689785569</v>
      </c>
      <c r="W41" s="15">
        <v>28.283246491307963</v>
      </c>
      <c r="X41" s="15">
        <v>24.304246459369296</v>
      </c>
      <c r="Y41" s="16">
        <v>20.642933132118326</v>
      </c>
      <c r="AA41" s="13">
        <v>37179</v>
      </c>
      <c r="AB41" s="14">
        <v>9.375</v>
      </c>
      <c r="AC41" s="15">
        <v>8.43</v>
      </c>
      <c r="AD41" s="15">
        <v>7.53</v>
      </c>
      <c r="AE41" s="15">
        <v>12.01</v>
      </c>
      <c r="AF41" s="15">
        <v>14.414999999999999</v>
      </c>
      <c r="AG41" s="15">
        <v>16.285</v>
      </c>
      <c r="AH41" s="15">
        <v>22.079702000000001</v>
      </c>
      <c r="AI41" s="15">
        <v>23.383884999999999</v>
      </c>
      <c r="AJ41" s="15">
        <v>22.559358499999998</v>
      </c>
      <c r="AK41" s="15">
        <v>25.2018515</v>
      </c>
      <c r="AL41" s="15">
        <v>27.129482500000002</v>
      </c>
      <c r="AM41" s="15">
        <v>27.525003999999999</v>
      </c>
      <c r="AN41" s="15">
        <v>26.298477500000001</v>
      </c>
      <c r="AO41" s="15">
        <v>31.041146999999999</v>
      </c>
      <c r="AP41" s="15">
        <v>27.025853000000001</v>
      </c>
      <c r="AQ41" s="15">
        <v>25.490023000000001</v>
      </c>
      <c r="AR41" s="15">
        <v>25.659745999999998</v>
      </c>
      <c r="AS41" s="15">
        <v>25.124532500000001</v>
      </c>
      <c r="AT41" s="15">
        <v>25.843425</v>
      </c>
      <c r="AU41" s="15">
        <v>30.5162735</v>
      </c>
      <c r="AV41" s="15">
        <v>28.411721499999999</v>
      </c>
      <c r="AW41" s="15">
        <v>24.085419000000002</v>
      </c>
      <c r="AX41" s="15">
        <v>22.114999999999998</v>
      </c>
      <c r="AY41" s="16">
        <v>20.88</v>
      </c>
    </row>
    <row r="42" spans="1:51" x14ac:dyDescent="0.2">
      <c r="A42" s="17">
        <v>37180</v>
      </c>
      <c r="B42" s="18">
        <v>13.550229007028999</v>
      </c>
      <c r="C42" s="19">
        <v>17.123123629968919</v>
      </c>
      <c r="D42" s="19">
        <v>16.615263863803737</v>
      </c>
      <c r="E42" s="19">
        <v>16.260711307130482</v>
      </c>
      <c r="F42" s="19">
        <v>16.726991622861298</v>
      </c>
      <c r="G42" s="19">
        <v>19.623040576985026</v>
      </c>
      <c r="H42" s="19">
        <v>25.814223182335386</v>
      </c>
      <c r="I42" s="19">
        <v>25.61544625095916</v>
      </c>
      <c r="J42" s="19">
        <v>27.508767209549845</v>
      </c>
      <c r="K42" s="19">
        <v>29.001694520037976</v>
      </c>
      <c r="L42" s="19">
        <v>28.544724833002295</v>
      </c>
      <c r="M42" s="19">
        <v>28.061238917640956</v>
      </c>
      <c r="N42" s="19">
        <v>27.76261858859656</v>
      </c>
      <c r="O42" s="19">
        <v>28.396385415464511</v>
      </c>
      <c r="P42" s="19">
        <v>27.8560201307182</v>
      </c>
      <c r="Q42" s="19">
        <v>27.31956191147956</v>
      </c>
      <c r="R42" s="19">
        <v>27.314317249547855</v>
      </c>
      <c r="S42" s="19">
        <v>27.855743986925475</v>
      </c>
      <c r="T42" s="19">
        <v>32.288987216344033</v>
      </c>
      <c r="U42" s="19">
        <v>34.620690927335247</v>
      </c>
      <c r="V42" s="19">
        <v>29.155246240141501</v>
      </c>
      <c r="W42" s="19">
        <v>25.823898523892474</v>
      </c>
      <c r="X42" s="19">
        <v>22.251992282381849</v>
      </c>
      <c r="Y42" s="20">
        <v>21.068003841366739</v>
      </c>
      <c r="AA42" s="17">
        <v>37180</v>
      </c>
      <c r="AB42" s="18">
        <v>20.74</v>
      </c>
      <c r="AC42" s="19">
        <v>19.09</v>
      </c>
      <c r="AD42" s="19">
        <v>17.829999999999998</v>
      </c>
      <c r="AE42" s="19">
        <v>18.14</v>
      </c>
      <c r="AF42" s="19">
        <v>19.45</v>
      </c>
      <c r="AG42" s="19">
        <v>28.14</v>
      </c>
      <c r="AH42" s="19">
        <v>40.57</v>
      </c>
      <c r="AI42" s="19">
        <v>29.64</v>
      </c>
      <c r="AJ42" s="19">
        <v>31.01</v>
      </c>
      <c r="AK42" s="19">
        <v>44.65</v>
      </c>
      <c r="AL42" s="19">
        <v>26.79</v>
      </c>
      <c r="AM42" s="19">
        <v>30.46</v>
      </c>
      <c r="AN42" s="19">
        <v>30.09</v>
      </c>
      <c r="AO42" s="19">
        <v>28.99</v>
      </c>
      <c r="AP42" s="19"/>
      <c r="AQ42" s="19">
        <v>28.38</v>
      </c>
      <c r="AR42" s="19">
        <v>27.34</v>
      </c>
      <c r="AS42" s="19">
        <v>29.62</v>
      </c>
      <c r="AT42" s="19">
        <v>41.96</v>
      </c>
      <c r="AU42" s="19">
        <v>43.51</v>
      </c>
      <c r="AV42" s="19">
        <v>31.28</v>
      </c>
      <c r="AW42" s="19">
        <v>25.41</v>
      </c>
      <c r="AX42" s="19">
        <v>24.05</v>
      </c>
      <c r="AY42" s="20">
        <v>25.77</v>
      </c>
    </row>
    <row r="44" spans="1:51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</row>
    <row r="45" spans="1:51" x14ac:dyDescent="0.2">
      <c r="B45" s="15">
        <f>AVERAGE(B12:B40)</f>
        <v>18.926695552151703</v>
      </c>
      <c r="C45" s="15">
        <f t="shared" ref="C45:Y45" si="0">AVERAGE(C12:C40)</f>
        <v>17.710342861255139</v>
      </c>
      <c r="D45" s="15">
        <f t="shared" si="0"/>
        <v>16.666182748194977</v>
      </c>
      <c r="E45" s="15">
        <f t="shared" si="0"/>
        <v>16.429092382554426</v>
      </c>
      <c r="F45" s="15">
        <f t="shared" si="0"/>
        <v>16.726192331519254</v>
      </c>
      <c r="G45" s="15">
        <f t="shared" si="0"/>
        <v>19.757309733511807</v>
      </c>
      <c r="H45" s="15">
        <f t="shared" si="0"/>
        <v>24.222830721054443</v>
      </c>
      <c r="I45" s="15">
        <f t="shared" si="0"/>
        <v>25.132750142395345</v>
      </c>
      <c r="J45" s="15">
        <f t="shared" si="0"/>
        <v>26.878681297904375</v>
      </c>
      <c r="K45" s="15">
        <f t="shared" si="0"/>
        <v>28.245082675031487</v>
      </c>
      <c r="L45" s="15">
        <f t="shared" si="0"/>
        <v>29.353086840709544</v>
      </c>
      <c r="M45" s="15">
        <f t="shared" si="0"/>
        <v>29.752898994264971</v>
      </c>
      <c r="N45" s="15">
        <f t="shared" si="0"/>
        <v>29.507220590443662</v>
      </c>
      <c r="O45" s="15">
        <f t="shared" si="0"/>
        <v>29.589884257195937</v>
      </c>
      <c r="P45" s="15">
        <f t="shared" si="0"/>
        <v>29.407456230888936</v>
      </c>
      <c r="Q45" s="15">
        <f t="shared" si="0"/>
        <v>29.382318385281948</v>
      </c>
      <c r="R45" s="15">
        <f t="shared" si="0"/>
        <v>29.587403670414879</v>
      </c>
      <c r="S45" s="15">
        <f t="shared" si="0"/>
        <v>29.719177382573374</v>
      </c>
      <c r="T45" s="15">
        <f t="shared" si="0"/>
        <v>28.859737868240956</v>
      </c>
      <c r="U45" s="15">
        <f t="shared" si="0"/>
        <v>32.854230585389878</v>
      </c>
      <c r="V45" s="15">
        <f t="shared" si="0"/>
        <v>30.538763018704302</v>
      </c>
      <c r="W45" s="15">
        <f t="shared" si="0"/>
        <v>27.666768190509831</v>
      </c>
      <c r="X45" s="15">
        <f t="shared" si="0"/>
        <v>23.51975635240775</v>
      </c>
      <c r="Y45" s="15">
        <f t="shared" si="0"/>
        <v>22.054995578718039</v>
      </c>
      <c r="AA45" s="15">
        <f>AVERAGE(I45:X45)</f>
        <v>28.749701030147321</v>
      </c>
      <c r="AB45" s="15">
        <f>AVERAGE(B45:H45,Y45)</f>
        <v>19.061705238619972</v>
      </c>
      <c r="AC45" s="15">
        <f>AVERAGE(B45:Y45)</f>
        <v>25.520369099638206</v>
      </c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</row>
    <row r="46" spans="1:51" x14ac:dyDescent="0.2">
      <c r="B46" s="15">
        <f>AVERAGE(B31:B40)</f>
        <v>18.355913071415557</v>
      </c>
      <c r="C46" s="15">
        <f t="shared" ref="C46:Y46" si="1">AVERAGE(C31:C40)</f>
        <v>18.589847919372428</v>
      </c>
      <c r="D46" s="15">
        <f t="shared" si="1"/>
        <v>18.356948002152034</v>
      </c>
      <c r="E46" s="15">
        <f t="shared" si="1"/>
        <v>17.94203665357961</v>
      </c>
      <c r="F46" s="15">
        <f t="shared" si="1"/>
        <v>18.505837793249164</v>
      </c>
      <c r="G46" s="15">
        <f t="shared" si="1"/>
        <v>21.218489844899736</v>
      </c>
      <c r="H46" s="15">
        <f t="shared" si="1"/>
        <v>25.776818437581461</v>
      </c>
      <c r="I46" s="15">
        <f t="shared" si="1"/>
        <v>24.570126851709325</v>
      </c>
      <c r="J46" s="15">
        <f t="shared" si="1"/>
        <v>26.914748138946653</v>
      </c>
      <c r="K46" s="15">
        <f t="shared" si="1"/>
        <v>28.303430649014437</v>
      </c>
      <c r="L46" s="15">
        <f t="shared" si="1"/>
        <v>29.077344448868253</v>
      </c>
      <c r="M46" s="15">
        <f t="shared" si="1"/>
        <v>29.265061172341536</v>
      </c>
      <c r="N46" s="15">
        <f t="shared" si="1"/>
        <v>28.15339895958126</v>
      </c>
      <c r="O46" s="15">
        <f t="shared" si="1"/>
        <v>27.866015107674588</v>
      </c>
      <c r="P46" s="15">
        <f t="shared" si="1"/>
        <v>27.619444298323867</v>
      </c>
      <c r="Q46" s="15">
        <f t="shared" si="1"/>
        <v>27.236100838830357</v>
      </c>
      <c r="R46" s="15">
        <f t="shared" si="1"/>
        <v>27.26511007692536</v>
      </c>
      <c r="S46" s="15">
        <f t="shared" si="1"/>
        <v>28.231725396947667</v>
      </c>
      <c r="T46" s="15">
        <f t="shared" si="1"/>
        <v>29.908505497021405</v>
      </c>
      <c r="U46" s="15">
        <f t="shared" si="1"/>
        <v>35.028276084175843</v>
      </c>
      <c r="V46" s="15">
        <f t="shared" si="1"/>
        <v>30.905881498781376</v>
      </c>
      <c r="W46" s="15">
        <f t="shared" si="1"/>
        <v>27.799337182331708</v>
      </c>
      <c r="X46" s="15">
        <f t="shared" si="1"/>
        <v>23.353358551039555</v>
      </c>
      <c r="Y46" s="15">
        <f t="shared" si="1"/>
        <v>22.740401189914227</v>
      </c>
      <c r="AA46" s="15">
        <f>AVERAGE(I46:X46)</f>
        <v>28.218616547032077</v>
      </c>
      <c r="AB46" s="15">
        <f>AVERAGE(B46:H46,Y46)</f>
        <v>20.185786614020529</v>
      </c>
      <c r="AC46" s="15">
        <f>AVERAGE(B46:Y46)</f>
        <v>25.541006569361556</v>
      </c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</row>
    <row r="47" spans="1:51" x14ac:dyDescent="0.2">
      <c r="B47" s="15">
        <f>AVERAGE(B38:B40)</f>
        <v>19.67519740998787</v>
      </c>
      <c r="C47" s="15">
        <f t="shared" ref="C47:Y47" si="2">AVERAGE(C38:C40)</f>
        <v>18.287199528473803</v>
      </c>
      <c r="D47" s="15">
        <f t="shared" si="2"/>
        <v>17.24667357126582</v>
      </c>
      <c r="E47" s="15">
        <f t="shared" si="2"/>
        <v>16.68667915974342</v>
      </c>
      <c r="F47" s="15">
        <f t="shared" si="2"/>
        <v>16.889378993391105</v>
      </c>
      <c r="G47" s="15">
        <f t="shared" si="2"/>
        <v>18.834661657490336</v>
      </c>
      <c r="H47" s="15">
        <f t="shared" si="2"/>
        <v>21.490443851374806</v>
      </c>
      <c r="I47" s="15">
        <f t="shared" si="2"/>
        <v>20.717197832463977</v>
      </c>
      <c r="J47" s="15">
        <f t="shared" si="2"/>
        <v>24.214099739679327</v>
      </c>
      <c r="K47" s="15">
        <f t="shared" si="2"/>
        <v>25.962945727650794</v>
      </c>
      <c r="L47" s="15">
        <f t="shared" si="2"/>
        <v>27.489244415961938</v>
      </c>
      <c r="M47" s="15">
        <f t="shared" si="2"/>
        <v>27.290972260372126</v>
      </c>
      <c r="N47" s="15">
        <f t="shared" si="2"/>
        <v>26.526779363317388</v>
      </c>
      <c r="O47" s="15">
        <f t="shared" si="2"/>
        <v>26.489710929567877</v>
      </c>
      <c r="P47" s="15">
        <f t="shared" si="2"/>
        <v>26.058767631548974</v>
      </c>
      <c r="Q47" s="15">
        <f t="shared" si="2"/>
        <v>25.486139007716702</v>
      </c>
      <c r="R47" s="15">
        <f t="shared" si="2"/>
        <v>25.619680706478761</v>
      </c>
      <c r="S47" s="15">
        <f t="shared" si="2"/>
        <v>26.280091739792883</v>
      </c>
      <c r="T47" s="15">
        <f t="shared" si="2"/>
        <v>27.409209063624669</v>
      </c>
      <c r="U47" s="15">
        <f t="shared" si="2"/>
        <v>34.446090980214009</v>
      </c>
      <c r="V47" s="15">
        <f t="shared" si="2"/>
        <v>29.024648785849838</v>
      </c>
      <c r="W47" s="15">
        <f t="shared" si="2"/>
        <v>26.173168915477827</v>
      </c>
      <c r="X47" s="15">
        <f t="shared" si="2"/>
        <v>22.536179442790157</v>
      </c>
      <c r="Y47" s="15">
        <f t="shared" si="2"/>
        <v>21.436830441825581</v>
      </c>
      <c r="AA47" s="15">
        <f>AVERAGE(I47:X47)</f>
        <v>26.357807908906704</v>
      </c>
      <c r="AB47" s="15">
        <f>AVERAGE(B47:H47,Y47)</f>
        <v>18.818383076694094</v>
      </c>
      <c r="AC47" s="15">
        <f>AVERAGE(B47:Y47)</f>
        <v>23.844666298169162</v>
      </c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</row>
    <row r="48" spans="1:51" x14ac:dyDescent="0.2">
      <c r="B48" s="15">
        <f>B40</f>
        <v>18.932009864620305</v>
      </c>
      <c r="C48" s="15">
        <f t="shared" ref="C48:Y48" si="3">C40</f>
        <v>17.350937798375529</v>
      </c>
      <c r="D48" s="15">
        <f t="shared" si="3"/>
        <v>15.85</v>
      </c>
      <c r="E48" s="15">
        <f t="shared" si="3"/>
        <v>15.46</v>
      </c>
      <c r="F48" s="15">
        <f t="shared" si="3"/>
        <v>15.45</v>
      </c>
      <c r="G48" s="15">
        <f t="shared" si="3"/>
        <v>16.100000000000001</v>
      </c>
      <c r="H48" s="15">
        <f t="shared" si="3"/>
        <v>16.5</v>
      </c>
      <c r="I48" s="15">
        <f t="shared" si="3"/>
        <v>16.822003735757932</v>
      </c>
      <c r="J48" s="15">
        <f t="shared" si="3"/>
        <v>20.771000068105</v>
      </c>
      <c r="K48" s="15">
        <f t="shared" si="3"/>
        <v>22.284228269685293</v>
      </c>
      <c r="L48" s="15">
        <f t="shared" si="3"/>
        <v>22.838777524226209</v>
      </c>
      <c r="M48" s="15">
        <f t="shared" si="3"/>
        <v>23.293594890638062</v>
      </c>
      <c r="N48" s="15">
        <f t="shared" si="3"/>
        <v>23.414269061011947</v>
      </c>
      <c r="O48" s="15">
        <f t="shared" si="3"/>
        <v>23.335824729554155</v>
      </c>
      <c r="P48" s="15">
        <f t="shared" si="3"/>
        <v>22.944287965755759</v>
      </c>
      <c r="Q48" s="15">
        <f t="shared" si="3"/>
        <v>22.679072776045569</v>
      </c>
      <c r="R48" s="15">
        <f t="shared" si="3"/>
        <v>23.025157922113952</v>
      </c>
      <c r="S48" s="15">
        <f t="shared" si="3"/>
        <v>23.759833441857101</v>
      </c>
      <c r="T48" s="15">
        <f t="shared" si="3"/>
        <v>25.137562723772664</v>
      </c>
      <c r="U48" s="15">
        <f t="shared" si="3"/>
        <v>34.076203238396488</v>
      </c>
      <c r="V48" s="15">
        <f t="shared" si="3"/>
        <v>29.348080523328203</v>
      </c>
      <c r="W48" s="15">
        <f t="shared" si="3"/>
        <v>25.065488428581066</v>
      </c>
      <c r="X48" s="15">
        <f t="shared" si="3"/>
        <v>22.382727643227231</v>
      </c>
      <c r="Y48" s="15">
        <f t="shared" si="3"/>
        <v>20.691401598017769</v>
      </c>
      <c r="AA48" s="15">
        <f>AVERAGE(I48:X48)</f>
        <v>23.823632058878538</v>
      </c>
      <c r="AB48" s="15">
        <f>AVERAGE(B48:H48,Y48)</f>
        <v>17.041793657626702</v>
      </c>
      <c r="AC48" s="15">
        <f>AVERAGE(B48:Y48)</f>
        <v>21.563019258461257</v>
      </c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</row>
    <row r="50" spans="2:25" x14ac:dyDescent="0.2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</row>
    <row r="51" spans="2:25" x14ac:dyDescent="0.2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</sheetData>
  <phoneticPr fontId="0" type="noConversion"/>
  <conditionalFormatting sqref="AA44:AC48">
    <cfRule type="cellIs" dxfId="7" priority="1" stopIfTrue="1" operator="greaterThan">
      <formula>10</formula>
    </cfRule>
    <cfRule type="cellIs" dxfId="6" priority="2" stopIfTrue="1" operator="lessThanOrEqual">
      <formula>-5</formula>
    </cfRule>
  </conditionalFormatting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2:AY48"/>
  <sheetViews>
    <sheetView topLeftCell="A19" zoomScale="85" workbookViewId="0">
      <selection activeCell="L51" sqref="L51"/>
    </sheetView>
  </sheetViews>
  <sheetFormatPr defaultRowHeight="12.75" x14ac:dyDescent="0.2"/>
  <cols>
    <col min="1" max="1" width="13.42578125" customWidth="1"/>
    <col min="2" max="2" width="9.85546875" customWidth="1"/>
    <col min="3" max="25" width="6.7109375" customWidth="1"/>
    <col min="26" max="26" width="13.42578125" bestFit="1" customWidth="1"/>
    <col min="27" max="27" width="13.42578125" customWidth="1"/>
    <col min="28" max="28" width="9.85546875" customWidth="1"/>
    <col min="29" max="34" width="6.7109375" customWidth="1"/>
    <col min="35" max="35" width="6.7109375" bestFit="1" customWidth="1"/>
    <col min="36" max="37" width="6.7109375" customWidth="1"/>
    <col min="38" max="39" width="6.7109375" bestFit="1" customWidth="1"/>
    <col min="40" max="40" width="6.7109375" customWidth="1"/>
    <col min="41" max="43" width="6.7109375" bestFit="1" customWidth="1"/>
    <col min="44" max="44" width="6.7109375" customWidth="1"/>
    <col min="45" max="45" width="6.7109375" bestFit="1" customWidth="1"/>
    <col min="46" max="47" width="6.7109375" customWidth="1"/>
    <col min="48" max="49" width="6.7109375" bestFit="1" customWidth="1"/>
    <col min="50" max="51" width="6.7109375" customWidth="1"/>
    <col min="52" max="249" width="13.42578125" bestFit="1" customWidth="1"/>
  </cols>
  <sheetData>
    <row r="2" spans="1:51" x14ac:dyDescent="0.2">
      <c r="A2" s="1" t="s">
        <v>0</v>
      </c>
      <c r="B2" s="2" t="s">
        <v>1</v>
      </c>
      <c r="AA2" s="1" t="s">
        <v>0</v>
      </c>
      <c r="AB2" s="2" t="s">
        <v>1</v>
      </c>
    </row>
    <row r="3" spans="1:51" x14ac:dyDescent="0.2">
      <c r="A3" s="1" t="s">
        <v>2</v>
      </c>
      <c r="B3" s="2" t="s">
        <v>1</v>
      </c>
      <c r="AA3" s="1" t="s">
        <v>2</v>
      </c>
      <c r="AB3" s="2" t="s">
        <v>1</v>
      </c>
    </row>
    <row r="4" spans="1:51" x14ac:dyDescent="0.2">
      <c r="A4" s="1" t="s">
        <v>3</v>
      </c>
      <c r="B4" s="2" t="s">
        <v>1</v>
      </c>
      <c r="AA4" s="1" t="s">
        <v>3</v>
      </c>
      <c r="AB4" s="2" t="s">
        <v>1</v>
      </c>
    </row>
    <row r="5" spans="1:51" x14ac:dyDescent="0.2">
      <c r="A5" s="1" t="s">
        <v>4</v>
      </c>
      <c r="B5" s="2" t="s">
        <v>1</v>
      </c>
      <c r="AA5" s="1" t="s">
        <v>4</v>
      </c>
      <c r="AB5" s="2" t="s">
        <v>1</v>
      </c>
    </row>
    <row r="6" spans="1:51" x14ac:dyDescent="0.2">
      <c r="A6" s="1" t="s">
        <v>5</v>
      </c>
      <c r="B6" s="2" t="s">
        <v>1</v>
      </c>
      <c r="AA6" s="1" t="s">
        <v>5</v>
      </c>
      <c r="AB6" s="2" t="s">
        <v>1</v>
      </c>
    </row>
    <row r="7" spans="1:51" x14ac:dyDescent="0.2">
      <c r="A7" s="1" t="s">
        <v>6</v>
      </c>
      <c r="B7" s="2" t="s">
        <v>1</v>
      </c>
      <c r="AA7" s="1" t="s">
        <v>6</v>
      </c>
      <c r="AB7" s="2" t="s">
        <v>1</v>
      </c>
    </row>
    <row r="8" spans="1:51" x14ac:dyDescent="0.2">
      <c r="A8" s="1" t="s">
        <v>7</v>
      </c>
      <c r="B8" s="2" t="s">
        <v>1</v>
      </c>
      <c r="AA8" s="1" t="s">
        <v>7</v>
      </c>
      <c r="AB8" s="2" t="s">
        <v>1</v>
      </c>
    </row>
    <row r="10" spans="1:51" x14ac:dyDescent="0.2">
      <c r="A10" s="3" t="s">
        <v>8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A10" s="3" t="s">
        <v>11</v>
      </c>
      <c r="AB10" s="3" t="s">
        <v>9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5"/>
    </row>
    <row r="11" spans="1:51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A11" s="3" t="s">
        <v>10</v>
      </c>
      <c r="AB11" s="6">
        <v>1</v>
      </c>
      <c r="AC11" s="7">
        <v>2</v>
      </c>
      <c r="AD11" s="7">
        <v>3</v>
      </c>
      <c r="AE11" s="7">
        <v>4</v>
      </c>
      <c r="AF11" s="7">
        <v>5</v>
      </c>
      <c r="AG11" s="7">
        <v>6</v>
      </c>
      <c r="AH11" s="7">
        <v>7</v>
      </c>
      <c r="AI11" s="7">
        <v>8</v>
      </c>
      <c r="AJ11" s="7">
        <v>9</v>
      </c>
      <c r="AK11" s="7">
        <v>10</v>
      </c>
      <c r="AL11" s="7">
        <v>11</v>
      </c>
      <c r="AM11" s="7">
        <v>12</v>
      </c>
      <c r="AN11" s="7">
        <v>13</v>
      </c>
      <c r="AO11" s="7">
        <v>14</v>
      </c>
      <c r="AP11" s="7">
        <v>15</v>
      </c>
      <c r="AQ11" s="7">
        <v>16</v>
      </c>
      <c r="AR11" s="7">
        <v>17</v>
      </c>
      <c r="AS11" s="7">
        <v>18</v>
      </c>
      <c r="AT11" s="7">
        <v>19</v>
      </c>
      <c r="AU11" s="7">
        <v>20</v>
      </c>
      <c r="AV11" s="7">
        <v>21</v>
      </c>
      <c r="AW11" s="7">
        <v>22</v>
      </c>
      <c r="AX11" s="7">
        <v>23</v>
      </c>
      <c r="AY11" s="8">
        <v>24</v>
      </c>
    </row>
    <row r="12" spans="1:51" x14ac:dyDescent="0.2">
      <c r="A12" s="9">
        <v>37150</v>
      </c>
      <c r="B12" s="10">
        <v>15.22</v>
      </c>
      <c r="C12" s="11">
        <v>13.37</v>
      </c>
      <c r="D12" s="11">
        <v>12</v>
      </c>
      <c r="E12" s="11">
        <v>11.99</v>
      </c>
      <c r="F12" s="11">
        <v>12</v>
      </c>
      <c r="G12" s="11">
        <v>12.57</v>
      </c>
      <c r="H12" s="11">
        <v>12.58</v>
      </c>
      <c r="I12" s="11">
        <v>14.5</v>
      </c>
      <c r="J12" s="11">
        <v>18.46</v>
      </c>
      <c r="K12" s="11">
        <v>19.47</v>
      </c>
      <c r="L12" s="11">
        <v>21.5</v>
      </c>
      <c r="M12" s="11">
        <v>22.83</v>
      </c>
      <c r="N12" s="11">
        <v>22.83</v>
      </c>
      <c r="O12" s="11">
        <v>22.83</v>
      </c>
      <c r="P12" s="11">
        <v>22.83</v>
      </c>
      <c r="Q12" s="11">
        <v>23.07</v>
      </c>
      <c r="R12" s="11">
        <v>24.5</v>
      </c>
      <c r="S12" s="11">
        <v>24.42</v>
      </c>
      <c r="T12" s="11">
        <v>22.83</v>
      </c>
      <c r="U12" s="11">
        <v>26.5</v>
      </c>
      <c r="V12" s="11">
        <v>26.52</v>
      </c>
      <c r="W12" s="11">
        <v>23.16</v>
      </c>
      <c r="X12" s="11">
        <v>22.83</v>
      </c>
      <c r="Y12" s="12">
        <v>20.58</v>
      </c>
      <c r="AA12" s="9">
        <v>37150</v>
      </c>
      <c r="AB12" s="10">
        <v>14.04</v>
      </c>
      <c r="AC12" s="11">
        <v>11.2</v>
      </c>
      <c r="AD12" s="11">
        <v>2.83</v>
      </c>
      <c r="AE12" s="11">
        <v>0</v>
      </c>
      <c r="AF12" s="11">
        <v>0</v>
      </c>
      <c r="AG12" s="11">
        <v>0</v>
      </c>
      <c r="AH12" s="11">
        <v>11.97</v>
      </c>
      <c r="AI12" s="11">
        <v>13.59</v>
      </c>
      <c r="AJ12" s="11">
        <v>17.649999999999999</v>
      </c>
      <c r="AK12" s="11">
        <v>18.579999999999998</v>
      </c>
      <c r="AL12" s="11">
        <v>18.53</v>
      </c>
      <c r="AM12" s="11">
        <v>18.93</v>
      </c>
      <c r="AN12" s="11">
        <v>19.61</v>
      </c>
      <c r="AO12" s="11">
        <v>19.920000000000002</v>
      </c>
      <c r="AP12" s="11">
        <v>19.809999999999999</v>
      </c>
      <c r="AQ12" s="11">
        <v>20.29</v>
      </c>
      <c r="AR12" s="11">
        <v>21.122</v>
      </c>
      <c r="AS12" s="11">
        <v>25.774000000000001</v>
      </c>
      <c r="AT12" s="11">
        <v>38.46</v>
      </c>
      <c r="AU12" s="11">
        <v>33.24</v>
      </c>
      <c r="AV12" s="11">
        <v>28.5</v>
      </c>
      <c r="AW12" s="11">
        <v>18.46</v>
      </c>
      <c r="AX12" s="11">
        <v>16.61</v>
      </c>
      <c r="AY12" s="12">
        <v>15.99</v>
      </c>
    </row>
    <row r="13" spans="1:51" x14ac:dyDescent="0.2">
      <c r="A13" s="13">
        <v>37151</v>
      </c>
      <c r="B13" s="14">
        <v>15.62</v>
      </c>
      <c r="C13" s="15">
        <v>14.05</v>
      </c>
      <c r="D13" s="15">
        <v>10.130000000000001</v>
      </c>
      <c r="E13" s="15">
        <v>9.89</v>
      </c>
      <c r="F13" s="15">
        <v>11.34</v>
      </c>
      <c r="G13" s="15">
        <v>15.92</v>
      </c>
      <c r="H13" s="15">
        <v>20.36</v>
      </c>
      <c r="I13" s="15">
        <v>22.59</v>
      </c>
      <c r="J13" s="15">
        <v>23.46</v>
      </c>
      <c r="K13" s="15">
        <v>24.96</v>
      </c>
      <c r="L13" s="15">
        <v>27.64</v>
      </c>
      <c r="M13" s="15">
        <v>27.75</v>
      </c>
      <c r="N13" s="15">
        <v>28.64</v>
      </c>
      <c r="O13" s="15">
        <v>28.93</v>
      </c>
      <c r="P13" s="15">
        <v>27.65</v>
      </c>
      <c r="Q13" s="15">
        <v>33.11</v>
      </c>
      <c r="R13" s="15">
        <v>32.17</v>
      </c>
      <c r="S13" s="15">
        <v>31.85</v>
      </c>
      <c r="T13" s="15">
        <v>24.11</v>
      </c>
      <c r="U13" s="15">
        <v>28.07</v>
      </c>
      <c r="V13" s="15">
        <v>29.53</v>
      </c>
      <c r="W13" s="15">
        <v>23.88</v>
      </c>
      <c r="X13" s="15">
        <v>22.03</v>
      </c>
      <c r="Y13" s="16">
        <v>18.46</v>
      </c>
      <c r="AA13" s="13">
        <v>37151</v>
      </c>
      <c r="AB13" s="14">
        <v>9.74</v>
      </c>
      <c r="AC13" s="15">
        <v>0.57999999999999996</v>
      </c>
      <c r="AD13" s="15">
        <v>0</v>
      </c>
      <c r="AE13" s="15">
        <v>0</v>
      </c>
      <c r="AF13" s="15">
        <v>10.01</v>
      </c>
      <c r="AG13" s="15">
        <v>17.13</v>
      </c>
      <c r="AH13" s="15">
        <v>25.61</v>
      </c>
      <c r="AI13" s="15">
        <v>19.058</v>
      </c>
      <c r="AJ13" s="15">
        <v>21.353999999999999</v>
      </c>
      <c r="AK13" s="15">
        <v>25.824000000000002</v>
      </c>
      <c r="AL13" s="15">
        <v>29.936</v>
      </c>
      <c r="AM13" s="15">
        <v>22.332000000000001</v>
      </c>
      <c r="AN13" s="15">
        <v>22.494</v>
      </c>
      <c r="AO13" s="15">
        <v>28.672000000000001</v>
      </c>
      <c r="AP13" s="15">
        <v>26.556000000000001</v>
      </c>
      <c r="AQ13" s="15">
        <v>21.888000000000002</v>
      </c>
      <c r="AR13" s="15">
        <v>22.603999999999999</v>
      </c>
      <c r="AS13" s="15">
        <v>22.556000000000001</v>
      </c>
      <c r="AT13" s="15">
        <v>19.423999999999999</v>
      </c>
      <c r="AU13" s="15">
        <v>22.123999999999999</v>
      </c>
      <c r="AV13" s="15">
        <v>21.696000000000002</v>
      </c>
      <c r="AW13" s="15">
        <v>20.416</v>
      </c>
      <c r="AX13" s="15">
        <v>17.187999999999999</v>
      </c>
      <c r="AY13" s="16">
        <v>17.57</v>
      </c>
    </row>
    <row r="14" spans="1:51" x14ac:dyDescent="0.2">
      <c r="A14" s="13">
        <v>37152</v>
      </c>
      <c r="B14" s="14">
        <v>16.03</v>
      </c>
      <c r="C14" s="15">
        <v>14.4</v>
      </c>
      <c r="D14" s="15">
        <v>13.02</v>
      </c>
      <c r="E14" s="15">
        <v>12.46</v>
      </c>
      <c r="F14" s="15">
        <v>13.76</v>
      </c>
      <c r="G14" s="15">
        <v>17.04</v>
      </c>
      <c r="H14" s="15">
        <v>21.78</v>
      </c>
      <c r="I14" s="15">
        <v>21.92</v>
      </c>
      <c r="J14" s="15">
        <v>22.91</v>
      </c>
      <c r="K14" s="15">
        <v>25.5</v>
      </c>
      <c r="L14" s="15">
        <v>27</v>
      </c>
      <c r="M14" s="15">
        <v>27</v>
      </c>
      <c r="N14" s="15">
        <v>29.65</v>
      </c>
      <c r="O14" s="15">
        <v>30.48</v>
      </c>
      <c r="P14" s="15">
        <v>31.23</v>
      </c>
      <c r="Q14" s="15">
        <v>31.91</v>
      </c>
      <c r="R14" s="15">
        <v>40.99</v>
      </c>
      <c r="S14" s="15">
        <v>38.049999999999997</v>
      </c>
      <c r="T14" s="15">
        <v>25.38</v>
      </c>
      <c r="U14" s="15">
        <v>29.82</v>
      </c>
      <c r="V14" s="15">
        <v>30.83</v>
      </c>
      <c r="W14" s="15">
        <v>25.5</v>
      </c>
      <c r="X14" s="15">
        <v>20.81</v>
      </c>
      <c r="Y14" s="16">
        <v>18.68</v>
      </c>
      <c r="AA14" s="13">
        <v>37152</v>
      </c>
      <c r="AB14" s="14">
        <v>17.13</v>
      </c>
      <c r="AC14" s="15">
        <v>17.12</v>
      </c>
      <c r="AD14" s="15">
        <v>15.23</v>
      </c>
      <c r="AE14" s="15">
        <v>14.78</v>
      </c>
      <c r="AF14" s="15">
        <v>16.55</v>
      </c>
      <c r="AG14" s="15">
        <v>19.53</v>
      </c>
      <c r="AH14" s="15">
        <v>27.79</v>
      </c>
      <c r="AI14" s="15">
        <v>22.716000000000001</v>
      </c>
      <c r="AJ14" s="15">
        <v>19.866</v>
      </c>
      <c r="AK14" s="15">
        <v>22.748000000000001</v>
      </c>
      <c r="AL14" s="15">
        <v>30.52</v>
      </c>
      <c r="AM14" s="15">
        <v>32.134</v>
      </c>
      <c r="AN14" s="15">
        <v>34.097999999999999</v>
      </c>
      <c r="AO14" s="15">
        <v>30.006</v>
      </c>
      <c r="AP14" s="15">
        <v>25.513999999999999</v>
      </c>
      <c r="AQ14" s="15">
        <v>23.69</v>
      </c>
      <c r="AR14" s="15">
        <v>22.553999999999998</v>
      </c>
      <c r="AS14" s="15">
        <v>21.405999999999999</v>
      </c>
      <c r="AT14" s="15">
        <v>21.466000000000001</v>
      </c>
      <c r="AU14" s="15">
        <v>35.052</v>
      </c>
      <c r="AV14" s="15">
        <v>31.83</v>
      </c>
      <c r="AW14" s="15">
        <v>26.635999999999999</v>
      </c>
      <c r="AX14" s="15">
        <v>20.352</v>
      </c>
      <c r="AY14" s="16">
        <v>20.245999999999999</v>
      </c>
    </row>
    <row r="15" spans="1:51" x14ac:dyDescent="0.2">
      <c r="A15" s="13">
        <v>37153</v>
      </c>
      <c r="B15" s="14">
        <v>17.399999999999999</v>
      </c>
      <c r="C15" s="15">
        <v>15.1</v>
      </c>
      <c r="D15" s="15">
        <v>14.1</v>
      </c>
      <c r="E15" s="15">
        <v>14</v>
      </c>
      <c r="F15" s="15">
        <v>14.49</v>
      </c>
      <c r="G15" s="15">
        <v>18.329999999999998</v>
      </c>
      <c r="H15" s="15">
        <v>22.46</v>
      </c>
      <c r="I15" s="15">
        <v>21.94</v>
      </c>
      <c r="J15" s="15">
        <v>22.83</v>
      </c>
      <c r="K15" s="15">
        <v>24.19</v>
      </c>
      <c r="L15" s="15">
        <v>28.7</v>
      </c>
      <c r="M15" s="15">
        <v>30</v>
      </c>
      <c r="N15" s="15">
        <v>27.78</v>
      </c>
      <c r="O15" s="15">
        <v>30</v>
      </c>
      <c r="P15" s="15">
        <v>30</v>
      </c>
      <c r="Q15" s="15">
        <v>32.880000000000003</v>
      </c>
      <c r="R15" s="15">
        <v>32.020000000000003</v>
      </c>
      <c r="S15" s="15">
        <v>30.03</v>
      </c>
      <c r="T15" s="15">
        <v>23.08</v>
      </c>
      <c r="U15" s="15">
        <v>30.83</v>
      </c>
      <c r="V15" s="15">
        <v>28.19</v>
      </c>
      <c r="W15" s="15">
        <v>22.46</v>
      </c>
      <c r="X15" s="15">
        <v>19.03</v>
      </c>
      <c r="Y15" s="16">
        <v>18.95</v>
      </c>
      <c r="AA15" s="13">
        <v>37153</v>
      </c>
      <c r="AB15" s="14">
        <v>19.12</v>
      </c>
      <c r="AC15" s="15">
        <v>15.31</v>
      </c>
      <c r="AD15" s="15">
        <v>9.76</v>
      </c>
      <c r="AE15" s="15">
        <v>14.74</v>
      </c>
      <c r="AF15" s="15">
        <v>14.08</v>
      </c>
      <c r="AG15" s="15">
        <v>21.87</v>
      </c>
      <c r="AH15" s="15">
        <v>22.024000000000001</v>
      </c>
      <c r="AI15" s="15">
        <v>20.614000000000001</v>
      </c>
      <c r="AJ15" s="15">
        <v>21.436</v>
      </c>
      <c r="AK15" s="15">
        <v>25.94</v>
      </c>
      <c r="AL15" s="15">
        <v>28.164000000000001</v>
      </c>
      <c r="AM15" s="15">
        <v>27.916</v>
      </c>
      <c r="AN15" s="15">
        <v>28.372</v>
      </c>
      <c r="AO15" s="15">
        <v>45.122</v>
      </c>
      <c r="AP15" s="15">
        <v>28.914000000000001</v>
      </c>
      <c r="AQ15" s="15">
        <v>28.423999999999999</v>
      </c>
      <c r="AR15" s="15">
        <v>27.946000000000002</v>
      </c>
      <c r="AS15" s="15">
        <v>22.69</v>
      </c>
      <c r="AT15" s="15">
        <v>23.001999999999999</v>
      </c>
      <c r="AU15" s="15">
        <v>51.607999999999997</v>
      </c>
      <c r="AV15" s="15">
        <v>39.515999999999998</v>
      </c>
      <c r="AW15" s="15">
        <v>25.462</v>
      </c>
      <c r="AX15" s="15">
        <v>21.224</v>
      </c>
      <c r="AY15" s="16">
        <v>19.62</v>
      </c>
    </row>
    <row r="16" spans="1:51" x14ac:dyDescent="0.2">
      <c r="A16" s="13">
        <v>37154</v>
      </c>
      <c r="B16" s="14">
        <v>17.579999999999998</v>
      </c>
      <c r="C16" s="15">
        <v>15.16</v>
      </c>
      <c r="D16" s="15">
        <v>14</v>
      </c>
      <c r="E16" s="15">
        <v>13.89</v>
      </c>
      <c r="F16" s="15">
        <v>14</v>
      </c>
      <c r="G16" s="15">
        <v>18.96</v>
      </c>
      <c r="H16" s="15">
        <v>22.41</v>
      </c>
      <c r="I16" s="15">
        <v>24</v>
      </c>
      <c r="J16" s="15">
        <v>26.72</v>
      </c>
      <c r="K16" s="15">
        <v>29.26</v>
      </c>
      <c r="L16" s="15">
        <v>29.08</v>
      </c>
      <c r="M16" s="15">
        <v>28.96</v>
      </c>
      <c r="N16" s="15">
        <v>31.38</v>
      </c>
      <c r="O16" s="15">
        <v>32.630000000000003</v>
      </c>
      <c r="P16" s="15">
        <v>27.39</v>
      </c>
      <c r="Q16" s="15">
        <v>27.4</v>
      </c>
      <c r="R16" s="15">
        <v>27.28</v>
      </c>
      <c r="S16" s="15">
        <v>26.14</v>
      </c>
      <c r="T16" s="15">
        <v>21.55</v>
      </c>
      <c r="U16" s="15">
        <v>25.17</v>
      </c>
      <c r="V16" s="15">
        <v>25</v>
      </c>
      <c r="W16" s="15">
        <v>21.35</v>
      </c>
      <c r="X16" s="15">
        <v>18.73</v>
      </c>
      <c r="Y16" s="16">
        <v>18.97</v>
      </c>
      <c r="AA16" s="13">
        <v>37154</v>
      </c>
      <c r="AB16" s="14">
        <v>18.936</v>
      </c>
      <c r="AC16" s="15">
        <v>17.064</v>
      </c>
      <c r="AD16" s="15">
        <v>19.218</v>
      </c>
      <c r="AE16" s="15">
        <v>22.021999999999998</v>
      </c>
      <c r="AF16" s="15">
        <v>20.978000000000002</v>
      </c>
      <c r="AG16" s="15">
        <v>33.731999999999999</v>
      </c>
      <c r="AH16" s="15">
        <v>43.134</v>
      </c>
      <c r="AI16" s="15">
        <v>38.857999999999997</v>
      </c>
      <c r="AJ16" s="15">
        <v>24.463999999999999</v>
      </c>
      <c r="AK16" s="15">
        <v>36.262</v>
      </c>
      <c r="AL16" s="15">
        <v>30.648</v>
      </c>
      <c r="AM16" s="15">
        <v>26.966000000000001</v>
      </c>
      <c r="AN16" s="15">
        <v>36.463999999999999</v>
      </c>
      <c r="AO16" s="15">
        <v>39.07</v>
      </c>
      <c r="AP16" s="15">
        <v>24.616</v>
      </c>
      <c r="AQ16" s="15">
        <v>23.446000000000002</v>
      </c>
      <c r="AR16" s="15">
        <v>24.846</v>
      </c>
      <c r="AS16" s="15">
        <v>24.948</v>
      </c>
      <c r="AT16" s="15">
        <v>31.984000000000002</v>
      </c>
      <c r="AU16" s="15">
        <v>37.466000000000001</v>
      </c>
      <c r="AV16" s="15">
        <v>28.956</v>
      </c>
      <c r="AW16" s="15">
        <v>27.481999999999999</v>
      </c>
      <c r="AX16" s="15">
        <v>33.905999999999999</v>
      </c>
      <c r="AY16" s="16">
        <v>23.48</v>
      </c>
    </row>
    <row r="17" spans="1:51" x14ac:dyDescent="0.2">
      <c r="A17" s="13">
        <v>37155</v>
      </c>
      <c r="B17" s="14">
        <v>18.61</v>
      </c>
      <c r="C17" s="15">
        <v>16.23</v>
      </c>
      <c r="D17" s="15">
        <v>15.79</v>
      </c>
      <c r="E17" s="15">
        <v>15.47</v>
      </c>
      <c r="F17" s="15">
        <v>15.89</v>
      </c>
      <c r="G17" s="15">
        <v>19.59</v>
      </c>
      <c r="H17" s="15">
        <v>25.85</v>
      </c>
      <c r="I17" s="15">
        <v>25.13</v>
      </c>
      <c r="J17" s="15">
        <v>26.59</v>
      </c>
      <c r="K17" s="15">
        <v>28.49</v>
      </c>
      <c r="L17" s="15">
        <v>31.23</v>
      </c>
      <c r="M17" s="15">
        <v>31.19</v>
      </c>
      <c r="N17" s="15">
        <v>33.049999999999997</v>
      </c>
      <c r="O17" s="15">
        <v>33</v>
      </c>
      <c r="P17" s="15">
        <v>33.47</v>
      </c>
      <c r="Q17" s="15">
        <v>34.01</v>
      </c>
      <c r="R17" s="15">
        <v>33.119999999999997</v>
      </c>
      <c r="S17" s="15">
        <v>31.31</v>
      </c>
      <c r="T17" s="15">
        <v>24.95</v>
      </c>
      <c r="U17" s="15">
        <v>28.54</v>
      </c>
      <c r="V17" s="15">
        <v>28.08</v>
      </c>
      <c r="W17" s="15">
        <v>24.35</v>
      </c>
      <c r="X17" s="15">
        <v>20.95</v>
      </c>
      <c r="Y17" s="16">
        <v>19.649999999999999</v>
      </c>
      <c r="AA17" s="13">
        <v>37155</v>
      </c>
      <c r="AB17" s="14">
        <v>20.622</v>
      </c>
      <c r="AC17" s="15">
        <v>21.376000000000001</v>
      </c>
      <c r="AD17" s="15">
        <v>20.501999999999999</v>
      </c>
      <c r="AE17" s="15">
        <v>19.641999999999999</v>
      </c>
      <c r="AF17" s="15">
        <v>20.148</v>
      </c>
      <c r="AG17" s="15">
        <v>20.902000000000001</v>
      </c>
      <c r="AH17" s="15">
        <v>42.9</v>
      </c>
      <c r="AI17" s="15">
        <v>33.774000000000001</v>
      </c>
      <c r="AJ17" s="15">
        <v>34.387999999999998</v>
      </c>
      <c r="AK17" s="15">
        <v>37.677999999999997</v>
      </c>
      <c r="AL17" s="15">
        <v>43.258000000000003</v>
      </c>
      <c r="AM17" s="15">
        <v>58.404000000000003</v>
      </c>
      <c r="AN17" s="15">
        <v>60.582000000000001</v>
      </c>
      <c r="AO17" s="15">
        <v>48.42</v>
      </c>
      <c r="AP17" s="15">
        <v>55.954000000000001</v>
      </c>
      <c r="AQ17" s="15">
        <v>49.764000000000003</v>
      </c>
      <c r="AR17" s="15">
        <v>32.475999999999999</v>
      </c>
      <c r="AS17" s="15">
        <v>25.582000000000001</v>
      </c>
      <c r="AT17" s="15">
        <v>25.507999999999999</v>
      </c>
      <c r="AU17" s="15">
        <v>40.795999999999999</v>
      </c>
      <c r="AV17" s="15">
        <v>33.82</v>
      </c>
      <c r="AW17" s="15">
        <v>28.207999999999998</v>
      </c>
      <c r="AX17" s="15">
        <v>26.138000000000002</v>
      </c>
      <c r="AY17" s="16">
        <v>23.388000000000002</v>
      </c>
    </row>
    <row r="18" spans="1:51" x14ac:dyDescent="0.2">
      <c r="A18" s="13">
        <v>37156</v>
      </c>
      <c r="B18" s="14">
        <v>16.73</v>
      </c>
      <c r="C18" s="15">
        <v>15.69</v>
      </c>
      <c r="D18" s="15">
        <v>14.85</v>
      </c>
      <c r="E18" s="15">
        <v>14.26</v>
      </c>
      <c r="F18" s="15">
        <v>14.08</v>
      </c>
      <c r="G18" s="15">
        <v>14.82</v>
      </c>
      <c r="H18" s="15">
        <v>16</v>
      </c>
      <c r="I18" s="15">
        <v>18.73</v>
      </c>
      <c r="J18" s="15">
        <v>21.09</v>
      </c>
      <c r="K18" s="15">
        <v>24.02</v>
      </c>
      <c r="L18" s="15">
        <v>25.39</v>
      </c>
      <c r="M18" s="15">
        <v>26.24</v>
      </c>
      <c r="N18" s="15">
        <v>27.03</v>
      </c>
      <c r="O18" s="15">
        <v>26.24</v>
      </c>
      <c r="P18" s="15">
        <v>26.59</v>
      </c>
      <c r="Q18" s="15">
        <v>27.55</v>
      </c>
      <c r="R18" s="15">
        <v>28.17</v>
      </c>
      <c r="S18" s="15">
        <v>26.56</v>
      </c>
      <c r="T18" s="15">
        <v>25</v>
      </c>
      <c r="U18" s="15">
        <v>27.5</v>
      </c>
      <c r="V18" s="15">
        <v>28</v>
      </c>
      <c r="W18" s="15">
        <v>24.71</v>
      </c>
      <c r="X18" s="15">
        <v>20.72</v>
      </c>
      <c r="Y18" s="16">
        <v>17.170000000000002</v>
      </c>
      <c r="AA18" s="13">
        <v>37156</v>
      </c>
      <c r="AB18" s="14">
        <v>20.754000000000001</v>
      </c>
      <c r="AC18" s="15">
        <v>21.416</v>
      </c>
      <c r="AD18" s="15">
        <v>18.954000000000001</v>
      </c>
      <c r="AE18" s="15">
        <v>19.448</v>
      </c>
      <c r="AF18" s="15">
        <v>17.18</v>
      </c>
      <c r="AG18" s="15">
        <v>16.93</v>
      </c>
      <c r="AH18" s="15">
        <v>18.908000000000001</v>
      </c>
      <c r="AI18" s="15">
        <v>20.265999999999998</v>
      </c>
      <c r="AJ18" s="15">
        <v>30.818000000000001</v>
      </c>
      <c r="AK18" s="15">
        <v>56.316000000000003</v>
      </c>
      <c r="AL18" s="15">
        <v>37.875999999999998</v>
      </c>
      <c r="AM18" s="15">
        <v>28.472000000000001</v>
      </c>
      <c r="AN18" s="15">
        <v>26.88</v>
      </c>
      <c r="AO18" s="15">
        <v>29.725999999999999</v>
      </c>
      <c r="AP18" s="15">
        <v>32.094000000000001</v>
      </c>
      <c r="AQ18" s="15">
        <v>23.738</v>
      </c>
      <c r="AR18" s="15">
        <v>25.271999999999998</v>
      </c>
      <c r="AS18" s="15">
        <v>23.658000000000001</v>
      </c>
      <c r="AT18" s="15">
        <v>22.888000000000002</v>
      </c>
      <c r="AU18" s="15">
        <v>51.81</v>
      </c>
      <c r="AV18" s="15">
        <v>29.788</v>
      </c>
      <c r="AW18" s="15">
        <v>23.738</v>
      </c>
      <c r="AX18" s="15">
        <v>20.475999999999999</v>
      </c>
      <c r="AY18" s="16">
        <v>16.006</v>
      </c>
    </row>
    <row r="19" spans="1:51" x14ac:dyDescent="0.2">
      <c r="A19" s="13">
        <v>37157</v>
      </c>
      <c r="B19" s="14">
        <v>17.05</v>
      </c>
      <c r="C19" s="15">
        <v>16.75</v>
      </c>
      <c r="D19" s="15">
        <v>14.23</v>
      </c>
      <c r="E19" s="15">
        <v>14</v>
      </c>
      <c r="F19" s="15">
        <v>13.59</v>
      </c>
      <c r="G19" s="15">
        <v>12.49</v>
      </c>
      <c r="H19" s="15">
        <v>14.29</v>
      </c>
      <c r="I19" s="15">
        <v>16.510000000000002</v>
      </c>
      <c r="J19" s="15">
        <v>19.2</v>
      </c>
      <c r="K19" s="15">
        <v>20.95</v>
      </c>
      <c r="L19" s="15">
        <v>22.31</v>
      </c>
      <c r="M19" s="15">
        <v>23.1</v>
      </c>
      <c r="N19" s="15">
        <v>24.14</v>
      </c>
      <c r="O19" s="15">
        <v>24.69</v>
      </c>
      <c r="P19" s="15">
        <v>25.68</v>
      </c>
      <c r="Q19" s="15">
        <v>25.57</v>
      </c>
      <c r="R19" s="15">
        <v>27.02</v>
      </c>
      <c r="S19" s="15">
        <v>26.58</v>
      </c>
      <c r="T19" s="15">
        <v>23.96</v>
      </c>
      <c r="U19" s="15">
        <v>27</v>
      </c>
      <c r="V19" s="15">
        <v>27.1</v>
      </c>
      <c r="W19" s="15">
        <v>23.81</v>
      </c>
      <c r="X19" s="15">
        <v>20.149999999999999</v>
      </c>
      <c r="Y19" s="16">
        <v>18.04</v>
      </c>
      <c r="AA19" s="13">
        <v>37157</v>
      </c>
      <c r="AB19" s="14">
        <v>17.010000000000002</v>
      </c>
      <c r="AC19" s="15">
        <v>13.672000000000001</v>
      </c>
      <c r="AD19" s="15">
        <v>13.888</v>
      </c>
      <c r="AE19" s="15">
        <v>13.738</v>
      </c>
      <c r="AF19" s="15">
        <v>12.654</v>
      </c>
      <c r="AG19" s="15">
        <v>12.545999999999999</v>
      </c>
      <c r="AH19" s="15">
        <v>13.157999999999999</v>
      </c>
      <c r="AI19" s="15">
        <v>12.678000000000001</v>
      </c>
      <c r="AJ19" s="15">
        <v>16.128</v>
      </c>
      <c r="AK19" s="15">
        <v>19.02</v>
      </c>
      <c r="AL19" s="15">
        <v>20.696000000000002</v>
      </c>
      <c r="AM19" s="15">
        <v>24.158000000000001</v>
      </c>
      <c r="AN19" s="15">
        <v>26.59</v>
      </c>
      <c r="AO19" s="15">
        <v>27.891999999999999</v>
      </c>
      <c r="AP19" s="15">
        <v>22.622</v>
      </c>
      <c r="AQ19" s="15">
        <v>23.146000000000001</v>
      </c>
      <c r="AR19" s="15">
        <v>26.256</v>
      </c>
      <c r="AS19" s="15">
        <v>25.475999999999999</v>
      </c>
      <c r="AT19" s="15">
        <v>20.2</v>
      </c>
      <c r="AU19" s="15">
        <v>31.01</v>
      </c>
      <c r="AV19" s="15">
        <v>24.356000000000002</v>
      </c>
      <c r="AW19" s="15">
        <v>21.37</v>
      </c>
      <c r="AX19" s="15">
        <v>21.341999999999999</v>
      </c>
      <c r="AY19" s="16">
        <v>18.488</v>
      </c>
    </row>
    <row r="20" spans="1:51" x14ac:dyDescent="0.2">
      <c r="A20" s="13">
        <v>37158</v>
      </c>
      <c r="B20" s="14">
        <v>16.68</v>
      </c>
      <c r="C20" s="15">
        <v>15.21</v>
      </c>
      <c r="D20" s="15">
        <v>13.92</v>
      </c>
      <c r="E20" s="15">
        <v>14.14</v>
      </c>
      <c r="F20" s="15">
        <v>15.01</v>
      </c>
      <c r="G20" s="15">
        <v>18</v>
      </c>
      <c r="H20" s="15">
        <v>23.55</v>
      </c>
      <c r="I20" s="15">
        <v>24.54</v>
      </c>
      <c r="J20" s="15">
        <v>24.89</v>
      </c>
      <c r="K20" s="15">
        <v>28.44</v>
      </c>
      <c r="L20" s="15">
        <v>32.22</v>
      </c>
      <c r="M20" s="15">
        <v>32.29</v>
      </c>
      <c r="N20" s="15">
        <v>33.25</v>
      </c>
      <c r="O20" s="15">
        <v>37.049999999999997</v>
      </c>
      <c r="P20" s="15">
        <v>37.15</v>
      </c>
      <c r="Q20" s="15">
        <v>38.82</v>
      </c>
      <c r="R20" s="15">
        <v>39.840000000000003</v>
      </c>
      <c r="S20" s="15">
        <v>37.369999999999997</v>
      </c>
      <c r="T20" s="15">
        <v>28.92</v>
      </c>
      <c r="U20" s="15">
        <v>40.31</v>
      </c>
      <c r="V20" s="15">
        <v>37.17</v>
      </c>
      <c r="W20" s="15">
        <v>26.09</v>
      </c>
      <c r="X20" s="15">
        <v>21.64</v>
      </c>
      <c r="Y20" s="16">
        <v>19.23</v>
      </c>
      <c r="AA20" s="13">
        <v>37158</v>
      </c>
      <c r="AB20" s="14">
        <v>16.48</v>
      </c>
      <c r="AC20" s="15">
        <v>15.67</v>
      </c>
      <c r="AD20" s="15">
        <v>14.346</v>
      </c>
      <c r="AE20" s="15">
        <v>15.904</v>
      </c>
      <c r="AF20" s="15">
        <v>17.734000000000002</v>
      </c>
      <c r="AG20" s="15">
        <v>24.702000000000002</v>
      </c>
      <c r="AH20" s="15">
        <v>42.392000000000003</v>
      </c>
      <c r="AI20" s="15">
        <v>21.178000000000001</v>
      </c>
      <c r="AJ20" s="15">
        <v>27.327999999999999</v>
      </c>
      <c r="AK20" s="15">
        <v>24.824000000000002</v>
      </c>
      <c r="AL20" s="15">
        <v>28.117999999999999</v>
      </c>
      <c r="AM20" s="15">
        <v>41.055999999999997</v>
      </c>
      <c r="AN20" s="15">
        <v>55.216000000000001</v>
      </c>
      <c r="AO20" s="15">
        <v>62.54</v>
      </c>
      <c r="AP20" s="15">
        <v>43.514000000000003</v>
      </c>
      <c r="AQ20" s="15">
        <v>40.698</v>
      </c>
      <c r="AR20" s="15">
        <v>27.858000000000001</v>
      </c>
      <c r="AS20" s="15">
        <v>28.78</v>
      </c>
      <c r="AT20" s="15">
        <v>40.880000000000003</v>
      </c>
      <c r="AU20" s="15">
        <v>55.247999999999998</v>
      </c>
      <c r="AV20" s="15">
        <v>42.642000000000003</v>
      </c>
      <c r="AW20" s="15">
        <v>33.564</v>
      </c>
      <c r="AX20" s="15">
        <v>27.992000000000001</v>
      </c>
      <c r="AY20" s="16">
        <v>25.79</v>
      </c>
    </row>
    <row r="21" spans="1:51" x14ac:dyDescent="0.2">
      <c r="A21" s="13">
        <v>37159</v>
      </c>
      <c r="B21" s="14">
        <v>18.68</v>
      </c>
      <c r="C21" s="15">
        <v>17.260000000000002</v>
      </c>
      <c r="D21" s="15">
        <v>16.05</v>
      </c>
      <c r="E21" s="15">
        <v>15.81</v>
      </c>
      <c r="F21" s="15">
        <v>17.649999999999999</v>
      </c>
      <c r="G21" s="15">
        <v>21.12</v>
      </c>
      <c r="H21" s="15">
        <v>25.43</v>
      </c>
      <c r="I21" s="15">
        <v>26.7</v>
      </c>
      <c r="J21" s="15">
        <v>26.6</v>
      </c>
      <c r="K21" s="15">
        <v>27.63</v>
      </c>
      <c r="L21" s="15">
        <v>28.25</v>
      </c>
      <c r="M21" s="15">
        <v>28.71</v>
      </c>
      <c r="N21" s="15">
        <v>29.01</v>
      </c>
      <c r="O21" s="15">
        <v>29.64</v>
      </c>
      <c r="P21" s="15">
        <v>29.18</v>
      </c>
      <c r="Q21" s="15">
        <v>28.99</v>
      </c>
      <c r="R21" s="15">
        <v>28.92</v>
      </c>
      <c r="S21" s="15">
        <v>28.75</v>
      </c>
      <c r="T21" s="15">
        <v>27.36</v>
      </c>
      <c r="U21" s="15">
        <v>29.15</v>
      </c>
      <c r="V21" s="15">
        <v>28.16</v>
      </c>
      <c r="W21" s="15">
        <v>24.27</v>
      </c>
      <c r="X21" s="15">
        <v>20.56</v>
      </c>
      <c r="Y21" s="16">
        <v>19.3</v>
      </c>
      <c r="AA21" s="13">
        <v>37159</v>
      </c>
      <c r="AB21" s="14">
        <v>27.24</v>
      </c>
      <c r="AC21" s="15">
        <v>30.346</v>
      </c>
      <c r="AD21" s="15">
        <v>26.228000000000002</v>
      </c>
      <c r="AE21" s="15">
        <v>20.004000000000001</v>
      </c>
      <c r="AF21" s="15">
        <v>21.558</v>
      </c>
      <c r="AG21" s="15">
        <v>24.367999999999999</v>
      </c>
      <c r="AH21" s="15">
        <v>41.655999999999999</v>
      </c>
      <c r="AI21" s="15">
        <v>40.83</v>
      </c>
      <c r="AJ21" s="15">
        <v>37.277999999999999</v>
      </c>
      <c r="AK21" s="15">
        <v>30.417999999999999</v>
      </c>
      <c r="AL21" s="15">
        <v>27.488</v>
      </c>
      <c r="AM21" s="15">
        <v>28.44</v>
      </c>
      <c r="AN21" s="15">
        <v>28.943999999999999</v>
      </c>
      <c r="AO21" s="15">
        <v>57.704000000000001</v>
      </c>
      <c r="AP21" s="15">
        <v>28.797999999999998</v>
      </c>
      <c r="AQ21" s="15">
        <v>20.844000000000001</v>
      </c>
      <c r="AR21" s="15">
        <v>25.908000000000001</v>
      </c>
      <c r="AS21" s="15">
        <v>25.847999999999999</v>
      </c>
      <c r="AT21" s="15">
        <v>23.786000000000001</v>
      </c>
      <c r="AU21" s="15">
        <v>53.91</v>
      </c>
      <c r="AV21" s="15">
        <v>25.507999999999999</v>
      </c>
      <c r="AW21" s="15">
        <v>24.238</v>
      </c>
      <c r="AX21" s="15">
        <v>22.138000000000002</v>
      </c>
      <c r="AY21" s="16">
        <v>20.123999999999999</v>
      </c>
    </row>
    <row r="22" spans="1:51" x14ac:dyDescent="0.2">
      <c r="A22" s="13">
        <v>37160</v>
      </c>
      <c r="B22" s="14">
        <v>20.69</v>
      </c>
      <c r="C22" s="15">
        <v>19.38</v>
      </c>
      <c r="D22" s="15">
        <v>17.12</v>
      </c>
      <c r="E22" s="15">
        <v>17</v>
      </c>
      <c r="F22" s="15">
        <v>18.25</v>
      </c>
      <c r="G22" s="15">
        <v>22.96</v>
      </c>
      <c r="H22" s="15">
        <v>26.64</v>
      </c>
      <c r="I22" s="15">
        <v>26.86</v>
      </c>
      <c r="J22" s="15">
        <v>26.41</v>
      </c>
      <c r="K22" s="15">
        <v>28.09</v>
      </c>
      <c r="L22" s="15">
        <v>28.76</v>
      </c>
      <c r="M22" s="15">
        <v>29.75</v>
      </c>
      <c r="N22" s="15">
        <v>28.95</v>
      </c>
      <c r="O22" s="15">
        <v>29.51</v>
      </c>
      <c r="P22" s="15">
        <v>28.77</v>
      </c>
      <c r="Q22" s="15">
        <v>28.61</v>
      </c>
      <c r="R22" s="15">
        <v>28.57</v>
      </c>
      <c r="S22" s="15">
        <v>28.55</v>
      </c>
      <c r="T22" s="15">
        <v>25.24</v>
      </c>
      <c r="U22" s="15">
        <v>30.03</v>
      </c>
      <c r="V22" s="15">
        <v>28.53</v>
      </c>
      <c r="W22" s="15">
        <v>24.72</v>
      </c>
      <c r="X22" s="15">
        <v>21.72</v>
      </c>
      <c r="Y22" s="16">
        <v>19.43</v>
      </c>
      <c r="AA22" s="13">
        <v>37160</v>
      </c>
      <c r="AB22" s="14">
        <v>19.641999999999999</v>
      </c>
      <c r="AC22" s="15">
        <v>17.872</v>
      </c>
      <c r="AD22" s="15">
        <v>16.824000000000002</v>
      </c>
      <c r="AE22" s="15">
        <v>16.692</v>
      </c>
      <c r="AF22" s="15">
        <v>18.905999999999999</v>
      </c>
      <c r="AG22" s="15">
        <v>19.841999999999999</v>
      </c>
      <c r="AH22" s="15">
        <v>32.450000000000003</v>
      </c>
      <c r="AI22" s="15">
        <v>20.866</v>
      </c>
      <c r="AJ22" s="15">
        <v>21.28</v>
      </c>
      <c r="AK22" s="15">
        <v>21.306000000000001</v>
      </c>
      <c r="AL22" s="15">
        <v>20.297999999999998</v>
      </c>
      <c r="AM22" s="15">
        <v>19.463999999999999</v>
      </c>
      <c r="AN22" s="15">
        <v>19.920000000000002</v>
      </c>
      <c r="AO22" s="15">
        <v>20.628</v>
      </c>
      <c r="AP22" s="15">
        <v>23.015999999999998</v>
      </c>
      <c r="AQ22" s="15">
        <v>20.905999999999999</v>
      </c>
      <c r="AR22" s="15">
        <v>22.353999999999999</v>
      </c>
      <c r="AS22" s="15">
        <v>17.36</v>
      </c>
      <c r="AT22" s="15">
        <v>19.141999999999999</v>
      </c>
      <c r="AU22" s="15">
        <v>28.327999999999999</v>
      </c>
      <c r="AV22" s="15">
        <v>19.809999999999999</v>
      </c>
      <c r="AW22" s="15">
        <v>22.446000000000002</v>
      </c>
      <c r="AX22" s="15">
        <v>21.617999999999999</v>
      </c>
      <c r="AY22" s="16">
        <v>21.641999999999999</v>
      </c>
    </row>
    <row r="23" spans="1:51" x14ac:dyDescent="0.2">
      <c r="A23" s="13">
        <v>37161</v>
      </c>
      <c r="B23" s="14">
        <v>17.54</v>
      </c>
      <c r="C23" s="15">
        <v>16.079999999999998</v>
      </c>
      <c r="D23" s="15">
        <v>15.15</v>
      </c>
      <c r="E23" s="15">
        <v>14.72</v>
      </c>
      <c r="F23" s="15">
        <v>15.76</v>
      </c>
      <c r="G23" s="15">
        <v>19.98</v>
      </c>
      <c r="H23" s="15">
        <v>27.22</v>
      </c>
      <c r="I23" s="15">
        <v>28.46</v>
      </c>
      <c r="J23" s="15">
        <v>26.05</v>
      </c>
      <c r="K23" s="15">
        <v>25.78</v>
      </c>
      <c r="L23" s="15">
        <v>26.81</v>
      </c>
      <c r="M23" s="15">
        <v>27.36</v>
      </c>
      <c r="N23" s="15">
        <v>27.39</v>
      </c>
      <c r="O23" s="15">
        <v>27.88</v>
      </c>
      <c r="P23" s="15">
        <v>27.43</v>
      </c>
      <c r="Q23" s="15">
        <v>26.37</v>
      </c>
      <c r="R23" s="15">
        <v>26.4</v>
      </c>
      <c r="S23" s="15">
        <v>27.24</v>
      </c>
      <c r="T23" s="15">
        <v>24.52</v>
      </c>
      <c r="U23" s="15">
        <v>34.71</v>
      </c>
      <c r="V23" s="15">
        <v>28.42</v>
      </c>
      <c r="W23" s="15">
        <v>24.42</v>
      </c>
      <c r="X23" s="15">
        <v>20.2</v>
      </c>
      <c r="Y23" s="16">
        <v>18.940000000000001</v>
      </c>
      <c r="AA23" s="13">
        <v>37161</v>
      </c>
      <c r="AB23" s="14">
        <v>21.06</v>
      </c>
      <c r="AC23" s="15">
        <v>19.385999999999999</v>
      </c>
      <c r="AD23" s="15">
        <v>20.065999999999999</v>
      </c>
      <c r="AE23" s="15">
        <v>19.532</v>
      </c>
      <c r="AF23" s="15">
        <v>20.132000000000001</v>
      </c>
      <c r="AG23" s="15">
        <v>20.943999999999999</v>
      </c>
      <c r="AH23" s="15">
        <v>26.361999999999998</v>
      </c>
      <c r="AI23" s="15">
        <v>23.547999999999998</v>
      </c>
      <c r="AJ23" s="15">
        <v>24.628</v>
      </c>
      <c r="AK23" s="15">
        <v>22.533999999999999</v>
      </c>
      <c r="AL23" s="15">
        <v>23.648</v>
      </c>
      <c r="AM23" s="15">
        <v>24.38</v>
      </c>
      <c r="AN23" s="15">
        <v>22.704000000000001</v>
      </c>
      <c r="AO23" s="15">
        <v>23.8</v>
      </c>
      <c r="AP23" s="15">
        <v>23.428000000000001</v>
      </c>
      <c r="AQ23" s="15">
        <v>23.036000000000001</v>
      </c>
      <c r="AR23" s="15">
        <v>23.53</v>
      </c>
      <c r="AS23" s="15">
        <v>21.54</v>
      </c>
      <c r="AT23" s="15">
        <v>24.26</v>
      </c>
      <c r="AU23" s="15">
        <v>26.994</v>
      </c>
      <c r="AV23" s="15">
        <v>22.792000000000002</v>
      </c>
      <c r="AW23" s="15">
        <v>23.045999999999999</v>
      </c>
      <c r="AX23" s="15">
        <v>21.277999999999999</v>
      </c>
      <c r="AY23" s="16">
        <v>20.141999999999999</v>
      </c>
    </row>
    <row r="24" spans="1:51" x14ac:dyDescent="0.2">
      <c r="A24" s="13">
        <v>37162</v>
      </c>
      <c r="B24" s="14">
        <v>17.489999999999998</v>
      </c>
      <c r="C24" s="15">
        <v>16.62</v>
      </c>
      <c r="D24" s="15">
        <v>15.62</v>
      </c>
      <c r="E24" s="15">
        <v>15.28</v>
      </c>
      <c r="F24" s="15">
        <v>16</v>
      </c>
      <c r="G24" s="15">
        <v>19.59</v>
      </c>
      <c r="H24" s="15">
        <v>23.18</v>
      </c>
      <c r="I24" s="15">
        <v>23.26</v>
      </c>
      <c r="J24" s="15">
        <v>23.71</v>
      </c>
      <c r="K24" s="15">
        <v>24.22</v>
      </c>
      <c r="L24" s="15">
        <v>24.45</v>
      </c>
      <c r="M24" s="15">
        <v>24.37</v>
      </c>
      <c r="N24" s="15">
        <v>24.2</v>
      </c>
      <c r="O24" s="15">
        <v>24.08</v>
      </c>
      <c r="P24" s="15">
        <v>23.38</v>
      </c>
      <c r="Q24" s="15">
        <v>22.87</v>
      </c>
      <c r="R24" s="15">
        <v>23.06</v>
      </c>
      <c r="S24" s="15">
        <v>23.01</v>
      </c>
      <c r="T24" s="15">
        <v>20.83</v>
      </c>
      <c r="U24" s="15">
        <v>25.9</v>
      </c>
      <c r="V24" s="15">
        <v>23.16</v>
      </c>
      <c r="W24" s="15">
        <v>20.66</v>
      </c>
      <c r="X24" s="15">
        <v>19.329999999999998</v>
      </c>
      <c r="Y24" s="16">
        <v>18.329999999999998</v>
      </c>
      <c r="AA24" s="13">
        <v>37162</v>
      </c>
      <c r="AB24" s="14">
        <v>19.198</v>
      </c>
      <c r="AC24" s="15">
        <v>18.649999999999999</v>
      </c>
      <c r="AD24" s="15">
        <v>18.03</v>
      </c>
      <c r="AE24" s="15">
        <v>14.414</v>
      </c>
      <c r="AF24" s="15">
        <v>14.37</v>
      </c>
      <c r="AG24" s="15">
        <v>17.82</v>
      </c>
      <c r="AH24" s="15">
        <v>23.257999999999999</v>
      </c>
      <c r="AI24" s="15">
        <v>24</v>
      </c>
      <c r="AJ24" s="15">
        <v>23.591999999999999</v>
      </c>
      <c r="AK24" s="15">
        <v>34.061999999999998</v>
      </c>
      <c r="AL24" s="15">
        <v>34.116</v>
      </c>
      <c r="AM24" s="15">
        <v>31.806000000000001</v>
      </c>
      <c r="AN24" s="15">
        <v>27.606000000000002</v>
      </c>
      <c r="AO24" s="15">
        <v>25.52</v>
      </c>
      <c r="AP24" s="15">
        <v>25.007999999999999</v>
      </c>
      <c r="AQ24" s="15">
        <v>25.245999999999999</v>
      </c>
      <c r="AR24" s="15">
        <v>23.646000000000001</v>
      </c>
      <c r="AS24" s="15">
        <v>17.588000000000001</v>
      </c>
      <c r="AT24" s="15">
        <v>17.158000000000001</v>
      </c>
      <c r="AU24" s="15">
        <v>19.428000000000001</v>
      </c>
      <c r="AV24" s="15">
        <v>17.635999999999999</v>
      </c>
      <c r="AW24" s="15">
        <v>18.367999999999999</v>
      </c>
      <c r="AX24" s="15">
        <v>19.13</v>
      </c>
      <c r="AY24" s="16">
        <v>18.207999999999998</v>
      </c>
    </row>
    <row r="25" spans="1:51" x14ac:dyDescent="0.2">
      <c r="A25" s="13">
        <v>37163</v>
      </c>
      <c r="B25" s="14">
        <v>16.8</v>
      </c>
      <c r="C25" s="15">
        <v>15.69</v>
      </c>
      <c r="D25" s="15">
        <v>14.87</v>
      </c>
      <c r="E25" s="15">
        <v>13.95</v>
      </c>
      <c r="F25" s="15">
        <v>14.05</v>
      </c>
      <c r="G25" s="15">
        <v>16.149999999999999</v>
      </c>
      <c r="H25" s="15">
        <v>17.600000000000001</v>
      </c>
      <c r="I25" s="15">
        <v>19.440000000000001</v>
      </c>
      <c r="J25" s="15">
        <v>21.64</v>
      </c>
      <c r="K25" s="15">
        <v>23.59</v>
      </c>
      <c r="L25" s="15">
        <v>25</v>
      </c>
      <c r="M25" s="15">
        <v>23.93</v>
      </c>
      <c r="N25" s="15">
        <v>23.05</v>
      </c>
      <c r="O25" s="15">
        <v>22.88</v>
      </c>
      <c r="P25" s="15">
        <v>22.48</v>
      </c>
      <c r="Q25" s="15">
        <v>22.6</v>
      </c>
      <c r="R25" s="15">
        <v>22.92</v>
      </c>
      <c r="S25" s="15">
        <v>22.89</v>
      </c>
      <c r="T25" s="15">
        <v>22.15</v>
      </c>
      <c r="U25" s="15">
        <v>26.08</v>
      </c>
      <c r="V25" s="15">
        <v>23.4</v>
      </c>
      <c r="W25" s="15">
        <v>21.63</v>
      </c>
      <c r="X25" s="15">
        <v>19.309999999999999</v>
      </c>
      <c r="Y25" s="16">
        <v>17.7</v>
      </c>
      <c r="AA25" s="13">
        <v>37163</v>
      </c>
      <c r="AB25" s="14">
        <v>15.93</v>
      </c>
      <c r="AC25" s="15">
        <v>15.38</v>
      </c>
      <c r="AD25" s="15">
        <v>13.49</v>
      </c>
      <c r="AE25" s="15">
        <v>14.13</v>
      </c>
      <c r="AF25" s="15">
        <v>14.44</v>
      </c>
      <c r="AG25" s="15">
        <v>16.86</v>
      </c>
      <c r="AH25" s="15">
        <v>17.82</v>
      </c>
      <c r="AI25" s="15">
        <v>15.89</v>
      </c>
      <c r="AJ25" s="15">
        <v>19.66</v>
      </c>
      <c r="AK25" s="15">
        <v>19.399999999999999</v>
      </c>
      <c r="AL25" s="15">
        <v>22.888000000000002</v>
      </c>
      <c r="AM25" s="15">
        <v>24.346</v>
      </c>
      <c r="AN25" s="15">
        <v>23.434000000000001</v>
      </c>
      <c r="AO25" s="15">
        <v>21.617999999999999</v>
      </c>
      <c r="AP25" s="15">
        <v>18.436</v>
      </c>
      <c r="AQ25" s="15">
        <v>15.108000000000001</v>
      </c>
      <c r="AR25" s="15">
        <v>18.815999999999999</v>
      </c>
      <c r="AS25" s="15">
        <v>21.358000000000001</v>
      </c>
      <c r="AT25" s="15">
        <v>23.356000000000002</v>
      </c>
      <c r="AU25" s="15">
        <v>24.71</v>
      </c>
      <c r="AV25" s="15">
        <v>22.756</v>
      </c>
      <c r="AW25" s="15">
        <v>22.09</v>
      </c>
      <c r="AX25" s="15">
        <v>18.32</v>
      </c>
      <c r="AY25" s="16">
        <v>16.89</v>
      </c>
    </row>
    <row r="26" spans="1:51" x14ac:dyDescent="0.2">
      <c r="A26" s="13">
        <v>37164</v>
      </c>
      <c r="B26" s="14">
        <v>14.44</v>
      </c>
      <c r="C26" s="15">
        <v>13.9</v>
      </c>
      <c r="D26" s="15">
        <v>12.04</v>
      </c>
      <c r="E26" s="15">
        <v>10.48</v>
      </c>
      <c r="F26" s="15">
        <v>10.31</v>
      </c>
      <c r="G26" s="15">
        <v>13.51</v>
      </c>
      <c r="H26" s="15">
        <v>14.33</v>
      </c>
      <c r="I26" s="15">
        <v>14.89</v>
      </c>
      <c r="J26" s="15">
        <v>17.73</v>
      </c>
      <c r="K26" s="15">
        <v>20.5</v>
      </c>
      <c r="L26" s="15">
        <v>21.66</v>
      </c>
      <c r="M26" s="15">
        <v>22.49</v>
      </c>
      <c r="N26" s="15">
        <v>22.96</v>
      </c>
      <c r="O26" s="15">
        <v>21.14</v>
      </c>
      <c r="P26" s="15">
        <v>21</v>
      </c>
      <c r="Q26" s="15">
        <v>21.05</v>
      </c>
      <c r="R26" s="15">
        <v>22.18</v>
      </c>
      <c r="S26" s="15">
        <v>22.32</v>
      </c>
      <c r="T26" s="15">
        <v>24.64</v>
      </c>
      <c r="U26" s="15">
        <v>26.1</v>
      </c>
      <c r="V26" s="15">
        <v>24.78</v>
      </c>
      <c r="W26" s="15">
        <v>24.04</v>
      </c>
      <c r="X26" s="15">
        <v>19.940000000000001</v>
      </c>
      <c r="Y26" s="16">
        <v>16.670000000000002</v>
      </c>
      <c r="AA26" s="13">
        <v>37164</v>
      </c>
      <c r="AB26" s="14">
        <v>14.73</v>
      </c>
      <c r="AC26" s="15">
        <v>14.81</v>
      </c>
      <c r="AD26" s="15">
        <v>14.47</v>
      </c>
      <c r="AE26" s="15">
        <v>13.43</v>
      </c>
      <c r="AF26" s="15">
        <v>13.2</v>
      </c>
      <c r="AG26" s="15">
        <v>13.76</v>
      </c>
      <c r="AH26" s="15">
        <v>14.12</v>
      </c>
      <c r="AI26" s="15">
        <v>14.13</v>
      </c>
      <c r="AJ26" s="15">
        <v>18.43</v>
      </c>
      <c r="AK26" s="15">
        <v>19.28</v>
      </c>
      <c r="AL26" s="15">
        <v>17.87</v>
      </c>
      <c r="AM26" s="15">
        <v>17.248000000000001</v>
      </c>
      <c r="AN26" s="15">
        <v>18.66</v>
      </c>
      <c r="AO26" s="15">
        <v>18.29</v>
      </c>
      <c r="AP26" s="15">
        <v>18.47</v>
      </c>
      <c r="AQ26" s="15">
        <v>18.14</v>
      </c>
      <c r="AR26" s="15">
        <v>18.32</v>
      </c>
      <c r="AS26" s="15">
        <v>18.91</v>
      </c>
      <c r="AT26" s="15">
        <v>28.03</v>
      </c>
      <c r="AU26" s="15">
        <v>50.616</v>
      </c>
      <c r="AV26" s="15">
        <v>36.380000000000003</v>
      </c>
      <c r="AW26" s="15">
        <v>22.67</v>
      </c>
      <c r="AX26" s="15">
        <v>18.71</v>
      </c>
      <c r="AY26" s="16">
        <v>18.22</v>
      </c>
    </row>
    <row r="27" spans="1:51" x14ac:dyDescent="0.2">
      <c r="A27" s="13">
        <v>37165</v>
      </c>
      <c r="B27" s="14">
        <v>16.52</v>
      </c>
      <c r="C27" s="15">
        <v>15.65</v>
      </c>
      <c r="D27" s="15">
        <v>15</v>
      </c>
      <c r="E27" s="15">
        <v>14.85</v>
      </c>
      <c r="F27" s="15">
        <v>15.38</v>
      </c>
      <c r="G27" s="15">
        <v>19.12</v>
      </c>
      <c r="H27" s="15">
        <v>24.52</v>
      </c>
      <c r="I27" s="15">
        <v>28.87</v>
      </c>
      <c r="J27" s="15">
        <v>30.51</v>
      </c>
      <c r="K27" s="15">
        <v>31.53</v>
      </c>
      <c r="L27" s="15">
        <v>33.1</v>
      </c>
      <c r="M27" s="15">
        <v>32.94</v>
      </c>
      <c r="N27" s="15">
        <v>31.77</v>
      </c>
      <c r="O27" s="15">
        <v>31.69</v>
      </c>
      <c r="P27" s="15">
        <v>30.83</v>
      </c>
      <c r="Q27" s="15">
        <v>29.24</v>
      </c>
      <c r="R27" s="15">
        <v>29.09</v>
      </c>
      <c r="S27" s="15">
        <v>28.55</v>
      </c>
      <c r="T27" s="15">
        <v>26.64</v>
      </c>
      <c r="U27" s="15">
        <v>34.65</v>
      </c>
      <c r="V27" s="15">
        <v>31.82</v>
      </c>
      <c r="W27" s="15">
        <v>28.44</v>
      </c>
      <c r="X27" s="15">
        <v>21.91</v>
      </c>
      <c r="Y27" s="16">
        <v>17.66</v>
      </c>
      <c r="AA27" s="13">
        <v>37165</v>
      </c>
      <c r="AB27" s="14">
        <v>15.71</v>
      </c>
      <c r="AC27" s="15">
        <v>15.06</v>
      </c>
      <c r="AD27" s="15">
        <v>14.93</v>
      </c>
      <c r="AE27" s="15">
        <v>14.75</v>
      </c>
      <c r="AF27" s="15">
        <v>16.059999999999999</v>
      </c>
      <c r="AG27" s="15">
        <v>21.007999999999999</v>
      </c>
      <c r="AH27" s="15">
        <v>50.51</v>
      </c>
      <c r="AI27" s="15">
        <v>24.622</v>
      </c>
      <c r="AJ27" s="15">
        <v>25.277999999999999</v>
      </c>
      <c r="AK27" s="15">
        <v>26.422000000000001</v>
      </c>
      <c r="AL27" s="15">
        <v>25.536000000000001</v>
      </c>
      <c r="AM27" s="15">
        <v>25.603999999999999</v>
      </c>
      <c r="AN27" s="15">
        <v>26.706</v>
      </c>
      <c r="AO27" s="15">
        <v>25.384</v>
      </c>
      <c r="AP27" s="15">
        <v>21.033999999999999</v>
      </c>
      <c r="AQ27" s="15">
        <v>19.856000000000002</v>
      </c>
      <c r="AR27" s="15">
        <v>19.956</v>
      </c>
      <c r="AS27" s="15">
        <v>19.577999999999999</v>
      </c>
      <c r="AT27" s="15">
        <v>24.562000000000001</v>
      </c>
      <c r="AU27" s="15">
        <v>35.188000000000002</v>
      </c>
      <c r="AV27" s="15">
        <v>24.326000000000001</v>
      </c>
      <c r="AW27" s="15">
        <v>22.175999999999998</v>
      </c>
      <c r="AX27" s="15">
        <v>20.178000000000001</v>
      </c>
      <c r="AY27" s="16">
        <v>18.388000000000002</v>
      </c>
    </row>
    <row r="28" spans="1:51" x14ac:dyDescent="0.2">
      <c r="A28" s="13">
        <v>37166</v>
      </c>
      <c r="B28" s="14">
        <v>17.510000000000002</v>
      </c>
      <c r="C28" s="15">
        <v>16.170000000000002</v>
      </c>
      <c r="D28" s="15">
        <v>15.53</v>
      </c>
      <c r="E28" s="15">
        <v>15.42</v>
      </c>
      <c r="F28" s="15">
        <v>15.93</v>
      </c>
      <c r="G28" s="15">
        <v>20.7</v>
      </c>
      <c r="H28" s="15">
        <v>27.15</v>
      </c>
      <c r="I28" s="15">
        <v>25.99</v>
      </c>
      <c r="J28" s="15">
        <v>26.72</v>
      </c>
      <c r="K28" s="15">
        <v>27.05</v>
      </c>
      <c r="L28" s="15">
        <v>27.47</v>
      </c>
      <c r="M28" s="15">
        <v>27.59</v>
      </c>
      <c r="N28" s="15">
        <v>26.83</v>
      </c>
      <c r="O28" s="15">
        <v>27.34</v>
      </c>
      <c r="P28" s="15">
        <v>27.08</v>
      </c>
      <c r="Q28" s="15">
        <v>26.72</v>
      </c>
      <c r="R28" s="15">
        <v>26.57</v>
      </c>
      <c r="S28" s="15">
        <v>26.44</v>
      </c>
      <c r="T28" s="15">
        <v>24.28</v>
      </c>
      <c r="U28" s="15">
        <v>29.33</v>
      </c>
      <c r="V28" s="15">
        <v>26.9</v>
      </c>
      <c r="W28" s="15">
        <v>24.48</v>
      </c>
      <c r="X28" s="15">
        <v>20.29</v>
      </c>
      <c r="Y28" s="16">
        <v>17.989999999999998</v>
      </c>
      <c r="AA28" s="13">
        <v>37166</v>
      </c>
      <c r="AB28" s="14">
        <v>17.524000000000001</v>
      </c>
      <c r="AC28" s="15">
        <v>17.16</v>
      </c>
      <c r="AD28" s="15">
        <v>16.803999999999998</v>
      </c>
      <c r="AE28" s="15">
        <v>15.28</v>
      </c>
      <c r="AF28" s="15">
        <v>16.329999999999998</v>
      </c>
      <c r="AG28" s="15">
        <v>18.562000000000001</v>
      </c>
      <c r="AH28" s="15">
        <v>27.774000000000001</v>
      </c>
      <c r="AI28" s="15">
        <v>23.222000000000001</v>
      </c>
      <c r="AJ28" s="15">
        <v>25.094000000000001</v>
      </c>
      <c r="AK28" s="15">
        <v>24.56</v>
      </c>
      <c r="AL28" s="15">
        <v>26.13</v>
      </c>
      <c r="AM28" s="15">
        <v>26.652000000000001</v>
      </c>
      <c r="AN28" s="15">
        <v>26.698</v>
      </c>
      <c r="AO28" s="15">
        <v>27.045999999999999</v>
      </c>
      <c r="AP28" s="15">
        <v>27.047999999999998</v>
      </c>
      <c r="AQ28" s="15">
        <v>23.553999999999998</v>
      </c>
      <c r="AR28" s="15">
        <v>25.32</v>
      </c>
      <c r="AS28" s="15">
        <v>23.81</v>
      </c>
      <c r="AT28" s="15">
        <v>31.094000000000001</v>
      </c>
      <c r="AU28" s="15">
        <v>34.357999999999997</v>
      </c>
      <c r="AV28" s="15">
        <v>29.434000000000001</v>
      </c>
      <c r="AW28" s="15">
        <v>26.334</v>
      </c>
      <c r="AX28" s="15">
        <v>22.616</v>
      </c>
      <c r="AY28" s="16">
        <v>21.902000000000001</v>
      </c>
    </row>
    <row r="29" spans="1:51" x14ac:dyDescent="0.2">
      <c r="A29" s="13">
        <v>37167</v>
      </c>
      <c r="B29" s="14">
        <v>18.8</v>
      </c>
      <c r="C29" s="15">
        <v>17.510000000000002</v>
      </c>
      <c r="D29" s="15">
        <v>16.75</v>
      </c>
      <c r="E29" s="15">
        <v>16.62</v>
      </c>
      <c r="F29" s="15">
        <v>17.18</v>
      </c>
      <c r="G29" s="15">
        <v>22.45</v>
      </c>
      <c r="H29" s="15">
        <v>28.47</v>
      </c>
      <c r="I29" s="15">
        <v>26.11</v>
      </c>
      <c r="J29" s="15">
        <v>26.56</v>
      </c>
      <c r="K29" s="15">
        <v>28</v>
      </c>
      <c r="L29" s="15">
        <v>29.51</v>
      </c>
      <c r="M29" s="15">
        <v>30.12</v>
      </c>
      <c r="N29" s="15">
        <v>30.4</v>
      </c>
      <c r="O29" s="15">
        <v>32.369999999999997</v>
      </c>
      <c r="P29" s="15">
        <v>33.58</v>
      </c>
      <c r="Q29" s="15">
        <v>34.78</v>
      </c>
      <c r="R29" s="15">
        <v>33.76</v>
      </c>
      <c r="S29" s="15">
        <v>36.090000000000003</v>
      </c>
      <c r="T29" s="15">
        <v>30.24</v>
      </c>
      <c r="U29" s="15">
        <v>38.06</v>
      </c>
      <c r="V29" s="15">
        <v>31.78</v>
      </c>
      <c r="W29" s="15">
        <v>28.33</v>
      </c>
      <c r="X29" s="15">
        <v>22.28</v>
      </c>
      <c r="Y29" s="16">
        <v>20.82</v>
      </c>
      <c r="AA29" s="13">
        <v>37167</v>
      </c>
      <c r="AB29" s="14">
        <v>26.114000000000001</v>
      </c>
      <c r="AC29" s="15">
        <v>16.239999999999998</v>
      </c>
      <c r="AD29" s="15">
        <v>16.8</v>
      </c>
      <c r="AE29" s="15">
        <v>15.17</v>
      </c>
      <c r="AF29" s="15">
        <v>16.760000000000002</v>
      </c>
      <c r="AG29" s="15">
        <v>20.923999999999999</v>
      </c>
      <c r="AH29" s="15">
        <v>31.37</v>
      </c>
      <c r="AI29" s="15">
        <v>30.364000000000001</v>
      </c>
      <c r="AJ29" s="15">
        <v>28.425999999999998</v>
      </c>
      <c r="AK29" s="15">
        <v>26.744</v>
      </c>
      <c r="AL29" s="15">
        <v>31.693999999999999</v>
      </c>
      <c r="AM29" s="15">
        <v>45.984000000000002</v>
      </c>
      <c r="AN29" s="15">
        <v>27.11</v>
      </c>
      <c r="AO29" s="15">
        <v>26.36</v>
      </c>
      <c r="AP29" s="15">
        <v>32.92</v>
      </c>
      <c r="AQ29" s="15">
        <v>33.4</v>
      </c>
      <c r="AR29" s="15">
        <v>32.996000000000002</v>
      </c>
      <c r="AS29" s="15">
        <v>24.507999999999999</v>
      </c>
      <c r="AT29" s="15">
        <v>24.286000000000001</v>
      </c>
      <c r="AU29" s="15">
        <v>34.124000000000002</v>
      </c>
      <c r="AV29" s="15">
        <v>32.845999999999997</v>
      </c>
      <c r="AW29" s="15">
        <v>34.58</v>
      </c>
      <c r="AX29" s="15">
        <v>25.111999999999998</v>
      </c>
      <c r="AY29" s="16">
        <v>21.852</v>
      </c>
    </row>
    <row r="30" spans="1:51" x14ac:dyDescent="0.2">
      <c r="A30" s="13">
        <v>37168</v>
      </c>
      <c r="B30" s="14">
        <v>19.23</v>
      </c>
      <c r="C30" s="15">
        <v>17.850000000000001</v>
      </c>
      <c r="D30" s="15">
        <v>17.07</v>
      </c>
      <c r="E30" s="15">
        <v>16.829999999999998</v>
      </c>
      <c r="F30" s="15">
        <v>17.059999999999999</v>
      </c>
      <c r="G30" s="15">
        <v>22.91</v>
      </c>
      <c r="H30" s="15">
        <v>28.39</v>
      </c>
      <c r="I30" s="15">
        <v>25.43</v>
      </c>
      <c r="J30" s="15">
        <v>26.06</v>
      </c>
      <c r="K30" s="15">
        <v>28.92</v>
      </c>
      <c r="L30" s="15">
        <v>30</v>
      </c>
      <c r="M30" s="15">
        <v>30.21</v>
      </c>
      <c r="N30" s="15">
        <v>30.6</v>
      </c>
      <c r="O30" s="15">
        <v>34.03</v>
      </c>
      <c r="P30" s="15">
        <v>34.700000000000003</v>
      </c>
      <c r="Q30" s="15">
        <v>36.21</v>
      </c>
      <c r="R30" s="15">
        <v>34.94</v>
      </c>
      <c r="S30" s="15">
        <v>34.54</v>
      </c>
      <c r="T30" s="15">
        <v>32.36</v>
      </c>
      <c r="U30" s="15">
        <v>42.62</v>
      </c>
      <c r="V30" s="15">
        <v>32.159999999999997</v>
      </c>
      <c r="W30" s="15">
        <v>28.82</v>
      </c>
      <c r="X30" s="15">
        <v>24.21</v>
      </c>
      <c r="Y30" s="16">
        <v>22.14</v>
      </c>
      <c r="AA30" s="13">
        <v>37168</v>
      </c>
      <c r="AB30" s="14">
        <v>18.62</v>
      </c>
      <c r="AC30" s="15">
        <v>18.963999999999999</v>
      </c>
      <c r="AD30" s="15">
        <v>18.68</v>
      </c>
      <c r="AE30" s="15">
        <v>17.91</v>
      </c>
      <c r="AF30" s="15">
        <v>18.582000000000001</v>
      </c>
      <c r="AG30" s="15">
        <v>20.347999999999999</v>
      </c>
      <c r="AH30" s="15">
        <v>30.99</v>
      </c>
      <c r="AI30" s="15">
        <v>22.582000000000001</v>
      </c>
      <c r="AJ30" s="15">
        <v>22.4</v>
      </c>
      <c r="AK30" s="15">
        <v>33.572000000000003</v>
      </c>
      <c r="AL30" s="15">
        <v>46.54</v>
      </c>
      <c r="AM30" s="15">
        <v>34.67</v>
      </c>
      <c r="AN30" s="15">
        <v>33.295999999999999</v>
      </c>
      <c r="AO30" s="15">
        <v>39.706000000000003</v>
      </c>
      <c r="AP30" s="15">
        <v>33.659999999999997</v>
      </c>
      <c r="AQ30" s="15">
        <v>32.83</v>
      </c>
      <c r="AR30" s="15">
        <v>31.992000000000001</v>
      </c>
      <c r="AS30" s="15">
        <v>25.463999999999999</v>
      </c>
      <c r="AT30" s="15">
        <v>26.312000000000001</v>
      </c>
      <c r="AU30" s="15">
        <v>33.764000000000003</v>
      </c>
      <c r="AV30" s="15">
        <v>26.706</v>
      </c>
      <c r="AW30" s="15">
        <v>22.74</v>
      </c>
      <c r="AX30" s="15">
        <v>21.712</v>
      </c>
      <c r="AY30" s="16">
        <v>25.571999999999999</v>
      </c>
    </row>
    <row r="31" spans="1:51" x14ac:dyDescent="0.2">
      <c r="A31" s="13">
        <v>37169</v>
      </c>
      <c r="B31" s="14">
        <v>18.59</v>
      </c>
      <c r="C31" s="15">
        <v>17.559999999999999</v>
      </c>
      <c r="D31" s="15">
        <v>16.82</v>
      </c>
      <c r="E31" s="15">
        <v>16.57</v>
      </c>
      <c r="F31" s="15">
        <v>16.66</v>
      </c>
      <c r="G31" s="15">
        <v>21.2</v>
      </c>
      <c r="H31" s="15">
        <v>27.92</v>
      </c>
      <c r="I31" s="15">
        <v>25.39</v>
      </c>
      <c r="J31" s="15">
        <v>26.12</v>
      </c>
      <c r="K31" s="15">
        <v>30.76</v>
      </c>
      <c r="L31" s="15">
        <v>31.5</v>
      </c>
      <c r="M31" s="15">
        <v>31.19</v>
      </c>
      <c r="N31" s="15">
        <v>31.42</v>
      </c>
      <c r="O31" s="15">
        <v>33.979999999999997</v>
      </c>
      <c r="P31" s="15">
        <v>37.15</v>
      </c>
      <c r="Q31" s="15">
        <v>37.46</v>
      </c>
      <c r="R31" s="15">
        <v>32.64</v>
      </c>
      <c r="S31" s="15">
        <v>35.15</v>
      </c>
      <c r="T31" s="15">
        <v>33.450000000000003</v>
      </c>
      <c r="U31" s="15">
        <v>39.979999999999997</v>
      </c>
      <c r="V31" s="15">
        <v>33.76</v>
      </c>
      <c r="W31" s="15">
        <v>30.44</v>
      </c>
      <c r="X31" s="15">
        <v>22.86</v>
      </c>
      <c r="Y31" s="16">
        <v>22.2</v>
      </c>
      <c r="AA31" s="13">
        <v>37169</v>
      </c>
      <c r="AB31" s="14">
        <v>26.088000000000001</v>
      </c>
      <c r="AC31" s="15">
        <v>26.052</v>
      </c>
      <c r="AD31" s="15">
        <v>25.856000000000002</v>
      </c>
      <c r="AE31" s="15">
        <v>24.398</v>
      </c>
      <c r="AF31" s="15">
        <v>21.488</v>
      </c>
      <c r="AG31" s="15">
        <v>19.931999999999999</v>
      </c>
      <c r="AH31" s="15">
        <v>31.29</v>
      </c>
      <c r="AI31" s="15">
        <v>20.378</v>
      </c>
      <c r="AJ31" s="15">
        <v>18.678000000000001</v>
      </c>
      <c r="AK31" s="15">
        <v>28.393999999999998</v>
      </c>
      <c r="AL31" s="15">
        <v>32.536000000000001</v>
      </c>
      <c r="AM31" s="15">
        <v>38.04</v>
      </c>
      <c r="AN31" s="15">
        <v>41.682000000000002</v>
      </c>
      <c r="AO31" s="15">
        <v>39.148000000000003</v>
      </c>
      <c r="AP31" s="15">
        <v>35.076000000000001</v>
      </c>
      <c r="AQ31" s="15">
        <v>30.734000000000002</v>
      </c>
      <c r="AR31" s="15">
        <v>26.42</v>
      </c>
      <c r="AS31" s="15">
        <v>25.111999999999998</v>
      </c>
      <c r="AT31" s="15">
        <v>27.981999999999999</v>
      </c>
      <c r="AU31" s="15">
        <v>30.05</v>
      </c>
      <c r="AV31" s="15">
        <v>27.59</v>
      </c>
      <c r="AW31" s="15">
        <v>25.33</v>
      </c>
      <c r="AX31" s="15">
        <v>19.41</v>
      </c>
      <c r="AY31" s="16">
        <v>19.149999999999999</v>
      </c>
    </row>
    <row r="32" spans="1:51" x14ac:dyDescent="0.2">
      <c r="A32" s="13">
        <v>37170</v>
      </c>
      <c r="B32" s="14">
        <v>21.47</v>
      </c>
      <c r="C32" s="15">
        <v>18.27</v>
      </c>
      <c r="D32" s="15">
        <v>17.559999999999999</v>
      </c>
      <c r="E32" s="15">
        <v>16.59</v>
      </c>
      <c r="F32" s="15">
        <v>16.649999999999999</v>
      </c>
      <c r="G32" s="15">
        <v>18.43</v>
      </c>
      <c r="H32" s="15">
        <v>20.48</v>
      </c>
      <c r="I32" s="15">
        <v>20.45</v>
      </c>
      <c r="J32" s="15">
        <v>25</v>
      </c>
      <c r="K32" s="15">
        <v>26.14</v>
      </c>
      <c r="L32" s="15">
        <v>29.72</v>
      </c>
      <c r="M32" s="15">
        <v>30.67</v>
      </c>
      <c r="N32" s="15">
        <v>26.47</v>
      </c>
      <c r="O32" s="15">
        <v>24.27</v>
      </c>
      <c r="P32" s="15">
        <v>23.29</v>
      </c>
      <c r="Q32" s="15">
        <v>23.27</v>
      </c>
      <c r="R32" s="15">
        <v>23.18</v>
      </c>
      <c r="S32" s="15">
        <v>23.18</v>
      </c>
      <c r="T32" s="15">
        <v>25</v>
      </c>
      <c r="U32" s="15">
        <v>35.03</v>
      </c>
      <c r="V32" s="15">
        <v>27.74</v>
      </c>
      <c r="W32" s="15">
        <v>23.88</v>
      </c>
      <c r="X32" s="15">
        <v>20.83</v>
      </c>
      <c r="Y32" s="16">
        <v>21.61</v>
      </c>
      <c r="AA32" s="13">
        <v>37170</v>
      </c>
      <c r="AB32" s="14">
        <v>19.89</v>
      </c>
      <c r="AC32" s="15">
        <v>18.29</v>
      </c>
      <c r="AD32" s="15">
        <v>17.788</v>
      </c>
      <c r="AE32" s="15">
        <v>17.399999999999999</v>
      </c>
      <c r="AF32" s="15">
        <v>16.14</v>
      </c>
      <c r="AG32" s="15">
        <v>19.47</v>
      </c>
      <c r="AH32" s="15">
        <v>18.010000000000002</v>
      </c>
      <c r="AI32" s="15">
        <v>18.16</v>
      </c>
      <c r="AJ32" s="15">
        <v>26.62</v>
      </c>
      <c r="AK32" s="15">
        <v>29.41</v>
      </c>
      <c r="AL32" s="15">
        <v>25.1</v>
      </c>
      <c r="AM32" s="15">
        <v>22.196000000000002</v>
      </c>
      <c r="AN32" s="15">
        <v>18.571999999999999</v>
      </c>
      <c r="AO32" s="15">
        <v>17.440000000000001</v>
      </c>
      <c r="AP32" s="15">
        <v>17.22</v>
      </c>
      <c r="AQ32" s="15">
        <v>16.97</v>
      </c>
      <c r="AR32" s="15">
        <v>16.010000000000002</v>
      </c>
      <c r="AS32" s="15">
        <v>17.690000000000001</v>
      </c>
      <c r="AT32" s="15">
        <v>18.190000000000001</v>
      </c>
      <c r="AU32" s="15">
        <v>25.67</v>
      </c>
      <c r="AV32" s="15">
        <v>22.52</v>
      </c>
      <c r="AW32" s="15">
        <v>23.67</v>
      </c>
      <c r="AX32" s="15">
        <v>17.82</v>
      </c>
      <c r="AY32" s="16">
        <v>17.95</v>
      </c>
    </row>
    <row r="33" spans="1:51" x14ac:dyDescent="0.2">
      <c r="A33" s="13">
        <v>37171</v>
      </c>
      <c r="B33" s="14">
        <v>18.98</v>
      </c>
      <c r="C33" s="15">
        <v>17</v>
      </c>
      <c r="D33" s="15">
        <v>16.14</v>
      </c>
      <c r="E33" s="15">
        <v>16</v>
      </c>
      <c r="F33" s="15">
        <v>16.04</v>
      </c>
      <c r="G33" s="15">
        <v>16.68</v>
      </c>
      <c r="H33" s="15">
        <v>17.12</v>
      </c>
      <c r="I33" s="15">
        <v>16.829999999999998</v>
      </c>
      <c r="J33" s="15">
        <v>20.11</v>
      </c>
      <c r="K33" s="15">
        <v>22.2</v>
      </c>
      <c r="L33" s="15">
        <v>23.06</v>
      </c>
      <c r="M33" s="15">
        <v>23.31</v>
      </c>
      <c r="N33" s="15">
        <v>22.6</v>
      </c>
      <c r="O33" s="15">
        <v>21.39</v>
      </c>
      <c r="P33" s="15">
        <v>22.03</v>
      </c>
      <c r="Q33" s="15">
        <v>21.56</v>
      </c>
      <c r="R33" s="15">
        <v>22.63</v>
      </c>
      <c r="S33" s="15">
        <v>26.05</v>
      </c>
      <c r="T33" s="15">
        <v>27.22</v>
      </c>
      <c r="U33" s="15">
        <v>34.69</v>
      </c>
      <c r="V33" s="15">
        <v>30.71</v>
      </c>
      <c r="W33" s="15">
        <v>26.72</v>
      </c>
      <c r="X33" s="15">
        <v>22.04</v>
      </c>
      <c r="Y33" s="16">
        <v>21.91</v>
      </c>
      <c r="AA33" s="13">
        <v>37171</v>
      </c>
      <c r="AB33" s="14">
        <v>16.61</v>
      </c>
      <c r="AC33" s="15">
        <v>14.86</v>
      </c>
      <c r="AD33" s="15">
        <v>15.01</v>
      </c>
      <c r="AE33" s="15">
        <v>13.48</v>
      </c>
      <c r="AF33" s="15">
        <v>14.96</v>
      </c>
      <c r="AG33" s="15">
        <v>16.82</v>
      </c>
      <c r="AH33" s="15">
        <v>16.47</v>
      </c>
      <c r="AI33" s="15">
        <v>14.62</v>
      </c>
      <c r="AJ33" s="15">
        <v>17.46</v>
      </c>
      <c r="AK33" s="15">
        <v>20.04</v>
      </c>
      <c r="AL33" s="15">
        <v>17.25</v>
      </c>
      <c r="AM33" s="15">
        <v>17.78</v>
      </c>
      <c r="AN33" s="15">
        <v>16.93</v>
      </c>
      <c r="AO33" s="15">
        <v>14.53</v>
      </c>
      <c r="AP33" s="15">
        <v>15.4</v>
      </c>
      <c r="AQ33" s="15">
        <v>17.62</v>
      </c>
      <c r="AR33" s="15">
        <v>17.84</v>
      </c>
      <c r="AS33" s="15">
        <v>17.32</v>
      </c>
      <c r="AT33" s="15">
        <v>21.28</v>
      </c>
      <c r="AU33" s="15">
        <v>32.212000000000003</v>
      </c>
      <c r="AV33" s="15">
        <v>29.58</v>
      </c>
      <c r="AW33" s="15">
        <v>20.98</v>
      </c>
      <c r="AX33" s="15">
        <v>22.4</v>
      </c>
      <c r="AY33" s="16">
        <v>17.63</v>
      </c>
    </row>
    <row r="34" spans="1:51" x14ac:dyDescent="0.2">
      <c r="A34" s="13">
        <v>37172</v>
      </c>
      <c r="B34" s="14">
        <v>18.309999999999999</v>
      </c>
      <c r="C34" s="15">
        <v>17.510000000000002</v>
      </c>
      <c r="D34" s="15">
        <v>17.13</v>
      </c>
      <c r="E34" s="15">
        <v>17.18</v>
      </c>
      <c r="F34" s="15">
        <v>18.12</v>
      </c>
      <c r="G34" s="15">
        <v>23.76</v>
      </c>
      <c r="H34" s="15">
        <v>31.72</v>
      </c>
      <c r="I34" s="15">
        <v>28.73</v>
      </c>
      <c r="J34" s="15">
        <v>28.65</v>
      </c>
      <c r="K34" s="15">
        <v>31.94</v>
      </c>
      <c r="L34" s="15">
        <v>32.090000000000003</v>
      </c>
      <c r="M34" s="15">
        <v>30</v>
      </c>
      <c r="N34" s="15">
        <v>28.97</v>
      </c>
      <c r="O34" s="15">
        <v>28.42</v>
      </c>
      <c r="P34" s="15">
        <v>26.42</v>
      </c>
      <c r="Q34" s="15">
        <v>26.12</v>
      </c>
      <c r="R34" s="15">
        <v>27.61</v>
      </c>
      <c r="S34" s="15">
        <v>30.38</v>
      </c>
      <c r="T34" s="15">
        <v>34.299999999999997</v>
      </c>
      <c r="U34" s="15">
        <v>42.69</v>
      </c>
      <c r="V34" s="15">
        <v>34.4</v>
      </c>
      <c r="W34" s="15">
        <v>28.68</v>
      </c>
      <c r="X34" s="15">
        <v>21.44</v>
      </c>
      <c r="Y34" s="16">
        <v>21.89</v>
      </c>
      <c r="AA34" s="13">
        <v>37172</v>
      </c>
      <c r="AB34" s="14">
        <v>15.66</v>
      </c>
      <c r="AC34" s="15">
        <v>15.58</v>
      </c>
      <c r="AD34" s="15">
        <v>14.71</v>
      </c>
      <c r="AE34" s="15">
        <v>16.66</v>
      </c>
      <c r="AF34" s="15">
        <v>16.649999999999999</v>
      </c>
      <c r="AG34" s="15">
        <v>17.52</v>
      </c>
      <c r="AH34" s="15">
        <v>26.948</v>
      </c>
      <c r="AI34" s="15">
        <v>20.725999999999999</v>
      </c>
      <c r="AJ34" s="15">
        <v>25.052</v>
      </c>
      <c r="AK34" s="15">
        <v>32.642000000000003</v>
      </c>
      <c r="AL34" s="15">
        <v>29.187999999999999</v>
      </c>
      <c r="AM34" s="15">
        <v>19.536000000000001</v>
      </c>
      <c r="AN34" s="15">
        <v>17.114000000000001</v>
      </c>
      <c r="AO34" s="15">
        <v>16.846</v>
      </c>
      <c r="AP34" s="15">
        <v>18.692</v>
      </c>
      <c r="AQ34" s="15">
        <v>16.552</v>
      </c>
      <c r="AR34" s="15">
        <v>17.192</v>
      </c>
      <c r="AS34" s="15">
        <v>16.878</v>
      </c>
      <c r="AT34" s="15">
        <v>17.98</v>
      </c>
      <c r="AU34" s="15">
        <v>20.111999999999998</v>
      </c>
      <c r="AV34" s="15">
        <v>28.074000000000002</v>
      </c>
      <c r="AW34" s="15">
        <v>24.25</v>
      </c>
      <c r="AX34" s="15">
        <v>20.73</v>
      </c>
      <c r="AY34" s="16">
        <v>27.13</v>
      </c>
    </row>
    <row r="35" spans="1:51" x14ac:dyDescent="0.2">
      <c r="A35" s="13">
        <v>37173</v>
      </c>
      <c r="B35" s="14">
        <v>18.940000000000001</v>
      </c>
      <c r="C35" s="15">
        <v>17.920000000000002</v>
      </c>
      <c r="D35" s="15">
        <v>18.02</v>
      </c>
      <c r="E35" s="15">
        <v>18.02</v>
      </c>
      <c r="F35" s="15">
        <v>19.079999999999998</v>
      </c>
      <c r="G35" s="15">
        <v>22.9</v>
      </c>
      <c r="H35" s="15">
        <v>29.94</v>
      </c>
      <c r="I35" s="15">
        <v>28.81</v>
      </c>
      <c r="J35" s="15">
        <v>25.98</v>
      </c>
      <c r="K35" s="15">
        <v>27.23</v>
      </c>
      <c r="L35" s="15">
        <v>25.91</v>
      </c>
      <c r="M35" s="15">
        <v>25.85</v>
      </c>
      <c r="N35" s="15">
        <v>25.55</v>
      </c>
      <c r="O35" s="15">
        <v>25.37</v>
      </c>
      <c r="P35" s="15">
        <v>24.31</v>
      </c>
      <c r="Q35" s="15">
        <v>24.1</v>
      </c>
      <c r="R35" s="15">
        <v>25.03</v>
      </c>
      <c r="S35" s="15">
        <v>24.35</v>
      </c>
      <c r="T35" s="15">
        <v>25.97</v>
      </c>
      <c r="U35" s="15">
        <v>31.18</v>
      </c>
      <c r="V35" s="15">
        <v>24.81</v>
      </c>
      <c r="W35" s="15">
        <v>23.46</v>
      </c>
      <c r="X35" s="15">
        <v>22.13</v>
      </c>
      <c r="Y35" s="16">
        <v>19.940000000000001</v>
      </c>
      <c r="AA35" s="13">
        <v>37173</v>
      </c>
      <c r="AB35" s="14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6"/>
    </row>
    <row r="36" spans="1:51" x14ac:dyDescent="0.2">
      <c r="A36" s="13">
        <v>37174</v>
      </c>
      <c r="B36" s="14">
        <v>19.29</v>
      </c>
      <c r="C36" s="15">
        <v>18</v>
      </c>
      <c r="D36" s="15">
        <v>17.079999999999998</v>
      </c>
      <c r="E36" s="15">
        <v>16.649999999999999</v>
      </c>
      <c r="F36" s="15">
        <v>19.11</v>
      </c>
      <c r="G36" s="15">
        <v>24.19</v>
      </c>
      <c r="H36" s="15">
        <v>36.380000000000003</v>
      </c>
      <c r="I36" s="15">
        <v>30.23</v>
      </c>
      <c r="J36" s="15">
        <v>32.33</v>
      </c>
      <c r="K36" s="15">
        <v>35.86</v>
      </c>
      <c r="L36" s="15">
        <v>37.19</v>
      </c>
      <c r="M36" s="15">
        <v>44.73</v>
      </c>
      <c r="N36" s="15">
        <v>36.33</v>
      </c>
      <c r="O36" s="15">
        <v>35.409999999999997</v>
      </c>
      <c r="P36" s="15">
        <v>32.57</v>
      </c>
      <c r="Q36" s="15">
        <v>32.340000000000003</v>
      </c>
      <c r="R36" s="15">
        <v>32.450000000000003</v>
      </c>
      <c r="S36" s="15">
        <v>33.24</v>
      </c>
      <c r="T36" s="15">
        <v>39.32</v>
      </c>
      <c r="U36" s="15">
        <v>57.81</v>
      </c>
      <c r="V36" s="15">
        <v>49.73</v>
      </c>
      <c r="W36" s="15">
        <v>35.700000000000003</v>
      </c>
      <c r="X36" s="15">
        <v>24.29</v>
      </c>
      <c r="Y36" s="16">
        <v>22.23</v>
      </c>
      <c r="AA36" s="13">
        <v>37174</v>
      </c>
      <c r="AB36" s="14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6"/>
    </row>
    <row r="37" spans="1:51" x14ac:dyDescent="0.2">
      <c r="A37" s="13">
        <v>37175</v>
      </c>
      <c r="B37" s="14">
        <v>18.5</v>
      </c>
      <c r="C37" s="15">
        <v>17.73</v>
      </c>
      <c r="D37" s="15">
        <v>15.73</v>
      </c>
      <c r="E37" s="15">
        <v>15.21</v>
      </c>
      <c r="F37" s="15">
        <v>18.239999999999998</v>
      </c>
      <c r="G37" s="15">
        <v>23.74</v>
      </c>
      <c r="H37" s="15">
        <v>39.200000000000003</v>
      </c>
      <c r="I37" s="15">
        <v>25.52</v>
      </c>
      <c r="J37" s="15">
        <v>24.03</v>
      </c>
      <c r="K37" s="15">
        <v>25.46</v>
      </c>
      <c r="L37" s="15">
        <v>25.5</v>
      </c>
      <c r="M37" s="15">
        <v>25.56</v>
      </c>
      <c r="N37" s="15">
        <v>25.54</v>
      </c>
      <c r="O37" s="15">
        <v>25.55</v>
      </c>
      <c r="P37" s="15">
        <v>25.77</v>
      </c>
      <c r="Q37" s="15">
        <v>25.48</v>
      </c>
      <c r="R37" s="15">
        <v>25.52</v>
      </c>
      <c r="S37" s="15">
        <v>25.2</v>
      </c>
      <c r="T37" s="15">
        <v>25.57</v>
      </c>
      <c r="U37" s="15">
        <v>28.98</v>
      </c>
      <c r="V37" s="15">
        <v>26.53</v>
      </c>
      <c r="W37" s="15">
        <v>21.66</v>
      </c>
      <c r="X37" s="15">
        <v>18.559999999999999</v>
      </c>
      <c r="Y37" s="16">
        <v>21.1</v>
      </c>
      <c r="AA37" s="13">
        <v>37175</v>
      </c>
      <c r="AB37" s="14">
        <v>16.600000000000001</v>
      </c>
      <c r="AC37" s="15">
        <v>15.33</v>
      </c>
      <c r="AD37" s="15">
        <v>15.3</v>
      </c>
      <c r="AE37" s="15">
        <v>15.41</v>
      </c>
      <c r="AF37" s="15">
        <v>16.579999999999998</v>
      </c>
      <c r="AG37" s="15">
        <v>21.96</v>
      </c>
      <c r="AH37" s="15">
        <v>40.799999999999997</v>
      </c>
      <c r="AI37" s="15">
        <v>29.821999999999999</v>
      </c>
      <c r="AJ37" s="15">
        <v>18.062000000000001</v>
      </c>
      <c r="AK37" s="15">
        <v>28.34</v>
      </c>
      <c r="AL37" s="15">
        <v>23.111999999999998</v>
      </c>
      <c r="AM37" s="15">
        <v>26.952000000000002</v>
      </c>
      <c r="AN37" s="15">
        <v>31.582000000000001</v>
      </c>
      <c r="AO37" s="15">
        <v>38.479999999999997</v>
      </c>
      <c r="AP37" s="15">
        <v>26.123999999999999</v>
      </c>
      <c r="AQ37" s="15">
        <v>25.696000000000002</v>
      </c>
      <c r="AR37" s="15">
        <v>29.012</v>
      </c>
      <c r="AS37" s="15">
        <v>17.175999999999998</v>
      </c>
      <c r="AT37" s="15">
        <v>27.026</v>
      </c>
      <c r="AU37" s="15">
        <v>44.334000000000003</v>
      </c>
      <c r="AV37" s="15">
        <v>36.661999999999999</v>
      </c>
      <c r="AW37" s="15">
        <v>22.84</v>
      </c>
      <c r="AX37" s="15">
        <v>18.96</v>
      </c>
      <c r="AY37" s="16">
        <v>17.2</v>
      </c>
    </row>
    <row r="38" spans="1:51" x14ac:dyDescent="0.2">
      <c r="A38" s="13">
        <v>37176</v>
      </c>
      <c r="B38" s="14">
        <v>19.04</v>
      </c>
      <c r="C38" s="15">
        <v>17.41</v>
      </c>
      <c r="D38" s="15">
        <v>16.16</v>
      </c>
      <c r="E38" s="15">
        <v>16</v>
      </c>
      <c r="F38" s="15">
        <v>17.399999999999999</v>
      </c>
      <c r="G38" s="15">
        <v>22.36</v>
      </c>
      <c r="H38" s="15">
        <v>32.450000000000003</v>
      </c>
      <c r="I38" s="15">
        <v>24.03</v>
      </c>
      <c r="J38" s="15">
        <v>25</v>
      </c>
      <c r="K38" s="15">
        <v>26.84</v>
      </c>
      <c r="L38" s="15">
        <v>30.26</v>
      </c>
      <c r="M38" s="15">
        <v>30.91</v>
      </c>
      <c r="N38" s="15">
        <v>30.86</v>
      </c>
      <c r="O38" s="15">
        <v>30.86</v>
      </c>
      <c r="P38" s="15">
        <v>29.74</v>
      </c>
      <c r="Q38" s="15">
        <v>26.42</v>
      </c>
      <c r="R38" s="15">
        <v>26.35</v>
      </c>
      <c r="S38" s="15">
        <v>28.92</v>
      </c>
      <c r="T38" s="15">
        <v>27.58</v>
      </c>
      <c r="U38" s="15">
        <v>32.49</v>
      </c>
      <c r="V38" s="15">
        <v>29.74</v>
      </c>
      <c r="W38" s="15">
        <v>25.93</v>
      </c>
      <c r="X38" s="15">
        <v>22.41</v>
      </c>
      <c r="Y38" s="16">
        <v>21.55</v>
      </c>
      <c r="AA38" s="13">
        <v>37176</v>
      </c>
      <c r="AB38" s="14">
        <v>16.420000000000002</v>
      </c>
      <c r="AC38" s="15">
        <v>14.71</v>
      </c>
      <c r="AD38" s="15">
        <v>14.64</v>
      </c>
      <c r="AE38" s="15">
        <v>15.03</v>
      </c>
      <c r="AF38" s="15">
        <v>16.25</v>
      </c>
      <c r="AG38" s="15">
        <v>17.16</v>
      </c>
      <c r="AH38" s="15">
        <v>17.649999999999999</v>
      </c>
      <c r="AI38" s="15">
        <v>21.422000000000001</v>
      </c>
      <c r="AJ38" s="15">
        <v>18.902000000000001</v>
      </c>
      <c r="AK38" s="15">
        <v>33.692</v>
      </c>
      <c r="AL38" s="15">
        <v>38.182000000000002</v>
      </c>
      <c r="AM38" s="15">
        <v>36.962000000000003</v>
      </c>
      <c r="AN38" s="15">
        <v>27.728000000000002</v>
      </c>
      <c r="AO38" s="15">
        <v>39.872</v>
      </c>
      <c r="AP38" s="15">
        <v>35.368000000000002</v>
      </c>
      <c r="AQ38" s="15">
        <v>32.917999999999999</v>
      </c>
      <c r="AR38" s="15">
        <v>27.376000000000001</v>
      </c>
      <c r="AS38" s="15">
        <v>18.754000000000001</v>
      </c>
      <c r="AT38" s="15">
        <v>22.61</v>
      </c>
      <c r="AU38" s="15">
        <v>32.159999999999997</v>
      </c>
      <c r="AV38" s="15">
        <v>27.1</v>
      </c>
      <c r="AW38" s="15">
        <v>20.329999999999998</v>
      </c>
      <c r="AX38" s="15">
        <v>17.96</v>
      </c>
      <c r="AY38" s="16">
        <v>17.03</v>
      </c>
    </row>
    <row r="39" spans="1:51" x14ac:dyDescent="0.2">
      <c r="A39" s="13">
        <v>37177</v>
      </c>
      <c r="B39" s="14">
        <v>20.3</v>
      </c>
      <c r="C39" s="15">
        <v>17.09</v>
      </c>
      <c r="D39" s="15">
        <v>16.53</v>
      </c>
      <c r="E39" s="15">
        <v>16.28</v>
      </c>
      <c r="F39" s="15">
        <v>16.239999999999998</v>
      </c>
      <c r="G39" s="15">
        <v>16.829999999999998</v>
      </c>
      <c r="H39" s="15">
        <v>17.52</v>
      </c>
      <c r="I39" s="15">
        <v>17.97</v>
      </c>
      <c r="J39" s="15">
        <v>23.64</v>
      </c>
      <c r="K39" s="15">
        <v>27.51</v>
      </c>
      <c r="L39" s="15">
        <v>31.19</v>
      </c>
      <c r="M39" s="15">
        <v>29.38</v>
      </c>
      <c r="N39" s="15">
        <v>26.56</v>
      </c>
      <c r="O39" s="15">
        <v>26.41</v>
      </c>
      <c r="P39" s="15">
        <v>25.89</v>
      </c>
      <c r="Q39" s="15">
        <v>25.51</v>
      </c>
      <c r="R39" s="15">
        <v>25.7</v>
      </c>
      <c r="S39" s="15">
        <v>25.19</v>
      </c>
      <c r="T39" s="15">
        <v>30.57</v>
      </c>
      <c r="U39" s="15">
        <v>48.76</v>
      </c>
      <c r="V39" s="15">
        <v>31.05</v>
      </c>
      <c r="W39" s="15">
        <v>27.32</v>
      </c>
      <c r="X39" s="15">
        <v>20.43</v>
      </c>
      <c r="Y39" s="16">
        <v>23</v>
      </c>
      <c r="AA39" s="13">
        <v>37177</v>
      </c>
      <c r="AB39" s="14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6"/>
    </row>
    <row r="40" spans="1:51" x14ac:dyDescent="0.2">
      <c r="A40" s="13">
        <v>37178</v>
      </c>
      <c r="B40" s="14">
        <v>17.8</v>
      </c>
      <c r="C40" s="15">
        <v>15.83</v>
      </c>
      <c r="D40" s="15">
        <v>14.77</v>
      </c>
      <c r="E40" s="15">
        <v>14.02</v>
      </c>
      <c r="F40" s="15">
        <v>14</v>
      </c>
      <c r="G40" s="15">
        <v>14.2</v>
      </c>
      <c r="H40" s="15">
        <v>15</v>
      </c>
      <c r="I40" s="15">
        <v>14.46</v>
      </c>
      <c r="J40" s="15">
        <v>18.12</v>
      </c>
      <c r="K40" s="15">
        <v>20</v>
      </c>
      <c r="L40" s="15">
        <v>20.9</v>
      </c>
      <c r="M40" s="15">
        <v>21.9</v>
      </c>
      <c r="N40" s="15">
        <v>22.13</v>
      </c>
      <c r="O40" s="15">
        <v>22.02</v>
      </c>
      <c r="P40" s="15">
        <v>21.16</v>
      </c>
      <c r="Q40" s="15">
        <v>20.6</v>
      </c>
      <c r="R40" s="15">
        <v>21.27</v>
      </c>
      <c r="S40" s="15">
        <v>22.42</v>
      </c>
      <c r="T40" s="15">
        <v>24.41</v>
      </c>
      <c r="U40" s="15">
        <v>40.43</v>
      </c>
      <c r="V40" s="15">
        <v>31.05</v>
      </c>
      <c r="W40" s="15">
        <v>23.4</v>
      </c>
      <c r="X40" s="15">
        <v>20.38</v>
      </c>
      <c r="Y40" s="16">
        <v>19.8</v>
      </c>
      <c r="AA40" s="13">
        <v>37178</v>
      </c>
      <c r="AB40" s="14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6"/>
    </row>
    <row r="41" spans="1:51" x14ac:dyDescent="0.2">
      <c r="A41" s="13">
        <v>37179</v>
      </c>
      <c r="B41" s="14">
        <v>17.170000000000002</v>
      </c>
      <c r="C41" s="15">
        <v>16.18</v>
      </c>
      <c r="D41" s="15">
        <v>15.73</v>
      </c>
      <c r="E41" s="15">
        <v>15.55</v>
      </c>
      <c r="F41" s="15">
        <v>16.61</v>
      </c>
      <c r="G41" s="15">
        <v>20.45</v>
      </c>
      <c r="H41" s="15">
        <v>25.55</v>
      </c>
      <c r="I41" s="15">
        <v>26.38</v>
      </c>
      <c r="J41" s="15">
        <v>26.48</v>
      </c>
      <c r="K41" s="15">
        <v>29.01</v>
      </c>
      <c r="L41" s="15">
        <v>27.84</v>
      </c>
      <c r="M41" s="15">
        <v>28.13</v>
      </c>
      <c r="N41" s="15">
        <v>27.53</v>
      </c>
      <c r="O41" s="15">
        <v>27.52</v>
      </c>
      <c r="P41" s="15">
        <v>27.35</v>
      </c>
      <c r="Q41" s="15">
        <v>25.59</v>
      </c>
      <c r="R41" s="15">
        <v>26.4</v>
      </c>
      <c r="S41" s="15">
        <v>27.34</v>
      </c>
      <c r="T41" s="15">
        <v>31.29</v>
      </c>
      <c r="U41" s="15">
        <v>39.32</v>
      </c>
      <c r="V41" s="15">
        <v>31.97</v>
      </c>
      <c r="W41" s="15">
        <v>26.53</v>
      </c>
      <c r="X41" s="15">
        <v>22.93</v>
      </c>
      <c r="Y41" s="16">
        <v>18.46</v>
      </c>
      <c r="AA41" s="13">
        <v>37179</v>
      </c>
      <c r="AB41" s="14">
        <v>15.47</v>
      </c>
      <c r="AC41" s="15">
        <v>14.28</v>
      </c>
      <c r="AD41" s="15">
        <v>12.36</v>
      </c>
      <c r="AE41" s="15">
        <v>11.58</v>
      </c>
      <c r="AF41" s="15">
        <v>14.02</v>
      </c>
      <c r="AG41" s="15">
        <v>14.73</v>
      </c>
      <c r="AH41" s="15">
        <v>17.062000000000001</v>
      </c>
      <c r="AI41" s="15">
        <v>17.52</v>
      </c>
      <c r="AJ41" s="15">
        <v>17.175999999999998</v>
      </c>
      <c r="AK41" s="15">
        <v>24.564</v>
      </c>
      <c r="AL41" s="15">
        <v>27.106000000000002</v>
      </c>
      <c r="AM41" s="15">
        <v>28.245999999999999</v>
      </c>
      <c r="AN41" s="15">
        <v>26.757999999999999</v>
      </c>
      <c r="AO41" s="15">
        <v>31.838000000000001</v>
      </c>
      <c r="AP41" s="15">
        <v>27.334</v>
      </c>
      <c r="AQ41" s="15">
        <v>25.725999999999999</v>
      </c>
      <c r="AR41" s="15">
        <v>26.417999999999999</v>
      </c>
      <c r="AS41" s="15">
        <v>22.931999999999999</v>
      </c>
      <c r="AT41" s="15">
        <v>20.512</v>
      </c>
      <c r="AU41" s="15">
        <v>28.192</v>
      </c>
      <c r="AV41" s="15">
        <v>26.553999999999998</v>
      </c>
      <c r="AW41" s="15">
        <v>20.88</v>
      </c>
      <c r="AX41" s="15">
        <v>16.18</v>
      </c>
      <c r="AY41" s="16">
        <v>16.260000000000002</v>
      </c>
    </row>
    <row r="42" spans="1:51" x14ac:dyDescent="0.2">
      <c r="A42" s="17">
        <v>37180</v>
      </c>
      <c r="B42" s="18">
        <v>17</v>
      </c>
      <c r="C42" s="19">
        <v>15.72</v>
      </c>
      <c r="D42" s="19">
        <v>15.48</v>
      </c>
      <c r="E42" s="19">
        <v>15.02</v>
      </c>
      <c r="F42" s="19">
        <v>15.78</v>
      </c>
      <c r="G42" s="19">
        <v>18.5</v>
      </c>
      <c r="H42" s="19">
        <v>23.25</v>
      </c>
      <c r="I42" s="19">
        <v>21.99</v>
      </c>
      <c r="J42" s="19">
        <v>24</v>
      </c>
      <c r="K42" s="19">
        <v>26</v>
      </c>
      <c r="L42" s="19">
        <v>25.57</v>
      </c>
      <c r="M42" s="19">
        <v>24.39</v>
      </c>
      <c r="N42" s="19">
        <v>23.92</v>
      </c>
      <c r="O42" s="19">
        <v>25.31</v>
      </c>
      <c r="P42" s="19">
        <v>24.29</v>
      </c>
      <c r="Q42" s="19">
        <v>23.73</v>
      </c>
      <c r="R42" s="19">
        <v>23.61</v>
      </c>
      <c r="S42" s="19">
        <v>24.24</v>
      </c>
      <c r="T42" s="19">
        <v>33.729999999999997</v>
      </c>
      <c r="U42" s="19">
        <v>36.869999999999997</v>
      </c>
      <c r="V42" s="19">
        <v>28.48</v>
      </c>
      <c r="W42" s="19">
        <v>22.87</v>
      </c>
      <c r="X42" s="19">
        <v>19.93</v>
      </c>
      <c r="Y42" s="20">
        <v>18.38</v>
      </c>
      <c r="AA42" s="17">
        <v>37180</v>
      </c>
      <c r="AB42" s="18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20"/>
    </row>
    <row r="44" spans="1:51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51" x14ac:dyDescent="0.2">
      <c r="B45" s="15">
        <f>AVERAGE(B12:B40)</f>
        <v>17.925517241379314</v>
      </c>
      <c r="C45" s="15">
        <f t="shared" ref="C45:Y45" si="0">AVERAGE(C12:C40)</f>
        <v>16.427241379310345</v>
      </c>
      <c r="D45" s="15">
        <f t="shared" si="0"/>
        <v>15.28206896551724</v>
      </c>
      <c r="E45" s="15">
        <f t="shared" si="0"/>
        <v>14.951034482758613</v>
      </c>
      <c r="F45" s="15">
        <f t="shared" si="0"/>
        <v>15.63</v>
      </c>
      <c r="G45" s="15">
        <f t="shared" si="0"/>
        <v>18.982758620689658</v>
      </c>
      <c r="H45" s="15">
        <f t="shared" si="0"/>
        <v>23.791034482758626</v>
      </c>
      <c r="I45" s="15">
        <f t="shared" si="0"/>
        <v>23.044482758620685</v>
      </c>
      <c r="J45" s="15">
        <f t="shared" si="0"/>
        <v>24.383448275862069</v>
      </c>
      <c r="K45" s="15">
        <f t="shared" si="0"/>
        <v>26.363103448275869</v>
      </c>
      <c r="L45" s="15">
        <f t="shared" si="0"/>
        <v>27.841379310344827</v>
      </c>
      <c r="M45" s="15">
        <f t="shared" si="0"/>
        <v>28.287241379310341</v>
      </c>
      <c r="N45" s="15">
        <f t="shared" si="0"/>
        <v>27.908275862068958</v>
      </c>
      <c r="O45" s="15">
        <f t="shared" si="0"/>
        <v>28.278965517241367</v>
      </c>
      <c r="P45" s="15">
        <f t="shared" si="0"/>
        <v>27.887931034482751</v>
      </c>
      <c r="Q45" s="15">
        <f t="shared" si="0"/>
        <v>28.090344827586211</v>
      </c>
      <c r="R45" s="15">
        <f t="shared" si="0"/>
        <v>28.410344827586208</v>
      </c>
      <c r="S45" s="15">
        <f t="shared" si="0"/>
        <v>28.440344827586202</v>
      </c>
      <c r="T45" s="15">
        <f t="shared" si="0"/>
        <v>26.601034482758628</v>
      </c>
      <c r="U45" s="15">
        <f t="shared" si="0"/>
        <v>33.531379310344825</v>
      </c>
      <c r="V45" s="15">
        <f t="shared" si="0"/>
        <v>29.622413793103444</v>
      </c>
      <c r="W45" s="15">
        <f t="shared" si="0"/>
        <v>25.252068965517243</v>
      </c>
      <c r="X45" s="15">
        <f t="shared" si="0"/>
        <v>21.103793103448272</v>
      </c>
      <c r="Y45" s="15">
        <f t="shared" si="0"/>
        <v>19.791034482758619</v>
      </c>
      <c r="AA45" s="15">
        <f>AVERAGE(I45:X45)</f>
        <v>27.190409482758618</v>
      </c>
      <c r="AB45" s="15">
        <f>AVERAGE(B45:H45,Y45)</f>
        <v>17.847586206896551</v>
      </c>
      <c r="AC45" s="15">
        <f>AVERAGE(B45:Y45)</f>
        <v>24.076135057471262</v>
      </c>
    </row>
    <row r="46" spans="1:51" x14ac:dyDescent="0.2">
      <c r="B46" s="15">
        <f>AVERAGE(B31:B40)</f>
        <v>19.122000000000003</v>
      </c>
      <c r="C46" s="15">
        <f t="shared" ref="C46:Y46" si="1">AVERAGE(C31:C40)</f>
        <v>17.432000000000002</v>
      </c>
      <c r="D46" s="15">
        <f t="shared" si="1"/>
        <v>16.594000000000001</v>
      </c>
      <c r="E46" s="15">
        <f t="shared" si="1"/>
        <v>16.252000000000002</v>
      </c>
      <c r="F46" s="15">
        <f t="shared" si="1"/>
        <v>17.154</v>
      </c>
      <c r="G46" s="15">
        <f t="shared" si="1"/>
        <v>20.428999999999995</v>
      </c>
      <c r="H46" s="15">
        <f t="shared" si="1"/>
        <v>26.773000000000003</v>
      </c>
      <c r="I46" s="15">
        <f t="shared" si="1"/>
        <v>23.242000000000001</v>
      </c>
      <c r="J46" s="15">
        <f t="shared" si="1"/>
        <v>24.898000000000003</v>
      </c>
      <c r="K46" s="15">
        <f t="shared" si="1"/>
        <v>27.393999999999998</v>
      </c>
      <c r="L46" s="15">
        <f t="shared" si="1"/>
        <v>28.731999999999999</v>
      </c>
      <c r="M46" s="15">
        <f t="shared" si="1"/>
        <v>29.35</v>
      </c>
      <c r="N46" s="15">
        <f t="shared" si="1"/>
        <v>27.643000000000001</v>
      </c>
      <c r="O46" s="15">
        <f t="shared" si="1"/>
        <v>27.368000000000002</v>
      </c>
      <c r="P46" s="15">
        <f t="shared" si="1"/>
        <v>26.833000000000006</v>
      </c>
      <c r="Q46" s="15">
        <f t="shared" si="1"/>
        <v>26.286000000000001</v>
      </c>
      <c r="R46" s="15">
        <f t="shared" si="1"/>
        <v>26.238</v>
      </c>
      <c r="S46" s="15">
        <f t="shared" si="1"/>
        <v>27.407999999999998</v>
      </c>
      <c r="T46" s="15">
        <f t="shared" si="1"/>
        <v>29.338999999999999</v>
      </c>
      <c r="U46" s="15">
        <f t="shared" si="1"/>
        <v>39.204000000000001</v>
      </c>
      <c r="V46" s="15">
        <f t="shared" si="1"/>
        <v>31.952000000000005</v>
      </c>
      <c r="W46" s="15">
        <f t="shared" si="1"/>
        <v>26.719000000000001</v>
      </c>
      <c r="X46" s="15">
        <f t="shared" si="1"/>
        <v>21.536999999999999</v>
      </c>
      <c r="Y46" s="15">
        <f t="shared" si="1"/>
        <v>21.523000000000003</v>
      </c>
      <c r="AA46" s="15">
        <f>AVERAGE(I46:X46)</f>
        <v>27.758937499999998</v>
      </c>
      <c r="AB46" s="15">
        <f>AVERAGE(B46:H46,Y46)</f>
        <v>19.409875</v>
      </c>
      <c r="AC46" s="15">
        <f>AVERAGE(B46:Y46)</f>
        <v>24.975916666666674</v>
      </c>
    </row>
    <row r="47" spans="1:51" x14ac:dyDescent="0.2">
      <c r="B47" s="15">
        <f>AVERAGE(B38:B40)</f>
        <v>19.046666666666667</v>
      </c>
      <c r="C47" s="15">
        <f t="shared" ref="C47:Y47" si="2">AVERAGE(C38:C40)</f>
        <v>16.776666666666667</v>
      </c>
      <c r="D47" s="15">
        <f t="shared" si="2"/>
        <v>15.819999999999999</v>
      </c>
      <c r="E47" s="15">
        <f t="shared" si="2"/>
        <v>15.433333333333332</v>
      </c>
      <c r="F47" s="15">
        <f t="shared" si="2"/>
        <v>15.88</v>
      </c>
      <c r="G47" s="15">
        <f t="shared" si="2"/>
        <v>17.796666666666667</v>
      </c>
      <c r="H47" s="15">
        <f t="shared" si="2"/>
        <v>21.656666666666666</v>
      </c>
      <c r="I47" s="15">
        <f t="shared" si="2"/>
        <v>18.82</v>
      </c>
      <c r="J47" s="15">
        <f t="shared" si="2"/>
        <v>22.253333333333334</v>
      </c>
      <c r="K47" s="15">
        <f t="shared" si="2"/>
        <v>24.783333333333331</v>
      </c>
      <c r="L47" s="15">
        <f t="shared" si="2"/>
        <v>27.45</v>
      </c>
      <c r="M47" s="15">
        <f t="shared" si="2"/>
        <v>27.396666666666665</v>
      </c>
      <c r="N47" s="15">
        <f t="shared" si="2"/>
        <v>26.516666666666666</v>
      </c>
      <c r="O47" s="15">
        <f t="shared" si="2"/>
        <v>26.429999999999996</v>
      </c>
      <c r="P47" s="15">
        <f t="shared" si="2"/>
        <v>25.596666666666664</v>
      </c>
      <c r="Q47" s="15">
        <f t="shared" si="2"/>
        <v>24.176666666666666</v>
      </c>
      <c r="R47" s="15">
        <f t="shared" si="2"/>
        <v>24.439999999999998</v>
      </c>
      <c r="S47" s="15">
        <f t="shared" si="2"/>
        <v>25.51</v>
      </c>
      <c r="T47" s="15">
        <f t="shared" si="2"/>
        <v>27.52</v>
      </c>
      <c r="U47" s="15">
        <f t="shared" si="2"/>
        <v>40.56</v>
      </c>
      <c r="V47" s="15">
        <f t="shared" si="2"/>
        <v>30.613333333333333</v>
      </c>
      <c r="W47" s="15">
        <f t="shared" si="2"/>
        <v>25.55</v>
      </c>
      <c r="X47" s="15">
        <f t="shared" si="2"/>
        <v>21.073333333333334</v>
      </c>
      <c r="Y47" s="15">
        <f t="shared" si="2"/>
        <v>21.45</v>
      </c>
      <c r="AA47" s="15">
        <f>AVERAGE(I47:X47)</f>
        <v>26.168125</v>
      </c>
      <c r="AB47" s="15">
        <f>AVERAGE(B47:H47,Y47)</f>
        <v>17.982499999999998</v>
      </c>
      <c r="AC47" s="15">
        <f>AVERAGE(B47:Y47)</f>
        <v>23.439583333333335</v>
      </c>
    </row>
    <row r="48" spans="1:51" x14ac:dyDescent="0.2">
      <c r="B48" s="15">
        <f>B40</f>
        <v>17.8</v>
      </c>
      <c r="C48" s="15">
        <f t="shared" ref="C48:Y48" si="3">C40</f>
        <v>15.83</v>
      </c>
      <c r="D48" s="15">
        <f t="shared" si="3"/>
        <v>14.77</v>
      </c>
      <c r="E48" s="15">
        <f t="shared" si="3"/>
        <v>14.02</v>
      </c>
      <c r="F48" s="15">
        <f t="shared" si="3"/>
        <v>14</v>
      </c>
      <c r="G48" s="15">
        <f t="shared" si="3"/>
        <v>14.2</v>
      </c>
      <c r="H48" s="15">
        <f t="shared" si="3"/>
        <v>15</v>
      </c>
      <c r="I48" s="15">
        <f t="shared" si="3"/>
        <v>14.46</v>
      </c>
      <c r="J48" s="15">
        <f t="shared" si="3"/>
        <v>18.12</v>
      </c>
      <c r="K48" s="15">
        <f t="shared" si="3"/>
        <v>20</v>
      </c>
      <c r="L48" s="15">
        <f t="shared" si="3"/>
        <v>20.9</v>
      </c>
      <c r="M48" s="15">
        <f t="shared" si="3"/>
        <v>21.9</v>
      </c>
      <c r="N48" s="15">
        <f t="shared" si="3"/>
        <v>22.13</v>
      </c>
      <c r="O48" s="15">
        <f t="shared" si="3"/>
        <v>22.02</v>
      </c>
      <c r="P48" s="15">
        <f t="shared" si="3"/>
        <v>21.16</v>
      </c>
      <c r="Q48" s="15">
        <f t="shared" si="3"/>
        <v>20.6</v>
      </c>
      <c r="R48" s="15">
        <f t="shared" si="3"/>
        <v>21.27</v>
      </c>
      <c r="S48" s="15">
        <f t="shared" si="3"/>
        <v>22.42</v>
      </c>
      <c r="T48" s="15">
        <f t="shared" si="3"/>
        <v>24.41</v>
      </c>
      <c r="U48" s="15">
        <f t="shared" si="3"/>
        <v>40.43</v>
      </c>
      <c r="V48" s="15">
        <f t="shared" si="3"/>
        <v>31.05</v>
      </c>
      <c r="W48" s="15">
        <f t="shared" si="3"/>
        <v>23.4</v>
      </c>
      <c r="X48" s="15">
        <f t="shared" si="3"/>
        <v>20.38</v>
      </c>
      <c r="Y48" s="15">
        <f t="shared" si="3"/>
        <v>19.8</v>
      </c>
      <c r="AA48" s="15">
        <f>AVERAGE(I48:X48)</f>
        <v>22.790624999999999</v>
      </c>
      <c r="AB48" s="15">
        <f>AVERAGE(B48:H48,Y48)</f>
        <v>15.6775</v>
      </c>
      <c r="AC48" s="15">
        <f>AVERAGE(B48:Y48)</f>
        <v>20.419583333333339</v>
      </c>
    </row>
  </sheetData>
  <phoneticPr fontId="0" type="noConversion"/>
  <conditionalFormatting sqref="AA44:AC48">
    <cfRule type="cellIs" dxfId="1" priority="1" stopIfTrue="1" operator="greaterThan">
      <formula>10</formula>
    </cfRule>
    <cfRule type="cellIs" dxfId="0" priority="2" stopIfTrue="1" operator="lessThanOrEqual">
      <formula>-5</formula>
    </cfRule>
  </conditionalFormatting>
  <pageMargins left="0.75" right="0.75" top="1" bottom="1" header="0.5" footer="0.5"/>
  <pageSetup scale="69" orientation="landscape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WHUB RT Pricing</vt:lpstr>
      <vt:lpstr>RT NYPPW - RT ZONE P</vt:lpstr>
      <vt:lpstr>DA NYPPW - RT ZONE P</vt:lpstr>
      <vt:lpstr>RTPJM Vs DA NYZp</vt:lpstr>
      <vt:lpstr>DAPJM Vs DA NYZp</vt:lpstr>
      <vt:lpstr>NYISOZone P Prices</vt:lpstr>
      <vt:lpstr>NYPPWPrices</vt:lpstr>
      <vt:lpstr>'DA NYPPW - RT ZONE P'!nar</vt:lpstr>
      <vt:lpstr>'RT NYPPW - RT ZONE P'!nar</vt:lpstr>
      <vt:lpstr>'RTPJM Vs DA NYZp'!nar</vt:lpstr>
      <vt:lpstr>'WHUB RT Pricing'!nar</vt:lpstr>
      <vt:lpstr>nar</vt:lpstr>
      <vt:lpstr>'DA NYPPW - RT ZONE P'!Print_Area</vt:lpstr>
      <vt:lpstr>'DAPJM Vs DA NYZp'!Print_Area</vt:lpstr>
      <vt:lpstr>NYPPWPrices!Print_Area</vt:lpstr>
      <vt:lpstr>'RT NYPPW - RT ZONE P'!Print_Area</vt:lpstr>
      <vt:lpstr>'RTPJM Vs DA NYZp'!Print_Area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jmiller</dc:creator>
  <cp:lastModifiedBy>Felienne</cp:lastModifiedBy>
  <cp:lastPrinted>2001-05-08T18:07:47Z</cp:lastPrinted>
  <dcterms:created xsi:type="dcterms:W3CDTF">2001-03-28T20:04:14Z</dcterms:created>
  <dcterms:modified xsi:type="dcterms:W3CDTF">2014-09-03T15:01:18Z</dcterms:modified>
</cp:coreProperties>
</file>