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" yWindow="255" windowWidth="13980" windowHeight="81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3" i="1" l="1"/>
  <c r="C19" i="1" s="1"/>
  <c r="G13" i="1" s="1"/>
  <c r="C18" i="1"/>
  <c r="G17" i="1" l="1"/>
  <c r="G18" i="1" s="1"/>
  <c r="G19" i="1" s="1"/>
  <c r="G20" i="1" s="1"/>
  <c r="G21" i="1" s="1"/>
</calcChain>
</file>

<file path=xl/sharedStrings.xml><?xml version="1.0" encoding="utf-8"?>
<sst xmlns="http://schemas.openxmlformats.org/spreadsheetml/2006/main" count="22" uniqueCount="21">
  <si>
    <t>CGAS</t>
  </si>
  <si>
    <t>FTS</t>
  </si>
  <si>
    <t>Index</t>
  </si>
  <si>
    <t>Storage Injection:</t>
  </si>
  <si>
    <t>Index Prem</t>
  </si>
  <si>
    <t>Comm</t>
  </si>
  <si>
    <t>Inj Comm</t>
  </si>
  <si>
    <t>Surcharges</t>
  </si>
  <si>
    <t>Fuel</t>
  </si>
  <si>
    <t>Transport</t>
  </si>
  <si>
    <t>+.04</t>
  </si>
  <si>
    <t>Deal 227081, 227113</t>
  </si>
  <si>
    <t>+.05</t>
  </si>
  <si>
    <t>+.06</t>
  </si>
  <si>
    <t>NYMX</t>
  </si>
  <si>
    <t>Basis</t>
  </si>
  <si>
    <t>&lt;=== Dick, input numbers here</t>
  </si>
  <si>
    <t>Demand</t>
  </si>
  <si>
    <t>Volume</t>
  </si>
  <si>
    <t>250000 to 500000</t>
  </si>
  <si>
    <t>below 250000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</si>
</sst>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\(&quot;$&quot;#,##0.0000\)"/>
    <numFmt numFmtId="165" formatCode="0.0000%"/>
    <numFmt numFmtId="167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 applyAlignment="1" applyProtection="1">
      <alignment vertical="top"/>
      <protection locked="0"/>
    </xf>
    <xf numFmtId="0" fontId="2" fillId="0" borderId="0" xfId="0" applyFont="1" applyFill="1"/>
    <xf numFmtId="0" fontId="3" fillId="0" borderId="0" xfId="0" applyFont="1" applyFill="1"/>
    <xf numFmtId="164" fontId="3" fillId="0" borderId="0" xfId="0" applyNumberFormat="1" applyFont="1" applyFill="1"/>
    <xf numFmtId="165" fontId="3" fillId="0" borderId="0" xfId="3" applyNumberFormat="1" applyFont="1" applyFill="1"/>
    <xf numFmtId="164" fontId="3" fillId="0" borderId="1" xfId="0" applyNumberFormat="1" applyFont="1" applyFill="1" applyBorder="1"/>
    <xf numFmtId="164" fontId="3" fillId="0" borderId="2" xfId="0" applyNumberFormat="1" applyFont="1" applyFill="1" applyBorder="1"/>
    <xf numFmtId="43" fontId="0" fillId="0" borderId="0" xfId="1" applyFont="1" applyFill="1" applyAlignment="1" applyProtection="1">
      <alignment vertical="top"/>
      <protection locked="0"/>
    </xf>
    <xf numFmtId="164" fontId="3" fillId="0" borderId="0" xfId="0" applyNumberFormat="1" applyFont="1" applyFill="1" applyBorder="1"/>
    <xf numFmtId="164" fontId="0" fillId="0" borderId="0" xfId="0" applyNumberFormat="1" applyFill="1" applyAlignment="1" applyProtection="1">
      <alignment vertical="top"/>
      <protection locked="0"/>
    </xf>
    <xf numFmtId="9" fontId="3" fillId="0" borderId="0" xfId="3" applyFont="1" applyFill="1"/>
    <xf numFmtId="7" fontId="3" fillId="0" borderId="0" xfId="0" applyNumberFormat="1" applyFont="1" applyFill="1"/>
    <xf numFmtId="0" fontId="3" fillId="0" borderId="0" xfId="0" applyFont="1" applyFill="1" applyBorder="1"/>
    <xf numFmtId="167" fontId="3" fillId="2" borderId="0" xfId="2" applyNumberFormat="1" applyFont="1" applyFill="1"/>
    <xf numFmtId="0" fontId="4" fillId="0" borderId="0" xfId="0" applyFont="1" applyFill="1" applyAlignment="1" applyProtection="1">
      <alignment vertical="top"/>
      <protection locked="0"/>
    </xf>
    <xf numFmtId="0" fontId="0" fillId="3" borderId="0" xfId="0" applyFill="1" applyAlignment="1" applyProtection="1">
      <alignment vertical="top"/>
      <protection locked="0"/>
    </xf>
    <xf numFmtId="0" fontId="0" fillId="3" borderId="0" xfId="0" quotePrefix="1" applyFill="1" applyAlignment="1" applyProtection="1">
      <alignment vertical="top"/>
      <protection locked="0"/>
    </xf>
    <xf numFmtId="0" fontId="0" fillId="4" borderId="0" xfId="0" applyFill="1" applyAlignment="1" applyProtection="1">
      <alignment vertical="top"/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2"/>
  <sheetViews>
    <sheetView tabSelected="1" workbookViewId="0">
      <selection activeCell="I17" sqref="I17"/>
    </sheetView>
  </sheetViews>
  <sheetFormatPr defaultRowHeight="12.75" x14ac:dyDescent="0.2"/>
  <sheetData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2" t="s">
        <v>0</v>
      </c>
      <c r="B9" s="3"/>
      <c r="C9" s="3" t="s">
        <v>1</v>
      </c>
      <c r="D9" s="3"/>
      <c r="E9" s="1"/>
      <c r="F9" s="1"/>
      <c r="G9" s="1"/>
      <c r="H9" s="1"/>
      <c r="I9" s="1"/>
      <c r="J9" s="1"/>
    </row>
    <row r="10" spans="1:10" x14ac:dyDescent="0.2">
      <c r="A10" s="2"/>
      <c r="B10" s="3" t="s">
        <v>14</v>
      </c>
      <c r="C10" s="14">
        <v>5.2050000000000001</v>
      </c>
      <c r="D10" s="3"/>
      <c r="E10" s="15" t="s">
        <v>16</v>
      </c>
      <c r="F10" s="1"/>
      <c r="G10" s="1"/>
      <c r="H10" s="1"/>
      <c r="I10" s="1"/>
      <c r="J10" s="1"/>
    </row>
    <row r="11" spans="1:10" x14ac:dyDescent="0.2">
      <c r="A11" s="2"/>
      <c r="B11" s="3" t="s">
        <v>15</v>
      </c>
      <c r="C11" s="14">
        <v>0.28000000000000003</v>
      </c>
      <c r="D11" s="3"/>
      <c r="E11" s="1"/>
      <c r="F11" s="1"/>
      <c r="G11" s="1"/>
      <c r="H11" s="1"/>
      <c r="I11" s="1"/>
      <c r="J11" s="1"/>
    </row>
    <row r="12" spans="1:10" x14ac:dyDescent="0.2">
      <c r="A12" s="2"/>
      <c r="B12" s="3"/>
      <c r="C12" s="3"/>
      <c r="D12" s="3"/>
      <c r="E12" s="1"/>
      <c r="F12" s="1"/>
      <c r="G12" s="1"/>
      <c r="H12" s="1"/>
      <c r="I12" s="1"/>
      <c r="J12" s="1"/>
    </row>
    <row r="13" spans="1:10" x14ac:dyDescent="0.2">
      <c r="A13" s="3" t="s">
        <v>2</v>
      </c>
      <c r="B13" s="3"/>
      <c r="C13" s="4">
        <f>+C11+C10</f>
        <v>5.4850000000000003</v>
      </c>
      <c r="D13" s="3"/>
      <c r="E13" s="1" t="s">
        <v>3</v>
      </c>
      <c r="F13" s="1"/>
      <c r="G13" s="4">
        <f>+C19</f>
        <v>5.6377000000000006</v>
      </c>
      <c r="H13" s="1"/>
      <c r="I13" s="1"/>
      <c r="J13" s="1"/>
    </row>
    <row r="14" spans="1:10" x14ac:dyDescent="0.2">
      <c r="A14" s="3" t="s">
        <v>4</v>
      </c>
      <c r="B14" s="3"/>
      <c r="C14" s="4">
        <v>7.4999999999999997E-3</v>
      </c>
      <c r="D14" s="13"/>
      <c r="E14" s="1"/>
      <c r="F14" s="1"/>
      <c r="G14" s="4">
        <v>0</v>
      </c>
      <c r="H14" s="1"/>
      <c r="I14" s="1"/>
      <c r="J14" s="1"/>
    </row>
    <row r="15" spans="1:10" x14ac:dyDescent="0.2">
      <c r="A15" s="3" t="s">
        <v>5</v>
      </c>
      <c r="B15" s="3"/>
      <c r="C15" s="4">
        <v>1.3299999999999999E-2</v>
      </c>
      <c r="D15" s="13"/>
      <c r="E15" s="1" t="s">
        <v>6</v>
      </c>
      <c r="F15" s="1"/>
      <c r="G15" s="4">
        <v>1.5299999999999999E-2</v>
      </c>
      <c r="H15" s="1"/>
      <c r="I15" s="1"/>
      <c r="J15" s="1"/>
    </row>
    <row r="16" spans="1:10" x14ac:dyDescent="0.2">
      <c r="A16" s="3" t="s">
        <v>7</v>
      </c>
      <c r="B16" s="3"/>
      <c r="C16" s="4">
        <v>9.4000000000000004E-3</v>
      </c>
      <c r="D16" s="13"/>
      <c r="E16" s="1" t="s">
        <v>8</v>
      </c>
      <c r="F16" s="1"/>
      <c r="G16" s="5">
        <v>1.6999999999999999E-3</v>
      </c>
      <c r="H16" s="1"/>
      <c r="I16" s="1"/>
      <c r="J16" s="1"/>
    </row>
    <row r="17" spans="1:10" x14ac:dyDescent="0.2">
      <c r="A17" s="3" t="s">
        <v>8</v>
      </c>
      <c r="B17" s="3"/>
      <c r="C17" s="5">
        <v>2.1839999999999998E-2</v>
      </c>
      <c r="D17" s="13"/>
      <c r="E17" s="1"/>
      <c r="F17" s="1"/>
      <c r="G17" s="6">
        <f>ROUND(+G13/(1-G16)+G15,4)-G13</f>
        <v>2.48999999999997E-2</v>
      </c>
      <c r="H17" s="1"/>
      <c r="I17" s="1"/>
      <c r="J17" s="1"/>
    </row>
    <row r="18" spans="1:10" ht="13.5" thickBot="1" x14ac:dyDescent="0.25">
      <c r="A18" s="3" t="s">
        <v>9</v>
      </c>
      <c r="B18" s="3"/>
      <c r="C18" s="6">
        <f>ROUND(+C13/(1-C17)+(C15+C16),4)-C13</f>
        <v>0.1452</v>
      </c>
      <c r="D18" s="13"/>
      <c r="E18" s="1"/>
      <c r="F18" s="1"/>
      <c r="G18" s="7">
        <f>G13+G17</f>
        <v>5.6626000000000003</v>
      </c>
      <c r="H18" s="16" t="s">
        <v>17</v>
      </c>
      <c r="I18" s="18" t="s">
        <v>18</v>
      </c>
      <c r="J18" s="8"/>
    </row>
    <row r="19" spans="1:10" ht="14.25" thickTop="1" thickBot="1" x14ac:dyDescent="0.25">
      <c r="A19" s="3"/>
      <c r="B19" s="3"/>
      <c r="C19" s="7">
        <f>SUM(C13,C14,C18)</f>
        <v>5.6377000000000006</v>
      </c>
      <c r="D19" s="13"/>
      <c r="E19" s="1"/>
      <c r="F19" s="1"/>
      <c r="G19" s="9">
        <f>+G18+0.04</f>
        <v>5.7026000000000003</v>
      </c>
      <c r="H19" s="17" t="s">
        <v>10</v>
      </c>
      <c r="I19" s="18">
        <v>500000</v>
      </c>
      <c r="J19" s="8"/>
    </row>
    <row r="20" spans="1:10" ht="13.5" thickTop="1" x14ac:dyDescent="0.2">
      <c r="A20" s="3" t="s">
        <v>11</v>
      </c>
      <c r="B20" s="3"/>
      <c r="C20" s="3"/>
      <c r="D20" s="13"/>
      <c r="E20" s="3"/>
      <c r="F20" s="1"/>
      <c r="G20" s="10">
        <f>+G19+0.01</f>
        <v>5.7126000000000001</v>
      </c>
      <c r="H20" s="17" t="s">
        <v>12</v>
      </c>
      <c r="I20" s="18" t="s">
        <v>19</v>
      </c>
      <c r="J20" s="8"/>
    </row>
    <row r="21" spans="1:10" x14ac:dyDescent="0.2">
      <c r="A21" s="3"/>
      <c r="B21" s="3"/>
      <c r="C21" s="11"/>
      <c r="D21" s="13"/>
      <c r="E21" s="3"/>
      <c r="F21" s="1"/>
      <c r="G21" s="10">
        <f>+G20+0.01</f>
        <v>5.7225999999999999</v>
      </c>
      <c r="H21" s="17" t="s">
        <v>13</v>
      </c>
      <c r="I21" s="18" t="s">
        <v>20</v>
      </c>
      <c r="J21" s="8"/>
    </row>
    <row r="22" spans="1:10" x14ac:dyDescent="0.2">
      <c r="A22" s="3"/>
      <c r="B22" s="3"/>
      <c r="C22" s="12"/>
      <c r="D22" s="3"/>
      <c r="E22" s="3"/>
      <c r="F22" s="1"/>
      <c r="G22" s="1"/>
      <c r="H22" s="1"/>
      <c r="I22" s="1"/>
      <c r="J22" s="8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Felienne</cp:lastModifiedBy>
  <dcterms:created xsi:type="dcterms:W3CDTF">2000-09-14T18:47:29Z</dcterms:created>
  <dcterms:modified xsi:type="dcterms:W3CDTF">2014-09-03T12:13:03Z</dcterms:modified>
</cp:coreProperties>
</file>