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7110" windowHeight="9465" tabRatio="599" firstSheet="13" activeTab="17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  <sheet name="Dec 15" sheetId="97" r:id="rId16"/>
    <sheet name="Dec 16" sheetId="98" r:id="rId17"/>
    <sheet name="Dec 17" sheetId="99" r:id="rId18"/>
    <sheet name="Dec 18" sheetId="100" r:id="rId19"/>
    <sheet name="Dec 19" sheetId="101" r:id="rId20"/>
  </sheets>
  <externalReferences>
    <externalReference r:id="rId21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15">'Dec 15'!$A$1:$P$38</definedName>
    <definedName name="_xlnm.Print_Area" localSheetId="16">'Dec 16'!$A$1:$P$38</definedName>
    <definedName name="_xlnm.Print_Area" localSheetId="17">'Dec 17'!$A$1:$P$38</definedName>
    <definedName name="_xlnm.Print_Area" localSheetId="18">'Dec 18'!$A$1:$P$38</definedName>
    <definedName name="_xlnm.Print_Area" localSheetId="19">'Dec 19'!$A$1:$P$38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Q5" i="83"/>
  <c r="P5" i="83" s="1"/>
  <c r="R5" i="83"/>
  <c r="F7" i="83"/>
  <c r="H7" i="83"/>
  <c r="R7" i="83"/>
  <c r="Q8" i="83"/>
  <c r="P8" i="83" s="1"/>
  <c r="R8" i="83"/>
  <c r="F10" i="83"/>
  <c r="H10" i="83"/>
  <c r="R10" i="83"/>
  <c r="P11" i="83"/>
  <c r="Q11" i="83"/>
  <c r="R11" i="83"/>
  <c r="R12" i="83"/>
  <c r="Q12" i="83" s="1"/>
  <c r="P12" i="83" s="1"/>
  <c r="F14" i="83"/>
  <c r="H14" i="83"/>
  <c r="Q14" i="83"/>
  <c r="P14" i="83" s="1"/>
  <c r="R14" i="83"/>
  <c r="R15" i="83"/>
  <c r="Q15" i="83" s="1"/>
  <c r="P15" i="83" s="1"/>
  <c r="R16" i="83"/>
  <c r="Q16" i="83" s="1"/>
  <c r="P16" i="83" s="1"/>
  <c r="R17" i="83"/>
  <c r="T18" i="83"/>
  <c r="V18" i="83"/>
  <c r="F19" i="83"/>
  <c r="H19" i="83"/>
  <c r="Q19" i="83"/>
  <c r="P19" i="83" s="1"/>
  <c r="R19" i="83"/>
  <c r="F21" i="83"/>
  <c r="H21" i="83"/>
  <c r="R21" i="83"/>
  <c r="P22" i="83"/>
  <c r="Q22" i="83"/>
  <c r="R22" i="83"/>
  <c r="F24" i="83"/>
  <c r="H24" i="83"/>
  <c r="R24" i="83"/>
  <c r="F26" i="83"/>
  <c r="H26" i="83"/>
  <c r="R26" i="83"/>
  <c r="F28" i="83"/>
  <c r="H28" i="83"/>
  <c r="Q28" i="83"/>
  <c r="P28" i="83" s="1"/>
  <c r="R28" i="83"/>
  <c r="F30" i="83"/>
  <c r="H30" i="83"/>
  <c r="P30" i="83"/>
  <c r="Q30" i="83"/>
  <c r="R30" i="83"/>
  <c r="F32" i="83"/>
  <c r="H32" i="83"/>
  <c r="R32" i="83"/>
  <c r="O33" i="83"/>
  <c r="R33" i="83" s="1"/>
  <c r="F35" i="83"/>
  <c r="H35" i="83"/>
  <c r="R35" i="83"/>
  <c r="J37" i="83"/>
  <c r="L37" i="83"/>
  <c r="N37" i="83"/>
  <c r="R40" i="83"/>
  <c r="O1" i="92"/>
  <c r="O2" i="92"/>
  <c r="F5" i="92"/>
  <c r="H5" i="92"/>
  <c r="O5" i="92"/>
  <c r="R5" i="92" s="1"/>
  <c r="F7" i="92"/>
  <c r="H7" i="92"/>
  <c r="O7" i="92"/>
  <c r="Q7" i="92"/>
  <c r="P7" i="92" s="1"/>
  <c r="R7" i="92"/>
  <c r="R8" i="92"/>
  <c r="F10" i="92"/>
  <c r="H10" i="92"/>
  <c r="O10" i="92"/>
  <c r="R10" i="92" s="1"/>
  <c r="R11" i="92"/>
  <c r="R12" i="92"/>
  <c r="F14" i="92"/>
  <c r="H14" i="92"/>
  <c r="O14" i="92"/>
  <c r="R14" i="92" s="1"/>
  <c r="R15" i="92"/>
  <c r="Q16" i="92"/>
  <c r="P16" i="92" s="1"/>
  <c r="R16" i="92"/>
  <c r="R17" i="92"/>
  <c r="T18" i="92"/>
  <c r="V18" i="92"/>
  <c r="F19" i="92"/>
  <c r="H19" i="92"/>
  <c r="O19" i="92"/>
  <c r="R19" i="92"/>
  <c r="F21" i="92"/>
  <c r="H21" i="92"/>
  <c r="O21" i="92"/>
  <c r="R21" i="92" s="1"/>
  <c r="R22" i="92"/>
  <c r="F24" i="92"/>
  <c r="H24" i="92"/>
  <c r="O24" i="92"/>
  <c r="R24" i="92" s="1"/>
  <c r="F26" i="92"/>
  <c r="H26" i="92"/>
  <c r="O26" i="92"/>
  <c r="R26" i="92"/>
  <c r="F28" i="92"/>
  <c r="H28" i="92"/>
  <c r="O28" i="92"/>
  <c r="R28" i="92" s="1"/>
  <c r="F30" i="92"/>
  <c r="H30" i="92"/>
  <c r="O30" i="92"/>
  <c r="R30" i="92"/>
  <c r="F32" i="92"/>
  <c r="H32" i="92"/>
  <c r="R32" i="92"/>
  <c r="R33" i="92"/>
  <c r="F35" i="92"/>
  <c r="H35" i="92"/>
  <c r="R35" i="92"/>
  <c r="J37" i="92"/>
  <c r="L37" i="92"/>
  <c r="N37" i="92"/>
  <c r="R40" i="92"/>
  <c r="O1" i="93"/>
  <c r="O2" i="93"/>
  <c r="F5" i="93"/>
  <c r="H5" i="93"/>
  <c r="O5" i="93"/>
  <c r="R5" i="93"/>
  <c r="F7" i="93"/>
  <c r="H7" i="93"/>
  <c r="O7" i="93"/>
  <c r="Q7" i="93"/>
  <c r="P7" i="93" s="1"/>
  <c r="R7" i="93"/>
  <c r="R8" i="93"/>
  <c r="Q8" i="93" s="1"/>
  <c r="P8" i="93" s="1"/>
  <c r="F10" i="93"/>
  <c r="H10" i="93"/>
  <c r="O10" i="93"/>
  <c r="Q10" i="93"/>
  <c r="P10" i="93" s="1"/>
  <c r="R10" i="93"/>
  <c r="Q11" i="93"/>
  <c r="P11" i="93" s="1"/>
  <c r="R11" i="93"/>
  <c r="R12" i="93"/>
  <c r="F14" i="93"/>
  <c r="H14" i="93"/>
  <c r="O14" i="93"/>
  <c r="R14" i="93" s="1"/>
  <c r="Q14" i="93" s="1"/>
  <c r="P14" i="93" s="1"/>
  <c r="R15" i="93"/>
  <c r="Q15" i="93" s="1"/>
  <c r="P15" i="93" s="1"/>
  <c r="Q16" i="93"/>
  <c r="P16" i="93" s="1"/>
  <c r="R16" i="93"/>
  <c r="R17" i="93"/>
  <c r="T18" i="93"/>
  <c r="V18" i="93"/>
  <c r="F19" i="93"/>
  <c r="H19" i="93"/>
  <c r="O19" i="93"/>
  <c r="R19" i="93" s="1"/>
  <c r="F21" i="93"/>
  <c r="H21" i="93"/>
  <c r="O21" i="93"/>
  <c r="R21" i="93"/>
  <c r="Q21" i="93" s="1"/>
  <c r="P21" i="93" s="1"/>
  <c r="R22" i="93"/>
  <c r="F24" i="93"/>
  <c r="H24" i="93"/>
  <c r="O24" i="93"/>
  <c r="R24" i="93" s="1"/>
  <c r="Q24" i="93" s="1"/>
  <c r="P24" i="93" s="1"/>
  <c r="F26" i="93"/>
  <c r="H26" i="93"/>
  <c r="O26" i="93"/>
  <c r="R26" i="93"/>
  <c r="Q26" i="93" s="1"/>
  <c r="P26" i="93" s="1"/>
  <c r="F28" i="93"/>
  <c r="H28" i="93"/>
  <c r="O28" i="93"/>
  <c r="Q28" i="93"/>
  <c r="P28" i="93" s="1"/>
  <c r="R28" i="93"/>
  <c r="F30" i="93"/>
  <c r="H30" i="93"/>
  <c r="O30" i="93"/>
  <c r="R30" i="93" s="1"/>
  <c r="F32" i="93"/>
  <c r="H32" i="93"/>
  <c r="Q32" i="93"/>
  <c r="P32" i="93" s="1"/>
  <c r="R32" i="93"/>
  <c r="R33" i="93"/>
  <c r="F35" i="93"/>
  <c r="H35" i="93"/>
  <c r="R35" i="93"/>
  <c r="Q35" i="93" s="1"/>
  <c r="P35" i="93" s="1"/>
  <c r="J37" i="93"/>
  <c r="L37" i="93"/>
  <c r="Q17" i="93" s="1"/>
  <c r="P17" i="93" s="1"/>
  <c r="N37" i="93"/>
  <c r="N38" i="93"/>
  <c r="R40" i="93"/>
  <c r="O1" i="94"/>
  <c r="O2" i="94"/>
  <c r="F5" i="94"/>
  <c r="H5" i="94"/>
  <c r="O5" i="94"/>
  <c r="P5" i="94"/>
  <c r="Q5" i="94"/>
  <c r="R5" i="94"/>
  <c r="F7" i="94"/>
  <c r="H7" i="94"/>
  <c r="O7" i="94"/>
  <c r="R7" i="94" s="1"/>
  <c r="R8" i="94"/>
  <c r="Q8" i="94" s="1"/>
  <c r="P8" i="94" s="1"/>
  <c r="F10" i="94"/>
  <c r="H10" i="94"/>
  <c r="O10" i="94"/>
  <c r="R10" i="94"/>
  <c r="Q10" i="94" s="1"/>
  <c r="P10" i="94" s="1"/>
  <c r="R11" i="94"/>
  <c r="Q11" i="94" s="1"/>
  <c r="P11" i="94" s="1"/>
  <c r="P12" i="94"/>
  <c r="R12" i="94"/>
  <c r="F14" i="94"/>
  <c r="H14" i="94"/>
  <c r="O14" i="94"/>
  <c r="R14" i="94"/>
  <c r="Q14" i="94" s="1"/>
  <c r="P14" i="94" s="1"/>
  <c r="R15" i="94"/>
  <c r="P16" i="94"/>
  <c r="R16" i="94"/>
  <c r="Q16" i="94" s="1"/>
  <c r="Q17" i="94"/>
  <c r="P17" i="94" s="1"/>
  <c r="R17" i="94"/>
  <c r="T18" i="94"/>
  <c r="V18" i="94"/>
  <c r="F19" i="94"/>
  <c r="H19" i="94"/>
  <c r="O19" i="94"/>
  <c r="R19" i="94" s="1"/>
  <c r="Q19" i="94"/>
  <c r="P19" i="94" s="1"/>
  <c r="F21" i="94"/>
  <c r="H21" i="94"/>
  <c r="O21" i="94"/>
  <c r="R21" i="94"/>
  <c r="Q21" i="94" s="1"/>
  <c r="P21" i="94" s="1"/>
  <c r="R22" i="94"/>
  <c r="F24" i="94"/>
  <c r="H24" i="94"/>
  <c r="O24" i="94"/>
  <c r="R24" i="94"/>
  <c r="Q24" i="94" s="1"/>
  <c r="P24" i="94" s="1"/>
  <c r="F26" i="94"/>
  <c r="H26" i="94"/>
  <c r="O26" i="94"/>
  <c r="R26" i="94" s="1"/>
  <c r="Q26" i="94" s="1"/>
  <c r="P26" i="94"/>
  <c r="F28" i="94"/>
  <c r="H28" i="94"/>
  <c r="O28" i="94"/>
  <c r="R28" i="94"/>
  <c r="Q28" i="94" s="1"/>
  <c r="P28" i="94" s="1"/>
  <c r="F30" i="94"/>
  <c r="H30" i="94"/>
  <c r="O30" i="94"/>
  <c r="R30" i="94" s="1"/>
  <c r="F32" i="94"/>
  <c r="H32" i="94"/>
  <c r="R32" i="94"/>
  <c r="Q32" i="94" s="1"/>
  <c r="P32" i="94" s="1"/>
  <c r="R33" i="94"/>
  <c r="F35" i="94"/>
  <c r="H35" i="94"/>
  <c r="Q35" i="94"/>
  <c r="P35" i="94" s="1"/>
  <c r="R35" i="94"/>
  <c r="J37" i="94"/>
  <c r="L37" i="94"/>
  <c r="Q12" i="94" s="1"/>
  <c r="R40" i="94"/>
  <c r="O1" i="95"/>
  <c r="O2" i="95"/>
  <c r="F5" i="95"/>
  <c r="H5" i="95"/>
  <c r="O5" i="95"/>
  <c r="R5" i="95"/>
  <c r="F7" i="95"/>
  <c r="H7" i="95"/>
  <c r="O7" i="95"/>
  <c r="R7" i="95" s="1"/>
  <c r="R8" i="95"/>
  <c r="F10" i="95"/>
  <c r="H10" i="95"/>
  <c r="O10" i="95"/>
  <c r="R10" i="95" s="1"/>
  <c r="R11" i="95"/>
  <c r="Q12" i="95"/>
  <c r="P12" i="95" s="1"/>
  <c r="R12" i="95"/>
  <c r="F14" i="95"/>
  <c r="H14" i="95"/>
  <c r="O14" i="95"/>
  <c r="R14" i="95" s="1"/>
  <c r="Q14" i="95" s="1"/>
  <c r="P14" i="95" s="1"/>
  <c r="R15" i="95"/>
  <c r="Q16" i="95"/>
  <c r="P16" i="95" s="1"/>
  <c r="R16" i="95"/>
  <c r="Q17" i="95"/>
  <c r="P17" i="95" s="1"/>
  <c r="R17" i="95"/>
  <c r="T18" i="95"/>
  <c r="V18" i="95"/>
  <c r="F19" i="95"/>
  <c r="H19" i="95"/>
  <c r="O19" i="95"/>
  <c r="Q19" i="95"/>
  <c r="P19" i="95" s="1"/>
  <c r="R19" i="95"/>
  <c r="F21" i="95"/>
  <c r="H21" i="95"/>
  <c r="O21" i="95"/>
  <c r="R21" i="95"/>
  <c r="Q22" i="95"/>
  <c r="P22" i="95" s="1"/>
  <c r="R22" i="95"/>
  <c r="F24" i="95"/>
  <c r="H24" i="95"/>
  <c r="O24" i="95"/>
  <c r="R24" i="95"/>
  <c r="Q24" i="95" s="1"/>
  <c r="P24" i="95" s="1"/>
  <c r="F26" i="95"/>
  <c r="H26" i="95"/>
  <c r="O26" i="95"/>
  <c r="Q26" i="95"/>
  <c r="P26" i="95" s="1"/>
  <c r="R26" i="95"/>
  <c r="F28" i="95"/>
  <c r="H28" i="95"/>
  <c r="O28" i="95"/>
  <c r="R28" i="95" s="1"/>
  <c r="F30" i="95"/>
  <c r="H30" i="95"/>
  <c r="O30" i="95"/>
  <c r="R30" i="95" s="1"/>
  <c r="Q30" i="95" s="1"/>
  <c r="P30" i="95" s="1"/>
  <c r="F32" i="95"/>
  <c r="H32" i="95"/>
  <c r="R32" i="95"/>
  <c r="Q33" i="95"/>
  <c r="P33" i="95" s="1"/>
  <c r="R33" i="95"/>
  <c r="F35" i="95"/>
  <c r="H35" i="95"/>
  <c r="R35" i="95"/>
  <c r="J37" i="95"/>
  <c r="L37" i="95"/>
  <c r="N38" i="95"/>
  <c r="R40" i="95"/>
  <c r="O1" i="96"/>
  <c r="O2" i="96"/>
  <c r="F5" i="96"/>
  <c r="H5" i="96"/>
  <c r="O5" i="96"/>
  <c r="R5" i="96"/>
  <c r="F7" i="96"/>
  <c r="H7" i="96"/>
  <c r="O7" i="96"/>
  <c r="R7" i="96" s="1"/>
  <c r="R8" i="96"/>
  <c r="F10" i="96"/>
  <c r="H10" i="96"/>
  <c r="O10" i="96"/>
  <c r="R10" i="96" s="1"/>
  <c r="R11" i="96"/>
  <c r="R12" i="96"/>
  <c r="F14" i="96"/>
  <c r="H14" i="96"/>
  <c r="O14" i="96"/>
  <c r="R14" i="96"/>
  <c r="R15" i="96"/>
  <c r="R16" i="96"/>
  <c r="Q17" i="96"/>
  <c r="P17" i="96" s="1"/>
  <c r="R17" i="96"/>
  <c r="T18" i="96"/>
  <c r="V18" i="96"/>
  <c r="F19" i="96"/>
  <c r="H19" i="96"/>
  <c r="O19" i="96"/>
  <c r="R19" i="96"/>
  <c r="F21" i="96"/>
  <c r="H21" i="96"/>
  <c r="O21" i="96"/>
  <c r="R21" i="96"/>
  <c r="R22" i="96"/>
  <c r="F24" i="96"/>
  <c r="H24" i="96"/>
  <c r="O24" i="96"/>
  <c r="R24" i="96" s="1"/>
  <c r="F26" i="96"/>
  <c r="H26" i="96"/>
  <c r="O26" i="96"/>
  <c r="R26" i="96"/>
  <c r="F28" i="96"/>
  <c r="H28" i="96"/>
  <c r="O28" i="96"/>
  <c r="R28" i="96" s="1"/>
  <c r="F30" i="96"/>
  <c r="H30" i="96"/>
  <c r="O30" i="96"/>
  <c r="R30" i="96"/>
  <c r="F32" i="96"/>
  <c r="H32" i="96"/>
  <c r="R32" i="96"/>
  <c r="R33" i="96"/>
  <c r="F35" i="96"/>
  <c r="H35" i="96"/>
  <c r="R35" i="96"/>
  <c r="J37" i="96"/>
  <c r="L37" i="96"/>
  <c r="Q7" i="96" s="1"/>
  <c r="P7" i="96" s="1"/>
  <c r="R40" i="96"/>
  <c r="O1" i="97"/>
  <c r="O2" i="97"/>
  <c r="F5" i="97"/>
  <c r="H5" i="97"/>
  <c r="O5" i="97"/>
  <c r="R5" i="97" s="1"/>
  <c r="R39" i="97" s="1"/>
  <c r="R41" i="97" s="1"/>
  <c r="F7" i="97"/>
  <c r="H7" i="97"/>
  <c r="O7" i="97"/>
  <c r="R7" i="97"/>
  <c r="R8" i="97"/>
  <c r="F10" i="97"/>
  <c r="H10" i="97"/>
  <c r="O10" i="97"/>
  <c r="R10" i="97" s="1"/>
  <c r="R11" i="97"/>
  <c r="Q12" i="97"/>
  <c r="P12" i="97" s="1"/>
  <c r="R12" i="97"/>
  <c r="F14" i="97"/>
  <c r="H14" i="97"/>
  <c r="O14" i="97"/>
  <c r="R14" i="97"/>
  <c r="Q15" i="97"/>
  <c r="P15" i="97" s="1"/>
  <c r="R15" i="97"/>
  <c r="R16" i="97"/>
  <c r="R17" i="97"/>
  <c r="T18" i="97"/>
  <c r="V18" i="97"/>
  <c r="F19" i="97"/>
  <c r="H19" i="97"/>
  <c r="O19" i="97"/>
  <c r="R19" i="97"/>
  <c r="F21" i="97"/>
  <c r="H21" i="97"/>
  <c r="O21" i="97"/>
  <c r="R21" i="97"/>
  <c r="R22" i="97"/>
  <c r="F24" i="97"/>
  <c r="H24" i="97"/>
  <c r="O24" i="97"/>
  <c r="R24" i="97"/>
  <c r="F26" i="97"/>
  <c r="H26" i="97"/>
  <c r="O26" i="97"/>
  <c r="R26" i="97"/>
  <c r="F28" i="97"/>
  <c r="H28" i="97"/>
  <c r="O28" i="97"/>
  <c r="R28" i="97" s="1"/>
  <c r="Q28" i="97"/>
  <c r="P28" i="97" s="1"/>
  <c r="F30" i="97"/>
  <c r="H30" i="97"/>
  <c r="O30" i="97"/>
  <c r="R30" i="97" s="1"/>
  <c r="F32" i="97"/>
  <c r="H32" i="97"/>
  <c r="R32" i="97"/>
  <c r="Q33" i="97"/>
  <c r="P33" i="97" s="1"/>
  <c r="R33" i="97"/>
  <c r="F35" i="97"/>
  <c r="H35" i="97"/>
  <c r="R35" i="97"/>
  <c r="J37" i="97"/>
  <c r="L37" i="97"/>
  <c r="N37" i="97"/>
  <c r="R40" i="97"/>
  <c r="O1" i="98"/>
  <c r="O2" i="98"/>
  <c r="F5" i="98"/>
  <c r="H5" i="98"/>
  <c r="O5" i="98"/>
  <c r="R5" i="98" s="1"/>
  <c r="Q5" i="98"/>
  <c r="F7" i="98"/>
  <c r="H7" i="98"/>
  <c r="O7" i="98"/>
  <c r="R7" i="98" s="1"/>
  <c r="Q7" i="98"/>
  <c r="P7" i="98" s="1"/>
  <c r="R8" i="98"/>
  <c r="F10" i="98"/>
  <c r="H10" i="98"/>
  <c r="O10" i="98"/>
  <c r="R10" i="98"/>
  <c r="R11" i="98"/>
  <c r="R12" i="98"/>
  <c r="F14" i="98"/>
  <c r="H14" i="98"/>
  <c r="O14" i="98"/>
  <c r="R14" i="98"/>
  <c r="R15" i="98"/>
  <c r="R16" i="98"/>
  <c r="P17" i="98"/>
  <c r="Q17" i="98"/>
  <c r="R17" i="98"/>
  <c r="T18" i="98"/>
  <c r="V18" i="98"/>
  <c r="F19" i="98"/>
  <c r="H19" i="98"/>
  <c r="O19" i="98"/>
  <c r="P19" i="98"/>
  <c r="Q19" i="98"/>
  <c r="R19" i="98"/>
  <c r="F21" i="98"/>
  <c r="H21" i="98"/>
  <c r="O21" i="98"/>
  <c r="R21" i="98"/>
  <c r="R22" i="98"/>
  <c r="Q22" i="98" s="1"/>
  <c r="P22" i="98" s="1"/>
  <c r="F24" i="98"/>
  <c r="H24" i="98"/>
  <c r="O24" i="98"/>
  <c r="R24" i="98"/>
  <c r="Q24" i="98" s="1"/>
  <c r="P24" i="98" s="1"/>
  <c r="F26" i="98"/>
  <c r="H26" i="98"/>
  <c r="O26" i="98"/>
  <c r="R26" i="98" s="1"/>
  <c r="F28" i="98"/>
  <c r="H28" i="98"/>
  <c r="O28" i="98"/>
  <c r="R28" i="98"/>
  <c r="F30" i="98"/>
  <c r="H30" i="98"/>
  <c r="O30" i="98"/>
  <c r="R30" i="98"/>
  <c r="F32" i="98"/>
  <c r="H32" i="98"/>
  <c r="R32" i="98"/>
  <c r="R33" i="98"/>
  <c r="F35" i="98"/>
  <c r="H35" i="98"/>
  <c r="R35" i="98"/>
  <c r="J37" i="98"/>
  <c r="N37" i="98" s="1"/>
  <c r="L37" i="98"/>
  <c r="N38" i="98"/>
  <c r="R40" i="98"/>
  <c r="O1" i="99"/>
  <c r="O2" i="99"/>
  <c r="F5" i="99"/>
  <c r="H5" i="99"/>
  <c r="O5" i="99"/>
  <c r="R5" i="99"/>
  <c r="F7" i="99"/>
  <c r="H7" i="99"/>
  <c r="O7" i="99"/>
  <c r="R7" i="99" s="1"/>
  <c r="Q8" i="99"/>
  <c r="P8" i="99" s="1"/>
  <c r="R8" i="99"/>
  <c r="F10" i="99"/>
  <c r="H10" i="99"/>
  <c r="O10" i="99"/>
  <c r="R10" i="99"/>
  <c r="R11" i="99"/>
  <c r="Q12" i="99"/>
  <c r="P12" i="99" s="1"/>
  <c r="R12" i="99"/>
  <c r="F14" i="99"/>
  <c r="H14" i="99"/>
  <c r="O14" i="99"/>
  <c r="R14" i="99"/>
  <c r="R15" i="99"/>
  <c r="Q16" i="99"/>
  <c r="P16" i="99" s="1"/>
  <c r="R16" i="99"/>
  <c r="R17" i="99"/>
  <c r="T18" i="99"/>
  <c r="V18" i="99"/>
  <c r="F19" i="99"/>
  <c r="H19" i="99"/>
  <c r="O19" i="99"/>
  <c r="Q19" i="99"/>
  <c r="P19" i="99" s="1"/>
  <c r="R19" i="99"/>
  <c r="F21" i="99"/>
  <c r="H21" i="99"/>
  <c r="O21" i="99"/>
  <c r="R21" i="99" s="1"/>
  <c r="Q22" i="99"/>
  <c r="P22" i="99" s="1"/>
  <c r="R22" i="99"/>
  <c r="F24" i="99"/>
  <c r="H24" i="99"/>
  <c r="O24" i="99"/>
  <c r="R24" i="99"/>
  <c r="F26" i="99"/>
  <c r="H26" i="99"/>
  <c r="O26" i="99"/>
  <c r="R26" i="99" s="1"/>
  <c r="F28" i="99"/>
  <c r="H28" i="99"/>
  <c r="O28" i="99"/>
  <c r="R28" i="99"/>
  <c r="F30" i="99"/>
  <c r="H30" i="99"/>
  <c r="O30" i="99"/>
  <c r="R30" i="99"/>
  <c r="F32" i="99"/>
  <c r="H32" i="99"/>
  <c r="R32" i="99"/>
  <c r="R33" i="99"/>
  <c r="F35" i="99"/>
  <c r="H35" i="99"/>
  <c r="R35" i="99"/>
  <c r="J37" i="99"/>
  <c r="L37" i="99"/>
  <c r="R40" i="99"/>
  <c r="O1" i="100"/>
  <c r="O2" i="100"/>
  <c r="F5" i="100"/>
  <c r="H5" i="100"/>
  <c r="O5" i="100"/>
  <c r="R5" i="100" s="1"/>
  <c r="Q5" i="100"/>
  <c r="P5" i="100" s="1"/>
  <c r="F7" i="100"/>
  <c r="H7" i="100"/>
  <c r="O7" i="100"/>
  <c r="P7" i="100"/>
  <c r="Q7" i="100"/>
  <c r="R7" i="100"/>
  <c r="R8" i="100"/>
  <c r="F10" i="100"/>
  <c r="H10" i="100"/>
  <c r="O10" i="100"/>
  <c r="R10" i="100" s="1"/>
  <c r="Q10" i="100" s="1"/>
  <c r="P10" i="100"/>
  <c r="R11" i="100"/>
  <c r="R12" i="100"/>
  <c r="Q12" i="100" s="1"/>
  <c r="P12" i="100" s="1"/>
  <c r="F14" i="100"/>
  <c r="H14" i="100"/>
  <c r="O14" i="100"/>
  <c r="R14" i="100" s="1"/>
  <c r="Q15" i="100"/>
  <c r="P15" i="100" s="1"/>
  <c r="R15" i="100"/>
  <c r="R16" i="100"/>
  <c r="Q16" i="100" s="1"/>
  <c r="P16" i="100" s="1"/>
  <c r="R17" i="100"/>
  <c r="T18" i="100"/>
  <c r="V18" i="100"/>
  <c r="F19" i="100"/>
  <c r="H19" i="100"/>
  <c r="O19" i="100"/>
  <c r="R19" i="100"/>
  <c r="F21" i="100"/>
  <c r="H21" i="100"/>
  <c r="O21" i="100"/>
  <c r="R21" i="100" s="1"/>
  <c r="Q21" i="100"/>
  <c r="P21" i="100" s="1"/>
  <c r="Q22" i="100"/>
  <c r="P22" i="100" s="1"/>
  <c r="R22" i="100"/>
  <c r="F24" i="100"/>
  <c r="H24" i="100"/>
  <c r="O24" i="100"/>
  <c r="R24" i="100" s="1"/>
  <c r="F26" i="100"/>
  <c r="H26" i="100"/>
  <c r="O26" i="100"/>
  <c r="R26" i="100" s="1"/>
  <c r="F28" i="100"/>
  <c r="H28" i="100"/>
  <c r="O28" i="100"/>
  <c r="Q28" i="100"/>
  <c r="P28" i="100" s="1"/>
  <c r="R28" i="100"/>
  <c r="F30" i="100"/>
  <c r="H30" i="100"/>
  <c r="O30" i="100"/>
  <c r="R30" i="100"/>
  <c r="F32" i="100"/>
  <c r="H32" i="100"/>
  <c r="P32" i="100"/>
  <c r="Q32" i="100"/>
  <c r="R32" i="100"/>
  <c r="R33" i="100"/>
  <c r="F35" i="100"/>
  <c r="H35" i="100"/>
  <c r="P35" i="100"/>
  <c r="Q35" i="100"/>
  <c r="R35" i="100"/>
  <c r="J37" i="100"/>
  <c r="L37" i="100"/>
  <c r="R37" i="100"/>
  <c r="R40" i="100"/>
  <c r="O1" i="101"/>
  <c r="O2" i="101"/>
  <c r="F5" i="101"/>
  <c r="H5" i="101"/>
  <c r="O5" i="101"/>
  <c r="R5" i="101" s="1"/>
  <c r="P5" i="101"/>
  <c r="Q5" i="101"/>
  <c r="F7" i="101"/>
  <c r="H7" i="101"/>
  <c r="O7" i="101"/>
  <c r="R7" i="101"/>
  <c r="Q8" i="101"/>
  <c r="P8" i="101" s="1"/>
  <c r="R8" i="101"/>
  <c r="F10" i="101"/>
  <c r="H10" i="101"/>
  <c r="O10" i="101"/>
  <c r="Q10" i="101"/>
  <c r="P10" i="101" s="1"/>
  <c r="R10" i="101"/>
  <c r="R11" i="101"/>
  <c r="R12" i="101"/>
  <c r="F14" i="101"/>
  <c r="H14" i="101"/>
  <c r="O14" i="101"/>
  <c r="R14" i="101" s="1"/>
  <c r="R15" i="101"/>
  <c r="R16" i="101"/>
  <c r="R17" i="101"/>
  <c r="T18" i="101"/>
  <c r="V18" i="101"/>
  <c r="F19" i="101"/>
  <c r="H19" i="101"/>
  <c r="O19" i="101"/>
  <c r="R19" i="101" s="1"/>
  <c r="F21" i="101"/>
  <c r="H21" i="101"/>
  <c r="O21" i="101"/>
  <c r="P21" i="101"/>
  <c r="Q21" i="101"/>
  <c r="R21" i="101"/>
  <c r="R22" i="101"/>
  <c r="F24" i="101"/>
  <c r="H24" i="101"/>
  <c r="O24" i="101"/>
  <c r="R24" i="101" s="1"/>
  <c r="Q24" i="101"/>
  <c r="P24" i="101" s="1"/>
  <c r="F26" i="101"/>
  <c r="H26" i="101"/>
  <c r="O26" i="101"/>
  <c r="R26" i="101" s="1"/>
  <c r="F28" i="101"/>
  <c r="H28" i="101"/>
  <c r="O28" i="101"/>
  <c r="R28" i="101" s="1"/>
  <c r="F30" i="101"/>
  <c r="H30" i="101"/>
  <c r="O30" i="101"/>
  <c r="R30" i="101" s="1"/>
  <c r="R37" i="101" s="1"/>
  <c r="F32" i="101"/>
  <c r="H32" i="101"/>
  <c r="R32" i="101"/>
  <c r="R33" i="101"/>
  <c r="F35" i="101"/>
  <c r="H35" i="101"/>
  <c r="R35" i="101"/>
  <c r="J37" i="101"/>
  <c r="L37" i="101"/>
  <c r="Q7" i="101" s="1"/>
  <c r="P7" i="101" s="1"/>
  <c r="N37" i="101"/>
  <c r="R40" i="101"/>
  <c r="O1" i="84"/>
  <c r="O2" i="84"/>
  <c r="F5" i="84"/>
  <c r="H5" i="84"/>
  <c r="O5" i="84"/>
  <c r="R5" i="84"/>
  <c r="F7" i="84"/>
  <c r="H7" i="84"/>
  <c r="O7" i="84"/>
  <c r="R7" i="84" s="1"/>
  <c r="R39" i="84" s="1"/>
  <c r="R41" i="84" s="1"/>
  <c r="R8" i="84"/>
  <c r="F10" i="84"/>
  <c r="H10" i="84"/>
  <c r="O10" i="84"/>
  <c r="R10" i="84"/>
  <c r="Q11" i="84"/>
  <c r="P11" i="84" s="1"/>
  <c r="R11" i="84"/>
  <c r="R12" i="84"/>
  <c r="F14" i="84"/>
  <c r="H14" i="84"/>
  <c r="O14" i="84"/>
  <c r="R14" i="84"/>
  <c r="R15" i="84"/>
  <c r="R16" i="84"/>
  <c r="R17" i="84"/>
  <c r="T18" i="84"/>
  <c r="V18" i="84"/>
  <c r="F19" i="84"/>
  <c r="H19" i="84"/>
  <c r="O19" i="84"/>
  <c r="R19" i="84" s="1"/>
  <c r="F21" i="84"/>
  <c r="H21" i="84"/>
  <c r="O21" i="84"/>
  <c r="R21" i="84" s="1"/>
  <c r="R22" i="84"/>
  <c r="F24" i="84"/>
  <c r="H24" i="84"/>
  <c r="O24" i="84"/>
  <c r="R24" i="84" s="1"/>
  <c r="F26" i="84"/>
  <c r="H26" i="84"/>
  <c r="O26" i="84"/>
  <c r="R26" i="84" s="1"/>
  <c r="Q26" i="84"/>
  <c r="P26" i="84" s="1"/>
  <c r="F28" i="84"/>
  <c r="H28" i="84"/>
  <c r="O28" i="84"/>
  <c r="R28" i="84"/>
  <c r="F30" i="84"/>
  <c r="H30" i="84"/>
  <c r="O30" i="84"/>
  <c r="R30" i="84" s="1"/>
  <c r="F32" i="84"/>
  <c r="H32" i="84"/>
  <c r="R32" i="84"/>
  <c r="R33" i="84"/>
  <c r="F35" i="84"/>
  <c r="H35" i="84"/>
  <c r="R35" i="84"/>
  <c r="J37" i="84"/>
  <c r="N37" i="84" s="1"/>
  <c r="L37" i="84"/>
  <c r="R40" i="84"/>
  <c r="O1" i="85"/>
  <c r="O2" i="85"/>
  <c r="F5" i="85"/>
  <c r="H5" i="85"/>
  <c r="O5" i="85"/>
  <c r="R5" i="85" s="1"/>
  <c r="F7" i="85"/>
  <c r="H7" i="85"/>
  <c r="O7" i="85"/>
  <c r="R7" i="85"/>
  <c r="Q7" i="85" s="1"/>
  <c r="P7" i="85" s="1"/>
  <c r="R8" i="85"/>
  <c r="F10" i="85"/>
  <c r="H10" i="85"/>
  <c r="O10" i="85"/>
  <c r="P10" i="85"/>
  <c r="Q10" i="85"/>
  <c r="R10" i="85"/>
  <c r="R11" i="85"/>
  <c r="R12" i="85"/>
  <c r="F14" i="85"/>
  <c r="H14" i="85"/>
  <c r="O14" i="85"/>
  <c r="R14" i="85"/>
  <c r="R15" i="85"/>
  <c r="R16" i="85"/>
  <c r="R17" i="85"/>
  <c r="T18" i="85"/>
  <c r="V18" i="85"/>
  <c r="F19" i="85"/>
  <c r="H19" i="85"/>
  <c r="O19" i="85"/>
  <c r="R19" i="85" s="1"/>
  <c r="F21" i="85"/>
  <c r="H21" i="85"/>
  <c r="O21" i="85"/>
  <c r="R21" i="85" s="1"/>
  <c r="P21" i="85"/>
  <c r="Q21" i="85"/>
  <c r="R22" i="85"/>
  <c r="F24" i="85"/>
  <c r="H24" i="85"/>
  <c r="O24" i="85"/>
  <c r="R24" i="85"/>
  <c r="F26" i="85"/>
  <c r="H26" i="85"/>
  <c r="O26" i="85"/>
  <c r="Q26" i="85"/>
  <c r="P26" i="85" s="1"/>
  <c r="R26" i="85"/>
  <c r="F28" i="85"/>
  <c r="H28" i="85"/>
  <c r="O28" i="85"/>
  <c r="R28" i="85"/>
  <c r="F30" i="85"/>
  <c r="H30" i="85"/>
  <c r="O30" i="85"/>
  <c r="R30" i="85"/>
  <c r="F32" i="85"/>
  <c r="H32" i="85"/>
  <c r="R32" i="85"/>
  <c r="R33" i="85"/>
  <c r="F35" i="85"/>
  <c r="H35" i="85"/>
  <c r="R35" i="85"/>
  <c r="J37" i="85"/>
  <c r="N37" i="85" s="1"/>
  <c r="L37" i="85"/>
  <c r="Q8" i="85" s="1"/>
  <c r="P8" i="85" s="1"/>
  <c r="R40" i="85"/>
  <c r="O1" i="86"/>
  <c r="O2" i="86"/>
  <c r="F5" i="86"/>
  <c r="H5" i="86"/>
  <c r="O5" i="86"/>
  <c r="R5" i="86" s="1"/>
  <c r="F7" i="86"/>
  <c r="H7" i="86"/>
  <c r="O7" i="86"/>
  <c r="P7" i="86"/>
  <c r="Q7" i="86"/>
  <c r="R7" i="86"/>
  <c r="R8" i="86"/>
  <c r="F10" i="86"/>
  <c r="H10" i="86"/>
  <c r="P10" i="86"/>
  <c r="Q10" i="86"/>
  <c r="R10" i="86"/>
  <c r="R11" i="86"/>
  <c r="R12" i="86"/>
  <c r="F14" i="86"/>
  <c r="H14" i="86"/>
  <c r="O14" i="86"/>
  <c r="R14" i="86"/>
  <c r="Q15" i="86"/>
  <c r="P15" i="86" s="1"/>
  <c r="R15" i="86"/>
  <c r="P16" i="86"/>
  <c r="Q16" i="86"/>
  <c r="R16" i="86"/>
  <c r="R17" i="86"/>
  <c r="T18" i="86"/>
  <c r="V18" i="86"/>
  <c r="F19" i="86"/>
  <c r="H19" i="86"/>
  <c r="R19" i="86"/>
  <c r="F21" i="86"/>
  <c r="H21" i="86"/>
  <c r="R21" i="86"/>
  <c r="R37" i="86" s="1"/>
  <c r="R22" i="86"/>
  <c r="F24" i="86"/>
  <c r="H24" i="86"/>
  <c r="O24" i="86"/>
  <c r="P24" i="86"/>
  <c r="Q24" i="86"/>
  <c r="R24" i="86"/>
  <c r="F26" i="86"/>
  <c r="H26" i="86"/>
  <c r="O26" i="86"/>
  <c r="R26" i="86"/>
  <c r="F28" i="86"/>
  <c r="H28" i="86"/>
  <c r="O28" i="86"/>
  <c r="R28" i="86"/>
  <c r="F30" i="86"/>
  <c r="H30" i="86"/>
  <c r="O30" i="86"/>
  <c r="R30" i="86" s="1"/>
  <c r="F32" i="86"/>
  <c r="H32" i="86"/>
  <c r="R32" i="86"/>
  <c r="R33" i="86"/>
  <c r="F35" i="86"/>
  <c r="H35" i="86"/>
  <c r="R35" i="86"/>
  <c r="J37" i="86"/>
  <c r="N37" i="86" s="1"/>
  <c r="L37" i="86"/>
  <c r="Q5" i="86" s="1"/>
  <c r="P5" i="86" s="1"/>
  <c r="R40" i="86"/>
  <c r="O1" i="87"/>
  <c r="O2" i="87"/>
  <c r="F5" i="87"/>
  <c r="H5" i="87"/>
  <c r="O5" i="87"/>
  <c r="R5" i="87" s="1"/>
  <c r="F7" i="87"/>
  <c r="H7" i="87"/>
  <c r="O7" i="87"/>
  <c r="R7" i="87"/>
  <c r="R39" i="87" s="1"/>
  <c r="R41" i="87" s="1"/>
  <c r="R8" i="87"/>
  <c r="F10" i="87"/>
  <c r="H10" i="87"/>
  <c r="O10" i="87"/>
  <c r="R10" i="87" s="1"/>
  <c r="Q10" i="87"/>
  <c r="P10" i="87" s="1"/>
  <c r="R11" i="87"/>
  <c r="R12" i="87"/>
  <c r="Q12" i="87" s="1"/>
  <c r="P12" i="87" s="1"/>
  <c r="F14" i="87"/>
  <c r="H14" i="87"/>
  <c r="O14" i="87"/>
  <c r="R14" i="87" s="1"/>
  <c r="R15" i="87"/>
  <c r="R16" i="87"/>
  <c r="Q16" i="87" s="1"/>
  <c r="P16" i="87" s="1"/>
  <c r="R17" i="87"/>
  <c r="T18" i="87"/>
  <c r="V18" i="87"/>
  <c r="F19" i="87"/>
  <c r="H19" i="87"/>
  <c r="O19" i="87"/>
  <c r="R19" i="87" s="1"/>
  <c r="F21" i="87"/>
  <c r="H21" i="87"/>
  <c r="R21" i="87"/>
  <c r="R22" i="87"/>
  <c r="F24" i="87"/>
  <c r="H24" i="87"/>
  <c r="O24" i="87"/>
  <c r="R24" i="87"/>
  <c r="Q24" i="87" s="1"/>
  <c r="P24" i="87" s="1"/>
  <c r="F26" i="87"/>
  <c r="H26" i="87"/>
  <c r="O26" i="87"/>
  <c r="R26" i="87"/>
  <c r="F28" i="87"/>
  <c r="H28" i="87"/>
  <c r="O28" i="87"/>
  <c r="R28" i="87" s="1"/>
  <c r="F30" i="87"/>
  <c r="H30" i="87"/>
  <c r="R30" i="87"/>
  <c r="F32" i="87"/>
  <c r="H32" i="87"/>
  <c r="R32" i="87"/>
  <c r="R33" i="87"/>
  <c r="F35" i="87"/>
  <c r="H35" i="87"/>
  <c r="R35" i="87"/>
  <c r="J37" i="87"/>
  <c r="N37" i="87" s="1"/>
  <c r="L37" i="87"/>
  <c r="Q30" i="87" s="1"/>
  <c r="P30" i="87" s="1"/>
  <c r="R40" i="87"/>
  <c r="O1" i="88"/>
  <c r="O2" i="88"/>
  <c r="F5" i="88"/>
  <c r="H5" i="88"/>
  <c r="O5" i="88"/>
  <c r="R5" i="88" s="1"/>
  <c r="R39" i="88" s="1"/>
  <c r="R41" i="88" s="1"/>
  <c r="F7" i="88"/>
  <c r="H7" i="88"/>
  <c r="O7" i="88"/>
  <c r="R7" i="88"/>
  <c r="Q7" i="88" s="1"/>
  <c r="P7" i="88" s="1"/>
  <c r="R8" i="88"/>
  <c r="F10" i="88"/>
  <c r="H10" i="88"/>
  <c r="O10" i="88"/>
  <c r="Q10" i="88"/>
  <c r="P10" i="88" s="1"/>
  <c r="R10" i="88"/>
  <c r="Q11" i="88"/>
  <c r="P11" i="88" s="1"/>
  <c r="R11" i="88"/>
  <c r="R12" i="88"/>
  <c r="F14" i="88"/>
  <c r="H14" i="88"/>
  <c r="O14" i="88"/>
  <c r="R14" i="88" s="1"/>
  <c r="R15" i="88"/>
  <c r="R16" i="88"/>
  <c r="Q17" i="88"/>
  <c r="P17" i="88" s="1"/>
  <c r="R17" i="88"/>
  <c r="T18" i="88"/>
  <c r="V18" i="88"/>
  <c r="F19" i="88"/>
  <c r="H19" i="88"/>
  <c r="O19" i="88"/>
  <c r="R19" i="88"/>
  <c r="F21" i="88"/>
  <c r="H21" i="88"/>
  <c r="O21" i="88"/>
  <c r="R21" i="88" s="1"/>
  <c r="Q22" i="88"/>
  <c r="P22" i="88" s="1"/>
  <c r="R22" i="88"/>
  <c r="F24" i="88"/>
  <c r="H24" i="88"/>
  <c r="O24" i="88"/>
  <c r="R24" i="88"/>
  <c r="F26" i="88"/>
  <c r="H26" i="88"/>
  <c r="O26" i="88"/>
  <c r="R26" i="88" s="1"/>
  <c r="F28" i="88"/>
  <c r="H28" i="88"/>
  <c r="O28" i="88"/>
  <c r="Q28" i="88"/>
  <c r="P28" i="88" s="1"/>
  <c r="R28" i="88"/>
  <c r="F30" i="88"/>
  <c r="H30" i="88"/>
  <c r="P30" i="88"/>
  <c r="Q30" i="88"/>
  <c r="R30" i="88"/>
  <c r="F32" i="88"/>
  <c r="H32" i="88"/>
  <c r="R32" i="88"/>
  <c r="R33" i="88"/>
  <c r="F35" i="88"/>
  <c r="H35" i="88"/>
  <c r="R35" i="88"/>
  <c r="J37" i="88"/>
  <c r="N37" i="88" s="1"/>
  <c r="L37" i="88"/>
  <c r="Q19" i="88" s="1"/>
  <c r="P19" i="88" s="1"/>
  <c r="R40" i="88"/>
  <c r="O1" i="89"/>
  <c r="O2" i="89"/>
  <c r="F5" i="89"/>
  <c r="H5" i="89"/>
  <c r="O5" i="89"/>
  <c r="R5" i="89" s="1"/>
  <c r="F7" i="89"/>
  <c r="H7" i="89"/>
  <c r="O7" i="89"/>
  <c r="R7" i="89"/>
  <c r="R8" i="89"/>
  <c r="F10" i="89"/>
  <c r="H10" i="89"/>
  <c r="O10" i="89"/>
  <c r="R10" i="89" s="1"/>
  <c r="R11" i="89"/>
  <c r="R12" i="89"/>
  <c r="Q12" i="89" s="1"/>
  <c r="P12" i="89" s="1"/>
  <c r="F14" i="89"/>
  <c r="H14" i="89"/>
  <c r="O14" i="89"/>
  <c r="R14" i="89" s="1"/>
  <c r="R15" i="89"/>
  <c r="Q16" i="89"/>
  <c r="P16" i="89" s="1"/>
  <c r="R16" i="89"/>
  <c r="R17" i="89"/>
  <c r="T18" i="89"/>
  <c r="V18" i="89"/>
  <c r="F19" i="89"/>
  <c r="H19" i="89"/>
  <c r="O19" i="89"/>
  <c r="R19" i="89"/>
  <c r="F21" i="89"/>
  <c r="H21" i="89"/>
  <c r="O21" i="89"/>
  <c r="R21" i="89" s="1"/>
  <c r="R22" i="89"/>
  <c r="F24" i="89"/>
  <c r="H24" i="89"/>
  <c r="O24" i="89"/>
  <c r="R24" i="89" s="1"/>
  <c r="F26" i="89"/>
  <c r="H26" i="89"/>
  <c r="O26" i="89"/>
  <c r="R26" i="89"/>
  <c r="F28" i="89"/>
  <c r="H28" i="89"/>
  <c r="O28" i="89"/>
  <c r="R28" i="89" s="1"/>
  <c r="F30" i="89"/>
  <c r="H30" i="89"/>
  <c r="O30" i="89"/>
  <c r="Q30" i="89"/>
  <c r="P30" i="89" s="1"/>
  <c r="R30" i="89"/>
  <c r="F32" i="89"/>
  <c r="H32" i="89"/>
  <c r="R32" i="89"/>
  <c r="R33" i="89"/>
  <c r="F35" i="89"/>
  <c r="H35" i="89"/>
  <c r="R35" i="89"/>
  <c r="J37" i="89"/>
  <c r="L37" i="89"/>
  <c r="N37" i="89"/>
  <c r="R40" i="89"/>
  <c r="O1" i="90"/>
  <c r="O2" i="90"/>
  <c r="F5" i="90"/>
  <c r="H5" i="90"/>
  <c r="O5" i="90"/>
  <c r="P5" i="90"/>
  <c r="R5" i="90"/>
  <c r="Q5" i="90" s="1"/>
  <c r="F7" i="90"/>
  <c r="H7" i="90"/>
  <c r="O7" i="90"/>
  <c r="R7" i="90"/>
  <c r="R39" i="90" s="1"/>
  <c r="R41" i="90" s="1"/>
  <c r="R8" i="90"/>
  <c r="Q8" i="90" s="1"/>
  <c r="P8" i="90" s="1"/>
  <c r="F10" i="90"/>
  <c r="H10" i="90"/>
  <c r="O10" i="90"/>
  <c r="P10" i="90"/>
  <c r="Q10" i="90"/>
  <c r="R10" i="90"/>
  <c r="Q11" i="90"/>
  <c r="P11" i="90" s="1"/>
  <c r="R11" i="90"/>
  <c r="R12" i="90"/>
  <c r="F14" i="90"/>
  <c r="H14" i="90"/>
  <c r="O14" i="90"/>
  <c r="R14" i="90" s="1"/>
  <c r="Q14" i="90" s="1"/>
  <c r="P14" i="90" s="1"/>
  <c r="Q15" i="90"/>
  <c r="P15" i="90" s="1"/>
  <c r="R15" i="90"/>
  <c r="R16" i="90"/>
  <c r="Q16" i="90" s="1"/>
  <c r="P16" i="90" s="1"/>
  <c r="P17" i="90"/>
  <c r="R17" i="90"/>
  <c r="T18" i="90"/>
  <c r="V18" i="90"/>
  <c r="F19" i="90"/>
  <c r="H19" i="90"/>
  <c r="O19" i="90"/>
  <c r="R19" i="90" s="1"/>
  <c r="F21" i="90"/>
  <c r="H21" i="90"/>
  <c r="O21" i="90"/>
  <c r="Q21" i="90"/>
  <c r="P21" i="90" s="1"/>
  <c r="R21" i="90"/>
  <c r="R22" i="90"/>
  <c r="F24" i="90"/>
  <c r="H24" i="90"/>
  <c r="O24" i="90"/>
  <c r="R24" i="90" s="1"/>
  <c r="Q24" i="90" s="1"/>
  <c r="P24" i="90" s="1"/>
  <c r="F26" i="90"/>
  <c r="H26" i="90"/>
  <c r="O26" i="90"/>
  <c r="R26" i="90"/>
  <c r="Q26" i="90" s="1"/>
  <c r="P26" i="90" s="1"/>
  <c r="F28" i="90"/>
  <c r="H28" i="90"/>
  <c r="O28" i="90"/>
  <c r="P28" i="90"/>
  <c r="Q28" i="90"/>
  <c r="R28" i="90"/>
  <c r="F30" i="90"/>
  <c r="H30" i="90"/>
  <c r="O30" i="90"/>
  <c r="R30" i="90"/>
  <c r="F32" i="90"/>
  <c r="H32" i="90"/>
  <c r="R32" i="90"/>
  <c r="Q32" i="90" s="1"/>
  <c r="P32" i="90" s="1"/>
  <c r="R33" i="90"/>
  <c r="F35" i="90"/>
  <c r="H35" i="90"/>
  <c r="Q35" i="90"/>
  <c r="P35" i="90" s="1"/>
  <c r="R35" i="90"/>
  <c r="J37" i="90"/>
  <c r="L37" i="90"/>
  <c r="Q17" i="90" s="1"/>
  <c r="N37" i="90"/>
  <c r="N38" i="90"/>
  <c r="R40" i="90"/>
  <c r="O1" i="91"/>
  <c r="O2" i="91"/>
  <c r="F5" i="91"/>
  <c r="H5" i="91"/>
  <c r="O5" i="91"/>
  <c r="P5" i="91"/>
  <c r="Q5" i="91"/>
  <c r="R5" i="91"/>
  <c r="F7" i="91"/>
  <c r="H7" i="91"/>
  <c r="O7" i="91"/>
  <c r="R7" i="91"/>
  <c r="R8" i="91"/>
  <c r="Q8" i="91" s="1"/>
  <c r="P8" i="91" s="1"/>
  <c r="F10" i="91"/>
  <c r="H10" i="91"/>
  <c r="O10" i="91"/>
  <c r="Q10" i="91"/>
  <c r="P10" i="91" s="1"/>
  <c r="R10" i="91"/>
  <c r="Q11" i="91"/>
  <c r="P11" i="91" s="1"/>
  <c r="R11" i="91"/>
  <c r="R12" i="91"/>
  <c r="F14" i="91"/>
  <c r="H14" i="91"/>
  <c r="O14" i="91"/>
  <c r="Q14" i="91"/>
  <c r="P14" i="91" s="1"/>
  <c r="R14" i="91"/>
  <c r="R15" i="91"/>
  <c r="Q15" i="91" s="1"/>
  <c r="P15" i="91" s="1"/>
  <c r="R16" i="91"/>
  <c r="Q16" i="91" s="1"/>
  <c r="P16" i="91" s="1"/>
  <c r="Q17" i="91"/>
  <c r="P17" i="91" s="1"/>
  <c r="R17" i="91"/>
  <c r="T18" i="91"/>
  <c r="V18" i="91"/>
  <c r="F19" i="91"/>
  <c r="H19" i="91"/>
  <c r="O19" i="91"/>
  <c r="R19" i="91" s="1"/>
  <c r="Q19" i="91"/>
  <c r="P19" i="91" s="1"/>
  <c r="F21" i="91"/>
  <c r="H21" i="91"/>
  <c r="O21" i="91"/>
  <c r="Q21" i="91"/>
  <c r="P21" i="91" s="1"/>
  <c r="R21" i="91"/>
  <c r="R22" i="91"/>
  <c r="F24" i="91"/>
  <c r="H24" i="91"/>
  <c r="O24" i="91"/>
  <c r="Q24" i="91"/>
  <c r="P24" i="91" s="1"/>
  <c r="R24" i="91"/>
  <c r="F26" i="91"/>
  <c r="H26" i="91"/>
  <c r="O26" i="91"/>
  <c r="R26" i="91" s="1"/>
  <c r="Q26" i="91" s="1"/>
  <c r="P26" i="91" s="1"/>
  <c r="F28" i="91"/>
  <c r="H28" i="91"/>
  <c r="O28" i="91"/>
  <c r="R28" i="91"/>
  <c r="Q28" i="91" s="1"/>
  <c r="P28" i="91" s="1"/>
  <c r="F30" i="91"/>
  <c r="H30" i="91"/>
  <c r="O30" i="91"/>
  <c r="R30" i="91" s="1"/>
  <c r="F32" i="91"/>
  <c r="H32" i="91"/>
  <c r="R32" i="91"/>
  <c r="Q32" i="91" s="1"/>
  <c r="P32" i="91" s="1"/>
  <c r="R33" i="91"/>
  <c r="F35" i="91"/>
  <c r="H35" i="91"/>
  <c r="Q35" i="91"/>
  <c r="P35" i="91" s="1"/>
  <c r="R35" i="91"/>
  <c r="J37" i="91"/>
  <c r="N37" i="91" s="1"/>
  <c r="L37" i="91"/>
  <c r="Q12" i="91" s="1"/>
  <c r="P12" i="91" s="1"/>
  <c r="R40" i="91"/>
  <c r="R39" i="89" l="1"/>
  <c r="R41" i="89" s="1"/>
  <c r="R37" i="89"/>
  <c r="R39" i="98"/>
  <c r="R41" i="98" s="1"/>
  <c r="Q21" i="86"/>
  <c r="P21" i="86" s="1"/>
  <c r="R39" i="99"/>
  <c r="R41" i="99" s="1"/>
  <c r="Q30" i="96"/>
  <c r="P30" i="96" s="1"/>
  <c r="N38" i="91"/>
  <c r="Q35" i="89"/>
  <c r="P35" i="89" s="1"/>
  <c r="Q7" i="89"/>
  <c r="P7" i="89" s="1"/>
  <c r="Q33" i="88"/>
  <c r="P33" i="88" s="1"/>
  <c r="P5" i="98"/>
  <c r="R39" i="95"/>
  <c r="R41" i="95" s="1"/>
  <c r="R37" i="95"/>
  <c r="Q5" i="95"/>
  <c r="R39" i="83"/>
  <c r="R41" i="83" s="1"/>
  <c r="Q7" i="91"/>
  <c r="Q39" i="91" s="1"/>
  <c r="R37" i="91"/>
  <c r="R37" i="90"/>
  <c r="R39" i="85"/>
  <c r="R41" i="85" s="1"/>
  <c r="N38" i="84"/>
  <c r="R39" i="92"/>
  <c r="R41" i="92" s="1"/>
  <c r="Q7" i="90"/>
  <c r="P7" i="90" s="1"/>
  <c r="P37" i="90" s="1"/>
  <c r="Q14" i="88"/>
  <c r="P14" i="88" s="1"/>
  <c r="Q24" i="88"/>
  <c r="P24" i="88" s="1"/>
  <c r="R37" i="88"/>
  <c r="Q26" i="88"/>
  <c r="P26" i="88" s="1"/>
  <c r="Q32" i="88"/>
  <c r="P32" i="88" s="1"/>
  <c r="Q35" i="88"/>
  <c r="P35" i="88" s="1"/>
  <c r="Q12" i="88"/>
  <c r="P12" i="88" s="1"/>
  <c r="Q15" i="88"/>
  <c r="P15" i="88" s="1"/>
  <c r="N38" i="88"/>
  <c r="Q5" i="88"/>
  <c r="Q16" i="88"/>
  <c r="P16" i="88" s="1"/>
  <c r="Q21" i="88"/>
  <c r="P21" i="88" s="1"/>
  <c r="Q8" i="88"/>
  <c r="P8" i="88" s="1"/>
  <c r="Q12" i="84"/>
  <c r="P12" i="84" s="1"/>
  <c r="Q22" i="84"/>
  <c r="P22" i="84" s="1"/>
  <c r="Q7" i="84"/>
  <c r="P7" i="84" s="1"/>
  <c r="Q32" i="84"/>
  <c r="P32" i="84" s="1"/>
  <c r="Q35" i="84"/>
  <c r="P35" i="84" s="1"/>
  <c r="Q10" i="84"/>
  <c r="P10" i="84" s="1"/>
  <c r="Q16" i="84"/>
  <c r="P16" i="84" s="1"/>
  <c r="Q8" i="84"/>
  <c r="P8" i="84" s="1"/>
  <c r="Q24" i="84"/>
  <c r="P24" i="84" s="1"/>
  <c r="Q33" i="84"/>
  <c r="P33" i="84" s="1"/>
  <c r="Q15" i="84"/>
  <c r="P15" i="84" s="1"/>
  <c r="Q21" i="84"/>
  <c r="P21" i="84" s="1"/>
  <c r="Q30" i="84"/>
  <c r="P30" i="84" s="1"/>
  <c r="Q5" i="84"/>
  <c r="Q37" i="84" s="1"/>
  <c r="Q28" i="84"/>
  <c r="P28" i="84" s="1"/>
  <c r="R37" i="84"/>
  <c r="Q17" i="84"/>
  <c r="P17" i="84" s="1"/>
  <c r="Q19" i="84"/>
  <c r="P19" i="84" s="1"/>
  <c r="Q14" i="84"/>
  <c r="P14" i="84" s="1"/>
  <c r="R39" i="100"/>
  <c r="R41" i="100" s="1"/>
  <c r="Q11" i="99"/>
  <c r="P11" i="99" s="1"/>
  <c r="Q21" i="99"/>
  <c r="P21" i="99" s="1"/>
  <c r="Q32" i="99"/>
  <c r="P32" i="99" s="1"/>
  <c r="Q35" i="99"/>
  <c r="P35" i="99" s="1"/>
  <c r="Q14" i="99"/>
  <c r="P14" i="99" s="1"/>
  <c r="Q24" i="99"/>
  <c r="P24" i="99" s="1"/>
  <c r="N38" i="99"/>
  <c r="Q33" i="99"/>
  <c r="P33" i="99" s="1"/>
  <c r="Q15" i="99"/>
  <c r="P15" i="99" s="1"/>
  <c r="Q30" i="99"/>
  <c r="P30" i="99" s="1"/>
  <c r="Q17" i="99"/>
  <c r="P17" i="99" s="1"/>
  <c r="Q26" i="99"/>
  <c r="P26" i="99" s="1"/>
  <c r="R37" i="99"/>
  <c r="Q7" i="99"/>
  <c r="P7" i="99" s="1"/>
  <c r="Q5" i="99"/>
  <c r="Q10" i="99"/>
  <c r="P10" i="99" s="1"/>
  <c r="Q28" i="99"/>
  <c r="P28" i="99" s="1"/>
  <c r="Q22" i="97"/>
  <c r="P22" i="97" s="1"/>
  <c r="Q33" i="96"/>
  <c r="P33" i="96" s="1"/>
  <c r="Q14" i="96"/>
  <c r="P14" i="96" s="1"/>
  <c r="Q24" i="96"/>
  <c r="P24" i="96" s="1"/>
  <c r="N38" i="96"/>
  <c r="Q10" i="96"/>
  <c r="P10" i="96" s="1"/>
  <c r="Q28" i="96"/>
  <c r="P28" i="96" s="1"/>
  <c r="Q5" i="96"/>
  <c r="Q37" i="96" s="1"/>
  <c r="Q16" i="96"/>
  <c r="P16" i="96" s="1"/>
  <c r="R37" i="96"/>
  <c r="Q19" i="96"/>
  <c r="P19" i="96" s="1"/>
  <c r="Q8" i="96"/>
  <c r="P8" i="96" s="1"/>
  <c r="Q21" i="96"/>
  <c r="P21" i="96" s="1"/>
  <c r="Q12" i="96"/>
  <c r="P12" i="96" s="1"/>
  <c r="Q15" i="96"/>
  <c r="P15" i="96" s="1"/>
  <c r="Q32" i="96"/>
  <c r="P32" i="96" s="1"/>
  <c r="Q35" i="96"/>
  <c r="P35" i="96" s="1"/>
  <c r="Q22" i="96"/>
  <c r="P22" i="96" s="1"/>
  <c r="Q26" i="96"/>
  <c r="P26" i="96" s="1"/>
  <c r="R39" i="91"/>
  <c r="R41" i="91" s="1"/>
  <c r="Q11" i="89"/>
  <c r="P11" i="89" s="1"/>
  <c r="Q21" i="89"/>
  <c r="P21" i="89" s="1"/>
  <c r="Q32" i="89"/>
  <c r="P32" i="89" s="1"/>
  <c r="Q14" i="89"/>
  <c r="P14" i="89" s="1"/>
  <c r="Q24" i="89"/>
  <c r="P24" i="89" s="1"/>
  <c r="N38" i="89"/>
  <c r="Q17" i="89"/>
  <c r="P17" i="89" s="1"/>
  <c r="Q19" i="89"/>
  <c r="P19" i="89" s="1"/>
  <c r="Q10" i="89"/>
  <c r="P10" i="89" s="1"/>
  <c r="Q28" i="89"/>
  <c r="P28" i="89" s="1"/>
  <c r="Q33" i="89"/>
  <c r="P33" i="89" s="1"/>
  <c r="Q26" i="89"/>
  <c r="P26" i="89" s="1"/>
  <c r="Q8" i="89"/>
  <c r="P8" i="89" s="1"/>
  <c r="Q5" i="87"/>
  <c r="Q26" i="87"/>
  <c r="P26" i="87" s="1"/>
  <c r="Q32" i="87"/>
  <c r="P32" i="87" s="1"/>
  <c r="Q35" i="87"/>
  <c r="P35" i="87" s="1"/>
  <c r="Q8" i="87"/>
  <c r="P8" i="87" s="1"/>
  <c r="Q11" i="87"/>
  <c r="P11" i="87" s="1"/>
  <c r="Q22" i="87"/>
  <c r="P22" i="87" s="1"/>
  <c r="R37" i="87"/>
  <c r="Q14" i="87"/>
  <c r="P14" i="87" s="1"/>
  <c r="Q17" i="87"/>
  <c r="P17" i="87" s="1"/>
  <c r="Q19" i="87"/>
  <c r="P19" i="87" s="1"/>
  <c r="Q28" i="87"/>
  <c r="P28" i="87" s="1"/>
  <c r="N38" i="87"/>
  <c r="Q21" i="87"/>
  <c r="P21" i="87" s="1"/>
  <c r="Q33" i="87"/>
  <c r="P33" i="87" s="1"/>
  <c r="Q7" i="87"/>
  <c r="P7" i="87" s="1"/>
  <c r="R39" i="86"/>
  <c r="R41" i="86" s="1"/>
  <c r="R37" i="85"/>
  <c r="N37" i="96"/>
  <c r="Q11" i="96"/>
  <c r="P11" i="96" s="1"/>
  <c r="R39" i="101"/>
  <c r="R41" i="101" s="1"/>
  <c r="Q22" i="89"/>
  <c r="P22" i="89" s="1"/>
  <c r="Q15" i="89"/>
  <c r="P15" i="89" s="1"/>
  <c r="Q5" i="89"/>
  <c r="Q15" i="87"/>
  <c r="P15" i="87" s="1"/>
  <c r="R39" i="96"/>
  <c r="R41" i="96" s="1"/>
  <c r="R37" i="94"/>
  <c r="Q10" i="92"/>
  <c r="P10" i="92" s="1"/>
  <c r="Q28" i="92"/>
  <c r="P28" i="92" s="1"/>
  <c r="Q14" i="92"/>
  <c r="P14" i="92" s="1"/>
  <c r="Q24" i="92"/>
  <c r="P24" i="92" s="1"/>
  <c r="N38" i="92"/>
  <c r="Q17" i="92"/>
  <c r="P17" i="92" s="1"/>
  <c r="Q19" i="92"/>
  <c r="P19" i="92" s="1"/>
  <c r="Q15" i="92"/>
  <c r="P15" i="92" s="1"/>
  <c r="Q21" i="92"/>
  <c r="P21" i="92" s="1"/>
  <c r="Q12" i="92"/>
  <c r="P12" i="92" s="1"/>
  <c r="Q22" i="92"/>
  <c r="P22" i="92" s="1"/>
  <c r="Q35" i="92"/>
  <c r="P35" i="92" s="1"/>
  <c r="Q32" i="92"/>
  <c r="P32" i="92" s="1"/>
  <c r="N38" i="86"/>
  <c r="Q35" i="86"/>
  <c r="P35" i="86" s="1"/>
  <c r="Q32" i="86"/>
  <c r="P32" i="86" s="1"/>
  <c r="Q26" i="86"/>
  <c r="P26" i="86" s="1"/>
  <c r="Q35" i="85"/>
  <c r="P35" i="85" s="1"/>
  <c r="Q32" i="85"/>
  <c r="P32" i="85" s="1"/>
  <c r="Q15" i="85"/>
  <c r="P15" i="85" s="1"/>
  <c r="Q12" i="85"/>
  <c r="P12" i="85" s="1"/>
  <c r="Q30" i="101"/>
  <c r="P30" i="101" s="1"/>
  <c r="Q14" i="101"/>
  <c r="P14" i="101" s="1"/>
  <c r="N37" i="99"/>
  <c r="Q12" i="98"/>
  <c r="P12" i="98" s="1"/>
  <c r="Q8" i="98"/>
  <c r="P8" i="98" s="1"/>
  <c r="Q16" i="98"/>
  <c r="P16" i="98" s="1"/>
  <c r="Q26" i="98"/>
  <c r="P26" i="98" s="1"/>
  <c r="R37" i="98"/>
  <c r="Q11" i="98"/>
  <c r="P11" i="98" s="1"/>
  <c r="Q21" i="98"/>
  <c r="P21" i="98" s="1"/>
  <c r="Q32" i="98"/>
  <c r="P32" i="98" s="1"/>
  <c r="Q35" i="98"/>
  <c r="P35" i="98" s="1"/>
  <c r="Q33" i="98"/>
  <c r="P33" i="98" s="1"/>
  <c r="Q15" i="98"/>
  <c r="P15" i="98" s="1"/>
  <c r="Q28" i="98"/>
  <c r="P28" i="98" s="1"/>
  <c r="Q17" i="97"/>
  <c r="P17" i="97" s="1"/>
  <c r="Q19" i="97"/>
  <c r="P19" i="97" s="1"/>
  <c r="Q5" i="97"/>
  <c r="Q8" i="97"/>
  <c r="P8" i="97" s="1"/>
  <c r="Q16" i="97"/>
  <c r="P16" i="97" s="1"/>
  <c r="Q26" i="97"/>
  <c r="P26" i="97" s="1"/>
  <c r="R37" i="97"/>
  <c r="Q7" i="97"/>
  <c r="P7" i="97" s="1"/>
  <c r="Q11" i="97"/>
  <c r="P11" i="97" s="1"/>
  <c r="Q14" i="97"/>
  <c r="P14" i="97" s="1"/>
  <c r="Q30" i="97"/>
  <c r="P30" i="97" s="1"/>
  <c r="N38" i="97"/>
  <c r="Q5" i="93"/>
  <c r="R37" i="93"/>
  <c r="Q14" i="100"/>
  <c r="P14" i="100" s="1"/>
  <c r="Q24" i="100"/>
  <c r="P24" i="100" s="1"/>
  <c r="N38" i="100"/>
  <c r="Q17" i="100"/>
  <c r="P17" i="100" s="1"/>
  <c r="Q19" i="100"/>
  <c r="P19" i="100" s="1"/>
  <c r="Q8" i="100"/>
  <c r="Q30" i="100"/>
  <c r="P30" i="100" s="1"/>
  <c r="N37" i="100"/>
  <c r="Q11" i="100"/>
  <c r="P11" i="100" s="1"/>
  <c r="Q33" i="100"/>
  <c r="P33" i="100" s="1"/>
  <c r="Q30" i="98"/>
  <c r="P30" i="98" s="1"/>
  <c r="Q32" i="97"/>
  <c r="P32" i="97" s="1"/>
  <c r="Q24" i="97"/>
  <c r="P24" i="97" s="1"/>
  <c r="Q10" i="97"/>
  <c r="P10" i="97" s="1"/>
  <c r="N37" i="94"/>
  <c r="N38" i="94"/>
  <c r="Q30" i="92"/>
  <c r="P30" i="92" s="1"/>
  <c r="Q26" i="92"/>
  <c r="P26" i="92" s="1"/>
  <c r="Q11" i="92"/>
  <c r="P11" i="92" s="1"/>
  <c r="Q8" i="92"/>
  <c r="P8" i="92" s="1"/>
  <c r="Q17" i="101"/>
  <c r="P17" i="101" s="1"/>
  <c r="Q19" i="101"/>
  <c r="P19" i="101" s="1"/>
  <c r="Q12" i="101"/>
  <c r="P12" i="101" s="1"/>
  <c r="Q11" i="101"/>
  <c r="Q26" i="101"/>
  <c r="P26" i="101" s="1"/>
  <c r="Q32" i="101"/>
  <c r="P32" i="101" s="1"/>
  <c r="N38" i="101"/>
  <c r="Q15" i="101"/>
  <c r="P15" i="101" s="1"/>
  <c r="Q33" i="101"/>
  <c r="P33" i="101" s="1"/>
  <c r="Q21" i="97"/>
  <c r="P21" i="97" s="1"/>
  <c r="Q33" i="90"/>
  <c r="P33" i="90" s="1"/>
  <c r="Q30" i="90"/>
  <c r="P30" i="90" s="1"/>
  <c r="Q22" i="90"/>
  <c r="P22" i="90" s="1"/>
  <c r="Q12" i="90"/>
  <c r="P12" i="90" s="1"/>
  <c r="Q17" i="86"/>
  <c r="P17" i="86" s="1"/>
  <c r="Q14" i="86"/>
  <c r="P14" i="86" s="1"/>
  <c r="Q11" i="86"/>
  <c r="P11" i="86" s="1"/>
  <c r="Q8" i="86"/>
  <c r="P8" i="86" s="1"/>
  <c r="P37" i="86" s="1"/>
  <c r="Q28" i="85"/>
  <c r="P28" i="85" s="1"/>
  <c r="Q17" i="85"/>
  <c r="P17" i="85" s="1"/>
  <c r="Q11" i="85"/>
  <c r="P11" i="85" s="1"/>
  <c r="Q33" i="91"/>
  <c r="P33" i="91" s="1"/>
  <c r="Q30" i="91"/>
  <c r="P30" i="91" s="1"/>
  <c r="Q22" i="91"/>
  <c r="P22" i="91" s="1"/>
  <c r="Q19" i="90"/>
  <c r="P19" i="90" s="1"/>
  <c r="Q22" i="86"/>
  <c r="P22" i="86" s="1"/>
  <c r="Q19" i="86"/>
  <c r="P19" i="86" s="1"/>
  <c r="Q22" i="85"/>
  <c r="P22" i="85" s="1"/>
  <c r="Q19" i="85"/>
  <c r="P19" i="85" s="1"/>
  <c r="Q22" i="101"/>
  <c r="P22" i="101" s="1"/>
  <c r="Q26" i="100"/>
  <c r="P26" i="100" s="1"/>
  <c r="Q14" i="98"/>
  <c r="P14" i="98" s="1"/>
  <c r="Q10" i="98"/>
  <c r="P10" i="98" s="1"/>
  <c r="R39" i="94"/>
  <c r="R41" i="94" s="1"/>
  <c r="R37" i="92"/>
  <c r="Q5" i="92"/>
  <c r="Q12" i="86"/>
  <c r="P12" i="86" s="1"/>
  <c r="Q28" i="86"/>
  <c r="P28" i="86" s="1"/>
  <c r="Q33" i="86"/>
  <c r="P33" i="86" s="1"/>
  <c r="Q30" i="86"/>
  <c r="P30" i="86" s="1"/>
  <c r="Q14" i="85"/>
  <c r="P14" i="85" s="1"/>
  <c r="Q24" i="85"/>
  <c r="P24" i="85" s="1"/>
  <c r="N38" i="85"/>
  <c r="Q33" i="85"/>
  <c r="P33" i="85" s="1"/>
  <c r="Q30" i="85"/>
  <c r="P30" i="85" s="1"/>
  <c r="Q16" i="85"/>
  <c r="P16" i="85" s="1"/>
  <c r="Q5" i="85"/>
  <c r="Q35" i="101"/>
  <c r="P35" i="101" s="1"/>
  <c r="Q28" i="101"/>
  <c r="P28" i="101" s="1"/>
  <c r="Q16" i="101"/>
  <c r="P16" i="101" s="1"/>
  <c r="Q35" i="97"/>
  <c r="P35" i="97" s="1"/>
  <c r="R39" i="93"/>
  <c r="R41" i="93" s="1"/>
  <c r="Q33" i="92"/>
  <c r="P33" i="92" s="1"/>
  <c r="Q11" i="95"/>
  <c r="P11" i="95" s="1"/>
  <c r="Q21" i="95"/>
  <c r="P21" i="95" s="1"/>
  <c r="Q32" i="95"/>
  <c r="P32" i="95" s="1"/>
  <c r="Q35" i="95"/>
  <c r="P35" i="95" s="1"/>
  <c r="Q7" i="95"/>
  <c r="P7" i="95" s="1"/>
  <c r="Q15" i="95"/>
  <c r="P15" i="95" s="1"/>
  <c r="Q10" i="95"/>
  <c r="P10" i="95" s="1"/>
  <c r="Q28" i="95"/>
  <c r="P28" i="95" s="1"/>
  <c r="Q8" i="95"/>
  <c r="P8" i="95" s="1"/>
  <c r="Q7" i="83"/>
  <c r="N37" i="95"/>
  <c r="Q15" i="94"/>
  <c r="P15" i="94" s="1"/>
  <c r="Q7" i="94"/>
  <c r="P7" i="94" s="1"/>
  <c r="P37" i="94" s="1"/>
  <c r="Q33" i="93"/>
  <c r="P33" i="93" s="1"/>
  <c r="Q30" i="93"/>
  <c r="P30" i="93" s="1"/>
  <c r="Q22" i="93"/>
  <c r="P22" i="93" s="1"/>
  <c r="Q12" i="93"/>
  <c r="P12" i="93" s="1"/>
  <c r="N38" i="83"/>
  <c r="Q35" i="83"/>
  <c r="P35" i="83" s="1"/>
  <c r="Q26" i="83"/>
  <c r="P26" i="83" s="1"/>
  <c r="Q33" i="94"/>
  <c r="P33" i="94" s="1"/>
  <c r="Q30" i="94"/>
  <c r="P30" i="94" s="1"/>
  <c r="Q22" i="94"/>
  <c r="P22" i="94" s="1"/>
  <c r="Q19" i="93"/>
  <c r="P19" i="93" s="1"/>
  <c r="R37" i="83"/>
  <c r="Q32" i="83"/>
  <c r="P32" i="83" s="1"/>
  <c r="Q17" i="83"/>
  <c r="P17" i="83" s="1"/>
  <c r="Q33" i="83"/>
  <c r="P33" i="83" s="1"/>
  <c r="Q24" i="83"/>
  <c r="P24" i="83" s="1"/>
  <c r="Q21" i="83"/>
  <c r="P21" i="83" s="1"/>
  <c r="Q10" i="83"/>
  <c r="P10" i="83" s="1"/>
  <c r="S37" i="91" l="1"/>
  <c r="S38" i="91"/>
  <c r="Q37" i="100"/>
  <c r="P8" i="100"/>
  <c r="P37" i="100" s="1"/>
  <c r="Q39" i="100"/>
  <c r="P5" i="87"/>
  <c r="P37" i="87" s="1"/>
  <c r="Q39" i="87"/>
  <c r="Q37" i="87"/>
  <c r="Q39" i="88"/>
  <c r="P5" i="88"/>
  <c r="P37" i="88" s="1"/>
  <c r="Q39" i="94"/>
  <c r="P5" i="92"/>
  <c r="P37" i="92" s="1"/>
  <c r="Q39" i="92"/>
  <c r="P5" i="89"/>
  <c r="P37" i="89" s="1"/>
  <c r="Q37" i="89"/>
  <c r="Q39" i="89"/>
  <c r="P37" i="98"/>
  <c r="P11" i="101"/>
  <c r="P37" i="101" s="1"/>
  <c r="Q37" i="101"/>
  <c r="Q37" i="98"/>
  <c r="Q39" i="86"/>
  <c r="P5" i="84"/>
  <c r="P37" i="84" s="1"/>
  <c r="Q39" i="84"/>
  <c r="Q37" i="97"/>
  <c r="Q37" i="85"/>
  <c r="Q39" i="85"/>
  <c r="P5" i="85"/>
  <c r="P37" i="85" s="1"/>
  <c r="Q39" i="97"/>
  <c r="P5" i="97"/>
  <c r="P37" i="97" s="1"/>
  <c r="Q37" i="94"/>
  <c r="P5" i="95"/>
  <c r="P37" i="95" s="1"/>
  <c r="Q39" i="95"/>
  <c r="Q37" i="95"/>
  <c r="Q37" i="83"/>
  <c r="Q39" i="83"/>
  <c r="S38" i="83" s="1"/>
  <c r="P7" i="83"/>
  <c r="P37" i="83" s="1"/>
  <c r="Q39" i="101"/>
  <c r="P7" i="91"/>
  <c r="P37" i="91" s="1"/>
  <c r="Q37" i="91"/>
  <c r="Q39" i="90"/>
  <c r="Q37" i="92"/>
  <c r="Q37" i="86"/>
  <c r="P5" i="96"/>
  <c r="P37" i="96" s="1"/>
  <c r="Q39" i="96"/>
  <c r="Q37" i="93"/>
  <c r="Q39" i="93"/>
  <c r="P5" i="93"/>
  <c r="P37" i="93" s="1"/>
  <c r="P5" i="99"/>
  <c r="P37" i="99" s="1"/>
  <c r="Q39" i="99"/>
  <c r="Q37" i="99"/>
  <c r="Q37" i="88"/>
  <c r="Q37" i="90"/>
  <c r="Q39" i="98"/>
  <c r="S38" i="92" l="1"/>
  <c r="S37" i="92"/>
  <c r="S38" i="90"/>
  <c r="S37" i="90"/>
  <c r="S37" i="95"/>
  <c r="S38" i="95"/>
  <c r="S38" i="89"/>
  <c r="S37" i="89"/>
  <c r="S37" i="84"/>
  <c r="S38" i="84"/>
  <c r="S37" i="87"/>
  <c r="S38" i="87"/>
  <c r="S38" i="93"/>
  <c r="S37" i="93"/>
  <c r="S37" i="98"/>
  <c r="S38" i="98"/>
  <c r="S37" i="86"/>
  <c r="S38" i="86"/>
  <c r="S38" i="97"/>
  <c r="S37" i="97"/>
  <c r="S37" i="94"/>
  <c r="S38" i="94"/>
  <c r="S38" i="100"/>
  <c r="S37" i="100"/>
  <c r="S37" i="96"/>
  <c r="S38" i="96"/>
  <c r="S37" i="85"/>
  <c r="S38" i="85"/>
  <c r="S38" i="101"/>
  <c r="S37" i="101"/>
  <c r="S37" i="99"/>
  <c r="S38" i="99"/>
  <c r="S37" i="88"/>
  <c r="S38" i="88"/>
</calcChain>
</file>

<file path=xl/sharedStrings.xml><?xml version="1.0" encoding="utf-8"?>
<sst xmlns="http://schemas.openxmlformats.org/spreadsheetml/2006/main" count="1014" uniqueCount="66">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</sst>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5" fillId="0" borderId="12" xfId="1" applyNumberFormat="1" applyFont="1" applyFill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K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N34" sqref="N3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26</v>
      </c>
      <c r="I5" s="27"/>
      <c r="J5" s="29">
        <v>1731</v>
      </c>
      <c r="K5" s="29"/>
      <c r="L5" s="77">
        <v>1644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>
        <v>18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>
        <f>V6</f>
        <v>21</v>
      </c>
      <c r="I7" s="30"/>
      <c r="J7" s="29">
        <v>9009</v>
      </c>
      <c r="K7" s="29"/>
      <c r="L7" s="77">
        <v>7076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>
        <v>18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19</v>
      </c>
      <c r="I10" s="30"/>
      <c r="J10" s="29">
        <v>3546</v>
      </c>
      <c r="K10" s="29"/>
      <c r="L10" s="77">
        <v>2905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2905</v>
      </c>
      <c r="R10" s="58">
        <f>ROUND((1-O10)*J10,0)</f>
        <v>0</v>
      </c>
      <c r="T10" s="52">
        <v>15</v>
      </c>
      <c r="U10" s="52">
        <v>6</v>
      </c>
      <c r="V10" s="52">
        <v>22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>
        <v>19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>
        <f>V5</f>
        <v>18</v>
      </c>
      <c r="I14" s="30"/>
      <c r="J14" s="29">
        <v>23561</v>
      </c>
      <c r="K14" s="29"/>
      <c r="L14" s="77">
        <v>19644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19644</v>
      </c>
      <c r="R14" s="58">
        <f>ROUND((1-O14)*J14,0)</f>
        <v>0</v>
      </c>
      <c r="T14" s="52">
        <v>24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>
        <f>AVERAGE(V5:V16)</f>
        <v>21.333333333333332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>
        <f>V7</f>
        <v>22</v>
      </c>
      <c r="I19" s="30"/>
      <c r="J19" s="29">
        <v>2853</v>
      </c>
      <c r="K19" s="29"/>
      <c r="L19" s="77">
        <v>1952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1952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>
        <f>V8</f>
        <v>18</v>
      </c>
      <c r="I21" s="30"/>
      <c r="J21" s="29">
        <v>2149</v>
      </c>
      <c r="K21" s="29"/>
      <c r="L21" s="77">
        <v>1839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1839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>
        <f>V9</f>
        <v>24</v>
      </c>
      <c r="I24" s="30"/>
      <c r="J24" s="29">
        <v>20389</v>
      </c>
      <c r="K24" s="29"/>
      <c r="L24" s="77">
        <v>16017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16017</v>
      </c>
      <c r="R24" s="58">
        <f>(1-O24)*J24</f>
        <v>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>
        <f>V10</f>
        <v>22</v>
      </c>
      <c r="I26" s="30"/>
      <c r="J26" s="29">
        <v>3290</v>
      </c>
      <c r="K26" s="29"/>
      <c r="L26" s="77">
        <v>2555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2555</v>
      </c>
      <c r="R26" s="58">
        <f>ROUND((1-O26)*J26,0)</f>
        <v>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4724</v>
      </c>
      <c r="R28" s="58">
        <f>ROUND((1-O28)*J28,0)</f>
        <v>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1680</v>
      </c>
      <c r="K32" s="29"/>
      <c r="L32" s="77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>
        <f>V16</f>
        <v>18</v>
      </c>
      <c r="I35" s="30"/>
      <c r="J35" s="29">
        <v>58</v>
      </c>
      <c r="K35" s="29"/>
      <c r="L35" s="77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77421</v>
      </c>
      <c r="M37" s="26"/>
      <c r="N37" s="61">
        <f>+J37-L37</f>
        <v>14574</v>
      </c>
      <c r="O37" s="73"/>
      <c r="P37" s="62">
        <f>SUM(P5:P35)</f>
        <v>0</v>
      </c>
      <c r="Q37" s="63">
        <f>SUM(Q5:Q35)/IF($L$37&gt;0,$L37,$J37)</f>
        <v>0.84935611784916232</v>
      </c>
      <c r="R37" s="63">
        <f>SUM(R5:R35)/IF($L$37&gt;0,$L37,$J37)</f>
        <v>0.15064388215083763</v>
      </c>
      <c r="S37" s="85">
        <f>Q39/(Q39+(R39-LOOKUP(J2,[1]!date,[1]!enaft)))</f>
        <v>1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0.15842165335072556</v>
      </c>
      <c r="O38" s="74"/>
      <c r="S38" s="60">
        <f>SUM(Q39:R39)</f>
        <v>77421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65758</v>
      </c>
      <c r="R39" s="60">
        <f>SUM(R5:R35)</f>
        <v>11663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35</v>
      </c>
      <c r="I5" s="27"/>
      <c r="J5" s="29">
        <v>1644</v>
      </c>
      <c r="K5" s="29"/>
      <c r="L5" s="29">
        <v>1254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761</v>
      </c>
      <c r="R5" s="58">
        <f>ROUND((1-O5)*J5,0)</f>
        <v>493</v>
      </c>
      <c r="T5" s="51">
        <v>19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24</v>
      </c>
      <c r="I7" s="30"/>
      <c r="J7" s="29">
        <v>7076</v>
      </c>
      <c r="K7" s="29"/>
      <c r="L7" s="29">
        <v>6110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3987</v>
      </c>
      <c r="R7" s="58">
        <f>ROUND((1-O7)*J7,0)</f>
        <v>2123</v>
      </c>
      <c r="T7" s="52">
        <v>20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26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29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24</v>
      </c>
      <c r="I10" s="30"/>
      <c r="J10" s="29">
        <v>2776</v>
      </c>
      <c r="K10" s="29"/>
      <c r="L10" s="29">
        <v>2264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1431</v>
      </c>
      <c r="R10" s="58">
        <f>ROUND((1-O10)*J10,0)</f>
        <v>833</v>
      </c>
      <c r="T10" s="52">
        <v>21</v>
      </c>
      <c r="U10" s="52">
        <v>6</v>
      </c>
      <c r="V10" s="52">
        <v>27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30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24</v>
      </c>
      <c r="I14" s="30"/>
      <c r="J14" s="29">
        <v>18991</v>
      </c>
      <c r="K14" s="29"/>
      <c r="L14" s="29">
        <v>15728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10031</v>
      </c>
      <c r="R14" s="58">
        <f>ROUND((1-O14)*J14,0)</f>
        <v>5697</v>
      </c>
      <c r="T14" s="52">
        <v>26</v>
      </c>
      <c r="U14" s="52">
        <v>15</v>
      </c>
      <c r="V14" s="52">
        <v>35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26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27.416666666666668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25</v>
      </c>
      <c r="I19" s="30"/>
      <c r="J19" s="29">
        <v>2152</v>
      </c>
      <c r="K19" s="29"/>
      <c r="L19" s="29">
        <v>1651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1005</v>
      </c>
      <c r="R19" s="58">
        <f>ROUND((1-O19)*J19,0)</f>
        <v>646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26</v>
      </c>
      <c r="I21" s="30"/>
      <c r="J21" s="29">
        <v>1683</v>
      </c>
      <c r="K21" s="29"/>
      <c r="L21" s="29">
        <v>1218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713</v>
      </c>
      <c r="R21" s="58">
        <f>ROUND((1-O21)*J21,0)</f>
        <v>505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29</v>
      </c>
      <c r="I24" s="30"/>
      <c r="J24" s="29">
        <v>16642</v>
      </c>
      <c r="K24" s="29"/>
      <c r="L24" s="29">
        <v>12894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7901.4</v>
      </c>
      <c r="R24" s="58">
        <f>(1-O24)*J24</f>
        <v>4992.6000000000004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27</v>
      </c>
      <c r="I26" s="30"/>
      <c r="J26" s="29">
        <v>2660</v>
      </c>
      <c r="K26" s="29"/>
      <c r="L26" s="29">
        <v>2030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798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30</v>
      </c>
      <c r="I28" s="30"/>
      <c r="J28" s="29">
        <v>4839</v>
      </c>
      <c r="K28" s="29"/>
      <c r="L28" s="29">
        <v>4034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2582</v>
      </c>
      <c r="R28" s="58">
        <f>ROUND((1-O28)*J28,0)</f>
        <v>1452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30</v>
      </c>
      <c r="I30" s="30"/>
      <c r="J30" s="29">
        <v>6190</v>
      </c>
      <c r="K30" s="29"/>
      <c r="L30" s="29">
        <v>5035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3178</v>
      </c>
      <c r="R30" s="58">
        <f>ROUND((1-O30)*J30,0)</f>
        <v>1857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29</v>
      </c>
      <c r="I32" s="30"/>
      <c r="J32" s="29">
        <v>1446</v>
      </c>
      <c r="K32" s="29"/>
      <c r="L32" s="29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26</v>
      </c>
      <c r="I35" s="30"/>
      <c r="J35" s="29">
        <v>52</v>
      </c>
      <c r="K35" s="29"/>
      <c r="L35" s="29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64668</v>
      </c>
      <c r="M37" s="26"/>
      <c r="N37" s="61">
        <f>+J37-L37</f>
        <v>13146</v>
      </c>
      <c r="O37" s="73"/>
      <c r="P37" s="62">
        <f>SUM(P5:P35)</f>
        <v>0</v>
      </c>
      <c r="Q37" s="63">
        <f>SUM(Q5:Q35)/IF($L$37&gt;0,$L37,$J37)</f>
        <v>0.51970681016886255</v>
      </c>
      <c r="R37" s="63">
        <f>SUM(R5:R35)/IF($L$37&gt;0,$L37,$J37)</f>
        <v>0.4802931898311375</v>
      </c>
      <c r="S37" s="85">
        <f>Q39/(Q39+(R39-LOOKUP(J2,[1]!date,[1]!enaft)))</f>
        <v>0.6340609376473918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0.16894132161307729</v>
      </c>
      <c r="O38" s="74"/>
      <c r="S38" s="60">
        <f>SUM(Q39:R39)</f>
        <v>64668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33608.400000000001</v>
      </c>
      <c r="R39" s="60">
        <f>SUM(R5:R35)</f>
        <v>31059.599999999999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34</v>
      </c>
      <c r="I5" s="27"/>
      <c r="J5" s="29">
        <v>1429</v>
      </c>
      <c r="K5" s="29"/>
      <c r="L5" s="29">
        <v>1298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655</v>
      </c>
      <c r="R5" s="58">
        <f>ROUND((1-O5)*J5,0)</f>
        <v>643</v>
      </c>
      <c r="T5" s="51">
        <v>19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25</v>
      </c>
      <c r="I7" s="30"/>
      <c r="J7" s="29">
        <v>6433</v>
      </c>
      <c r="K7" s="29"/>
      <c r="L7" s="29">
        <v>5788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2893</v>
      </c>
      <c r="R7" s="58">
        <f>ROUND((1-O7)*J7,0)</f>
        <v>2895</v>
      </c>
      <c r="T7" s="52">
        <v>20</v>
      </c>
      <c r="U7" s="52">
        <v>3</v>
      </c>
      <c r="V7" s="52">
        <v>24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23</v>
      </c>
      <c r="I10" s="30"/>
      <c r="J10" s="29">
        <v>2521</v>
      </c>
      <c r="K10" s="29"/>
      <c r="L10" s="29">
        <v>2392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1258</v>
      </c>
      <c r="R10" s="58">
        <f>ROUND((1-O10)*J10,0)</f>
        <v>1134</v>
      </c>
      <c r="T10" s="52">
        <v>21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22</v>
      </c>
      <c r="I14" s="30"/>
      <c r="J14" s="29">
        <v>17686</v>
      </c>
      <c r="K14" s="29"/>
      <c r="L14" s="29">
        <v>17033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9074</v>
      </c>
      <c r="R14" s="58">
        <f>ROUND((1-O14)*J14,0)</f>
        <v>7959</v>
      </c>
      <c r="T14" s="52">
        <v>26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26.416666666666668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24</v>
      </c>
      <c r="I19" s="30"/>
      <c r="J19" s="29">
        <v>1952</v>
      </c>
      <c r="K19" s="29"/>
      <c r="L19" s="29">
        <v>1751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873</v>
      </c>
      <c r="R19" s="58">
        <f>ROUND((1-O19)*J19,0)</f>
        <v>878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25</v>
      </c>
      <c r="I21" s="30"/>
      <c r="J21" s="29">
        <v>1373</v>
      </c>
      <c r="K21" s="29"/>
      <c r="L21" s="29">
        <v>1296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678</v>
      </c>
      <c r="R21" s="58">
        <f>ROUND((1-O21)*J21,0)</f>
        <v>618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27</v>
      </c>
      <c r="I24" s="30"/>
      <c r="J24" s="29">
        <v>14143</v>
      </c>
      <c r="K24" s="29"/>
      <c r="L24" s="29">
        <v>14143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25</v>
      </c>
      <c r="I26" s="30"/>
      <c r="J26" s="29">
        <v>2240</v>
      </c>
      <c r="K26" s="29"/>
      <c r="L26" s="29">
        <v>2240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28</v>
      </c>
      <c r="I28" s="30"/>
      <c r="J28" s="29">
        <v>4264</v>
      </c>
      <c r="K28" s="29"/>
      <c r="L28" s="29">
        <v>4264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29</v>
      </c>
      <c r="I30" s="30"/>
      <c r="J30" s="29">
        <v>5323</v>
      </c>
      <c r="K30" s="29"/>
      <c r="L30" s="29">
        <v>5179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2784</v>
      </c>
      <c r="R30" s="58">
        <f>ROUND((1-O30)*J30,0)</f>
        <v>2395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30</v>
      </c>
      <c r="I32" s="30"/>
      <c r="J32" s="29">
        <v>820</v>
      </c>
      <c r="K32" s="29"/>
      <c r="L32" s="29">
        <v>664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664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25</v>
      </c>
      <c r="I35" s="30"/>
      <c r="J35" s="29">
        <v>47</v>
      </c>
      <c r="K35" s="29"/>
      <c r="L35" s="29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67757</v>
      </c>
      <c r="M37" s="26"/>
      <c r="N37" s="61">
        <f>+J37-L37</f>
        <v>2137</v>
      </c>
      <c r="O37" s="73"/>
      <c r="P37" s="62">
        <f>SUM(P5:P35)</f>
        <v>0</v>
      </c>
      <c r="Q37" s="63">
        <f>SUM(Q5:Q35)/IF($L$37&gt;0,$L37,$J37)</f>
        <v>0.44690068922768128</v>
      </c>
      <c r="R37" s="63">
        <f>SUM(R5:R35)/IF($L$37&gt;0,$L37,$J37)</f>
        <v>0.55309931077231866</v>
      </c>
      <c r="S37" s="85">
        <f>Q39/(Q39+(R39-LOOKUP(J2,[1]!date,[1]!enaft)))</f>
        <v>0.53981976681998078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3.0574870518213282E-2</v>
      </c>
      <c r="O38" s="74"/>
      <c r="S38" s="60">
        <f>SUM(Q39:R39)</f>
        <v>67757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30280.65</v>
      </c>
      <c r="R39" s="60">
        <f>SUM(R5:R35)</f>
        <v>37476.35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R8" sqref="R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36875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26</v>
      </c>
      <c r="I5" s="27"/>
      <c r="J5" s="29">
        <v>1169</v>
      </c>
      <c r="K5" s="29"/>
      <c r="L5" s="29">
        <v>1169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584</v>
      </c>
      <c r="R5" s="58">
        <f>ROUND((1-O5)*J5,0)</f>
        <v>585</v>
      </c>
      <c r="T5" s="51">
        <v>19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5143</v>
      </c>
      <c r="K7" s="29"/>
      <c r="L7" s="29">
        <v>5143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2571</v>
      </c>
      <c r="R7" s="58">
        <f>ROUND((1-O7)*J7,0)</f>
        <v>2572</v>
      </c>
      <c r="T7" s="52">
        <v>20</v>
      </c>
      <c r="U7" s="52">
        <v>3</v>
      </c>
      <c r="V7" s="52">
        <v>20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23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20</v>
      </c>
      <c r="I10" s="30"/>
      <c r="J10" s="29">
        <v>1879</v>
      </c>
      <c r="K10" s="29"/>
      <c r="L10" s="29">
        <v>1879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939</v>
      </c>
      <c r="R10" s="58">
        <f>ROUND((1-O10)*J10,0)</f>
        <v>940</v>
      </c>
      <c r="T10" s="52">
        <v>21</v>
      </c>
      <c r="U10" s="52">
        <v>6</v>
      </c>
      <c r="V10" s="52">
        <v>21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19</v>
      </c>
      <c r="I14" s="30"/>
      <c r="J14" s="29">
        <v>14422</v>
      </c>
      <c r="K14" s="29"/>
      <c r="L14" s="29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7211</v>
      </c>
      <c r="R14" s="58">
        <f>ROUND((1-O14)*J14,0)</f>
        <v>7211</v>
      </c>
      <c r="T14" s="52">
        <v>26</v>
      </c>
      <c r="U14" s="52">
        <v>15</v>
      </c>
      <c r="V14" s="52">
        <v>26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21.25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20</v>
      </c>
      <c r="I19" s="30"/>
      <c r="J19" s="29">
        <v>1450</v>
      </c>
      <c r="K19" s="29"/>
      <c r="L19" s="29">
        <v>1450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725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20</v>
      </c>
      <c r="I21" s="30"/>
      <c r="J21" s="29">
        <v>1062</v>
      </c>
      <c r="K21" s="29"/>
      <c r="L21" s="29">
        <v>1062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531</v>
      </c>
      <c r="R21" s="58">
        <f>ROUND((1-O21)*J21,0)</f>
        <v>531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23</v>
      </c>
      <c r="I24" s="30"/>
      <c r="J24" s="29">
        <v>11644</v>
      </c>
      <c r="K24" s="29"/>
      <c r="L24" s="29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5822</v>
      </c>
      <c r="R24" s="58">
        <f>(1-O24)*J24</f>
        <v>5822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21</v>
      </c>
      <c r="I26" s="30"/>
      <c r="J26" s="29">
        <v>1820</v>
      </c>
      <c r="K26" s="29"/>
      <c r="L26" s="29">
        <v>1820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910</v>
      </c>
      <c r="R26" s="58">
        <f>ROUND((1-O26)*J26,0)</f>
        <v>910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23</v>
      </c>
      <c r="I28" s="30"/>
      <c r="J28" s="29">
        <v>3804</v>
      </c>
      <c r="K28" s="29"/>
      <c r="L28" s="29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22</v>
      </c>
      <c r="I30" s="30"/>
      <c r="J30" s="29">
        <v>5035</v>
      </c>
      <c r="K30" s="29"/>
      <c r="L30" s="29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2517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20</v>
      </c>
      <c r="I32" s="30"/>
      <c r="J32" s="29">
        <v>586</v>
      </c>
      <c r="K32" s="29"/>
      <c r="L32" s="29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20</v>
      </c>
      <c r="I35" s="30"/>
      <c r="J35" s="29">
        <v>43</v>
      </c>
      <c r="K35" s="29"/>
      <c r="L35" s="29">
        <v>43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59720</v>
      </c>
      <c r="K37" s="31"/>
      <c r="L37" s="79">
        <f>SUM(L5:L35)</f>
        <v>59720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0.40758539852645681</v>
      </c>
      <c r="R37" s="63">
        <f>SUM(R5:R35)/IF($L$37&gt;0,$L37,$J37)</f>
        <v>0.59241460147354319</v>
      </c>
      <c r="S37" s="85">
        <f>Q39/(Q39+(R39-LOOKUP(J2,[1]!date,[1]!enaft)))</f>
        <v>0.50650269471669063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59720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24341</v>
      </c>
      <c r="R39" s="60">
        <f>SUM(R5:R35)</f>
        <v>35379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-1647.9921485237589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6" zoomScale="75" workbookViewId="0">
      <pane xSplit="5" topLeftCell="K1" activePane="topRight" state="frozenSplit"/>
      <selection pane="topRight" activeCell="O2" sqref="O1:O655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3.140625" style="82" customWidth="1"/>
    <col min="13" max="13" width="1.42578125" style="5" customWidth="1"/>
    <col min="14" max="14" width="15.7109375" style="5" hidden="1" customWidth="1"/>
    <col min="15" max="15" width="13.85546875" style="76" hidden="1" customWidth="1"/>
    <col min="16" max="16" width="10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36876</v>
      </c>
      <c r="L2" s="78"/>
      <c r="O2" s="86">
        <f ca="1">NOW()</f>
        <v>41885.60304652778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42</v>
      </c>
      <c r="G5" s="27"/>
      <c r="H5" s="28">
        <f>V14</f>
        <v>48</v>
      </c>
      <c r="I5" s="27"/>
      <c r="J5" s="29">
        <v>952</v>
      </c>
      <c r="K5" s="29"/>
      <c r="L5" s="29">
        <v>692</v>
      </c>
      <c r="M5" s="28"/>
      <c r="N5" s="41">
        <v>67694</v>
      </c>
      <c r="O5" s="71">
        <f>$T$23</f>
        <v>0.2</v>
      </c>
      <c r="P5" s="61">
        <f>IF(Q5&lt;0,ABS(Q5),"")</f>
        <v>70</v>
      </c>
      <c r="Q5" s="58">
        <f>IF(L$37&gt;0,L5-R5,J5-R5)</f>
        <v>-70</v>
      </c>
      <c r="R5" s="58">
        <f>ROUND((1-O5)*J5,0)</f>
        <v>762</v>
      </c>
      <c r="T5" s="51">
        <v>30</v>
      </c>
      <c r="U5" s="51">
        <v>1</v>
      </c>
      <c r="V5" s="51">
        <v>39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45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45</v>
      </c>
      <c r="I7" s="30"/>
      <c r="J7" s="29">
        <v>3211</v>
      </c>
      <c r="K7" s="29"/>
      <c r="L7" s="29">
        <v>0</v>
      </c>
      <c r="M7" s="26"/>
      <c r="N7" s="41">
        <v>67694</v>
      </c>
      <c r="O7" s="71">
        <f>$T$23</f>
        <v>0.2</v>
      </c>
      <c r="P7" s="61">
        <f>IF(Q7&lt;0,ABS(Q7),"")</f>
        <v>2569</v>
      </c>
      <c r="Q7" s="58">
        <f>IF(L$37&gt;0,L7-R7,J7-R7)</f>
        <v>-2569</v>
      </c>
      <c r="R7" s="58">
        <f>ROUND((1-O7)*J7,0)</f>
        <v>2569</v>
      </c>
      <c r="T7" s="52">
        <v>30</v>
      </c>
      <c r="U7" s="52">
        <v>3</v>
      </c>
      <c r="V7" s="52">
        <v>40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32</v>
      </c>
      <c r="U8" s="52">
        <v>4</v>
      </c>
      <c r="V8" s="52">
        <v>43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>
        <v>45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42</v>
      </c>
      <c r="I10" s="30"/>
      <c r="J10" s="29">
        <v>1238</v>
      </c>
      <c r="K10" s="29"/>
      <c r="L10" s="29">
        <v>0</v>
      </c>
      <c r="M10" s="26"/>
      <c r="N10" s="41">
        <v>67694</v>
      </c>
      <c r="O10" s="71">
        <f>$T$23</f>
        <v>0.2</v>
      </c>
      <c r="P10" s="61">
        <f>IF(Q10&lt;0,ABS(Q10),"")</f>
        <v>990</v>
      </c>
      <c r="Q10" s="58">
        <f>IF(L$37&gt;0,L10-R10,J10-R10)</f>
        <v>-990</v>
      </c>
      <c r="R10" s="58">
        <f>ROUND((1-O10)*J10,0)</f>
        <v>990</v>
      </c>
      <c r="T10" s="52">
        <v>31</v>
      </c>
      <c r="U10" s="52">
        <v>6</v>
      </c>
      <c r="V10" s="52">
        <v>39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42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45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34</v>
      </c>
      <c r="U13" s="52">
        <v>9</v>
      </c>
      <c r="V13" s="52">
        <v>46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39</v>
      </c>
      <c r="I14" s="30"/>
      <c r="J14" s="29">
        <v>11811</v>
      </c>
      <c r="K14" s="29"/>
      <c r="L14" s="29">
        <v>5936</v>
      </c>
      <c r="M14" s="26"/>
      <c r="N14" s="41">
        <v>67694</v>
      </c>
      <c r="O14" s="71">
        <f>$T$23</f>
        <v>0.2</v>
      </c>
      <c r="P14" s="61">
        <f>IF(Q14&lt;0,ABS(Q14),"")</f>
        <v>3513</v>
      </c>
      <c r="Q14" s="58">
        <f>IF(L$37&gt;0,L14-R14,J14-R14)</f>
        <v>-3513</v>
      </c>
      <c r="R14" s="58">
        <f>ROUND((1-O14)*J14,0)</f>
        <v>9449</v>
      </c>
      <c r="T14" s="52">
        <v>42</v>
      </c>
      <c r="U14" s="52">
        <v>15</v>
      </c>
      <c r="V14" s="52">
        <v>48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38</v>
      </c>
      <c r="U15" s="52">
        <v>35</v>
      </c>
      <c r="V15" s="52">
        <v>44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32</v>
      </c>
      <c r="U16" s="53">
        <v>39</v>
      </c>
      <c r="V16" s="53">
        <v>43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33.5</v>
      </c>
      <c r="V18" s="54">
        <f>AVERAGE(V5:V16)</f>
        <v>43.25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>
        <f>V7</f>
        <v>40</v>
      </c>
      <c r="I19" s="30"/>
      <c r="J19" s="29">
        <v>1150</v>
      </c>
      <c r="K19" s="29"/>
      <c r="L19" s="29">
        <v>148</v>
      </c>
      <c r="M19" s="26"/>
      <c r="N19" s="41">
        <v>67694</v>
      </c>
      <c r="O19" s="71">
        <f>$T$23</f>
        <v>0.2</v>
      </c>
      <c r="P19" s="61">
        <f>IF(Q19&lt;0,ABS(Q19),"")</f>
        <v>772</v>
      </c>
      <c r="Q19" s="58">
        <f>IF(L$37&gt;0,L19-R19,J19-R19)</f>
        <v>-772</v>
      </c>
      <c r="R19" s="58">
        <f>ROUND((1-O19)*J19,0)</f>
        <v>920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32</v>
      </c>
      <c r="G21" s="30"/>
      <c r="H21" s="26">
        <f>V8</f>
        <v>43</v>
      </c>
      <c r="I21" s="30"/>
      <c r="J21" s="29">
        <v>752</v>
      </c>
      <c r="K21" s="29"/>
      <c r="L21" s="29">
        <v>0</v>
      </c>
      <c r="M21" s="30"/>
      <c r="N21" s="41">
        <v>67694</v>
      </c>
      <c r="O21" s="71">
        <f>$T$23</f>
        <v>0.2</v>
      </c>
      <c r="P21" s="61">
        <f>IF(Q21&lt;0,ABS(Q21),"")</f>
        <v>602</v>
      </c>
      <c r="Q21" s="58">
        <f>IF(L$37&gt;0,L21-R21,J21-R21)</f>
        <v>-602</v>
      </c>
      <c r="R21" s="58">
        <f>ROUND((1-O21)*J21,0)</f>
        <v>602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0.2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>
        <f>V9</f>
        <v>45</v>
      </c>
      <c r="I24" s="30"/>
      <c r="J24" s="29">
        <v>10395</v>
      </c>
      <c r="K24" s="29"/>
      <c r="L24" s="29">
        <v>2899</v>
      </c>
      <c r="M24" s="26"/>
      <c r="N24" s="41">
        <v>67694</v>
      </c>
      <c r="O24" s="71">
        <f>$T$23</f>
        <v>0.2</v>
      </c>
      <c r="P24" s="61">
        <f>IF(Q24&lt;0,ABS(Q24),"")</f>
        <v>5417</v>
      </c>
      <c r="Q24" s="58">
        <f>IF(L$37&gt;0,L24-R24,J24-R24)</f>
        <v>-5417</v>
      </c>
      <c r="R24" s="58">
        <f>(1-O24)*J24</f>
        <v>8316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31</v>
      </c>
      <c r="G26" s="30"/>
      <c r="H26" s="26">
        <f>V10</f>
        <v>39</v>
      </c>
      <c r="I26" s="30"/>
      <c r="J26" s="29">
        <v>1611</v>
      </c>
      <c r="K26" s="29"/>
      <c r="L26" s="29">
        <v>771</v>
      </c>
      <c r="M26" s="26"/>
      <c r="N26" s="41">
        <v>67694</v>
      </c>
      <c r="O26" s="71">
        <f>$T$23</f>
        <v>0.2</v>
      </c>
      <c r="P26" s="61">
        <f>IF(Q26&lt;0,ABS(Q26),"")</f>
        <v>518</v>
      </c>
      <c r="Q26" s="58">
        <f>IF(L$37&gt;0,L26-R26,J26-R26)</f>
        <v>-518</v>
      </c>
      <c r="R26" s="58">
        <f>ROUND((1-O26)*J26,0)</f>
        <v>1289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45</v>
      </c>
      <c r="I28" s="30"/>
      <c r="J28" s="29">
        <v>3459</v>
      </c>
      <c r="K28" s="29"/>
      <c r="L28" s="29">
        <v>2309</v>
      </c>
      <c r="M28" s="26"/>
      <c r="N28" s="41">
        <v>67694</v>
      </c>
      <c r="O28" s="71">
        <f>$T$23</f>
        <v>0.2</v>
      </c>
      <c r="P28" s="61">
        <f>IF(Q28&lt;0,ABS(Q28),"")</f>
        <v>458</v>
      </c>
      <c r="Q28" s="58">
        <f>IF(L$37&gt;0,L28-R28,J28-R28)</f>
        <v>-458</v>
      </c>
      <c r="R28" s="58">
        <f>ROUND((1-O28)*J28,0)</f>
        <v>2767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34</v>
      </c>
      <c r="G30" s="30"/>
      <c r="H30" s="26">
        <f>V13</f>
        <v>46</v>
      </c>
      <c r="I30" s="30"/>
      <c r="J30" s="29">
        <v>3306</v>
      </c>
      <c r="K30" s="29"/>
      <c r="L30" s="29">
        <v>1572</v>
      </c>
      <c r="M30" s="26"/>
      <c r="N30" s="41">
        <v>67694</v>
      </c>
      <c r="O30" s="71">
        <f>$T$23</f>
        <v>0.2</v>
      </c>
      <c r="P30" s="61">
        <f>IF(Q30&lt;0,ABS(Q30),"")</f>
        <v>1073</v>
      </c>
      <c r="Q30" s="58">
        <f>IF(L$37&gt;0,L30-R30,J30-R30)</f>
        <v>-1073</v>
      </c>
      <c r="R30" s="58">
        <f>ROUND((1-O30)*J30,0)</f>
        <v>2645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38</v>
      </c>
      <c r="G32" s="30"/>
      <c r="H32" s="26">
        <f>V15</f>
        <v>44</v>
      </c>
      <c r="I32" s="30"/>
      <c r="J32" s="29">
        <v>39</v>
      </c>
      <c r="K32" s="29"/>
      <c r="L32" s="29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32</v>
      </c>
      <c r="G35" s="30"/>
      <c r="H35" s="26">
        <f>V16</f>
        <v>43</v>
      </c>
      <c r="I35" s="30"/>
      <c r="J35" s="29">
        <v>39</v>
      </c>
      <c r="K35" s="29"/>
      <c r="L35" s="29">
        <v>26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26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49626</v>
      </c>
      <c r="K37" s="31"/>
      <c r="L37" s="79">
        <f>SUM(L5:L35)</f>
        <v>26016</v>
      </c>
      <c r="M37" s="26"/>
      <c r="N37" s="61">
        <f>+J37-L37</f>
        <v>23610</v>
      </c>
      <c r="O37" s="73"/>
      <c r="P37" s="62">
        <f>SUM(P5:P35)</f>
        <v>15982</v>
      </c>
      <c r="Q37" s="63">
        <f>SUM(Q5:Q35)/IF($L$37&gt;0,$L37,$J37)</f>
        <v>-0.61331488314883154</v>
      </c>
      <c r="R37" s="63">
        <f>SUM(R5:R35)/IF($L$37&gt;0,$L37,$J37)</f>
        <v>1.6133148831488315</v>
      </c>
      <c r="S37" s="85">
        <f>Q39/(Q39+(R39-LOOKUP(J2,[1]!date,[1]!enaft)))</f>
        <v>-1.1116839685083257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0.47575867488816348</v>
      </c>
      <c r="O38" s="74"/>
      <c r="S38" s="60">
        <f>SUM(Q39:R39)</f>
        <v>26016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-15956</v>
      </c>
      <c r="R39" s="60">
        <f>SUM(R5:R35)</f>
        <v>41972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5092.2139527275704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abSelected="1" topLeftCell="A2" zoomScale="75" workbookViewId="0">
      <pane xSplit="5" topLeftCell="F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36877</v>
      </c>
      <c r="L2" s="78"/>
      <c r="O2" s="86">
        <f ca="1">NOW()</f>
        <v>41885.60304652778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2033</v>
      </c>
      <c r="K5" s="29"/>
      <c r="L5" s="29">
        <v>2121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901</v>
      </c>
      <c r="R5" s="58">
        <f>ROUND((1-O5)*J5,0)</f>
        <v>1220</v>
      </c>
      <c r="T5" s="51">
        <v>15</v>
      </c>
      <c r="U5" s="51">
        <v>1</v>
      </c>
      <c r="V5" s="51">
        <v>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23</v>
      </c>
      <c r="U6" s="52">
        <v>2</v>
      </c>
      <c r="V6" s="52">
        <v>13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23</v>
      </c>
      <c r="G7" s="30"/>
      <c r="H7" s="26">
        <f>V6</f>
        <v>13</v>
      </c>
      <c r="I7" s="30"/>
      <c r="J7" s="29">
        <v>6433</v>
      </c>
      <c r="K7" s="29"/>
      <c r="L7" s="29">
        <v>9653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5793</v>
      </c>
      <c r="R7" s="58">
        <f>ROUND((1-O7)*J7,0)</f>
        <v>3860</v>
      </c>
      <c r="T7" s="52">
        <v>15</v>
      </c>
      <c r="U7" s="52">
        <v>3</v>
      </c>
      <c r="V7" s="52">
        <v>10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22</v>
      </c>
      <c r="U8" s="52">
        <v>4</v>
      </c>
      <c r="V8" s="52">
        <v>13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12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11</v>
      </c>
      <c r="I10" s="30"/>
      <c r="J10" s="29">
        <v>2776</v>
      </c>
      <c r="K10" s="29"/>
      <c r="L10" s="29">
        <v>3931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2265</v>
      </c>
      <c r="R10" s="58">
        <f>ROUND((1-O10)*J10,0)</f>
        <v>1666</v>
      </c>
      <c r="T10" s="52">
        <v>14</v>
      </c>
      <c r="U10" s="52">
        <v>6</v>
      </c>
      <c r="V10" s="52">
        <v>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16</v>
      </c>
      <c r="U12" s="52">
        <v>8</v>
      </c>
      <c r="V12" s="52">
        <v>12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17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15</v>
      </c>
      <c r="G14" s="30"/>
      <c r="H14" s="26">
        <f>V5</f>
        <v>9</v>
      </c>
      <c r="I14" s="30"/>
      <c r="J14" s="29">
        <v>21602</v>
      </c>
      <c r="K14" s="29"/>
      <c r="L14" s="29">
        <v>25519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12558</v>
      </c>
      <c r="R14" s="58">
        <f>ROUND((1-O14)*J14,0)</f>
        <v>12961</v>
      </c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22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17.75</v>
      </c>
      <c r="V18" s="54">
        <f>AVERAGE(V5:V16)</f>
        <v>12.416666666666666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15</v>
      </c>
      <c r="G19" s="30"/>
      <c r="H19" s="26">
        <f>V7</f>
        <v>10</v>
      </c>
      <c r="I19" s="30"/>
      <c r="J19" s="29">
        <v>2653</v>
      </c>
      <c r="K19" s="29"/>
      <c r="L19" s="29">
        <v>3154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1562</v>
      </c>
      <c r="R19" s="58">
        <f>ROUND((1-O19)*J19,0)</f>
        <v>1592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22</v>
      </c>
      <c r="G21" s="30"/>
      <c r="H21" s="26">
        <f>V8</f>
        <v>13</v>
      </c>
      <c r="I21" s="30"/>
      <c r="J21" s="29">
        <v>1528</v>
      </c>
      <c r="K21" s="29"/>
      <c r="L21" s="29">
        <v>2227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1310</v>
      </c>
      <c r="R21" s="58">
        <f>ROUND((1-O21)*J21,0)</f>
        <v>917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15</v>
      </c>
      <c r="G24" s="30"/>
      <c r="H24" s="26">
        <f>V9</f>
        <v>12</v>
      </c>
      <c r="I24" s="30"/>
      <c r="J24" s="29">
        <v>21639</v>
      </c>
      <c r="K24" s="29"/>
      <c r="L24" s="29">
        <v>23513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10529.6</v>
      </c>
      <c r="R24" s="58">
        <f>(1-O24)*J24</f>
        <v>12983.4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14</v>
      </c>
      <c r="G26" s="30"/>
      <c r="H26" s="26">
        <f>V10</f>
        <v>9</v>
      </c>
      <c r="I26" s="30"/>
      <c r="J26" s="29">
        <v>3394</v>
      </c>
      <c r="K26" s="29"/>
      <c r="L26" s="29">
        <v>3919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1883</v>
      </c>
      <c r="R26" s="58">
        <f>ROUND((1-O26)*J26,0)</f>
        <v>2036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16</v>
      </c>
      <c r="G28" s="30"/>
      <c r="H28" s="26">
        <f>V12</f>
        <v>12</v>
      </c>
      <c r="I28" s="30"/>
      <c r="J28" s="29">
        <v>5643</v>
      </c>
      <c r="K28" s="29"/>
      <c r="L28" s="29">
        <v>6104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2718</v>
      </c>
      <c r="R28" s="58">
        <f>ROUND((1-O28)*J28,0)</f>
        <v>3386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17</v>
      </c>
      <c r="G30" s="30"/>
      <c r="H30" s="26">
        <f>V13</f>
        <v>14</v>
      </c>
      <c r="I30" s="30"/>
      <c r="J30" s="29">
        <v>5763</v>
      </c>
      <c r="K30" s="29"/>
      <c r="L30" s="29">
        <v>6196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2738</v>
      </c>
      <c r="R30" s="58">
        <f>ROUND((1-O30)*J30,0)</f>
        <v>3458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18</v>
      </c>
      <c r="I32" s="30"/>
      <c r="J32" s="29">
        <v>1680</v>
      </c>
      <c r="K32" s="29"/>
      <c r="L32" s="29">
        <v>1602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1602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22</v>
      </c>
      <c r="G35" s="30"/>
      <c r="H35" s="26">
        <f>V16</f>
        <v>13</v>
      </c>
      <c r="I35" s="30"/>
      <c r="J35" s="29">
        <v>50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86857</v>
      </c>
      <c r="K37" s="31"/>
      <c r="L37" s="79">
        <f>SUM(L5:L35)</f>
        <v>99661</v>
      </c>
      <c r="M37" s="26"/>
      <c r="N37" s="61">
        <f>+J37-L37</f>
        <v>-12804</v>
      </c>
      <c r="O37" s="73"/>
      <c r="P37" s="62">
        <f>SUM(P5:P35)</f>
        <v>0</v>
      </c>
      <c r="Q37" s="63">
        <f>SUM(Q5:Q35)/IF($L$37&gt;0,$L37,$J37)</f>
        <v>0.44067990487753483</v>
      </c>
      <c r="R37" s="63">
        <f>SUM(R5:R35)/IF($L$37&gt;0,$L37,$J37)</f>
        <v>0.55932009512246517</v>
      </c>
      <c r="S37" s="85">
        <f>Q39/(Q39+(R39-LOOKUP(J2,[1]!date,[1]!enaft)))</f>
        <v>0.49908634287142889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-0.14741471614262514</v>
      </c>
      <c r="O38" s="74"/>
      <c r="S38" s="60">
        <f>SUM(Q39:R39)</f>
        <v>99661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43918.6</v>
      </c>
      <c r="R39" s="60">
        <f>SUM(R5:R35)</f>
        <v>55742.400000000001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19170.074425451869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2" zoomScale="75" workbookViewId="0">
      <pane xSplit="5" topLeftCell="F1" activePane="topRight" state="frozenSplit"/>
      <selection pane="topRight" activeCell="T24" sqref="T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36878</v>
      </c>
      <c r="L2" s="78"/>
      <c r="O2" s="86">
        <f ca="1">NOW()</f>
        <v>41885.60304652778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1731</v>
      </c>
      <c r="K5" s="29"/>
      <c r="L5" s="29"/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692</v>
      </c>
      <c r="R5" s="58">
        <f>ROUND((1-O5)*J5,0)</f>
        <v>1039</v>
      </c>
      <c r="T5" s="51">
        <v>17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7398</v>
      </c>
      <c r="K7" s="29"/>
      <c r="L7" s="29"/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2959</v>
      </c>
      <c r="R7" s="58">
        <f>ROUND((1-O7)*J7,0)</f>
        <v>4439</v>
      </c>
      <c r="T7" s="52">
        <v>18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19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 t="str">
        <f>V11</f>
        <v>x</v>
      </c>
      <c r="I10" s="30"/>
      <c r="J10" s="29">
        <v>2905</v>
      </c>
      <c r="K10" s="29"/>
      <c r="L10" s="29"/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1162</v>
      </c>
      <c r="R10" s="58">
        <f>ROUND((1-O10)*J10,0)</f>
        <v>1743</v>
      </c>
      <c r="T10" s="52">
        <v>19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19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21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17</v>
      </c>
      <c r="G14" s="30"/>
      <c r="H14" s="26" t="str">
        <f>V5</f>
        <v>x</v>
      </c>
      <c r="I14" s="30"/>
      <c r="J14" s="29">
        <v>20297</v>
      </c>
      <c r="K14" s="29"/>
      <c r="L14" s="29"/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8119</v>
      </c>
      <c r="R14" s="58">
        <f>ROUND((1-O14)*J14,0)</f>
        <v>12178</v>
      </c>
      <c r="T14" s="52">
        <v>24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19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20.083333333333332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 t="str">
        <f>V7</f>
        <v>x</v>
      </c>
      <c r="I19" s="30"/>
      <c r="J19" s="29">
        <v>2352</v>
      </c>
      <c r="K19" s="29"/>
      <c r="L19" s="29"/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941</v>
      </c>
      <c r="R19" s="58">
        <f>ROUND((1-O19)*J19,0)</f>
        <v>1411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 t="str">
        <f>V8</f>
        <v>x</v>
      </c>
      <c r="I21" s="30"/>
      <c r="J21" s="29">
        <v>1761</v>
      </c>
      <c r="K21" s="29"/>
      <c r="L21" s="29"/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704</v>
      </c>
      <c r="R21" s="58">
        <f>ROUND((1-O21)*J21,0)</f>
        <v>1057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 t="str">
        <f>V9</f>
        <v>x</v>
      </c>
      <c r="I24" s="30"/>
      <c r="J24" s="29">
        <v>17266</v>
      </c>
      <c r="K24" s="29"/>
      <c r="L24" s="29"/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6906.4</v>
      </c>
      <c r="R24" s="58">
        <f>(1-O24)*J24</f>
        <v>10359.6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 t="str">
        <f>V10</f>
        <v>x</v>
      </c>
      <c r="I26" s="30"/>
      <c r="J26" s="29">
        <v>2870</v>
      </c>
      <c r="K26" s="29"/>
      <c r="L26" s="29"/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1148</v>
      </c>
      <c r="R26" s="58">
        <f>ROUND((1-O26)*J26,0)</f>
        <v>1722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 t="str">
        <f>V12</f>
        <v>x</v>
      </c>
      <c r="I28" s="30"/>
      <c r="J28" s="29">
        <v>4954</v>
      </c>
      <c r="K28" s="29"/>
      <c r="L28" s="29"/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1982</v>
      </c>
      <c r="R28" s="58">
        <f>ROUND((1-O28)*J28,0)</f>
        <v>2972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 t="str">
        <f>V13</f>
        <v>x</v>
      </c>
      <c r="I30" s="30"/>
      <c r="J30" s="29">
        <v>5184</v>
      </c>
      <c r="K30" s="29"/>
      <c r="L30" s="29"/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2074</v>
      </c>
      <c r="R30" s="58">
        <f>ROUND((1-O30)*J30,0)</f>
        <v>3110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1367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1367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 t="str">
        <f>V16</f>
        <v>x</v>
      </c>
      <c r="I35" s="30"/>
      <c r="J35" s="29">
        <v>53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79801</v>
      </c>
      <c r="K37" s="31"/>
      <c r="L37" s="79">
        <f>SUM(L5:L35)</f>
        <v>0</v>
      </c>
      <c r="M37" s="26"/>
      <c r="N37" s="61">
        <f>+J37-L37</f>
        <v>79801</v>
      </c>
      <c r="O37" s="73"/>
      <c r="P37" s="62">
        <f>SUM(P5:P35)</f>
        <v>0</v>
      </c>
      <c r="Q37" s="63">
        <f>SUM(Q5:Q35)/IF($L$37&gt;0,$L37,$J37)</f>
        <v>0.35221864387664314</v>
      </c>
      <c r="R37" s="63">
        <f>SUM(R5:R35)/IF($L$37&gt;0,$L37,$J37)</f>
        <v>0.64778135612335686</v>
      </c>
      <c r="S37" s="85">
        <f>Q39/(Q39+(R39-LOOKUP(J2,[1]!date,[1]!enaft)))</f>
        <v>0.41250697114679036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79801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28107.4</v>
      </c>
      <c r="R39" s="60">
        <f>SUM(R5:R35)</f>
        <v>51693.599999999999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15030.87429459393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2" zoomScale="75" workbookViewId="0">
      <pane xSplit="5" topLeftCell="G1" activePane="topRight" state="frozenSplit"/>
      <selection pane="topRight" activeCell="V5" sqref="V5:V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36879</v>
      </c>
      <c r="L2" s="78"/>
      <c r="O2" s="86">
        <f ca="1">NOW()</f>
        <v>41885.60304652778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14</v>
      </c>
      <c r="G5" s="27"/>
      <c r="H5" s="28" t="str">
        <f>V14</f>
        <v>x</v>
      </c>
      <c r="I5" s="27"/>
      <c r="J5" s="29">
        <v>2164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1515</v>
      </c>
      <c r="R5" s="58">
        <f>ROUND((1-O5)*J5,0)</f>
        <v>649</v>
      </c>
      <c r="T5" s="51">
        <v>10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13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13</v>
      </c>
      <c r="G7" s="30"/>
      <c r="H7" s="26" t="str">
        <f>V6</f>
        <v>x</v>
      </c>
      <c r="I7" s="30"/>
      <c r="J7" s="29">
        <v>9653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6757</v>
      </c>
      <c r="R7" s="58">
        <f>ROUND((1-O7)*J7,0)</f>
        <v>2896</v>
      </c>
      <c r="T7" s="52">
        <v>10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13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12</v>
      </c>
      <c r="G10" s="30"/>
      <c r="H10" s="26" t="str">
        <f>V11</f>
        <v>x</v>
      </c>
      <c r="I10" s="30"/>
      <c r="J10" s="29">
        <v>3803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2662</v>
      </c>
      <c r="R10" s="58">
        <f>ROUND((1-O10)*J10,0)</f>
        <v>1141</v>
      </c>
      <c r="T10" s="52">
        <v>10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12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12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10</v>
      </c>
      <c r="G14" s="30"/>
      <c r="H14" s="26" t="str">
        <f>V5</f>
        <v>x</v>
      </c>
      <c r="I14" s="30"/>
      <c r="J14" s="29">
        <v>24866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17406</v>
      </c>
      <c r="R14" s="58">
        <f>ROUND((1-O14)*J14,0)</f>
        <v>7460</v>
      </c>
      <c r="T14" s="52">
        <v>14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13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12.333333333333334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10</v>
      </c>
      <c r="G19" s="30"/>
      <c r="H19" s="26" t="str">
        <f>V7</f>
        <v>x</v>
      </c>
      <c r="I19" s="30"/>
      <c r="J19" s="29">
        <v>3154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2208</v>
      </c>
      <c r="R19" s="58">
        <f>ROUND((1-O19)*J19,0)</f>
        <v>946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13</v>
      </c>
      <c r="G21" s="30"/>
      <c r="H21" s="26" t="str">
        <f>V8</f>
        <v>x</v>
      </c>
      <c r="I21" s="30"/>
      <c r="J21" s="29">
        <v>2227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1559</v>
      </c>
      <c r="R21" s="58">
        <f>ROUND((1-O21)*J21,0)</f>
        <v>668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12</v>
      </c>
      <c r="G24" s="30"/>
      <c r="H24" s="26" t="str">
        <f>V9</f>
        <v>x</v>
      </c>
      <c r="I24" s="30"/>
      <c r="J24" s="29">
        <v>23513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16459.099999999999</v>
      </c>
      <c r="R24" s="58">
        <f>(1-O24)*J24</f>
        <v>7053.9000000000015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10</v>
      </c>
      <c r="G26" s="30"/>
      <c r="H26" s="26" t="str">
        <f>V10</f>
        <v>x</v>
      </c>
      <c r="I26" s="30"/>
      <c r="J26" s="29">
        <v>3814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2670</v>
      </c>
      <c r="R26" s="58">
        <f>ROUND((1-O26)*J26,0)</f>
        <v>1144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12</v>
      </c>
      <c r="G28" s="30"/>
      <c r="H28" s="26" t="str">
        <f>V12</f>
        <v>x</v>
      </c>
      <c r="I28" s="30"/>
      <c r="J28" s="29">
        <v>6104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4273</v>
      </c>
      <c r="R28" s="58">
        <f>ROUND((1-O28)*J28,0)</f>
        <v>1831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12</v>
      </c>
      <c r="G30" s="30"/>
      <c r="H30" s="26" t="str">
        <f>V13</f>
        <v>x</v>
      </c>
      <c r="I30" s="30"/>
      <c r="J30" s="88">
        <v>7634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5344</v>
      </c>
      <c r="R30" s="58">
        <f>ROUND((1-O30)*J30,0)</f>
        <v>2290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13</v>
      </c>
      <c r="G35" s="30"/>
      <c r="H35" s="26" t="str">
        <f>V16</f>
        <v>x</v>
      </c>
      <c r="I35" s="30"/>
      <c r="J35" s="29">
        <v>59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100334</v>
      </c>
      <c r="K37" s="31"/>
      <c r="L37" s="79">
        <f>SUM(L5:L35)</f>
        <v>0</v>
      </c>
      <c r="M37" s="26"/>
      <c r="N37" s="61">
        <f>+J37-L37</f>
        <v>100334</v>
      </c>
      <c r="O37" s="73"/>
      <c r="P37" s="62">
        <f>SUM(P5:P35)</f>
        <v>0</v>
      </c>
      <c r="Q37" s="63">
        <f>SUM(Q5:Q35)/IF($L$37&gt;0,$L37,$J37)</f>
        <v>0.62383738314031134</v>
      </c>
      <c r="R37" s="63">
        <f>SUM(R5:R35)/IF($L$37&gt;0,$L37,$J37)</f>
        <v>0.37616261685968866</v>
      </c>
      <c r="S37" s="85">
        <f>Q39/(Q39+(R39-LOOKUP(J2,[1]!date,[1]!enaft)))</f>
        <v>0.70589144139572124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100334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62592.1</v>
      </c>
      <c r="R39" s="60">
        <f>SUM(R5:R35)</f>
        <v>37741.9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767.66582154248943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9.28515625" style="5" bestFit="1" customWidth="1"/>
    <col min="19" max="19" width="10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82" customWidth="1"/>
    <col min="13" max="13" width="1.42578125" style="5" customWidth="1"/>
    <col min="14" max="14" width="15.7109375" style="5" bestFit="1" customWidth="1"/>
    <col min="15" max="15" width="13.85546875" style="76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41885.60304652778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41885.60304652778</v>
      </c>
    </row>
    <row r="3" spans="1:22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2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2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35</vt:i4>
      </vt:variant>
    </vt:vector>
  </HeadingPairs>
  <TitlesOfParts>
    <vt:vector size="5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15'!Print_Area</vt:lpstr>
      <vt:lpstr>'Dec 16'!Print_Area</vt:lpstr>
      <vt:lpstr>'Dec 17'!Print_Area</vt:lpstr>
      <vt:lpstr>'Dec 18'!Print_Area</vt:lpstr>
      <vt:lpstr>'Dec 19'!Print_Area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2014-09-03T12:28:23Z</dcterms:modified>
</cp:coreProperties>
</file>