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905" yWindow="0" windowWidth="14790" windowHeight="885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C6" i="30" l="1"/>
  <c r="G6" i="30"/>
  <c r="H6" i="30" s="1"/>
  <c r="K6" i="30"/>
  <c r="K7" i="30" s="1"/>
  <c r="L6" i="30"/>
  <c r="P6" i="30"/>
  <c r="T6" i="30"/>
  <c r="W6" i="30"/>
  <c r="X6" i="30"/>
  <c r="N6" i="22" s="1"/>
  <c r="A7" i="30"/>
  <c r="B7" i="30"/>
  <c r="F7" i="30"/>
  <c r="G7" i="30"/>
  <c r="H7" i="30"/>
  <c r="J7" i="30"/>
  <c r="N7" i="30"/>
  <c r="O7" i="30"/>
  <c r="R7" i="30"/>
  <c r="R8" i="30" s="1"/>
  <c r="S7" i="30"/>
  <c r="S8" i="30" s="1"/>
  <c r="T7" i="30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B8" i="30"/>
  <c r="B9" i="30" s="1"/>
  <c r="G8" i="30"/>
  <c r="G9" i="30" s="1"/>
  <c r="G10" i="30" s="1"/>
  <c r="K8" i="30"/>
  <c r="K9" i="30" s="1"/>
  <c r="O8" i="30"/>
  <c r="O9" i="30"/>
  <c r="O10" i="30" s="1"/>
  <c r="O11" i="30" s="1"/>
  <c r="S9" i="30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K10" i="30"/>
  <c r="K11" i="30" s="1"/>
  <c r="K12" i="30" s="1"/>
  <c r="G11" i="30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O12" i="30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K13" i="30"/>
  <c r="K14" i="30"/>
  <c r="K15" i="30" s="1"/>
  <c r="K16" i="30"/>
  <c r="K17" i="30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S22" i="30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A24" i="30"/>
  <c r="A25" i="30" s="1"/>
  <c r="A26" i="30" s="1"/>
  <c r="A27" i="30" s="1"/>
  <c r="O24" i="30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A28" i="30"/>
  <c r="A29" i="30" s="1"/>
  <c r="A30" i="30" s="1"/>
  <c r="A31" i="30" s="1"/>
  <c r="A32" i="30" s="1"/>
  <c r="A33" i="30" s="1"/>
  <c r="A34" i="30" s="1"/>
  <c r="A35" i="30" s="1"/>
  <c r="A36" i="30" s="1"/>
  <c r="F6" i="22"/>
  <c r="I6" i="22"/>
  <c r="K6" i="22"/>
  <c r="Y6" i="22"/>
  <c r="A7" i="22"/>
  <c r="C7" i="22"/>
  <c r="F7" i="22"/>
  <c r="H7" i="22"/>
  <c r="H8" i="22" s="1"/>
  <c r="H9" i="22" s="1"/>
  <c r="I9" i="22" s="1"/>
  <c r="I7" i="22"/>
  <c r="K7" i="22"/>
  <c r="M7" i="22"/>
  <c r="Y7" i="22"/>
  <c r="AG7" i="22"/>
  <c r="A8" i="22"/>
  <c r="A9" i="22" s="1"/>
  <c r="A10" i="22" s="1"/>
  <c r="A11" i="22" s="1"/>
  <c r="A12" i="22" s="1"/>
  <c r="A13" i="22" s="1"/>
  <c r="C8" i="22"/>
  <c r="F8" i="22"/>
  <c r="I8" i="22"/>
  <c r="Y8" i="22"/>
  <c r="AG8" i="22"/>
  <c r="F9" i="22"/>
  <c r="Y9" i="22"/>
  <c r="AG9" i="22"/>
  <c r="F10" i="22"/>
  <c r="AG10" i="22" s="1"/>
  <c r="H10" i="22"/>
  <c r="Y10" i="22"/>
  <c r="F11" i="22"/>
  <c r="AG11" i="22" s="1"/>
  <c r="Y11" i="22"/>
  <c r="F12" i="22"/>
  <c r="AG12" i="22" s="1"/>
  <c r="Y12" i="22"/>
  <c r="F13" i="22"/>
  <c r="Y13" i="22"/>
  <c r="AG13" i="22"/>
  <c r="A14" i="22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F14" i="22"/>
  <c r="AG14" i="22" s="1"/>
  <c r="Y14" i="22"/>
  <c r="F15" i="22"/>
  <c r="Y15" i="22"/>
  <c r="AG15" i="22"/>
  <c r="F16" i="22"/>
  <c r="Y16" i="22"/>
  <c r="AG16" i="22"/>
  <c r="F17" i="22"/>
  <c r="Y17" i="22"/>
  <c r="AG17" i="22"/>
  <c r="F18" i="22"/>
  <c r="AG18" i="22" s="1"/>
  <c r="Y18" i="22"/>
  <c r="F19" i="22"/>
  <c r="AG19" i="22" s="1"/>
  <c r="Y19" i="22"/>
  <c r="F20" i="22"/>
  <c r="AG20" i="22" s="1"/>
  <c r="Y20" i="22"/>
  <c r="F21" i="22"/>
  <c r="Y21" i="22"/>
  <c r="AG21" i="22"/>
  <c r="F22" i="22"/>
  <c r="AG22" i="22" s="1"/>
  <c r="Y22" i="22"/>
  <c r="F23" i="22"/>
  <c r="Y23" i="22"/>
  <c r="AG23" i="22"/>
  <c r="F24" i="22"/>
  <c r="Y24" i="22"/>
  <c r="AG24" i="22"/>
  <c r="A25" i="22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F25" i="22"/>
  <c r="Y25" i="22"/>
  <c r="AG25" i="22"/>
  <c r="F26" i="22"/>
  <c r="AG26" i="22" s="1"/>
  <c r="Y26" i="22"/>
  <c r="F27" i="22"/>
  <c r="Y27" i="22"/>
  <c r="AG27" i="22"/>
  <c r="F28" i="22"/>
  <c r="AG28" i="22" s="1"/>
  <c r="K28" i="22"/>
  <c r="Y28" i="22"/>
  <c r="C29" i="22"/>
  <c r="C30" i="22" s="1"/>
  <c r="K30" i="22" s="1"/>
  <c r="F29" i="22"/>
  <c r="K29" i="22"/>
  <c r="Y29" i="22"/>
  <c r="AG29" i="22"/>
  <c r="F30" i="22"/>
  <c r="AG30" i="22" s="1"/>
  <c r="Y30" i="22"/>
  <c r="C31" i="22"/>
  <c r="F31" i="22"/>
  <c r="Y31" i="22"/>
  <c r="F32" i="22"/>
  <c r="Y32" i="22"/>
  <c r="F33" i="22"/>
  <c r="Y33" i="22"/>
  <c r="F34" i="22"/>
  <c r="Y34" i="22"/>
  <c r="F35" i="22"/>
  <c r="Y35" i="22"/>
  <c r="F36" i="22"/>
  <c r="Y36" i="22"/>
  <c r="B38" i="22"/>
  <c r="E38" i="22"/>
  <c r="W11" i="19"/>
  <c r="J12" i="19"/>
  <c r="T12" i="19" s="1"/>
  <c r="J13" i="19"/>
  <c r="T13" i="19" s="1"/>
  <c r="J14" i="19"/>
  <c r="T14" i="19" s="1"/>
  <c r="J15" i="19"/>
  <c r="T15" i="19"/>
  <c r="J16" i="19"/>
  <c r="P16" i="19"/>
  <c r="T16" i="19"/>
  <c r="J17" i="19"/>
  <c r="T17" i="19" s="1"/>
  <c r="J18" i="19"/>
  <c r="P18" i="19"/>
  <c r="T18" i="19"/>
  <c r="J19" i="19"/>
  <c r="T19" i="19" s="1"/>
  <c r="J20" i="19"/>
  <c r="T20" i="19" s="1"/>
  <c r="J21" i="19"/>
  <c r="T21" i="19" s="1"/>
  <c r="J22" i="19"/>
  <c r="T22" i="19"/>
  <c r="J23" i="19"/>
  <c r="T23" i="19"/>
  <c r="J24" i="19"/>
  <c r="T24" i="19" s="1"/>
  <c r="J25" i="19"/>
  <c r="T25" i="19" s="1"/>
  <c r="R27" i="19"/>
  <c r="W28" i="19"/>
  <c r="P29" i="19"/>
  <c r="T29" i="19"/>
  <c r="J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T36" i="19" s="1"/>
  <c r="P36" i="19"/>
  <c r="J37" i="19"/>
  <c r="T37" i="19"/>
  <c r="J38" i="19"/>
  <c r="T38" i="19" s="1"/>
  <c r="J39" i="19"/>
  <c r="R39" i="19"/>
  <c r="T39" i="19" s="1"/>
  <c r="J40" i="19"/>
  <c r="R40" i="19"/>
  <c r="T40" i="19"/>
  <c r="J41" i="19"/>
  <c r="R41" i="19"/>
  <c r="T41" i="19" s="1"/>
  <c r="J42" i="19"/>
  <c r="T42" i="19" s="1"/>
  <c r="J43" i="19"/>
  <c r="T43" i="19" s="1"/>
  <c r="J44" i="19"/>
  <c r="T44" i="19"/>
  <c r="J45" i="19"/>
  <c r="T45" i="19" s="1"/>
  <c r="J46" i="19"/>
  <c r="T46" i="19"/>
  <c r="J47" i="19"/>
  <c r="T47" i="19" s="1"/>
  <c r="W50" i="19"/>
  <c r="T52" i="19"/>
  <c r="W53" i="19"/>
  <c r="J54" i="19"/>
  <c r="P54" i="19" s="1"/>
  <c r="Q55" i="19"/>
  <c r="Q56" i="19" s="1"/>
  <c r="S55" i="19"/>
  <c r="S56" i="19" s="1"/>
  <c r="V55" i="19"/>
  <c r="R56" i="19"/>
  <c r="V56" i="19"/>
  <c r="J57" i="19"/>
  <c r="T57" i="19" s="1"/>
  <c r="P57" i="19"/>
  <c r="J58" i="19"/>
  <c r="P58" i="19"/>
  <c r="S58" i="19"/>
  <c r="S59" i="19" s="1"/>
  <c r="T58" i="19"/>
  <c r="J59" i="19"/>
  <c r="P59" i="19"/>
  <c r="R59" i="19"/>
  <c r="J60" i="19"/>
  <c r="T60" i="19" s="1"/>
  <c r="P60" i="19"/>
  <c r="J61" i="19"/>
  <c r="T61" i="19" s="1"/>
  <c r="S61" i="19"/>
  <c r="J62" i="19"/>
  <c r="P62" i="19"/>
  <c r="R62" i="19"/>
  <c r="S62" i="19"/>
  <c r="T62" i="19"/>
  <c r="J63" i="19"/>
  <c r="T63" i="19" s="1"/>
  <c r="J64" i="19"/>
  <c r="P64" i="19"/>
  <c r="T64" i="19"/>
  <c r="J65" i="19"/>
  <c r="T65" i="19" s="1"/>
  <c r="P65" i="19"/>
  <c r="Q65" i="19"/>
  <c r="Q66" i="19" s="1"/>
  <c r="S65" i="19"/>
  <c r="J66" i="19"/>
  <c r="P66" i="19"/>
  <c r="R66" i="19"/>
  <c r="T66" i="19" s="1"/>
  <c r="S66" i="19"/>
  <c r="J67" i="19"/>
  <c r="T67" i="19" s="1"/>
  <c r="J68" i="19"/>
  <c r="J69" i="19"/>
  <c r="P69" i="19"/>
  <c r="T69" i="19"/>
  <c r="J70" i="19"/>
  <c r="P70" i="19" s="1"/>
  <c r="S70" i="19"/>
  <c r="T70" i="19"/>
  <c r="V70" i="19"/>
  <c r="J71" i="19"/>
  <c r="P71" i="19"/>
  <c r="R71" i="19"/>
  <c r="S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 s="1"/>
  <c r="J17" i="28"/>
  <c r="T17" i="28"/>
  <c r="J18" i="28"/>
  <c r="T18" i="28"/>
  <c r="J19" i="28"/>
  <c r="T19" i="28"/>
  <c r="J20" i="28"/>
  <c r="T20" i="28" s="1"/>
  <c r="J21" i="28"/>
  <c r="P21" i="28" s="1"/>
  <c r="P22" i="28"/>
  <c r="T22" i="28"/>
  <c r="P23" i="28"/>
  <c r="T23" i="28"/>
  <c r="P24" i="28"/>
  <c r="T24" i="28"/>
  <c r="P25" i="28"/>
  <c r="T25" i="28"/>
  <c r="J26" i="28"/>
  <c r="T26" i="28" s="1"/>
  <c r="J27" i="28"/>
  <c r="T27" i="28"/>
  <c r="J28" i="28"/>
  <c r="T28" i="28" s="1"/>
  <c r="J29" i="28"/>
  <c r="T29" i="28"/>
  <c r="J30" i="28"/>
  <c r="P30" i="28" s="1"/>
  <c r="T30" i="28"/>
  <c r="J31" i="28"/>
  <c r="T31" i="28" s="1"/>
  <c r="P31" i="28"/>
  <c r="J32" i="28"/>
  <c r="P32" i="28"/>
  <c r="T32" i="28"/>
  <c r="J33" i="28"/>
  <c r="P33" i="28"/>
  <c r="T33" i="28"/>
  <c r="J34" i="28"/>
  <c r="J35" i="28"/>
  <c r="T35" i="28" s="1"/>
  <c r="P35" i="28"/>
  <c r="J36" i="28"/>
  <c r="J37" i="28"/>
  <c r="J38" i="28"/>
  <c r="J39" i="28"/>
  <c r="P39" i="28"/>
  <c r="T39" i="28"/>
  <c r="J40" i="28"/>
  <c r="J41" i="28"/>
  <c r="P41" i="28"/>
  <c r="T41" i="28"/>
  <c r="J42" i="28"/>
  <c r="P42" i="28"/>
  <c r="T42" i="28"/>
  <c r="J43" i="28"/>
  <c r="T43" i="28" s="1"/>
  <c r="J44" i="28"/>
  <c r="J45" i="28"/>
  <c r="T45" i="28" s="1"/>
  <c r="J46" i="28"/>
  <c r="T46" i="28" s="1"/>
  <c r="J47" i="28"/>
  <c r="T47" i="28"/>
  <c r="J48" i="28"/>
  <c r="T48" i="28"/>
  <c r="J49" i="28"/>
  <c r="T49" i="28"/>
  <c r="J50" i="28"/>
  <c r="J51" i="28"/>
  <c r="P51" i="28"/>
  <c r="T51" i="28"/>
  <c r="J52" i="28"/>
  <c r="T52" i="28"/>
  <c r="J53" i="28"/>
  <c r="T53" i="28" s="1"/>
  <c r="J54" i="28"/>
  <c r="T54" i="28"/>
  <c r="J55" i="28"/>
  <c r="P55" i="28"/>
  <c r="T55" i="28"/>
  <c r="J56" i="28"/>
  <c r="T56" i="28" s="1"/>
  <c r="P56" i="28"/>
  <c r="J57" i="28"/>
  <c r="P57" i="28"/>
  <c r="T57" i="28"/>
  <c r="J58" i="28"/>
  <c r="P58" i="28"/>
  <c r="T58" i="28"/>
  <c r="J59" i="28"/>
  <c r="J60" i="28"/>
  <c r="J61" i="28"/>
  <c r="P61" i="28"/>
  <c r="T61" i="28"/>
  <c r="J62" i="28"/>
  <c r="P62" i="28" s="1"/>
  <c r="T62" i="28"/>
  <c r="J63" i="28"/>
  <c r="J64" i="28"/>
  <c r="T64" i="28" s="1"/>
  <c r="P64" i="28"/>
  <c r="J65" i="28"/>
  <c r="T65" i="28"/>
  <c r="J66" i="28"/>
  <c r="T66" i="28"/>
  <c r="J67" i="28"/>
  <c r="T67" i="28"/>
  <c r="E9" i="25"/>
  <c r="I10" i="25"/>
  <c r="C11" i="25"/>
  <c r="E11" i="25"/>
  <c r="E13" i="25" s="1"/>
  <c r="I11" i="25"/>
  <c r="C12" i="25"/>
  <c r="D22" i="25"/>
  <c r="C23" i="25"/>
  <c r="C24" i="25"/>
  <c r="C56" i="25"/>
  <c r="C57" i="25"/>
  <c r="C67" i="25"/>
  <c r="C68" i="25" s="1"/>
  <c r="K67" i="25"/>
  <c r="K68" i="25" s="1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O6" i="22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B7" i="21"/>
  <c r="C7" i="21"/>
  <c r="D7" i="21"/>
  <c r="H7" i="21"/>
  <c r="J7" i="21"/>
  <c r="K7" i="21"/>
  <c r="K8" i="21" s="1"/>
  <c r="L7" i="21"/>
  <c r="N7" i="21"/>
  <c r="O7" i="21"/>
  <c r="R7" i="21"/>
  <c r="S7" i="21"/>
  <c r="T7" i="21"/>
  <c r="V7" i="21"/>
  <c r="V8" i="21" s="1"/>
  <c r="V9" i="21" s="1"/>
  <c r="V10" i="21" s="1"/>
  <c r="W7" i="2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X7" i="21"/>
  <c r="B8" i="21"/>
  <c r="C8" i="21"/>
  <c r="F8" i="21"/>
  <c r="F9" i="21" s="1"/>
  <c r="G8" i="21"/>
  <c r="G9" i="21" s="1"/>
  <c r="H8" i="21"/>
  <c r="O8" i="21"/>
  <c r="O9" i="21" s="1"/>
  <c r="O10" i="21" s="1"/>
  <c r="O11" i="21" s="1"/>
  <c r="O12" i="21" s="1"/>
  <c r="O13" i="21" s="1"/>
  <c r="R8" i="21"/>
  <c r="S8" i="21"/>
  <c r="C9" i="2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K9" i="21"/>
  <c r="R9" i="21"/>
  <c r="S9" i="21"/>
  <c r="F10" i="21"/>
  <c r="L10" i="21"/>
  <c r="R10" i="21"/>
  <c r="R11" i="21" s="1"/>
  <c r="R12" i="21" s="1"/>
  <c r="S10" i="21"/>
  <c r="S11" i="21" s="1"/>
  <c r="S12" i="21" s="1"/>
  <c r="S13" i="21" s="1"/>
  <c r="S14" i="21" s="1"/>
  <c r="S15" i="21" s="1"/>
  <c r="T10" i="21"/>
  <c r="F11" i="21"/>
  <c r="J11" i="21"/>
  <c r="L11" i="21" s="1"/>
  <c r="K11" i="21"/>
  <c r="T11" i="21"/>
  <c r="F12" i="21"/>
  <c r="J12" i="21"/>
  <c r="L12" i="21" s="1"/>
  <c r="K12" i="21"/>
  <c r="F13" i="21"/>
  <c r="J13" i="21"/>
  <c r="K13" i="21"/>
  <c r="K14" i="21"/>
  <c r="K15" i="21" s="1"/>
  <c r="P14" i="21"/>
  <c r="N15" i="21"/>
  <c r="O15" i="21"/>
  <c r="O16" i="21" s="1"/>
  <c r="P15" i="21"/>
  <c r="K16" i="21"/>
  <c r="K17" i="21" s="1"/>
  <c r="N16" i="21"/>
  <c r="P16" i="21" s="1"/>
  <c r="S16" i="21"/>
  <c r="S17" i="21" s="1"/>
  <c r="S18" i="21" s="1"/>
  <c r="S19" i="21" s="1"/>
  <c r="S20" i="21" s="1"/>
  <c r="S21" i="21" s="1"/>
  <c r="S22" i="21" s="1"/>
  <c r="S23" i="21" s="1"/>
  <c r="S24" i="21" s="1"/>
  <c r="P17" i="21"/>
  <c r="K18" i="2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N18" i="21"/>
  <c r="N19" i="21" s="1"/>
  <c r="O18" i="21"/>
  <c r="O19" i="21" s="1"/>
  <c r="P18" i="21"/>
  <c r="A20" i="2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N20" i="21"/>
  <c r="T25" i="21"/>
  <c r="R26" i="21"/>
  <c r="S26" i="2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W28" i="21"/>
  <c r="X28" i="21"/>
  <c r="V29" i="21"/>
  <c r="V30" i="21" s="1"/>
  <c r="W29" i="21"/>
  <c r="W30" i="21" s="1"/>
  <c r="W31" i="21" s="1"/>
  <c r="W32" i="21" s="1"/>
  <c r="W33" i="21" s="1"/>
  <c r="W34" i="21" s="1"/>
  <c r="X29" i="21"/>
  <c r="V31" i="21"/>
  <c r="W35" i="21"/>
  <c r="W36" i="21" s="1"/>
  <c r="R13" i="21" l="1"/>
  <c r="T12" i="21"/>
  <c r="D8" i="21"/>
  <c r="B9" i="21"/>
  <c r="P7" i="21"/>
  <c r="N8" i="21"/>
  <c r="Z8" i="21" s="1"/>
  <c r="O8" i="22" s="1"/>
  <c r="P60" i="28"/>
  <c r="T60" i="28"/>
  <c r="C7" i="30"/>
  <c r="D6" i="30"/>
  <c r="L13" i="21"/>
  <c r="J14" i="21"/>
  <c r="P63" i="28"/>
  <c r="T63" i="28"/>
  <c r="P36" i="28"/>
  <c r="T36" i="28"/>
  <c r="P44" i="28"/>
  <c r="T44" i="28"/>
  <c r="P40" i="28"/>
  <c r="T40" i="28"/>
  <c r="F14" i="21"/>
  <c r="P59" i="28"/>
  <c r="T59" i="28"/>
  <c r="P6" i="22"/>
  <c r="P68" i="19"/>
  <c r="T68" i="19"/>
  <c r="P7" i="30"/>
  <c r="N8" i="30"/>
  <c r="X9" i="21"/>
  <c r="Z7" i="21"/>
  <c r="O7" i="22" s="1"/>
  <c r="J8" i="21"/>
  <c r="P38" i="28"/>
  <c r="T38" i="28"/>
  <c r="T21" i="28"/>
  <c r="T69" i="28" s="1"/>
  <c r="T72" i="28" s="1"/>
  <c r="T59" i="19"/>
  <c r="T27" i="19"/>
  <c r="B10" i="30"/>
  <c r="T9" i="21"/>
  <c r="X8" i="21"/>
  <c r="G10" i="21"/>
  <c r="G11" i="21" s="1"/>
  <c r="G12" i="21" s="1"/>
  <c r="H9" i="21"/>
  <c r="P37" i="28"/>
  <c r="T37" i="28"/>
  <c r="I10" i="22"/>
  <c r="H11" i="22"/>
  <c r="P30" i="19"/>
  <c r="T30" i="19"/>
  <c r="T49" i="19" s="1"/>
  <c r="N21" i="21"/>
  <c r="P20" i="21"/>
  <c r="X10" i="21"/>
  <c r="C32" i="22"/>
  <c r="K31" i="22"/>
  <c r="L7" i="30"/>
  <c r="J8" i="30"/>
  <c r="V32" i="21"/>
  <c r="X31" i="21"/>
  <c r="M8" i="22"/>
  <c r="O20" i="2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P19" i="21"/>
  <c r="V11" i="21"/>
  <c r="H10" i="21"/>
  <c r="T71" i="19"/>
  <c r="T26" i="21"/>
  <c r="X30" i="21"/>
  <c r="R27" i="21"/>
  <c r="T8" i="21"/>
  <c r="P50" i="28"/>
  <c r="T50" i="28"/>
  <c r="P34" i="28"/>
  <c r="T34" i="28"/>
  <c r="W7" i="30"/>
  <c r="X7" i="30" s="1"/>
  <c r="N7" i="22" s="1"/>
  <c r="P7" i="22" s="1"/>
  <c r="F8" i="30"/>
  <c r="W8" i="30" s="1"/>
  <c r="X8" i="30" s="1"/>
  <c r="N8" i="22" s="1"/>
  <c r="P43" i="28"/>
  <c r="P67" i="19"/>
  <c r="P63" i="19"/>
  <c r="P61" i="19"/>
  <c r="P17" i="19"/>
  <c r="C9" i="22"/>
  <c r="K8" i="22"/>
  <c r="T54" i="19"/>
  <c r="J55" i="19"/>
  <c r="AG6" i="22"/>
  <c r="F38" i="22"/>
  <c r="T8" i="30"/>
  <c r="R9" i="30"/>
  <c r="V7" i="22" l="1"/>
  <c r="T7" i="22"/>
  <c r="R7" i="22" s="1"/>
  <c r="R28" i="21"/>
  <c r="T27" i="21"/>
  <c r="F15" i="21"/>
  <c r="T8" i="22"/>
  <c r="R8" i="22" s="1"/>
  <c r="H12" i="22"/>
  <c r="I11" i="22"/>
  <c r="P8" i="22"/>
  <c r="V8" i="22" s="1"/>
  <c r="M9" i="22"/>
  <c r="K32" i="22"/>
  <c r="C33" i="22"/>
  <c r="B11" i="30"/>
  <c r="J9" i="21"/>
  <c r="L9" i="21" s="1"/>
  <c r="L8" i="21"/>
  <c r="T6" i="22"/>
  <c r="V6" i="22"/>
  <c r="J56" i="19"/>
  <c r="T55" i="19"/>
  <c r="P55" i="19"/>
  <c r="R14" i="21"/>
  <c r="T13" i="21"/>
  <c r="N22" i="21"/>
  <c r="P21" i="21"/>
  <c r="N9" i="30"/>
  <c r="P8" i="30"/>
  <c r="H8" i="30"/>
  <c r="F9" i="30"/>
  <c r="X11" i="21"/>
  <c r="V12" i="21"/>
  <c r="X32" i="21"/>
  <c r="V33" i="21"/>
  <c r="G13" i="21"/>
  <c r="H12" i="21"/>
  <c r="N9" i="21"/>
  <c r="P8" i="21"/>
  <c r="K9" i="22"/>
  <c r="C10" i="22"/>
  <c r="J9" i="30"/>
  <c r="L8" i="30"/>
  <c r="R10" i="30"/>
  <c r="T9" i="30"/>
  <c r="L14" i="21"/>
  <c r="J15" i="21"/>
  <c r="H11" i="21"/>
  <c r="D9" i="21"/>
  <c r="B10" i="21"/>
  <c r="D7" i="30"/>
  <c r="C8" i="30"/>
  <c r="T83" i="19" l="1"/>
  <c r="T87" i="19" s="1"/>
  <c r="V34" i="21"/>
  <c r="X33" i="21"/>
  <c r="F16" i="21"/>
  <c r="N23" i="21"/>
  <c r="P22" i="21"/>
  <c r="M10" i="22"/>
  <c r="T28" i="21"/>
  <c r="R29" i="21"/>
  <c r="J16" i="21"/>
  <c r="L15" i="21"/>
  <c r="R15" i="21"/>
  <c r="T14" i="21"/>
  <c r="P9" i="21"/>
  <c r="N10" i="21"/>
  <c r="B12" i="30"/>
  <c r="I12" i="22"/>
  <c r="H13" i="22"/>
  <c r="B11" i="21"/>
  <c r="D10" i="21"/>
  <c r="R11" i="30"/>
  <c r="T10" i="30"/>
  <c r="P56" i="19"/>
  <c r="T56" i="19"/>
  <c r="Z9" i="21"/>
  <c r="O9" i="22" s="1"/>
  <c r="G14" i="21"/>
  <c r="H13" i="21"/>
  <c r="P9" i="30"/>
  <c r="N10" i="30"/>
  <c r="K33" i="22"/>
  <c r="C34" i="22"/>
  <c r="J10" i="30"/>
  <c r="L9" i="30"/>
  <c r="R6" i="22"/>
  <c r="C9" i="30"/>
  <c r="D8" i="30"/>
  <c r="K10" i="22"/>
  <c r="C11" i="22"/>
  <c r="X12" i="21"/>
  <c r="V13" i="21"/>
  <c r="F10" i="30"/>
  <c r="H9" i="30"/>
  <c r="W9" i="30"/>
  <c r="X9" i="30" s="1"/>
  <c r="N9" i="22" s="1"/>
  <c r="I13" i="22" l="1"/>
  <c r="H14" i="22"/>
  <c r="T15" i="21"/>
  <c r="R16" i="21"/>
  <c r="P9" i="22"/>
  <c r="K11" i="22"/>
  <c r="C12" i="22"/>
  <c r="L10" i="30"/>
  <c r="J11" i="30"/>
  <c r="K34" i="22"/>
  <c r="C35" i="22"/>
  <c r="B13" i="30"/>
  <c r="P10" i="30"/>
  <c r="N11" i="30"/>
  <c r="T11" i="30"/>
  <c r="R12" i="30"/>
  <c r="F17" i="21"/>
  <c r="B12" i="21"/>
  <c r="D11" i="21"/>
  <c r="X34" i="21"/>
  <c r="V35" i="21"/>
  <c r="P23" i="21"/>
  <c r="N24" i="21"/>
  <c r="J17" i="21"/>
  <c r="L16" i="21"/>
  <c r="C10" i="30"/>
  <c r="D9" i="30"/>
  <c r="T29" i="21"/>
  <c r="R30" i="21"/>
  <c r="N11" i="21"/>
  <c r="Z11" i="21" s="1"/>
  <c r="O11" i="22" s="1"/>
  <c r="P10" i="21"/>
  <c r="F11" i="30"/>
  <c r="H10" i="30"/>
  <c r="W10" i="30"/>
  <c r="X10" i="30" s="1"/>
  <c r="N10" i="22" s="1"/>
  <c r="P10" i="22" s="1"/>
  <c r="V14" i="21"/>
  <c r="X13" i="21"/>
  <c r="G15" i="21"/>
  <c r="H14" i="21"/>
  <c r="Z10" i="21"/>
  <c r="O10" i="22" s="1"/>
  <c r="M11" i="22"/>
  <c r="V10" i="22" l="1"/>
  <c r="T10" i="22"/>
  <c r="R10" i="22" s="1"/>
  <c r="N25" i="21"/>
  <c r="P24" i="21"/>
  <c r="R31" i="21"/>
  <c r="T30" i="21"/>
  <c r="T12" i="30"/>
  <c r="R13" i="30"/>
  <c r="V15" i="21"/>
  <c r="X14" i="21"/>
  <c r="V9" i="22"/>
  <c r="T9" i="22"/>
  <c r="M12" i="22"/>
  <c r="F12" i="30"/>
  <c r="H11" i="30"/>
  <c r="W11" i="30"/>
  <c r="X11" i="30" s="1"/>
  <c r="N11" i="22" s="1"/>
  <c r="P11" i="22" s="1"/>
  <c r="L17" i="21"/>
  <c r="J18" i="21"/>
  <c r="B13" i="21"/>
  <c r="D12" i="21"/>
  <c r="Z12" i="21"/>
  <c r="O12" i="22" s="1"/>
  <c r="L11" i="30"/>
  <c r="J12" i="30"/>
  <c r="I14" i="22"/>
  <c r="H15" i="22"/>
  <c r="N12" i="21"/>
  <c r="P11" i="21"/>
  <c r="F18" i="21"/>
  <c r="G16" i="21"/>
  <c r="H15" i="21"/>
  <c r="C13" i="22"/>
  <c r="K12" i="22"/>
  <c r="V36" i="21"/>
  <c r="X36" i="21" s="1"/>
  <c r="X35" i="21"/>
  <c r="C36" i="22"/>
  <c r="K36" i="22" s="1"/>
  <c r="K35" i="22"/>
  <c r="C11" i="30"/>
  <c r="D10" i="30"/>
  <c r="P11" i="30"/>
  <c r="N12" i="30"/>
  <c r="T16" i="21"/>
  <c r="R17" i="21"/>
  <c r="B14" i="30"/>
  <c r="V11" i="22" l="1"/>
  <c r="T11" i="22"/>
  <c r="R11" i="22" s="1"/>
  <c r="C14" i="22"/>
  <c r="K13" i="22"/>
  <c r="R9" i="22"/>
  <c r="L12" i="30"/>
  <c r="J13" i="30"/>
  <c r="G17" i="21"/>
  <c r="H16" i="21"/>
  <c r="T31" i="21"/>
  <c r="R32" i="21"/>
  <c r="P25" i="21"/>
  <c r="N26" i="21"/>
  <c r="N13" i="30"/>
  <c r="P12" i="30"/>
  <c r="H16" i="22"/>
  <c r="I15" i="22"/>
  <c r="L18" i="21"/>
  <c r="J19" i="21"/>
  <c r="C12" i="30"/>
  <c r="D11" i="30"/>
  <c r="F19" i="21"/>
  <c r="H12" i="30"/>
  <c r="F13" i="30"/>
  <c r="W12" i="30"/>
  <c r="X12" i="30" s="1"/>
  <c r="N12" i="22" s="1"/>
  <c r="B15" i="30"/>
  <c r="V16" i="21"/>
  <c r="X15" i="21"/>
  <c r="R14" i="30"/>
  <c r="T13" i="30"/>
  <c r="R18" i="21"/>
  <c r="T17" i="21"/>
  <c r="N13" i="21"/>
  <c r="P13" i="21" s="1"/>
  <c r="P12" i="21"/>
  <c r="B14" i="21"/>
  <c r="D13" i="21"/>
  <c r="Z13" i="21"/>
  <c r="O13" i="22" s="1"/>
  <c r="P12" i="22"/>
  <c r="V12" i="22" s="1"/>
  <c r="M13" i="22"/>
  <c r="C13" i="30" l="1"/>
  <c r="D12" i="30"/>
  <c r="R33" i="21"/>
  <c r="T32" i="21"/>
  <c r="T12" i="22"/>
  <c r="F20" i="21"/>
  <c r="H17" i="22"/>
  <c r="I16" i="22"/>
  <c r="K14" i="22"/>
  <c r="C15" i="22"/>
  <c r="B16" i="30"/>
  <c r="P26" i="21"/>
  <c r="N27" i="21"/>
  <c r="T14" i="30"/>
  <c r="R15" i="30"/>
  <c r="Z14" i="21"/>
  <c r="O14" i="22" s="1"/>
  <c r="D14" i="21"/>
  <c r="B15" i="21"/>
  <c r="F14" i="30"/>
  <c r="H13" i="30"/>
  <c r="W13" i="30"/>
  <c r="X13" i="30" s="1"/>
  <c r="N13" i="22" s="1"/>
  <c r="P13" i="22" s="1"/>
  <c r="X16" i="21"/>
  <c r="V17" i="21"/>
  <c r="G18" i="21"/>
  <c r="H17" i="21"/>
  <c r="L19" i="21"/>
  <c r="J20" i="21"/>
  <c r="M14" i="22"/>
  <c r="R19" i="21"/>
  <c r="T18" i="21"/>
  <c r="P13" i="30"/>
  <c r="N14" i="30"/>
  <c r="L13" i="30"/>
  <c r="J14" i="30"/>
  <c r="V13" i="22" l="1"/>
  <c r="T13" i="22"/>
  <c r="R13" i="22" s="1"/>
  <c r="P14" i="30"/>
  <c r="N15" i="30"/>
  <c r="F15" i="30"/>
  <c r="H14" i="30"/>
  <c r="W14" i="30"/>
  <c r="X14" i="30" s="1"/>
  <c r="N14" i="22" s="1"/>
  <c r="P14" i="22" s="1"/>
  <c r="F21" i="21"/>
  <c r="C16" i="22"/>
  <c r="K15" i="22"/>
  <c r="M15" i="22"/>
  <c r="T15" i="30"/>
  <c r="R16" i="30"/>
  <c r="R34" i="21"/>
  <c r="T33" i="21"/>
  <c r="D15" i="21"/>
  <c r="B16" i="21"/>
  <c r="Z15" i="21"/>
  <c r="O15" i="22" s="1"/>
  <c r="R12" i="22"/>
  <c r="X17" i="21"/>
  <c r="V18" i="21"/>
  <c r="L14" i="30"/>
  <c r="J15" i="30"/>
  <c r="B17" i="30"/>
  <c r="R20" i="21"/>
  <c r="T19" i="21"/>
  <c r="G19" i="21"/>
  <c r="H18" i="21"/>
  <c r="L20" i="21"/>
  <c r="J21" i="21"/>
  <c r="P27" i="21"/>
  <c r="N28" i="21"/>
  <c r="I17" i="22"/>
  <c r="H18" i="22"/>
  <c r="C14" i="30"/>
  <c r="D13" i="30"/>
  <c r="V14" i="22" l="1"/>
  <c r="T14" i="22"/>
  <c r="R14" i="22" s="1"/>
  <c r="F22" i="21"/>
  <c r="L21" i="21"/>
  <c r="J22" i="21"/>
  <c r="D16" i="21"/>
  <c r="Z16" i="21"/>
  <c r="O16" i="22" s="1"/>
  <c r="B17" i="21"/>
  <c r="H15" i="30"/>
  <c r="F16" i="30"/>
  <c r="W15" i="30"/>
  <c r="X15" i="30" s="1"/>
  <c r="N15" i="22" s="1"/>
  <c r="P15" i="22" s="1"/>
  <c r="L15" i="30"/>
  <c r="J16" i="30"/>
  <c r="N16" i="30"/>
  <c r="P15" i="30"/>
  <c r="I18" i="22"/>
  <c r="H19" i="22"/>
  <c r="R21" i="21"/>
  <c r="T20" i="21"/>
  <c r="T16" i="30"/>
  <c r="R17" i="30"/>
  <c r="P28" i="21"/>
  <c r="N29" i="21"/>
  <c r="M16" i="22"/>
  <c r="B18" i="30"/>
  <c r="C15" i="30"/>
  <c r="D14" i="30"/>
  <c r="G20" i="21"/>
  <c r="H19" i="21"/>
  <c r="V19" i="21"/>
  <c r="X18" i="21"/>
  <c r="R35" i="21"/>
  <c r="T34" i="21"/>
  <c r="K16" i="22"/>
  <c r="C17" i="22"/>
  <c r="V15" i="22" l="1"/>
  <c r="T15" i="22"/>
  <c r="L16" i="30"/>
  <c r="J17" i="30"/>
  <c r="R22" i="21"/>
  <c r="T21" i="21"/>
  <c r="H20" i="22"/>
  <c r="I19" i="22"/>
  <c r="G21" i="21"/>
  <c r="H20" i="21"/>
  <c r="R18" i="30"/>
  <c r="T17" i="30"/>
  <c r="X19" i="21"/>
  <c r="V20" i="21"/>
  <c r="P16" i="22"/>
  <c r="V16" i="22" s="1"/>
  <c r="M17" i="22"/>
  <c r="H16" i="30"/>
  <c r="F17" i="30"/>
  <c r="W16" i="30"/>
  <c r="X16" i="30" s="1"/>
  <c r="N16" i="22" s="1"/>
  <c r="C18" i="22"/>
  <c r="K17" i="22"/>
  <c r="P29" i="21"/>
  <c r="N30" i="21"/>
  <c r="Z17" i="21"/>
  <c r="O17" i="22" s="1"/>
  <c r="B18" i="21"/>
  <c r="D17" i="21"/>
  <c r="F23" i="21"/>
  <c r="B19" i="30"/>
  <c r="P16" i="30"/>
  <c r="N17" i="30"/>
  <c r="T35" i="21"/>
  <c r="R36" i="21"/>
  <c r="T36" i="21" s="1"/>
  <c r="J23" i="21"/>
  <c r="L22" i="21"/>
  <c r="T16" i="22"/>
  <c r="R16" i="22" s="1"/>
  <c r="C16" i="30"/>
  <c r="D15" i="30"/>
  <c r="C17" i="30" l="1"/>
  <c r="D16" i="30"/>
  <c r="X20" i="21"/>
  <c r="V21" i="21"/>
  <c r="L23" i="21"/>
  <c r="J24" i="21"/>
  <c r="F24" i="21"/>
  <c r="K18" i="22"/>
  <c r="C19" i="22"/>
  <c r="J18" i="30"/>
  <c r="L17" i="30"/>
  <c r="T18" i="30"/>
  <c r="R19" i="30"/>
  <c r="P30" i="21"/>
  <c r="N31" i="21"/>
  <c r="P17" i="30"/>
  <c r="N18" i="30"/>
  <c r="B19" i="21"/>
  <c r="Z18" i="21"/>
  <c r="O18" i="22" s="1"/>
  <c r="D18" i="21"/>
  <c r="H17" i="30"/>
  <c r="F18" i="30"/>
  <c r="W17" i="30"/>
  <c r="X17" i="30" s="1"/>
  <c r="N17" i="22" s="1"/>
  <c r="P17" i="22" s="1"/>
  <c r="R15" i="22"/>
  <c r="M18" i="22"/>
  <c r="B20" i="30"/>
  <c r="I20" i="22"/>
  <c r="H21" i="22"/>
  <c r="T22" i="21"/>
  <c r="R23" i="21"/>
  <c r="G22" i="21"/>
  <c r="H21" i="21"/>
  <c r="V17" i="22" l="1"/>
  <c r="T17" i="22"/>
  <c r="R17" i="22" s="1"/>
  <c r="F25" i="21"/>
  <c r="H18" i="30"/>
  <c r="F19" i="30"/>
  <c r="W18" i="30"/>
  <c r="X18" i="30" s="1"/>
  <c r="N18" i="22" s="1"/>
  <c r="P18" i="22" s="1"/>
  <c r="T19" i="30"/>
  <c r="R20" i="30"/>
  <c r="J25" i="21"/>
  <c r="L24" i="21"/>
  <c r="G23" i="21"/>
  <c r="H22" i="21"/>
  <c r="X21" i="21"/>
  <c r="V22" i="21"/>
  <c r="B20" i="21"/>
  <c r="D19" i="21"/>
  <c r="Z19" i="21"/>
  <c r="O19" i="22" s="1"/>
  <c r="J19" i="30"/>
  <c r="L18" i="30"/>
  <c r="H22" i="22"/>
  <c r="I21" i="22"/>
  <c r="P31" i="21"/>
  <c r="N32" i="21"/>
  <c r="B21" i="30"/>
  <c r="R24" i="21"/>
  <c r="T24" i="21" s="1"/>
  <c r="T23" i="21"/>
  <c r="M19" i="22"/>
  <c r="N19" i="30"/>
  <c r="P18" i="30"/>
  <c r="K19" i="22"/>
  <c r="C20" i="22"/>
  <c r="C18" i="30"/>
  <c r="D17" i="30"/>
  <c r="V18" i="22" l="1"/>
  <c r="T18" i="22"/>
  <c r="R18" i="22" s="1"/>
  <c r="B22" i="30"/>
  <c r="M20" i="22"/>
  <c r="C19" i="30"/>
  <c r="D18" i="30"/>
  <c r="I22" i="22"/>
  <c r="H23" i="22"/>
  <c r="G24" i="21"/>
  <c r="H23" i="21"/>
  <c r="F26" i="21"/>
  <c r="C21" i="22"/>
  <c r="K20" i="22"/>
  <c r="L19" i="30"/>
  <c r="J20" i="30"/>
  <c r="T20" i="30"/>
  <c r="R21" i="30"/>
  <c r="N20" i="30"/>
  <c r="P19" i="30"/>
  <c r="N33" i="21"/>
  <c r="P32" i="21"/>
  <c r="B21" i="21"/>
  <c r="D20" i="21"/>
  <c r="Z20" i="21"/>
  <c r="O20" i="22" s="1"/>
  <c r="V23" i="21"/>
  <c r="X22" i="21"/>
  <c r="H19" i="30"/>
  <c r="F20" i="30"/>
  <c r="W19" i="30"/>
  <c r="X19" i="30" s="1"/>
  <c r="N19" i="22" s="1"/>
  <c r="P19" i="22" s="1"/>
  <c r="L25" i="21"/>
  <c r="J26" i="21"/>
  <c r="V19" i="22" l="1"/>
  <c r="T19" i="22"/>
  <c r="R19" i="22" s="1"/>
  <c r="C22" i="22"/>
  <c r="K21" i="22"/>
  <c r="P20" i="30"/>
  <c r="N21" i="30"/>
  <c r="M21" i="22"/>
  <c r="P20" i="22"/>
  <c r="V20" i="22" s="1"/>
  <c r="T21" i="30"/>
  <c r="R22" i="30"/>
  <c r="G25" i="21"/>
  <c r="H24" i="21"/>
  <c r="J21" i="30"/>
  <c r="L20" i="30"/>
  <c r="H24" i="22"/>
  <c r="I23" i="22"/>
  <c r="P33" i="21"/>
  <c r="N34" i="21"/>
  <c r="C20" i="30"/>
  <c r="D19" i="30"/>
  <c r="F27" i="21"/>
  <c r="X23" i="21"/>
  <c r="V24" i="21"/>
  <c r="B23" i="30"/>
  <c r="L26" i="21"/>
  <c r="J27" i="21"/>
  <c r="D21" i="21"/>
  <c r="Z21" i="21"/>
  <c r="O21" i="22" s="1"/>
  <c r="B22" i="21"/>
  <c r="H20" i="30"/>
  <c r="F21" i="30"/>
  <c r="W20" i="30"/>
  <c r="X20" i="30" s="1"/>
  <c r="N20" i="22" s="1"/>
  <c r="J28" i="21" l="1"/>
  <c r="L27" i="21"/>
  <c r="G26" i="21"/>
  <c r="H25" i="21"/>
  <c r="C23" i="22"/>
  <c r="K22" i="22"/>
  <c r="B23" i="21"/>
  <c r="D22" i="21"/>
  <c r="Z22" i="21"/>
  <c r="O22" i="22" s="1"/>
  <c r="X24" i="21"/>
  <c r="V25" i="21"/>
  <c r="M22" i="22"/>
  <c r="P21" i="22"/>
  <c r="V21" i="22" s="1"/>
  <c r="F28" i="21"/>
  <c r="H21" i="30"/>
  <c r="F22" i="30"/>
  <c r="W21" i="30"/>
  <c r="X21" i="30" s="1"/>
  <c r="N21" i="22" s="1"/>
  <c r="B24" i="30"/>
  <c r="P34" i="21"/>
  <c r="N35" i="21"/>
  <c r="R23" i="30"/>
  <c r="T22" i="30"/>
  <c r="H25" i="22"/>
  <c r="I24" i="22"/>
  <c r="P21" i="30"/>
  <c r="N22" i="30"/>
  <c r="J22" i="30"/>
  <c r="L21" i="30"/>
  <c r="T20" i="22"/>
  <c r="R20" i="22" s="1"/>
  <c r="C21" i="30"/>
  <c r="D20" i="30"/>
  <c r="P35" i="21" l="1"/>
  <c r="N36" i="21"/>
  <c r="P36" i="21" s="1"/>
  <c r="P22" i="30"/>
  <c r="N23" i="30"/>
  <c r="B25" i="30"/>
  <c r="V26" i="21"/>
  <c r="X25" i="21"/>
  <c r="G27" i="21"/>
  <c r="H26" i="21"/>
  <c r="Z23" i="21"/>
  <c r="O23" i="22" s="1"/>
  <c r="B24" i="21"/>
  <c r="D23" i="21"/>
  <c r="J23" i="30"/>
  <c r="L22" i="30"/>
  <c r="F29" i="21"/>
  <c r="K23" i="22"/>
  <c r="C24" i="22"/>
  <c r="R24" i="30"/>
  <c r="T23" i="30"/>
  <c r="P22" i="22"/>
  <c r="V22" i="22" s="1"/>
  <c r="M23" i="22"/>
  <c r="C22" i="30"/>
  <c r="D21" i="30"/>
  <c r="H26" i="22"/>
  <c r="I25" i="22"/>
  <c r="T21" i="22"/>
  <c r="R21" i="22" s="1"/>
  <c r="F23" i="30"/>
  <c r="H22" i="30"/>
  <c r="W22" i="30"/>
  <c r="X22" i="30" s="1"/>
  <c r="N22" i="22" s="1"/>
  <c r="J29" i="21"/>
  <c r="L28" i="21"/>
  <c r="F24" i="30" l="1"/>
  <c r="H23" i="30"/>
  <c r="W23" i="30"/>
  <c r="X23" i="30" s="1"/>
  <c r="N23" i="22" s="1"/>
  <c r="T24" i="30"/>
  <c r="R25" i="30"/>
  <c r="K24" i="22"/>
  <c r="C25" i="22"/>
  <c r="P23" i="30"/>
  <c r="N24" i="30"/>
  <c r="T22" i="22"/>
  <c r="R22" i="22" s="1"/>
  <c r="B26" i="30"/>
  <c r="B25" i="21"/>
  <c r="Z24" i="21"/>
  <c r="O24" i="22" s="1"/>
  <c r="D24" i="21"/>
  <c r="G28" i="21"/>
  <c r="H27" i="21"/>
  <c r="J30" i="21"/>
  <c r="L29" i="21"/>
  <c r="C23" i="30"/>
  <c r="D22" i="30"/>
  <c r="F30" i="21"/>
  <c r="L23" i="30"/>
  <c r="J24" i="30"/>
  <c r="I26" i="22"/>
  <c r="H27" i="22"/>
  <c r="P23" i="22"/>
  <c r="V23" i="22" s="1"/>
  <c r="M24" i="22"/>
  <c r="X26" i="21"/>
  <c r="V27" i="21"/>
  <c r="X27" i="21" s="1"/>
  <c r="M25" i="22" l="1"/>
  <c r="Z25" i="21"/>
  <c r="O25" i="22" s="1"/>
  <c r="B26" i="21"/>
  <c r="D25" i="21"/>
  <c r="T25" i="30"/>
  <c r="R26" i="30"/>
  <c r="C26" i="22"/>
  <c r="K25" i="22"/>
  <c r="C24" i="30"/>
  <c r="D23" i="30"/>
  <c r="I27" i="22"/>
  <c r="H28" i="22"/>
  <c r="B27" i="30"/>
  <c r="L30" i="21"/>
  <c r="J31" i="21"/>
  <c r="J25" i="30"/>
  <c r="L24" i="30"/>
  <c r="G29" i="21"/>
  <c r="H28" i="21"/>
  <c r="F31" i="21"/>
  <c r="T23" i="22"/>
  <c r="R23" i="22" s="1"/>
  <c r="N25" i="30"/>
  <c r="P24" i="30"/>
  <c r="H24" i="30"/>
  <c r="F25" i="30"/>
  <c r="W24" i="30"/>
  <c r="X24" i="30" s="1"/>
  <c r="N24" i="22" s="1"/>
  <c r="P24" i="22" s="1"/>
  <c r="V24" i="22" l="1"/>
  <c r="T24" i="22"/>
  <c r="R24" i="22" s="1"/>
  <c r="F32" i="21"/>
  <c r="K26" i="22"/>
  <c r="C27" i="22"/>
  <c r="B28" i="30"/>
  <c r="H25" i="30"/>
  <c r="F26" i="30"/>
  <c r="W25" i="30"/>
  <c r="X25" i="30" s="1"/>
  <c r="N25" i="22" s="1"/>
  <c r="I28" i="22"/>
  <c r="H29" i="22"/>
  <c r="P25" i="30"/>
  <c r="N26" i="30"/>
  <c r="R27" i="30"/>
  <c r="T26" i="30"/>
  <c r="B27" i="21"/>
  <c r="D26" i="21"/>
  <c r="Z26" i="21"/>
  <c r="O26" i="22" s="1"/>
  <c r="L25" i="30"/>
  <c r="J26" i="30"/>
  <c r="J32" i="21"/>
  <c r="L31" i="21"/>
  <c r="C25" i="30"/>
  <c r="D24" i="30"/>
  <c r="G30" i="21"/>
  <c r="H29" i="21"/>
  <c r="P25" i="22"/>
  <c r="V25" i="22" s="1"/>
  <c r="M26" i="22"/>
  <c r="M27" i="22" l="1"/>
  <c r="P26" i="30"/>
  <c r="N27" i="30"/>
  <c r="G31" i="21"/>
  <c r="H30" i="21"/>
  <c r="L26" i="30"/>
  <c r="J27" i="30"/>
  <c r="T25" i="22"/>
  <c r="R25" i="22" s="1"/>
  <c r="I29" i="22"/>
  <c r="H30" i="22"/>
  <c r="K27" i="22"/>
  <c r="C38" i="22"/>
  <c r="F27" i="30"/>
  <c r="H26" i="30"/>
  <c r="W26" i="30"/>
  <c r="X26" i="30" s="1"/>
  <c r="N26" i="22" s="1"/>
  <c r="P26" i="22" s="1"/>
  <c r="C26" i="30"/>
  <c r="D25" i="30"/>
  <c r="L32" i="21"/>
  <c r="J33" i="21"/>
  <c r="D27" i="21"/>
  <c r="Z27" i="21"/>
  <c r="O27" i="22" s="1"/>
  <c r="B28" i="21"/>
  <c r="F33" i="21"/>
  <c r="R28" i="30"/>
  <c r="T27" i="30"/>
  <c r="B29" i="30"/>
  <c r="V26" i="22" l="1"/>
  <c r="T26" i="22"/>
  <c r="R26" i="22" s="1"/>
  <c r="B30" i="30"/>
  <c r="T28" i="30"/>
  <c r="R29" i="30"/>
  <c r="L33" i="21"/>
  <c r="J34" i="21"/>
  <c r="K38" i="22"/>
  <c r="N28" i="30"/>
  <c r="P27" i="30"/>
  <c r="I30" i="22"/>
  <c r="H31" i="22"/>
  <c r="C27" i="30"/>
  <c r="D26" i="30"/>
  <c r="M28" i="22"/>
  <c r="D28" i="21"/>
  <c r="B29" i="21"/>
  <c r="Z28" i="21"/>
  <c r="O28" i="22" s="1"/>
  <c r="L27" i="30"/>
  <c r="J28" i="30"/>
  <c r="H27" i="30"/>
  <c r="F28" i="30"/>
  <c r="W27" i="30"/>
  <c r="X27" i="30" s="1"/>
  <c r="N27" i="22" s="1"/>
  <c r="P27" i="22" s="1"/>
  <c r="G32" i="21"/>
  <c r="H31" i="21"/>
  <c r="F34" i="21"/>
  <c r="V27" i="22" l="1"/>
  <c r="T27" i="22"/>
  <c r="R27" i="22" s="1"/>
  <c r="C28" i="30"/>
  <c r="D27" i="30"/>
  <c r="R30" i="30"/>
  <c r="T29" i="30"/>
  <c r="L28" i="30"/>
  <c r="J29" i="30"/>
  <c r="M29" i="22"/>
  <c r="H32" i="22"/>
  <c r="I31" i="22"/>
  <c r="F35" i="21"/>
  <c r="B30" i="21"/>
  <c r="D29" i="21"/>
  <c r="Z29" i="21"/>
  <c r="O29" i="22" s="1"/>
  <c r="G33" i="21"/>
  <c r="H32" i="21"/>
  <c r="N29" i="30"/>
  <c r="P28" i="30"/>
  <c r="B31" i="30"/>
  <c r="H28" i="30"/>
  <c r="F29" i="30"/>
  <c r="W28" i="30"/>
  <c r="X28" i="30" s="1"/>
  <c r="N28" i="22" s="1"/>
  <c r="P28" i="22" s="1"/>
  <c r="L34" i="21"/>
  <c r="J35" i="21"/>
  <c r="V28" i="22" l="1"/>
  <c r="T28" i="22"/>
  <c r="R28" i="22" s="1"/>
  <c r="Z30" i="21"/>
  <c r="O30" i="22" s="1"/>
  <c r="D30" i="21"/>
  <c r="B31" i="21"/>
  <c r="J36" i="21"/>
  <c r="L36" i="21" s="1"/>
  <c r="L35" i="21"/>
  <c r="F36" i="21"/>
  <c r="P29" i="30"/>
  <c r="N30" i="30"/>
  <c r="C29" i="30"/>
  <c r="D28" i="30"/>
  <c r="L29" i="30"/>
  <c r="J30" i="30"/>
  <c r="T30" i="30"/>
  <c r="R31" i="30"/>
  <c r="H33" i="22"/>
  <c r="I32" i="22"/>
  <c r="F30" i="30"/>
  <c r="H29" i="30"/>
  <c r="W29" i="30"/>
  <c r="X29" i="30" s="1"/>
  <c r="N29" i="22" s="1"/>
  <c r="P29" i="22" s="1"/>
  <c r="G34" i="21"/>
  <c r="H33" i="21"/>
  <c r="B32" i="30"/>
  <c r="M30" i="22"/>
  <c r="V29" i="22" l="1"/>
  <c r="T29" i="22"/>
  <c r="R29" i="22" s="1"/>
  <c r="C30" i="30"/>
  <c r="D29" i="30"/>
  <c r="P30" i="30"/>
  <c r="N31" i="30"/>
  <c r="G35" i="21"/>
  <c r="H34" i="21"/>
  <c r="L30" i="30"/>
  <c r="J31" i="30"/>
  <c r="B32" i="21"/>
  <c r="Z31" i="21"/>
  <c r="O31" i="22" s="1"/>
  <c r="D31" i="21"/>
  <c r="F31" i="30"/>
  <c r="H30" i="30"/>
  <c r="W30" i="30"/>
  <c r="X30" i="30" s="1"/>
  <c r="N30" i="22" s="1"/>
  <c r="B33" i="30"/>
  <c r="I33" i="22"/>
  <c r="H34" i="22"/>
  <c r="P30" i="22"/>
  <c r="M31" i="22"/>
  <c r="T31" i="30"/>
  <c r="R32" i="30"/>
  <c r="N32" i="30" l="1"/>
  <c r="P31" i="30"/>
  <c r="L31" i="30"/>
  <c r="J32" i="30"/>
  <c r="M32" i="22"/>
  <c r="G36" i="21"/>
  <c r="H36" i="21" s="1"/>
  <c r="H35" i="21"/>
  <c r="V30" i="22"/>
  <c r="T30" i="22"/>
  <c r="R30" i="22" s="1"/>
  <c r="H31" i="30"/>
  <c r="F32" i="30"/>
  <c r="W31" i="30"/>
  <c r="X31" i="30" s="1"/>
  <c r="N31" i="22" s="1"/>
  <c r="P31" i="22" s="1"/>
  <c r="I34" i="22"/>
  <c r="H35" i="22"/>
  <c r="Z32" i="21"/>
  <c r="O32" i="22" s="1"/>
  <c r="B33" i="21"/>
  <c r="D32" i="21"/>
  <c r="C31" i="30"/>
  <c r="D30" i="30"/>
  <c r="T32" i="30"/>
  <c r="R33" i="30"/>
  <c r="B34" i="30"/>
  <c r="V31" i="22" l="1"/>
  <c r="T31" i="22"/>
  <c r="R31" i="22" s="1"/>
  <c r="L32" i="30"/>
  <c r="J33" i="30"/>
  <c r="B35" i="30"/>
  <c r="C32" i="30"/>
  <c r="D31" i="30"/>
  <c r="I35" i="22"/>
  <c r="H36" i="22"/>
  <c r="I36" i="22" s="1"/>
  <c r="T33" i="30"/>
  <c r="R34" i="30"/>
  <c r="P32" i="22"/>
  <c r="M33" i="22"/>
  <c r="H32" i="30"/>
  <c r="F33" i="30"/>
  <c r="W32" i="30"/>
  <c r="X32" i="30" s="1"/>
  <c r="N32" i="22" s="1"/>
  <c r="B34" i="21"/>
  <c r="Z33" i="21"/>
  <c r="O33" i="22" s="1"/>
  <c r="D33" i="21"/>
  <c r="N33" i="30"/>
  <c r="P32" i="30"/>
  <c r="M34" i="22" l="1"/>
  <c r="P33" i="30"/>
  <c r="N34" i="30"/>
  <c r="L33" i="30"/>
  <c r="J34" i="30"/>
  <c r="C33" i="30"/>
  <c r="D32" i="30"/>
  <c r="V32" i="22"/>
  <c r="T32" i="22"/>
  <c r="R32" i="22" s="1"/>
  <c r="B36" i="30"/>
  <c r="T34" i="30"/>
  <c r="R35" i="30"/>
  <c r="B35" i="21"/>
  <c r="D34" i="21"/>
  <c r="Z34" i="21"/>
  <c r="O34" i="22" s="1"/>
  <c r="H33" i="30"/>
  <c r="F34" i="30"/>
  <c r="W33" i="30"/>
  <c r="X33" i="30" s="1"/>
  <c r="N33" i="22" s="1"/>
  <c r="P33" i="22" s="1"/>
  <c r="V33" i="22" l="1"/>
  <c r="T33" i="22"/>
  <c r="R33" i="22" s="1"/>
  <c r="B36" i="21"/>
  <c r="D35" i="21"/>
  <c r="Z35" i="21"/>
  <c r="O35" i="22" s="1"/>
  <c r="T35" i="30"/>
  <c r="R36" i="30"/>
  <c r="T36" i="30" s="1"/>
  <c r="C34" i="30"/>
  <c r="D33" i="30"/>
  <c r="J35" i="30"/>
  <c r="L34" i="30"/>
  <c r="H34" i="30"/>
  <c r="F35" i="30"/>
  <c r="W34" i="30"/>
  <c r="X34" i="30" s="1"/>
  <c r="N34" i="22" s="1"/>
  <c r="P34" i="22" s="1"/>
  <c r="N35" i="30"/>
  <c r="P34" i="30"/>
  <c r="M35" i="22"/>
  <c r="V34" i="22" l="1"/>
  <c r="T34" i="22"/>
  <c r="R34" i="22" s="1"/>
  <c r="C35" i="30"/>
  <c r="D34" i="30"/>
  <c r="F36" i="30"/>
  <c r="H35" i="30"/>
  <c r="W35" i="30"/>
  <c r="X35" i="30" s="1"/>
  <c r="N35" i="22" s="1"/>
  <c r="P35" i="22" s="1"/>
  <c r="M36" i="22"/>
  <c r="L35" i="30"/>
  <c r="J36" i="30"/>
  <c r="L36" i="30" s="1"/>
  <c r="D36" i="21"/>
  <c r="Z36" i="21"/>
  <c r="O36" i="22" s="1"/>
  <c r="O38" i="22" s="1"/>
  <c r="N36" i="30"/>
  <c r="P36" i="30" s="1"/>
  <c r="P35" i="30"/>
  <c r="V35" i="22" l="1"/>
  <c r="T35" i="22"/>
  <c r="R35" i="22" s="1"/>
  <c r="H36" i="30"/>
  <c r="W36" i="30"/>
  <c r="X36" i="30" s="1"/>
  <c r="N36" i="22" s="1"/>
  <c r="N38" i="22" s="1"/>
  <c r="C36" i="30"/>
  <c r="D36" i="30" s="1"/>
  <c r="D35" i="30"/>
  <c r="P36" i="22"/>
  <c r="M38" i="22"/>
  <c r="V36" i="22" l="1"/>
  <c r="V38" i="22" s="1"/>
  <c r="T36" i="22"/>
  <c r="P38" i="22"/>
  <c r="R36" i="22" l="1"/>
  <c r="R38" i="22" s="1"/>
  <c r="T38" i="22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<sst xmlns="http://schemas.openxmlformats.org/spreadsheetml/2006/main" count="1622" uniqueCount="310">
  <si>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</si>
  <si>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</si>
  <si>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</si>
  <si>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</si>
  <si>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</si>
  <si>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</si>
  <si>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</si>
  <si>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</si>
  <si>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</si>
  <si>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</si>
  <si>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</si>
  <si>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</si>
  <si>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</si>
  <si>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</si>
  <si>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</si>
  <si>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</si>
  <si>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</si>
  <si>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</si>
  <si>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</si>
  <si>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</si>
  <si>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</si>
  <si>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</si>
  <si>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</si>
  <si>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</si>
  <si>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</si>
  <si>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</si>
  <si>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</si>
  <si>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</si>
  <si>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</si>
  <si>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</si>
  <si>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</si>
  <si>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</si>
  <si>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</si>
  <si>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</si>
  <si>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</si>
  <si>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</si>
  <si>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</si>
  <si>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</si>
  <si>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</si>
  <si>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</si>
  <si>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</si>
  <si>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</si>
  <si>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</si>
  <si>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</si>
  <si>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</si>
  <si>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</si>
  <si>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</si>
  <si>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</si>
  <si>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</si>
  <si>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</si>
  <si>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</si>
  <si>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</si>
  <si>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</si>
  <si>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</si>
  <si>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</si>
  <si>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</si>
  <si>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</si>
  <si>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</si>
  <si>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</si>
  <si>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</si>
  <si>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</si>
  <si>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</si>
  <si>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</si>
  <si>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</si>
  <si>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</si>
  <si>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</si>
  <si>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</si>
  <si>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</si>
  <si>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</si>
  <si>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</si>
  <si>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</si>
  <si>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</si>
  <si>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</si>
  <si>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</si>
  <si>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</si>
  <si>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</si>
  <si>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</si>
  <si>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</si>
  <si>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</si>
  <si>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</si>
  <si>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</si>
  <si>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</si>
  <si>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</si>
  <si>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</si>
  <si>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</si>
  <si>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</si>
  <si>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</si>
  <si>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</si>
  <si>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</si>
  <si>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</si>
  <si>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</si>
  <si>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</si>
  <si>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</si>
  <si>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</si>
  <si>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</si>
  <si>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</si>
  <si>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</si>
  <si>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</si>
  <si>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</si>
  <si>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</si>
  <si>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</si>
  <si>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</si>
  <si>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</si>
  <si>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</si>
  <si>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</si>
  <si>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</si>
  <si>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</si>
  <si>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</si>
  <si>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</si>
  <si>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</si>
  <si>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</si>
  <si>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</si>
  <si>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</si>
  <si>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</si>
  <si>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</si>
  <si>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</si>
  <si>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</si>
  <si>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</si>
  <si>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</si>
  <si>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</si>
  <si>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</si>
  <si>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</si>
  <si>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</si>
  <si>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</si>
  <si>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</si>
  <si>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</si>
  <si>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</si>
  <si>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</si>
  <si>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</si>
  <si>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</si>
  <si>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</si>
  <si>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</si>
  <si>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</si>
  <si>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</si>
  <si>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</si>
  <si>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</si>
  <si>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</si>
  <si>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</si>
  <si>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</si>
  <si>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</si>
  <si>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</si>
  <si>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</si>
  <si>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</si>
  <si>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</si>
  <si>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</si>
  <si>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</si>
  <si>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</si>
  <si>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</si>
  <si>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</si>
  <si>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</si>
  <si>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</si>
  <si>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</si>
  <si>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</si>
  <si>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</si>
  <si>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</si>
  <si>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</si>
  <si>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</si>
  <si>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</si>
  <si>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</si>
  <si>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</si>
  <si>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</si>
  <si>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</si>
  <si>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</si>
  <si>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</si>
  <si>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</si>
  <si>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</si>
  <si>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</si>
  <si>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</si>
  <si>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</si>
  <si>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</si>
  <si>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</si>
  <si>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</si>
  <si>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</si>
  <si>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</si>
  <si>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</si>
  <si>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</si>
  <si>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</si>
  <si>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</si>
  <si>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</si>
  <si>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</si>
  <si>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</si>
  <si>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</si>
  <si>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</si>
  <si>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</si>
  <si>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</si>
  <si>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</si>
  <si>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</si>
  <si>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</si>
  <si>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</si>
  <si>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</si>
  <si>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</si>
  <si>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</si>
  <si>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</si>
  <si>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</si>
  <si>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</si>
  <si>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</si>
  <si>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</si>
  <si>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</si>
  <si>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</si>
  <si>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</si>
  <si>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</si>
  <si>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</si>
  <si>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</si>
  <si>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</si>
  <si>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</si>
  <si>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</si>
  <si>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</si>
  <si>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</si>
  <si>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</si>
  <si>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</si>
  <si>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</si>
  <si>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</si>
  <si>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</si>
  <si>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</si>
  <si>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</si>
  <si>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</si>
  <si>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</si>
  <si>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</si>
  <si>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</si>
  <si>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</si>
  <si>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</si>
  <si>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</si>
  <si>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</si>
  <si>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</si>
  <si>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</si>
  <si>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</si>
  <si>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</si>
  <si>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</si>
  <si>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</si>
  <si>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</si>
  <si>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</si>
  <si>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</si>
  <si>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</si>
  <si>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</si>
  <si>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</si>
  <si>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</si>
  <si>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</si>
  <si>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</si>
  <si>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</si>
  <si>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</si>
  <si>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</si>
  <si>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</si>
  <si>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</si>
  <si>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</si>
  <si>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</si>
  <si>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</si>
  <si>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</si>
  <si>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</si>
  <si>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</si>
  <si>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</si>
  <si>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</si>
  <si>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</si>
  <si>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</si>
  <si>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</si>
  <si>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</si>
  <si>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</si>
  <si>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</si>
  <si>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</si>
  <si>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</si>
  <si>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</si>
  <si>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</si>
  <si>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</si>
  <si>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</si>
  <si>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</si>
  <si>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</si>
  <si>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</si>
  <si>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</si>
  <si>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</si>
  <si>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</si>
  <si>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</si>
  <si>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</si>
  <si>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</si>
  <si>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</si>
  <si>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</si>
  <si>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</si>
  <si>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</si>
  <si>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</si>
  <si>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</si>
  <si>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</si>
  <si>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</si>
  <si>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</si>
  <si>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</si>
  <si>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</si>
  <si>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</si>
  <si>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</si>
  <si>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</si>
  <si>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</si>
  <si>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</si>
  <si>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</si>
  <si>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</si>
  <si>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</si>
  <si>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</si>
  <si>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</si>
  <si>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</si>
  <si>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</si>
  <si>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</si>
  <si>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</si>
  <si>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</si>
  <si>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</si>
  <si>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</si>
  <si>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</si>
  <si>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</si>
  <si>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</si>
  <si>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</si>
  <si>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</si>
  <si>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</si>
  <si>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</si>
  <si>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</si>
  <si>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</si>
  <si>
    <t>Demand charges deal 380571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</si>
</sst>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  <xf numFmtId="38" fontId="2" fillId="0" borderId="9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F10" sqref="F10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8"/>
  <sheetViews>
    <sheetView tabSelected="1" workbookViewId="0">
      <pane xSplit="1" ySplit="5" topLeftCell="N13" activePane="bottomRight" state="frozen"/>
      <selection pane="topRight" activeCell="B1" sqref="B1"/>
      <selection pane="bottomLeft" activeCell="A6" sqref="A6"/>
      <selection pane="bottomRight" activeCell="V3" sqref="V3"/>
    </sheetView>
  </sheetViews>
  <sheetFormatPr defaultRowHeight="12.75" x14ac:dyDescent="0.2"/>
  <cols>
    <col min="1" max="1" width="5.7109375" style="69" customWidth="1"/>
    <col min="2" max="3" width="11" style="69" customWidth="1"/>
    <col min="4" max="4" width="4.7109375" style="69" customWidth="1"/>
    <col min="5" max="5" width="12.85546875" style="69" customWidth="1"/>
    <col min="6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1" style="69" customWidth="1"/>
    <col min="14" max="15" width="12.85546875" style="69" customWidth="1"/>
    <col min="16" max="16" width="10.28515625" style="69" customWidth="1"/>
    <col min="17" max="17" width="3.5703125" style="69" customWidth="1"/>
    <col min="18" max="18" width="10.28515625" style="69" customWidth="1"/>
    <col min="19" max="19" width="3.5703125" style="69" customWidth="1"/>
    <col min="20" max="20" width="13" style="69" customWidth="1"/>
    <col min="21" max="21" width="3.5703125" style="69" customWidth="1"/>
    <col min="22" max="22" width="14.42578125" style="69" customWidth="1"/>
    <col min="23" max="23" width="3.5703125" style="69" customWidth="1"/>
    <col min="24" max="24" width="13.85546875" style="142" customWidth="1"/>
    <col min="25" max="16384" width="9.140625" style="69"/>
  </cols>
  <sheetData>
    <row r="2" spans="1:33" s="68" customFormat="1" x14ac:dyDescent="0.2">
      <c r="X2" s="139"/>
    </row>
    <row r="3" spans="1:33" x14ac:dyDescent="0.2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3" x14ac:dyDescent="0.2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B4" s="69" t="s">
        <v>306</v>
      </c>
      <c r="AE4" s="69" t="s">
        <v>306</v>
      </c>
    </row>
    <row r="5" spans="1:33" x14ac:dyDescent="0.2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B5" s="69" t="s">
        <v>307</v>
      </c>
      <c r="AE5" s="69" t="s">
        <v>121</v>
      </c>
    </row>
    <row r="6" spans="1:33" s="151" customFormat="1" x14ac:dyDescent="0.2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B6" s="151">
        <v>-1371</v>
      </c>
      <c r="AE6" s="151">
        <v>27503</v>
      </c>
      <c r="AG6" s="151">
        <f>+F6-AE6</f>
        <v>4</v>
      </c>
    </row>
    <row r="7" spans="1:33" s="151" customFormat="1" x14ac:dyDescent="0.2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B7" s="151">
        <v>-3128</v>
      </c>
      <c r="AE7" s="151">
        <v>29198</v>
      </c>
      <c r="AG7" s="151">
        <f t="shared" ref="AG7:AG30" si="7">+F7-AE7</f>
        <v>-484</v>
      </c>
    </row>
    <row r="8" spans="1:33" s="151" customFormat="1" x14ac:dyDescent="0.2">
      <c r="A8" s="149">
        <f t="shared" ref="A8:A34" si="8">+A7+1</f>
        <v>3</v>
      </c>
      <c r="B8" s="149">
        <v>84480</v>
      </c>
      <c r="C8" s="149">
        <f t="shared" ref="C8:C24" si="9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0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1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2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B8" s="151">
        <v>-3128</v>
      </c>
      <c r="AE8" s="151">
        <v>30682</v>
      </c>
      <c r="AG8" s="151">
        <f t="shared" si="7"/>
        <v>-484</v>
      </c>
    </row>
    <row r="9" spans="1:33" s="151" customFormat="1" x14ac:dyDescent="0.2">
      <c r="A9" s="149">
        <f t="shared" si="8"/>
        <v>4</v>
      </c>
      <c r="B9" s="149">
        <v>67441</v>
      </c>
      <c r="C9" s="149">
        <f t="shared" si="9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0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1"/>
        <v>41858</v>
      </c>
      <c r="N9" s="149">
        <f>SUM('3rd Party Deals'!X9)</f>
        <v>11316</v>
      </c>
      <c r="O9" s="149">
        <f>SUM('Spot wENA'!Z9)</f>
        <v>3684</v>
      </c>
      <c r="P9" s="150">
        <f t="shared" si="12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B9" s="151">
        <v>-11366</v>
      </c>
      <c r="AE9" s="151">
        <v>21701</v>
      </c>
      <c r="AG9" s="151">
        <f t="shared" si="7"/>
        <v>5</v>
      </c>
    </row>
    <row r="10" spans="1:33" s="151" customFormat="1" x14ac:dyDescent="0.2">
      <c r="A10" s="149">
        <f t="shared" si="8"/>
        <v>5</v>
      </c>
      <c r="B10" s="149">
        <v>93346</v>
      </c>
      <c r="C10" s="149">
        <f t="shared" si="9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0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1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2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B10" s="151">
        <v>3710</v>
      </c>
      <c r="AE10" s="151">
        <v>37859</v>
      </c>
      <c r="AG10" s="151">
        <f t="shared" si="7"/>
        <v>2</v>
      </c>
    </row>
    <row r="11" spans="1:33" s="151" customFormat="1" x14ac:dyDescent="0.2">
      <c r="A11" s="149">
        <f t="shared" si="8"/>
        <v>6</v>
      </c>
      <c r="B11" s="149">
        <v>88509</v>
      </c>
      <c r="C11" s="149">
        <f t="shared" si="9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0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1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2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B11" s="151">
        <v>-2149</v>
      </c>
      <c r="AE11" s="151">
        <v>38753</v>
      </c>
      <c r="AG11" s="151">
        <f t="shared" si="7"/>
        <v>1</v>
      </c>
    </row>
    <row r="12" spans="1:33" s="151" customFormat="1" x14ac:dyDescent="0.2">
      <c r="A12" s="149">
        <f t="shared" si="8"/>
        <v>7</v>
      </c>
      <c r="B12" s="149">
        <v>75157</v>
      </c>
      <c r="C12" s="149">
        <f t="shared" si="9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0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1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2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B12" s="151">
        <v>1249</v>
      </c>
      <c r="AE12" s="151">
        <v>22077</v>
      </c>
      <c r="AG12" s="151">
        <f t="shared" si="7"/>
        <v>4</v>
      </c>
    </row>
    <row r="13" spans="1:33" s="151" customFormat="1" x14ac:dyDescent="0.2">
      <c r="A13" s="149">
        <f t="shared" si="8"/>
        <v>8</v>
      </c>
      <c r="B13" s="149">
        <v>83388</v>
      </c>
      <c r="C13" s="149">
        <f t="shared" si="9"/>
        <v>0</v>
      </c>
      <c r="D13" s="149"/>
      <c r="E13" s="149">
        <v>30403</v>
      </c>
      <c r="F13" s="149">
        <f t="shared" ref="F13:F36" si="13">ROUND(+E13*(1-0.02184),0)</f>
        <v>29739</v>
      </c>
      <c r="G13" s="149"/>
      <c r="H13" s="149">
        <f t="shared" si="10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1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2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B13" s="151">
        <v>1835</v>
      </c>
      <c r="AE13" s="151">
        <v>29736</v>
      </c>
      <c r="AG13" s="151">
        <f t="shared" si="7"/>
        <v>3</v>
      </c>
    </row>
    <row r="14" spans="1:33" s="151" customFormat="1" x14ac:dyDescent="0.2">
      <c r="A14" s="149">
        <f t="shared" si="8"/>
        <v>9</v>
      </c>
      <c r="B14" s="149">
        <v>75648</v>
      </c>
      <c r="C14" s="149">
        <f t="shared" si="9"/>
        <v>0</v>
      </c>
      <c r="D14" s="149"/>
      <c r="E14" s="149">
        <v>50215</v>
      </c>
      <c r="F14" s="149">
        <f t="shared" si="13"/>
        <v>49118</v>
      </c>
      <c r="G14" s="149"/>
      <c r="H14" s="149">
        <f t="shared" si="10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1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2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B14" s="151">
        <v>9888</v>
      </c>
      <c r="AE14" s="151">
        <v>49118</v>
      </c>
      <c r="AG14" s="151">
        <f t="shared" si="7"/>
        <v>0</v>
      </c>
    </row>
    <row r="15" spans="1:33" s="151" customFormat="1" x14ac:dyDescent="0.2">
      <c r="A15" s="149">
        <f t="shared" si="8"/>
        <v>10</v>
      </c>
      <c r="B15" s="149">
        <v>60794</v>
      </c>
      <c r="C15" s="149">
        <f t="shared" si="9"/>
        <v>0</v>
      </c>
      <c r="D15" s="149"/>
      <c r="E15" s="149">
        <v>35030</v>
      </c>
      <c r="F15" s="149">
        <f t="shared" si="13"/>
        <v>34265</v>
      </c>
      <c r="G15" s="149"/>
      <c r="H15" s="149">
        <f t="shared" si="10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1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2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B15" s="151">
        <v>9888</v>
      </c>
      <c r="AE15" s="151">
        <v>34264</v>
      </c>
      <c r="AG15" s="151">
        <f t="shared" si="7"/>
        <v>1</v>
      </c>
    </row>
    <row r="16" spans="1:33" s="151" customFormat="1" x14ac:dyDescent="0.2">
      <c r="A16" s="149">
        <f t="shared" si="8"/>
        <v>11</v>
      </c>
      <c r="B16" s="149">
        <v>55330</v>
      </c>
      <c r="C16" s="149">
        <f t="shared" si="9"/>
        <v>0</v>
      </c>
      <c r="D16" s="149"/>
      <c r="E16" s="149">
        <v>29442</v>
      </c>
      <c r="F16" s="149">
        <f t="shared" si="13"/>
        <v>28799</v>
      </c>
      <c r="G16" s="149"/>
      <c r="H16" s="149">
        <f t="shared" si="10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1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2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B16" s="151">
        <v>9888</v>
      </c>
      <c r="AE16" s="151">
        <v>28800</v>
      </c>
      <c r="AG16" s="151">
        <f t="shared" si="7"/>
        <v>-1</v>
      </c>
    </row>
    <row r="17" spans="1:33" s="151" customFormat="1" x14ac:dyDescent="0.2">
      <c r="A17" s="149">
        <f t="shared" si="8"/>
        <v>12</v>
      </c>
      <c r="B17" s="149">
        <v>92288</v>
      </c>
      <c r="C17" s="149">
        <f t="shared" si="9"/>
        <v>0</v>
      </c>
      <c r="D17" s="149"/>
      <c r="E17" s="149">
        <v>67227</v>
      </c>
      <c r="F17" s="149">
        <f t="shared" si="13"/>
        <v>65759</v>
      </c>
      <c r="G17" s="149"/>
      <c r="H17" s="149">
        <f t="shared" si="10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1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2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B17" s="151">
        <v>-25894</v>
      </c>
      <c r="AE17" s="151">
        <v>65758</v>
      </c>
      <c r="AG17" s="151">
        <f t="shared" si="7"/>
        <v>1</v>
      </c>
    </row>
    <row r="18" spans="1:33" s="151" customFormat="1" x14ac:dyDescent="0.2">
      <c r="A18" s="149">
        <f t="shared" si="8"/>
        <v>13</v>
      </c>
      <c r="B18" s="149">
        <v>79535</v>
      </c>
      <c r="C18" s="149">
        <f t="shared" si="9"/>
        <v>0</v>
      </c>
      <c r="D18" s="149"/>
      <c r="E18" s="149">
        <v>34359</v>
      </c>
      <c r="F18" s="149">
        <f t="shared" si="13"/>
        <v>33609</v>
      </c>
      <c r="G18" s="149"/>
      <c r="H18" s="149">
        <f t="shared" si="10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1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2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B18" s="151">
        <v>-6064</v>
      </c>
      <c r="AE18" s="151">
        <v>33608</v>
      </c>
      <c r="AG18" s="151">
        <f t="shared" si="7"/>
        <v>1</v>
      </c>
    </row>
    <row r="19" spans="1:33" s="151" customFormat="1" x14ac:dyDescent="0.2">
      <c r="A19" s="149">
        <f t="shared" si="8"/>
        <v>14</v>
      </c>
      <c r="B19" s="149">
        <v>82624</v>
      </c>
      <c r="C19" s="149">
        <f t="shared" si="9"/>
        <v>0</v>
      </c>
      <c r="D19" s="149"/>
      <c r="E19" s="149">
        <v>30978</v>
      </c>
      <c r="F19" s="149">
        <f t="shared" si="13"/>
        <v>30301</v>
      </c>
      <c r="G19" s="149"/>
      <c r="H19" s="149">
        <f t="shared" si="10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1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2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B19" s="151">
        <v>496</v>
      </c>
      <c r="AE19" s="151">
        <v>30281</v>
      </c>
      <c r="AG19" s="151">
        <f t="shared" si="7"/>
        <v>20</v>
      </c>
    </row>
    <row r="20" spans="1:33" s="151" customFormat="1" x14ac:dyDescent="0.2">
      <c r="A20" s="149">
        <f t="shared" si="8"/>
        <v>15</v>
      </c>
      <c r="B20" s="149">
        <v>74584</v>
      </c>
      <c r="C20" s="149">
        <f t="shared" si="9"/>
        <v>0</v>
      </c>
      <c r="D20" s="149"/>
      <c r="E20" s="149">
        <v>24887</v>
      </c>
      <c r="F20" s="149">
        <f t="shared" si="13"/>
        <v>24343</v>
      </c>
      <c r="G20" s="149"/>
      <c r="H20" s="149">
        <f t="shared" si="10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1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2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B20" s="151">
        <v>-1648</v>
      </c>
      <c r="AE20" s="151">
        <v>24341</v>
      </c>
      <c r="AG20" s="151">
        <f t="shared" si="7"/>
        <v>2</v>
      </c>
    </row>
    <row r="21" spans="1:33" s="151" customFormat="1" x14ac:dyDescent="0.2">
      <c r="A21" s="149">
        <f t="shared" si="8"/>
        <v>16</v>
      </c>
      <c r="B21" s="149">
        <v>56865</v>
      </c>
      <c r="C21" s="149">
        <f t="shared" si="9"/>
        <v>0</v>
      </c>
      <c r="D21" s="149"/>
      <c r="E21" s="149">
        <v>27</v>
      </c>
      <c r="F21" s="149">
        <f t="shared" si="13"/>
        <v>26</v>
      </c>
      <c r="G21" s="149"/>
      <c r="H21" s="149">
        <f t="shared" si="10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1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2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B21" s="151">
        <v>5092</v>
      </c>
      <c r="AE21" s="151">
        <v>0</v>
      </c>
      <c r="AF21" s="166" t="s">
        <v>308</v>
      </c>
      <c r="AG21" s="151">
        <f t="shared" si="7"/>
        <v>26</v>
      </c>
    </row>
    <row r="22" spans="1:33" s="151" customFormat="1" x14ac:dyDescent="0.2">
      <c r="A22" s="149">
        <f t="shared" si="8"/>
        <v>17</v>
      </c>
      <c r="B22" s="149">
        <v>114528</v>
      </c>
      <c r="C22" s="149">
        <f t="shared" si="9"/>
        <v>0</v>
      </c>
      <c r="D22" s="149"/>
      <c r="E22" s="149">
        <v>44899</v>
      </c>
      <c r="F22" s="149">
        <f t="shared" si="13"/>
        <v>43918</v>
      </c>
      <c r="G22" s="149"/>
      <c r="H22" s="149">
        <f t="shared" si="10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1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2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B22" s="151">
        <v>19170</v>
      </c>
      <c r="AE22" s="151">
        <v>43919</v>
      </c>
      <c r="AG22" s="151">
        <f t="shared" si="7"/>
        <v>-1</v>
      </c>
    </row>
    <row r="23" spans="1:33" s="151" customFormat="1" x14ac:dyDescent="0.2">
      <c r="A23" s="149">
        <f t="shared" si="8"/>
        <v>18</v>
      </c>
      <c r="B23" s="149">
        <v>93887</v>
      </c>
      <c r="C23" s="149">
        <f t="shared" si="9"/>
        <v>0</v>
      </c>
      <c r="D23" s="149"/>
      <c r="E23" s="149">
        <v>27936</v>
      </c>
      <c r="F23" s="149">
        <f t="shared" si="13"/>
        <v>27326</v>
      </c>
      <c r="G23" s="149"/>
      <c r="H23" s="149">
        <f t="shared" si="10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1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2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B23" s="151">
        <v>15031</v>
      </c>
      <c r="AE23" s="151">
        <v>27326</v>
      </c>
      <c r="AG23" s="151">
        <f t="shared" si="7"/>
        <v>0</v>
      </c>
    </row>
    <row r="24" spans="1:33" s="151" customFormat="1" x14ac:dyDescent="0.2">
      <c r="A24" s="149">
        <f t="shared" si="8"/>
        <v>19</v>
      </c>
      <c r="B24" s="149">
        <v>112005</v>
      </c>
      <c r="C24" s="149">
        <f t="shared" si="9"/>
        <v>0</v>
      </c>
      <c r="D24" s="149"/>
      <c r="E24" s="149">
        <v>60723</v>
      </c>
      <c r="F24" s="149">
        <f t="shared" si="13"/>
        <v>59397</v>
      </c>
      <c r="G24" s="149"/>
      <c r="H24" s="149">
        <f t="shared" si="10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1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2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B24" s="151">
        <v>768</v>
      </c>
      <c r="AE24" s="151">
        <v>59396</v>
      </c>
      <c r="AG24" s="151">
        <f t="shared" si="7"/>
        <v>1</v>
      </c>
    </row>
    <row r="25" spans="1:33" s="169" customFormat="1" x14ac:dyDescent="0.2">
      <c r="A25" s="167">
        <f t="shared" si="8"/>
        <v>20</v>
      </c>
      <c r="B25" s="167">
        <v>101839</v>
      </c>
      <c r="C25" s="167">
        <f t="shared" ref="C25:C36" si="14">+C24</f>
        <v>0</v>
      </c>
      <c r="D25" s="167"/>
      <c r="E25" s="167">
        <v>44100</v>
      </c>
      <c r="F25" s="167">
        <f t="shared" si="13"/>
        <v>43137</v>
      </c>
      <c r="G25" s="167"/>
      <c r="H25" s="167">
        <f t="shared" si="10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1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2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B25" s="169">
        <v>-3221</v>
      </c>
      <c r="AE25" s="169">
        <v>43132</v>
      </c>
      <c r="AG25" s="169">
        <f t="shared" si="7"/>
        <v>5</v>
      </c>
    </row>
    <row r="26" spans="1:33" s="169" customFormat="1" x14ac:dyDescent="0.2">
      <c r="A26" s="167">
        <f t="shared" si="8"/>
        <v>21</v>
      </c>
      <c r="B26" s="167">
        <v>107788</v>
      </c>
      <c r="C26" s="167">
        <f t="shared" si="14"/>
        <v>0</v>
      </c>
      <c r="D26" s="167"/>
      <c r="E26" s="167">
        <v>47836</v>
      </c>
      <c r="F26" s="167">
        <f t="shared" si="13"/>
        <v>46791</v>
      </c>
      <c r="G26" s="167"/>
      <c r="H26" s="167">
        <f t="shared" si="10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1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2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B26" s="169">
        <v>-881</v>
      </c>
      <c r="AE26" s="169">
        <v>46792</v>
      </c>
      <c r="AG26" s="169">
        <f t="shared" si="7"/>
        <v>-1</v>
      </c>
    </row>
    <row r="27" spans="1:33" s="169" customFormat="1" x14ac:dyDescent="0.2">
      <c r="A27" s="167">
        <f t="shared" si="8"/>
        <v>22</v>
      </c>
      <c r="B27" s="167">
        <v>133399</v>
      </c>
      <c r="C27" s="167">
        <f t="shared" si="14"/>
        <v>0</v>
      </c>
      <c r="D27" s="167"/>
      <c r="E27" s="167">
        <v>71416</v>
      </c>
      <c r="F27" s="167">
        <f t="shared" si="13"/>
        <v>69856</v>
      </c>
      <c r="G27" s="167"/>
      <c r="H27" s="167">
        <f t="shared" si="10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1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2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B27" s="169">
        <v>2135</v>
      </c>
      <c r="AE27" s="169">
        <v>70126</v>
      </c>
      <c r="AG27" s="169">
        <f t="shared" si="7"/>
        <v>-270</v>
      </c>
    </row>
    <row r="28" spans="1:33" s="162" customFormat="1" x14ac:dyDescent="0.2">
      <c r="A28" s="160">
        <f t="shared" si="8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3"/>
        <v>36637</v>
      </c>
      <c r="G28" s="160"/>
      <c r="H28" s="160">
        <f t="shared" si="10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1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2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B28" s="162">
        <v>-10170</v>
      </c>
      <c r="AE28" s="162">
        <v>36131</v>
      </c>
      <c r="AG28" s="151">
        <f t="shared" si="7"/>
        <v>506</v>
      </c>
    </row>
    <row r="29" spans="1:33" s="162" customFormat="1" x14ac:dyDescent="0.2">
      <c r="A29" s="160">
        <f t="shared" si="8"/>
        <v>24</v>
      </c>
      <c r="B29" s="160">
        <v>122733</v>
      </c>
      <c r="C29" s="160">
        <f t="shared" si="14"/>
        <v>4250</v>
      </c>
      <c r="D29" s="160"/>
      <c r="E29" s="160">
        <v>55456</v>
      </c>
      <c r="F29" s="160">
        <f t="shared" si="13"/>
        <v>54245</v>
      </c>
      <c r="G29" s="160"/>
      <c r="H29" s="160">
        <f t="shared" si="10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1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2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B29" s="162">
        <v>-7682</v>
      </c>
      <c r="AE29" s="162">
        <v>55720</v>
      </c>
      <c r="AG29" s="151">
        <f t="shared" si="7"/>
        <v>-1475</v>
      </c>
    </row>
    <row r="30" spans="1:33" s="162" customFormat="1" x14ac:dyDescent="0.2">
      <c r="A30" s="160">
        <f t="shared" si="8"/>
        <v>25</v>
      </c>
      <c r="B30" s="160">
        <v>127991</v>
      </c>
      <c r="C30" s="160">
        <f t="shared" si="14"/>
        <v>4250</v>
      </c>
      <c r="D30" s="160"/>
      <c r="E30" s="160">
        <v>60796</v>
      </c>
      <c r="F30" s="160">
        <f t="shared" si="13"/>
        <v>59468</v>
      </c>
      <c r="G30" s="160"/>
      <c r="H30" s="160">
        <f t="shared" si="10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1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2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B30" s="162">
        <v>-7648</v>
      </c>
      <c r="AE30" s="162">
        <v>59468</v>
      </c>
      <c r="AG30" s="151">
        <f t="shared" si="7"/>
        <v>0</v>
      </c>
    </row>
    <row r="31" spans="1:33" s="162" customFormat="1" x14ac:dyDescent="0.2">
      <c r="A31" s="160">
        <f t="shared" si="8"/>
        <v>26</v>
      </c>
      <c r="B31" s="160">
        <v>97532</v>
      </c>
      <c r="C31" s="160">
        <f t="shared" si="14"/>
        <v>4250</v>
      </c>
      <c r="D31" s="160"/>
      <c r="E31" s="160">
        <v>25617</v>
      </c>
      <c r="F31" s="160">
        <f t="shared" si="13"/>
        <v>25058</v>
      </c>
      <c r="G31" s="160"/>
      <c r="H31" s="160">
        <f t="shared" si="10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1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2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B31" s="162">
        <v>-2032</v>
      </c>
      <c r="AE31" s="162">
        <v>32794</v>
      </c>
    </row>
    <row r="32" spans="1:33" s="162" customFormat="1" x14ac:dyDescent="0.2">
      <c r="A32" s="160">
        <f t="shared" si="8"/>
        <v>27</v>
      </c>
      <c r="B32" s="160">
        <v>98355</v>
      </c>
      <c r="C32" s="160">
        <f t="shared" si="14"/>
        <v>4250</v>
      </c>
      <c r="D32" s="160"/>
      <c r="E32" s="160">
        <v>31539</v>
      </c>
      <c r="F32" s="160">
        <f t="shared" si="13"/>
        <v>30850</v>
      </c>
      <c r="G32" s="160"/>
      <c r="H32" s="160">
        <f t="shared" si="10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1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2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B32" s="162">
        <v>1525</v>
      </c>
      <c r="AE32" s="162">
        <v>30539</v>
      </c>
    </row>
    <row r="33" spans="1:25" s="121" customFormat="1" x14ac:dyDescent="0.2">
      <c r="A33" s="117">
        <f t="shared" si="8"/>
        <v>28</v>
      </c>
      <c r="B33" s="117">
        <v>105076</v>
      </c>
      <c r="C33" s="117">
        <f t="shared" si="14"/>
        <v>4250</v>
      </c>
      <c r="D33" s="117"/>
      <c r="E33" s="117">
        <v>39388</v>
      </c>
      <c r="F33" s="117">
        <f t="shared" si="13"/>
        <v>38528</v>
      </c>
      <c r="G33" s="117"/>
      <c r="H33" s="117">
        <f t="shared" si="10"/>
        <v>140099</v>
      </c>
      <c r="I33" s="117">
        <f t="shared" si="1"/>
        <v>0</v>
      </c>
      <c r="J33" s="117"/>
      <c r="K33" s="149">
        <f t="shared" si="2"/>
        <v>70798</v>
      </c>
      <c r="L33" s="117"/>
      <c r="M33" s="117">
        <f t="shared" si="11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2"/>
        <v>62278</v>
      </c>
      <c r="Q33" s="117"/>
      <c r="R33" s="120">
        <f t="shared" si="3"/>
        <v>96556</v>
      </c>
      <c r="S33" s="117"/>
      <c r="T33" s="117">
        <f t="shared" si="4"/>
        <v>8520</v>
      </c>
      <c r="V33" s="117">
        <f t="shared" si="5"/>
        <v>0</v>
      </c>
      <c r="X33" s="140">
        <v>9.93</v>
      </c>
      <c r="Y33" s="140">
        <f t="shared" si="6"/>
        <v>10.18</v>
      </c>
    </row>
    <row r="34" spans="1:25" s="121" customFormat="1" x14ac:dyDescent="0.2">
      <c r="A34" s="117">
        <f t="shared" si="8"/>
        <v>29</v>
      </c>
      <c r="B34" s="117">
        <v>92037</v>
      </c>
      <c r="C34" s="117">
        <f t="shared" si="14"/>
        <v>4250</v>
      </c>
      <c r="D34" s="117"/>
      <c r="E34" s="117">
        <v>41025</v>
      </c>
      <c r="F34" s="117">
        <f t="shared" si="13"/>
        <v>40129</v>
      </c>
      <c r="G34" s="117"/>
      <c r="H34" s="117">
        <f t="shared" si="10"/>
        <v>140099</v>
      </c>
      <c r="I34" s="117">
        <f t="shared" si="1"/>
        <v>0</v>
      </c>
      <c r="J34" s="117"/>
      <c r="K34" s="149">
        <f t="shared" si="2"/>
        <v>56158</v>
      </c>
      <c r="L34" s="117"/>
      <c r="M34" s="117">
        <f t="shared" si="11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2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6120</v>
      </c>
      <c r="X34" s="140">
        <v>9.43</v>
      </c>
      <c r="Y34" s="140">
        <f t="shared" si="6"/>
        <v>9.67</v>
      </c>
    </row>
    <row r="35" spans="1:25" s="121" customFormat="1" x14ac:dyDescent="0.2">
      <c r="A35" s="117">
        <f>+A34+1</f>
        <v>30</v>
      </c>
      <c r="B35" s="117">
        <v>102220</v>
      </c>
      <c r="C35" s="117">
        <f t="shared" si="14"/>
        <v>4250</v>
      </c>
      <c r="D35" s="117"/>
      <c r="E35" s="117">
        <v>53781</v>
      </c>
      <c r="F35" s="117">
        <f t="shared" si="13"/>
        <v>52606</v>
      </c>
      <c r="G35" s="117"/>
      <c r="H35" s="117">
        <f t="shared" si="10"/>
        <v>140099</v>
      </c>
      <c r="I35" s="117">
        <f t="shared" si="1"/>
        <v>0</v>
      </c>
      <c r="J35" s="117"/>
      <c r="K35" s="149">
        <f t="shared" si="2"/>
        <v>53864</v>
      </c>
      <c r="L35" s="117"/>
      <c r="M35" s="117">
        <f t="shared" si="11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2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8414</v>
      </c>
      <c r="X35" s="140">
        <v>9.9749999999999996</v>
      </c>
      <c r="Y35" s="140">
        <f t="shared" si="6"/>
        <v>10.23</v>
      </c>
    </row>
    <row r="36" spans="1:25" s="121" customFormat="1" x14ac:dyDescent="0.2">
      <c r="A36" s="117">
        <f>+A35+1</f>
        <v>31</v>
      </c>
      <c r="B36" s="117">
        <v>98630</v>
      </c>
      <c r="C36" s="117">
        <f t="shared" si="14"/>
        <v>4250</v>
      </c>
      <c r="D36" s="117"/>
      <c r="E36" s="117">
        <v>58708</v>
      </c>
      <c r="F36" s="117">
        <f t="shared" si="13"/>
        <v>57426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45454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2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16824</v>
      </c>
      <c r="X36" s="140">
        <v>9.9749999999999996</v>
      </c>
      <c r="Y36" s="140">
        <f t="shared" si="6"/>
        <v>10.23</v>
      </c>
    </row>
    <row r="37" spans="1:2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5" x14ac:dyDescent="0.2">
      <c r="A38" s="68"/>
      <c r="B38" s="68">
        <f>SUM(B6:B37)</f>
        <v>2821723</v>
      </c>
      <c r="C38" s="68">
        <f>SUM(C6:C37)</f>
        <v>38250</v>
      </c>
      <c r="D38" s="68"/>
      <c r="E38" s="68">
        <f>SUM(E6:E37)</f>
        <v>1214681</v>
      </c>
      <c r="F38" s="68">
        <f>SUM(F6:F37)</f>
        <v>1188152</v>
      </c>
      <c r="G38" s="68"/>
      <c r="H38" s="68"/>
      <c r="I38" s="68"/>
      <c r="J38" s="68"/>
      <c r="K38" s="68">
        <f>SUM(K6:K37)</f>
        <v>1671821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1458272</v>
      </c>
      <c r="S38" s="68"/>
      <c r="T38" s="68">
        <f>SUM(T6:T37)</f>
        <v>130386</v>
      </c>
      <c r="V38" s="68">
        <f>SUM(V6:V37)</f>
        <v>89943</v>
      </c>
      <c r="X38" s="141"/>
    </row>
    <row r="48" spans="1:25" x14ac:dyDescent="0.2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E1" workbookViewId="0">
      <selection activeCell="T87" sqref="T8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ht="13.5" thickBot="1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171">
        <f>+T83+T49+T27</f>
        <v>833271.1172154838</v>
      </c>
      <c r="U87" s="55" t="s">
        <v>309</v>
      </c>
      <c r="V87" s="50"/>
      <c r="W87" s="55"/>
      <c r="X87" s="35"/>
      <c r="Y87" s="35"/>
    </row>
    <row r="88" spans="2:25" ht="13.5" thickTop="1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2014-09-03T12:28:38Z</dcterms:modified>
</cp:coreProperties>
</file>