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35" windowWidth="12120" windowHeight="816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2" i="1" l="1"/>
  <c r="E22" i="1"/>
  <c r="C34" i="1"/>
  <c r="F40" i="1" s="1"/>
  <c r="G40" i="1" s="1"/>
  <c r="D38" i="1"/>
  <c r="E38" i="1"/>
  <c r="F38" i="1"/>
  <c r="G38" i="1"/>
  <c r="F42" i="1"/>
  <c r="G42" i="1" s="1"/>
  <c r="F46" i="1"/>
  <c r="G46" i="1"/>
  <c r="C47" i="1"/>
  <c r="F8" i="2"/>
  <c r="J8" i="2"/>
  <c r="N8" i="2"/>
  <c r="O8" i="2"/>
  <c r="T8" i="2"/>
  <c r="W8" i="2"/>
  <c r="X8" i="2" s="1"/>
  <c r="C9" i="2"/>
  <c r="D9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F9" i="2"/>
  <c r="H9" i="2"/>
  <c r="J9" i="2" s="1"/>
  <c r="I9" i="2"/>
  <c r="N9" i="2"/>
  <c r="O9" i="2"/>
  <c r="P9" i="2"/>
  <c r="R9" i="2"/>
  <c r="T9" i="2"/>
  <c r="W9" i="2"/>
  <c r="X9" i="2" s="1"/>
  <c r="C10" i="2"/>
  <c r="D10" i="2"/>
  <c r="F10" i="2"/>
  <c r="I10" i="2"/>
  <c r="N10" i="2"/>
  <c r="O10" i="2"/>
  <c r="P10" i="2"/>
  <c r="R10" i="2"/>
  <c r="R11" i="2" s="1"/>
  <c r="T10" i="2"/>
  <c r="C11" i="2"/>
  <c r="C12" i="2" s="1"/>
  <c r="D11" i="2"/>
  <c r="I11" i="2"/>
  <c r="N11" i="2"/>
  <c r="O11" i="2"/>
  <c r="D12" i="2"/>
  <c r="D13" i="2" s="1"/>
  <c r="D14" i="2" s="1"/>
  <c r="D15" i="2" s="1"/>
  <c r="D16" i="2" s="1"/>
  <c r="D17" i="2" s="1"/>
  <c r="I12" i="2"/>
  <c r="N12" i="2"/>
  <c r="O12" i="2"/>
  <c r="I13" i="2"/>
  <c r="I14" i="2" s="1"/>
  <c r="N13" i="2"/>
  <c r="O13" i="2"/>
  <c r="P13" i="2"/>
  <c r="N14" i="2"/>
  <c r="O14" i="2"/>
  <c r="P14" i="2"/>
  <c r="N15" i="2"/>
  <c r="O15" i="2"/>
  <c r="N16" i="2"/>
  <c r="O16" i="2"/>
  <c r="N17" i="2"/>
  <c r="O17" i="2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N18" i="2"/>
  <c r="O18" i="2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N19" i="2"/>
  <c r="O19" i="2"/>
  <c r="P19" i="2"/>
  <c r="S19" i="2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L20" i="2"/>
  <c r="M20" i="2"/>
  <c r="N20" i="2"/>
  <c r="O20" i="2"/>
  <c r="P20" i="2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V20" i="2"/>
  <c r="L21" i="2"/>
  <c r="M21" i="2"/>
  <c r="V21" i="2"/>
  <c r="K10" i="3"/>
  <c r="Q10" i="3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E11" i="3"/>
  <c r="E12" i="3" s="1"/>
  <c r="E13" i="3" s="1"/>
  <c r="E14" i="3" s="1"/>
  <c r="E15" i="3" s="1"/>
  <c r="E16" i="3" s="1"/>
  <c r="E17" i="3" s="1"/>
  <c r="E18" i="3" s="1"/>
  <c r="E19" i="3" s="1"/>
  <c r="K11" i="3"/>
  <c r="A12" i="3"/>
  <c r="K12" i="3"/>
  <c r="A13" i="3"/>
  <c r="A14" i="3" s="1"/>
  <c r="K13" i="3"/>
  <c r="K14" i="3"/>
  <c r="A15" i="3"/>
  <c r="A16" i="3" s="1"/>
  <c r="K15" i="3"/>
  <c r="K16" i="3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K17" i="3"/>
  <c r="K18" i="3"/>
  <c r="K19" i="3"/>
  <c r="K20" i="3"/>
  <c r="B22" i="3"/>
  <c r="B23" i="3"/>
  <c r="B24" i="3"/>
  <c r="B25" i="3"/>
  <c r="B26" i="3"/>
  <c r="B27" i="3"/>
  <c r="N27" i="3"/>
  <c r="B28" i="3"/>
  <c r="N28" i="3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B29" i="3"/>
  <c r="B30" i="3"/>
  <c r="B31" i="3"/>
  <c r="B32" i="3"/>
  <c r="B33" i="3"/>
  <c r="B34" i="3"/>
  <c r="B35" i="3"/>
  <c r="B36" i="3"/>
  <c r="B37" i="3"/>
  <c r="B38" i="3"/>
  <c r="B39" i="3"/>
  <c r="I15" i="2" l="1"/>
  <c r="V22" i="2"/>
  <c r="Z9" i="2"/>
  <c r="O21" i="2"/>
  <c r="M22" i="2"/>
  <c r="F11" i="2"/>
  <c r="R12" i="2"/>
  <c r="T11" i="2"/>
  <c r="L22" i="2"/>
  <c r="N21" i="2"/>
  <c r="C13" i="2"/>
  <c r="F12" i="2"/>
  <c r="H10" i="2"/>
  <c r="W10" i="2"/>
  <c r="X10" i="2" s="1"/>
  <c r="Z10" i="2" s="1"/>
  <c r="Z8" i="2"/>
  <c r="AA8" i="2" s="1"/>
  <c r="AA9" i="2" s="1"/>
  <c r="F43" i="1"/>
  <c r="G43" i="1" s="1"/>
  <c r="F39" i="1"/>
  <c r="G39" i="1" s="1"/>
  <c r="F45" i="1"/>
  <c r="G45" i="1" s="1"/>
  <c r="F41" i="1"/>
  <c r="G41" i="1" s="1"/>
  <c r="F44" i="1"/>
  <c r="G44" i="1" s="1"/>
  <c r="R13" i="2" l="1"/>
  <c r="T12" i="2"/>
  <c r="F47" i="1"/>
  <c r="C14" i="2"/>
  <c r="F13" i="2"/>
  <c r="M23" i="2"/>
  <c r="O22" i="2"/>
  <c r="I16" i="2"/>
  <c r="N22" i="2"/>
  <c r="L23" i="2"/>
  <c r="W11" i="2"/>
  <c r="X11" i="2" s="1"/>
  <c r="Z11" i="2" s="1"/>
  <c r="V23" i="2"/>
  <c r="AA10" i="2"/>
  <c r="J10" i="2"/>
  <c r="H11" i="2"/>
  <c r="C15" i="2" l="1"/>
  <c r="F14" i="2"/>
  <c r="N23" i="2"/>
  <c r="L24" i="2"/>
  <c r="J11" i="2"/>
  <c r="H12" i="2"/>
  <c r="W12" i="2"/>
  <c r="X12" i="2" s="1"/>
  <c r="Z12" i="2"/>
  <c r="AA11" i="2"/>
  <c r="I17" i="2"/>
  <c r="V24" i="2"/>
  <c r="M24" i="2"/>
  <c r="O23" i="2"/>
  <c r="R14" i="2"/>
  <c r="T13" i="2"/>
  <c r="H13" i="2" l="1"/>
  <c r="J12" i="2"/>
  <c r="R15" i="2"/>
  <c r="T14" i="2"/>
  <c r="I18" i="2"/>
  <c r="F15" i="2"/>
  <c r="C16" i="2"/>
  <c r="O24" i="2"/>
  <c r="M25" i="2"/>
  <c r="V25" i="2"/>
  <c r="W13" i="2"/>
  <c r="X13" i="2" s="1"/>
  <c r="Z13" i="2"/>
  <c r="N24" i="2"/>
  <c r="L25" i="2"/>
  <c r="AA12" i="2"/>
  <c r="I19" i="2" l="1"/>
  <c r="V26" i="2"/>
  <c r="W14" i="2"/>
  <c r="X14" i="2" s="1"/>
  <c r="Z14" i="2" s="1"/>
  <c r="R16" i="2"/>
  <c r="T15" i="2"/>
  <c r="M26" i="2"/>
  <c r="O25" i="2"/>
  <c r="AA13" i="2"/>
  <c r="H14" i="2"/>
  <c r="J13" i="2"/>
  <c r="N25" i="2"/>
  <c r="L26" i="2"/>
  <c r="F16" i="2"/>
  <c r="C17" i="2"/>
  <c r="M27" i="2" l="1"/>
  <c r="O26" i="2"/>
  <c r="W15" i="2"/>
  <c r="X15" i="2" s="1"/>
  <c r="Z15" i="2"/>
  <c r="L27" i="2"/>
  <c r="N26" i="2"/>
  <c r="T16" i="2"/>
  <c r="R17" i="2"/>
  <c r="V27" i="2"/>
  <c r="AA14" i="2"/>
  <c r="AA15" i="2" s="1"/>
  <c r="H15" i="2"/>
  <c r="J14" i="2"/>
  <c r="F17" i="2"/>
  <c r="C18" i="2"/>
  <c r="I20" i="2"/>
  <c r="N27" i="2" l="1"/>
  <c r="L28" i="2"/>
  <c r="V28" i="2"/>
  <c r="O27" i="2"/>
  <c r="M28" i="2"/>
  <c r="I21" i="2"/>
  <c r="F18" i="2"/>
  <c r="C19" i="2"/>
  <c r="W16" i="2"/>
  <c r="X16" i="2" s="1"/>
  <c r="Z16" i="2"/>
  <c r="H16" i="2"/>
  <c r="J15" i="2"/>
  <c r="AA16" i="2"/>
  <c r="T17" i="2"/>
  <c r="R18" i="2"/>
  <c r="M29" i="2" l="1"/>
  <c r="O28" i="2"/>
  <c r="H17" i="2"/>
  <c r="J16" i="2"/>
  <c r="V29" i="2"/>
  <c r="C20" i="2"/>
  <c r="F19" i="2"/>
  <c r="N28" i="2"/>
  <c r="L29" i="2"/>
  <c r="T18" i="2"/>
  <c r="R19" i="2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W17" i="2"/>
  <c r="X17" i="2" s="1"/>
  <c r="Z17" i="2"/>
  <c r="AA17" i="2" s="1"/>
  <c r="I22" i="2"/>
  <c r="V30" i="2" l="1"/>
  <c r="W18" i="2"/>
  <c r="X18" i="2" s="1"/>
  <c r="Z18" i="2"/>
  <c r="T19" i="2"/>
  <c r="H18" i="2"/>
  <c r="J17" i="2"/>
  <c r="L30" i="2"/>
  <c r="N29" i="2"/>
  <c r="O29" i="2"/>
  <c r="M30" i="2"/>
  <c r="F20" i="2"/>
  <c r="C21" i="2"/>
  <c r="I23" i="2"/>
  <c r="H19" i="2" l="1"/>
  <c r="J18" i="2"/>
  <c r="F21" i="2"/>
  <c r="C22" i="2"/>
  <c r="W19" i="2"/>
  <c r="X19" i="2" s="1"/>
  <c r="T20" i="2"/>
  <c r="Z19" i="2"/>
  <c r="O30" i="2"/>
  <c r="M31" i="2"/>
  <c r="V31" i="2"/>
  <c r="N30" i="2"/>
  <c r="L31" i="2"/>
  <c r="I24" i="2"/>
  <c r="I25" i="2" l="1"/>
  <c r="T21" i="2"/>
  <c r="W20" i="2"/>
  <c r="X20" i="2" s="1"/>
  <c r="Z20" i="2"/>
  <c r="L32" i="2"/>
  <c r="N31" i="2"/>
  <c r="C23" i="2"/>
  <c r="F22" i="2"/>
  <c r="V32" i="2"/>
  <c r="M32" i="2"/>
  <c r="O31" i="2"/>
  <c r="H20" i="2"/>
  <c r="J19" i="2"/>
  <c r="H21" i="2" l="1"/>
  <c r="J20" i="2"/>
  <c r="N32" i="2"/>
  <c r="L33" i="2"/>
  <c r="O32" i="2"/>
  <c r="M33" i="2"/>
  <c r="Z21" i="2"/>
  <c r="T22" i="2"/>
  <c r="W21" i="2"/>
  <c r="X21" i="2" s="1"/>
  <c r="V33" i="2"/>
  <c r="I26" i="2"/>
  <c r="F23" i="2"/>
  <c r="C24" i="2"/>
  <c r="F24" i="2" l="1"/>
  <c r="C25" i="2"/>
  <c r="V34" i="2"/>
  <c r="H22" i="2"/>
  <c r="J21" i="2"/>
  <c r="W22" i="2"/>
  <c r="X22" i="2" s="1"/>
  <c r="Z22" i="2" s="1"/>
  <c r="T23" i="2"/>
  <c r="I27" i="2"/>
  <c r="M34" i="2"/>
  <c r="O33" i="2"/>
  <c r="N33" i="2"/>
  <c r="L34" i="2"/>
  <c r="L35" i="2" l="1"/>
  <c r="N34" i="2"/>
  <c r="H23" i="2"/>
  <c r="J22" i="2"/>
  <c r="M35" i="2"/>
  <c r="O34" i="2"/>
  <c r="V35" i="2"/>
  <c r="I28" i="2"/>
  <c r="F25" i="2"/>
  <c r="C26" i="2"/>
  <c r="W23" i="2"/>
  <c r="X23" i="2" s="1"/>
  <c r="Z23" i="2"/>
  <c r="T24" i="2"/>
  <c r="T25" i="2" l="1"/>
  <c r="W24" i="2"/>
  <c r="X24" i="2" s="1"/>
  <c r="Z24" i="2" s="1"/>
  <c r="V36" i="2"/>
  <c r="O35" i="2"/>
  <c r="M36" i="2"/>
  <c r="F26" i="2"/>
  <c r="C27" i="2"/>
  <c r="H24" i="2"/>
  <c r="J23" i="2"/>
  <c r="I29" i="2"/>
  <c r="N35" i="2"/>
  <c r="L36" i="2"/>
  <c r="L37" i="2" l="1"/>
  <c r="N36" i="2"/>
  <c r="M37" i="2"/>
  <c r="O36" i="2"/>
  <c r="I30" i="2"/>
  <c r="V37" i="2"/>
  <c r="H25" i="2"/>
  <c r="J24" i="2"/>
  <c r="F27" i="2"/>
  <c r="C28" i="2"/>
  <c r="W25" i="2"/>
  <c r="X25" i="2" s="1"/>
  <c r="T26" i="2"/>
  <c r="Z25" i="2"/>
  <c r="T27" i="2" l="1"/>
  <c r="W26" i="2"/>
  <c r="X26" i="2" s="1"/>
  <c r="Z26" i="2" s="1"/>
  <c r="I31" i="2"/>
  <c r="C29" i="2"/>
  <c r="F28" i="2"/>
  <c r="O37" i="2"/>
  <c r="M38" i="2"/>
  <c r="H26" i="2"/>
  <c r="J25" i="2"/>
  <c r="N37" i="2"/>
  <c r="N38" i="2" s="1"/>
  <c r="L38" i="2"/>
  <c r="F29" i="2" l="1"/>
  <c r="C30" i="2"/>
  <c r="I32" i="2"/>
  <c r="H27" i="2"/>
  <c r="J26" i="2"/>
  <c r="W27" i="2"/>
  <c r="X27" i="2" s="1"/>
  <c r="Z27" i="2" s="1"/>
  <c r="T28" i="2"/>
  <c r="W28" i="2" l="1"/>
  <c r="X28" i="2" s="1"/>
  <c r="T29" i="2"/>
  <c r="Z28" i="2"/>
  <c r="H28" i="2"/>
  <c r="J27" i="2"/>
  <c r="I33" i="2"/>
  <c r="C31" i="2"/>
  <c r="F30" i="2"/>
  <c r="I34" i="2" l="1"/>
  <c r="H29" i="2"/>
  <c r="J28" i="2"/>
  <c r="T30" i="2"/>
  <c r="W29" i="2"/>
  <c r="X29" i="2" s="1"/>
  <c r="Z29" i="2" s="1"/>
  <c r="F31" i="2"/>
  <c r="C32" i="2"/>
  <c r="W30" i="2" l="1"/>
  <c r="X30" i="2" s="1"/>
  <c r="T31" i="2"/>
  <c r="Z30" i="2"/>
  <c r="H30" i="2"/>
  <c r="J29" i="2"/>
  <c r="F32" i="2"/>
  <c r="C33" i="2"/>
  <c r="I35" i="2"/>
  <c r="C34" i="2" l="1"/>
  <c r="F33" i="2"/>
  <c r="H31" i="2"/>
  <c r="J30" i="2"/>
  <c r="W31" i="2"/>
  <c r="X31" i="2" s="1"/>
  <c r="T32" i="2"/>
  <c r="Z31" i="2"/>
  <c r="I36" i="2"/>
  <c r="T33" i="2" l="1"/>
  <c r="W32" i="2"/>
  <c r="X32" i="2" s="1"/>
  <c r="Z32" i="2" s="1"/>
  <c r="H32" i="2"/>
  <c r="J31" i="2"/>
  <c r="F34" i="2"/>
  <c r="C35" i="2"/>
  <c r="I37" i="2"/>
  <c r="F35" i="2" l="1"/>
  <c r="C36" i="2"/>
  <c r="H33" i="2"/>
  <c r="J32" i="2"/>
  <c r="W33" i="2"/>
  <c r="X33" i="2" s="1"/>
  <c r="Z33" i="2" s="1"/>
  <c r="T34" i="2"/>
  <c r="T35" i="2" l="1"/>
  <c r="W34" i="2"/>
  <c r="X34" i="2" s="1"/>
  <c r="Z34" i="2" s="1"/>
  <c r="F36" i="2"/>
  <c r="C37" i="2"/>
  <c r="F37" i="2" s="1"/>
  <c r="H34" i="2"/>
  <c r="J33" i="2"/>
  <c r="W35" i="2" l="1"/>
  <c r="X35" i="2" s="1"/>
  <c r="T36" i="2"/>
  <c r="Z35" i="2"/>
  <c r="H35" i="2"/>
  <c r="J34" i="2"/>
  <c r="H36" i="2" l="1"/>
  <c r="J35" i="2"/>
  <c r="W36" i="2"/>
  <c r="X36" i="2" s="1"/>
  <c r="Z36" i="2" s="1"/>
  <c r="T37" i="2"/>
  <c r="W37" i="2" l="1"/>
  <c r="X37" i="2" s="1"/>
  <c r="Z37" i="2" s="1"/>
  <c r="H37" i="2"/>
  <c r="J37" i="2" s="1"/>
  <c r="J36" i="2"/>
</calcChain>
</file>

<file path=xl/comments1.xml><?xml version="1.0" encoding="utf-8"?>
<comments xmlns="http://schemas.openxmlformats.org/spreadsheetml/2006/main">
  <authors>
    <author>Chris L Germany</author>
  </authors>
  <commentList>
    <comment ref="E7" authorId="0" shapeId="0">
      <text>
        <r>
          <rPr>
            <b/>
            <sz val="8"/>
            <color indexed="81"/>
            <rFont val="Tahoma"/>
          </rPr>
          <t>Chris L Germany:</t>
        </r>
        <r>
          <rPr>
            <sz val="8"/>
            <color indexed="81"/>
            <rFont val="Tahoma"/>
          </rPr>
          <t xml:space="preserve">
Citygate Sales to CES.  Transport is included in price.  ENA will convert these deals to financial bookouts and add the "Fixed Price Deals" volume to CES's total transport.
 </t>
        </r>
      </text>
    </comment>
    <comment ref="N7" authorId="0" shapeId="0">
      <text>
        <r>
          <rPr>
            <b/>
            <sz val="8"/>
            <color indexed="81"/>
            <rFont val="Tahoma"/>
          </rPr>
          <t xml:space="preserve">Chris L Germany:
</t>
        </r>
        <r>
          <rPr>
            <sz val="8"/>
            <color indexed="81"/>
            <rFont val="Tahoma"/>
            <family val="2"/>
          </rPr>
          <t xml:space="preserve">Negative value indicates less gas withdrawn from storage.
</t>
        </r>
      </text>
    </comment>
  </commentList>
</comments>
</file>

<file path=xl/sharedStrings.xml><?xml version="1.0" encoding="utf-8"?>
<sst xmlns="http://schemas.openxmlformats.org/spreadsheetml/2006/main" count="108" uniqueCount="91">
  <si>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</si>
  <si>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</si>
  <si>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</si>
  <si>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</si>
  <si>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</si>
  <si>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</si>
  <si>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</si>
  <si>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</si>
  <si>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</si>
  <si>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</si>
  <si>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</si>
  <si>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</si>
  <si>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</si>
  <si>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</si>
  <si>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</si>
  <si>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</si>
  <si>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</si>
  <si>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</si>
  <si>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</si>
  <si>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</si>
  <si>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</si>
  <si>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</si>
  <si>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</si>
  <si>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</si>
  <si>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</si>
  <si>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</si>
  <si>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</si>
  <si>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</si>
  <si>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</si>
  <si>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</si>
  <si>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</si>
  <si>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</si>
  <si>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</si>
  <si>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</si>
  <si>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Daily</t>
  </si>
  <si>
    <t>CES</t>
  </si>
  <si>
    <t>Date</t>
  </si>
  <si>
    <t>FT</t>
  </si>
  <si>
    <t>SST</t>
  </si>
  <si>
    <t>Fixed Price</t>
  </si>
  <si>
    <t>Deals</t>
  </si>
  <si>
    <t xml:space="preserve">Total </t>
  </si>
  <si>
    <t>Ces Tport</t>
  </si>
  <si>
    <t>CES First of Month Numbers</t>
  </si>
  <si>
    <t>Citygate</t>
  </si>
  <si>
    <t>Strg Inj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</si>
  <si>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</si>
  <si>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</si>
  <si>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</si>
  <si>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</si>
  <si>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</si>
  <si>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</si>
  <si>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</si>
  <si>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Total FOM</t>
  </si>
  <si>
    <t>Total Available Transport</t>
  </si>
  <si>
    <t>Choice</t>
  </si>
  <si>
    <t>Actual</t>
  </si>
  <si>
    <t>Forecast</t>
  </si>
  <si>
    <t>Strg Var</t>
  </si>
  <si>
    <t>Tot Choice</t>
  </si>
  <si>
    <t>Transport</t>
  </si>
  <si>
    <t>Overrun</t>
  </si>
  <si>
    <t>Penalties</t>
  </si>
  <si>
    <t>Choice Citygate Volumes</t>
  </si>
  <si>
    <t>Strg</t>
  </si>
  <si>
    <t>Injections</t>
  </si>
  <si>
    <t>Withdrawal</t>
  </si>
  <si>
    <t>Diversions</t>
  </si>
  <si>
    <t>FOM Strg</t>
  </si>
  <si>
    <t>Net Inj</t>
  </si>
  <si>
    <t>Diversion</t>
  </si>
  <si>
    <t>Strg Wd</t>
  </si>
  <si>
    <t xml:space="preserve">Choice </t>
  </si>
  <si>
    <t>Forcast</t>
  </si>
  <si>
    <t>SST k MDQ=54327</t>
  </si>
  <si>
    <t>MDQ</t>
  </si>
  <si>
    <t>Sched</t>
  </si>
  <si>
    <t>Storage</t>
  </si>
  <si>
    <t xml:space="preserve">Storage </t>
  </si>
  <si>
    <t>Inj</t>
  </si>
  <si>
    <t>Net</t>
  </si>
  <si>
    <t>Proxy</t>
  </si>
  <si>
    <t>Target</t>
  </si>
  <si>
    <t>Per Navigator</t>
  </si>
  <si>
    <t>Injection</t>
  </si>
  <si>
    <t>Balance</t>
  </si>
  <si>
    <t>Cummulative</t>
  </si>
  <si>
    <t>CGAS Storage Injection Activity</t>
  </si>
  <si>
    <t>SCQ</t>
  </si>
  <si>
    <t>MDIQ</t>
  </si>
  <si>
    <t>MMIQ 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</si>
</sst>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Fill="1"/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Fill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9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0" xfId="0" applyFont="1" applyFill="1" applyBorder="1"/>
    <xf numFmtId="0" fontId="9" fillId="0" borderId="17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16" fontId="9" fillId="0" borderId="0" xfId="0" applyNumberFormat="1" applyFont="1" applyFill="1"/>
    <xf numFmtId="0" fontId="9" fillId="0" borderId="0" xfId="0" applyFont="1" applyFill="1"/>
    <xf numFmtId="43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11" xfId="0" applyBorder="1" applyAlignment="1">
      <alignment horizontal="centerContinuous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3" workbookViewId="0">
      <selection activeCell="E38" sqref="E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22" t="s">
        <v>30</v>
      </c>
      <c r="B1" s="23"/>
      <c r="C1" s="23"/>
      <c r="D1" s="23"/>
      <c r="E1" s="23"/>
      <c r="F1" s="24"/>
    </row>
    <row r="2" spans="1:6" x14ac:dyDescent="0.2">
      <c r="A2" s="25"/>
      <c r="B2" s="17"/>
      <c r="C2" s="17"/>
      <c r="D2" s="17"/>
      <c r="E2" s="17"/>
      <c r="F2" s="26"/>
    </row>
    <row r="3" spans="1:6" x14ac:dyDescent="0.2">
      <c r="A3" s="25"/>
      <c r="B3" s="17"/>
      <c r="C3" s="17"/>
      <c r="D3" s="17"/>
      <c r="E3" s="17"/>
      <c r="F3" s="26"/>
    </row>
    <row r="4" spans="1:6" x14ac:dyDescent="0.2">
      <c r="A4" s="27" t="s">
        <v>0</v>
      </c>
      <c r="B4" s="18"/>
      <c r="C4" s="18"/>
      <c r="D4" s="18"/>
      <c r="E4" s="18"/>
      <c r="F4" s="26"/>
    </row>
    <row r="5" spans="1:6" x14ac:dyDescent="0.2">
      <c r="A5" s="27"/>
      <c r="B5" s="18"/>
      <c r="C5" s="18"/>
      <c r="D5" s="18"/>
      <c r="E5" s="18"/>
      <c r="F5" s="26"/>
    </row>
    <row r="6" spans="1:6" x14ac:dyDescent="0.2">
      <c r="A6" s="27"/>
      <c r="B6" s="19" t="s">
        <v>1</v>
      </c>
      <c r="C6" s="18">
        <v>6295922</v>
      </c>
      <c r="D6" s="18"/>
      <c r="E6" s="18"/>
      <c r="F6" s="26"/>
    </row>
    <row r="7" spans="1:6" x14ac:dyDescent="0.2">
      <c r="A7" s="27"/>
      <c r="B7" s="19" t="s">
        <v>2</v>
      </c>
      <c r="C7" s="18">
        <v>113053</v>
      </c>
      <c r="D7" s="18"/>
      <c r="E7" s="18"/>
      <c r="F7" s="26"/>
    </row>
    <row r="8" spans="1:6" x14ac:dyDescent="0.2">
      <c r="A8" s="27"/>
      <c r="B8" s="19" t="s">
        <v>3</v>
      </c>
      <c r="C8" s="18">
        <v>56527</v>
      </c>
      <c r="D8" s="18"/>
      <c r="E8" s="18"/>
      <c r="F8" s="26"/>
    </row>
    <row r="9" spans="1:6" x14ac:dyDescent="0.2">
      <c r="A9" s="27"/>
      <c r="B9" s="18"/>
      <c r="C9" s="18"/>
      <c r="D9" s="20" t="s">
        <v>4</v>
      </c>
      <c r="E9" s="20" t="s">
        <v>5</v>
      </c>
      <c r="F9" s="26"/>
    </row>
    <row r="10" spans="1:6" x14ac:dyDescent="0.2">
      <c r="A10" s="27"/>
      <c r="B10" s="4" t="s">
        <v>6</v>
      </c>
      <c r="C10" s="5" t="s">
        <v>7</v>
      </c>
      <c r="D10" s="21">
        <v>927</v>
      </c>
      <c r="E10" s="18">
        <v>1854</v>
      </c>
      <c r="F10" s="26"/>
    </row>
    <row r="11" spans="1:6" x14ac:dyDescent="0.2">
      <c r="A11" s="27"/>
      <c r="B11" s="4" t="s">
        <v>8</v>
      </c>
      <c r="C11" s="5" t="s">
        <v>9</v>
      </c>
      <c r="D11" s="21">
        <v>15734</v>
      </c>
      <c r="E11" s="18">
        <v>31467</v>
      </c>
      <c r="F11" s="26"/>
    </row>
    <row r="12" spans="1:6" x14ac:dyDescent="0.2">
      <c r="A12" s="27"/>
      <c r="B12" s="4" t="s">
        <v>10</v>
      </c>
      <c r="C12" s="5" t="s">
        <v>11</v>
      </c>
      <c r="D12" s="21">
        <v>2364</v>
      </c>
      <c r="E12" s="18">
        <v>4727</v>
      </c>
      <c r="F12" s="26"/>
    </row>
    <row r="13" spans="1:6" x14ac:dyDescent="0.2">
      <c r="A13" s="27"/>
      <c r="B13" s="4" t="s">
        <v>12</v>
      </c>
      <c r="C13" s="5" t="s">
        <v>13</v>
      </c>
      <c r="D13" s="21">
        <v>1834</v>
      </c>
      <c r="E13" s="18">
        <v>3667</v>
      </c>
      <c r="F13" s="26"/>
    </row>
    <row r="14" spans="1:6" x14ac:dyDescent="0.2">
      <c r="A14" s="27"/>
      <c r="B14" s="4" t="s">
        <v>14</v>
      </c>
      <c r="C14" s="5" t="s">
        <v>15</v>
      </c>
      <c r="D14" s="21">
        <v>14701</v>
      </c>
      <c r="E14" s="18">
        <v>29402</v>
      </c>
      <c r="F14" s="26"/>
    </row>
    <row r="15" spans="1:6" x14ac:dyDescent="0.2">
      <c r="A15" s="27"/>
      <c r="B15" s="4" t="s">
        <v>16</v>
      </c>
      <c r="C15" s="5" t="s">
        <v>17</v>
      </c>
      <c r="D15" s="21">
        <v>2502</v>
      </c>
      <c r="E15" s="18">
        <v>5004</v>
      </c>
      <c r="F15" s="26"/>
    </row>
    <row r="16" spans="1:6" x14ac:dyDescent="0.2">
      <c r="A16" s="27"/>
      <c r="B16" s="4" t="s">
        <v>18</v>
      </c>
      <c r="C16" s="5" t="s">
        <v>19</v>
      </c>
      <c r="D16" s="21">
        <v>2680</v>
      </c>
      <c r="E16" s="18">
        <v>5359</v>
      </c>
      <c r="F16" s="26"/>
    </row>
    <row r="17" spans="1:6" x14ac:dyDescent="0.2">
      <c r="A17" s="27"/>
      <c r="B17" s="4" t="s">
        <v>20</v>
      </c>
      <c r="C17" s="5" t="s">
        <v>21</v>
      </c>
      <c r="D17" s="21">
        <v>3261</v>
      </c>
      <c r="E17" s="18">
        <v>6521</v>
      </c>
      <c r="F17" s="26"/>
    </row>
    <row r="18" spans="1:6" x14ac:dyDescent="0.2">
      <c r="A18" s="27"/>
      <c r="B18" s="4" t="s">
        <v>22</v>
      </c>
      <c r="C18" s="5" t="s">
        <v>23</v>
      </c>
      <c r="D18" s="21">
        <v>7673</v>
      </c>
      <c r="E18" s="18">
        <v>15345</v>
      </c>
      <c r="F18" s="26"/>
    </row>
    <row r="19" spans="1:6" x14ac:dyDescent="0.2">
      <c r="A19" s="27"/>
      <c r="B19" s="4" t="s">
        <v>24</v>
      </c>
      <c r="C19" s="5" t="s">
        <v>25</v>
      </c>
      <c r="D19" s="21">
        <v>3096</v>
      </c>
      <c r="E19" s="18">
        <v>6192</v>
      </c>
      <c r="F19" s="26"/>
    </row>
    <row r="20" spans="1:6" x14ac:dyDescent="0.2">
      <c r="A20" s="27"/>
      <c r="B20" s="4" t="s">
        <v>26</v>
      </c>
      <c r="C20" s="5" t="s">
        <v>27</v>
      </c>
      <c r="D20" s="21">
        <v>1724</v>
      </c>
      <c r="E20" s="18">
        <v>3447</v>
      </c>
      <c r="F20" s="26"/>
    </row>
    <row r="21" spans="1:6" x14ac:dyDescent="0.2">
      <c r="A21" s="27"/>
      <c r="B21" s="4" t="s">
        <v>28</v>
      </c>
      <c r="C21" s="5" t="s">
        <v>29</v>
      </c>
      <c r="D21" s="21">
        <v>34</v>
      </c>
      <c r="E21" s="18">
        <v>68</v>
      </c>
      <c r="F21" s="26"/>
    </row>
    <row r="22" spans="1:6" x14ac:dyDescent="0.2">
      <c r="A22" s="27"/>
      <c r="B22" s="18"/>
      <c r="C22" s="18"/>
      <c r="D22" s="18">
        <f>SUM(D10:D21)</f>
        <v>56530</v>
      </c>
      <c r="E22" s="18">
        <f>SUM(E10:E21)</f>
        <v>113053</v>
      </c>
      <c r="F22" s="26"/>
    </row>
    <row r="23" spans="1:6" ht="13.5" thickBot="1" x14ac:dyDescent="0.25">
      <c r="A23" s="28"/>
      <c r="B23" s="29"/>
      <c r="C23" s="29"/>
      <c r="D23" s="29"/>
      <c r="E23" s="29"/>
      <c r="F23" s="30"/>
    </row>
    <row r="24" spans="1:6" ht="13.5" thickTop="1" x14ac:dyDescent="0.2"/>
    <row r="26" spans="1:6" x14ac:dyDescent="0.2">
      <c r="A26" s="1" t="s">
        <v>46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47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48</v>
      </c>
      <c r="C32" s="5">
        <v>170981</v>
      </c>
      <c r="D32" s="6"/>
      <c r="E32" s="1"/>
    </row>
    <row r="33" spans="1:7" x14ac:dyDescent="0.2">
      <c r="A33" s="1"/>
      <c r="B33" s="4"/>
      <c r="C33" s="5"/>
      <c r="D33" s="6"/>
      <c r="E33" s="1"/>
    </row>
    <row r="34" spans="1:7" x14ac:dyDescent="0.2">
      <c r="A34" s="1"/>
      <c r="B34" s="4" t="s">
        <v>49</v>
      </c>
      <c r="C34" s="11">
        <f>+C28-C32</f>
        <v>5879626</v>
      </c>
      <c r="D34" s="6"/>
      <c r="E34" s="1"/>
    </row>
    <row r="35" spans="1:7" x14ac:dyDescent="0.2">
      <c r="A35" s="1"/>
      <c r="B35" s="4"/>
      <c r="C35" s="5"/>
      <c r="D35" s="6"/>
      <c r="E35" s="1"/>
    </row>
    <row r="36" spans="1:7" x14ac:dyDescent="0.2">
      <c r="A36" s="1"/>
      <c r="B36" s="4"/>
      <c r="C36" s="5"/>
      <c r="D36" s="6"/>
      <c r="E36" s="1"/>
    </row>
    <row r="37" spans="1:7" x14ac:dyDescent="0.2">
      <c r="A37" s="1"/>
      <c r="B37" s="4" t="s">
        <v>50</v>
      </c>
      <c r="C37" t="s">
        <v>52</v>
      </c>
      <c r="F37" s="5" t="s">
        <v>51</v>
      </c>
      <c r="G37" s="6" t="s">
        <v>34</v>
      </c>
    </row>
    <row r="38" spans="1:7" x14ac:dyDescent="0.2">
      <c r="A38" s="1"/>
      <c r="B38" s="12">
        <v>36617</v>
      </c>
      <c r="C38" s="14">
        <v>0.13</v>
      </c>
      <c r="D38" s="52">
        <f>+C38*C28-C32</f>
        <v>615597.91</v>
      </c>
      <c r="E38" s="53">
        <f>+D38/30</f>
        <v>20519.930333333334</v>
      </c>
      <c r="F38" s="6">
        <f t="shared" ref="F38:F46" si="0">+C38*C$34</f>
        <v>764351.38</v>
      </c>
      <c r="G38" s="1">
        <f t="shared" ref="G38:G46" si="1">+F38/(B39-B38)</f>
        <v>25478.379333333334</v>
      </c>
    </row>
    <row r="39" spans="1:7" x14ac:dyDescent="0.2">
      <c r="A39" s="1"/>
      <c r="B39" s="12">
        <v>36647</v>
      </c>
      <c r="C39" s="14">
        <v>0.18</v>
      </c>
      <c r="F39" s="6">
        <f t="shared" si="0"/>
        <v>1058332.68</v>
      </c>
      <c r="G39" s="1">
        <f t="shared" si="1"/>
        <v>34139.763870967741</v>
      </c>
    </row>
    <row r="40" spans="1:7" x14ac:dyDescent="0.2">
      <c r="A40" s="1"/>
      <c r="B40" s="12">
        <v>36678</v>
      </c>
      <c r="C40" s="14">
        <v>0.18</v>
      </c>
      <c r="F40" s="6">
        <f t="shared" si="0"/>
        <v>1058332.68</v>
      </c>
      <c r="G40" s="1">
        <f t="shared" si="1"/>
        <v>35277.756000000001</v>
      </c>
    </row>
    <row r="41" spans="1:7" x14ac:dyDescent="0.2">
      <c r="A41" s="1"/>
      <c r="B41" s="12">
        <v>36708</v>
      </c>
      <c r="C41" s="14">
        <v>0.18</v>
      </c>
      <c r="F41" s="6">
        <f t="shared" si="0"/>
        <v>1058332.68</v>
      </c>
      <c r="G41" s="1">
        <f t="shared" si="1"/>
        <v>34139.763870967741</v>
      </c>
    </row>
    <row r="42" spans="1:7" x14ac:dyDescent="0.2">
      <c r="A42" s="1"/>
      <c r="B42" s="12">
        <v>36739</v>
      </c>
      <c r="C42" s="14">
        <v>0.18</v>
      </c>
      <c r="F42" s="6">
        <f t="shared" si="0"/>
        <v>1058332.68</v>
      </c>
      <c r="G42" s="1">
        <f t="shared" si="1"/>
        <v>34139.763870967741</v>
      </c>
    </row>
    <row r="43" spans="1:7" x14ac:dyDescent="0.2">
      <c r="A43" s="1"/>
      <c r="B43" s="12">
        <v>36770</v>
      </c>
      <c r="C43" s="14">
        <v>0.13</v>
      </c>
      <c r="F43" s="6">
        <f t="shared" si="0"/>
        <v>764351.38</v>
      </c>
      <c r="G43" s="1">
        <f t="shared" si="1"/>
        <v>25478.379333333334</v>
      </c>
    </row>
    <row r="44" spans="1:7" x14ac:dyDescent="0.2">
      <c r="A44" s="1"/>
      <c r="B44" s="12">
        <v>36800</v>
      </c>
      <c r="C44" s="15">
        <v>0.02</v>
      </c>
      <c r="F44" s="6">
        <f t="shared" si="0"/>
        <v>117592.52</v>
      </c>
      <c r="G44" s="1">
        <f t="shared" si="1"/>
        <v>3793.3070967741937</v>
      </c>
    </row>
    <row r="45" spans="1:7" x14ac:dyDescent="0.2">
      <c r="B45" s="12">
        <v>36831</v>
      </c>
      <c r="C45" s="14">
        <v>0</v>
      </c>
      <c r="F45" s="6">
        <f t="shared" si="0"/>
        <v>0</v>
      </c>
      <c r="G45" s="1">
        <f t="shared" si="1"/>
        <v>0</v>
      </c>
    </row>
    <row r="46" spans="1:7" x14ac:dyDescent="0.2">
      <c r="B46" s="12">
        <v>36861</v>
      </c>
      <c r="C46" s="14">
        <v>0</v>
      </c>
      <c r="F46" s="6">
        <f t="shared" si="0"/>
        <v>0</v>
      </c>
      <c r="G46" s="1">
        <f t="shared" si="1"/>
        <v>0</v>
      </c>
    </row>
    <row r="47" spans="1:7" x14ac:dyDescent="0.2">
      <c r="C47" s="13">
        <f>SUM(C38:C46)</f>
        <v>0.99999999999999989</v>
      </c>
      <c r="F47" s="16">
        <f>SUM(F38:F46)</f>
        <v>5879625.9999999991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8" sqref="AA8"/>
    </sheetView>
  </sheetViews>
  <sheetFormatPr defaultRowHeight="12.75" x14ac:dyDescent="0.2"/>
  <cols>
    <col min="7" max="7" width="2.5703125" customWidth="1"/>
    <col min="8" max="9" width="9.28515625" customWidth="1"/>
    <col min="15" max="15" width="10.85546875" customWidth="1"/>
    <col min="21" max="21" width="5" customWidth="1"/>
    <col min="24" max="24" width="9" customWidth="1"/>
    <col min="25" max="25" width="3.85546875" customWidth="1"/>
    <col min="26" max="26" width="9" customWidth="1"/>
  </cols>
  <sheetData>
    <row r="2" spans="2:27" x14ac:dyDescent="0.2">
      <c r="B2" t="s">
        <v>31</v>
      </c>
    </row>
    <row r="3" spans="2:27" x14ac:dyDescent="0.2">
      <c r="B3" t="s">
        <v>32</v>
      </c>
    </row>
    <row r="5" spans="2:27" x14ac:dyDescent="0.2">
      <c r="C5" s="33" t="s">
        <v>54</v>
      </c>
      <c r="D5" s="31"/>
      <c r="E5" s="31"/>
      <c r="F5" s="32"/>
      <c r="L5" t="s">
        <v>63</v>
      </c>
    </row>
    <row r="6" spans="2:27" s="34" customFormat="1" x14ac:dyDescent="0.2">
      <c r="C6" s="35" t="s">
        <v>35</v>
      </c>
      <c r="D6" s="36" t="s">
        <v>35</v>
      </c>
      <c r="E6" s="36" t="s">
        <v>39</v>
      </c>
      <c r="F6" s="37" t="s">
        <v>41</v>
      </c>
      <c r="H6" s="33" t="s">
        <v>43</v>
      </c>
      <c r="I6" s="38"/>
      <c r="J6" s="39"/>
      <c r="L6" s="34" t="s">
        <v>55</v>
      </c>
      <c r="O6" s="34" t="s">
        <v>59</v>
      </c>
      <c r="P6" s="34" t="s">
        <v>61</v>
      </c>
      <c r="R6" s="40" t="s">
        <v>68</v>
      </c>
      <c r="S6" s="41" t="s">
        <v>64</v>
      </c>
      <c r="T6" s="42" t="s">
        <v>35</v>
      </c>
      <c r="V6" s="40" t="s">
        <v>55</v>
      </c>
      <c r="W6" s="41" t="s">
        <v>70</v>
      </c>
      <c r="X6" s="42" t="s">
        <v>35</v>
      </c>
      <c r="Y6" s="36"/>
      <c r="AA6" s="34" t="s">
        <v>51</v>
      </c>
    </row>
    <row r="7" spans="2:27" s="34" customFormat="1" x14ac:dyDescent="0.2">
      <c r="B7" s="34" t="s">
        <v>36</v>
      </c>
      <c r="C7" s="43" t="s">
        <v>37</v>
      </c>
      <c r="D7" s="44" t="s">
        <v>38</v>
      </c>
      <c r="E7" s="44" t="s">
        <v>40</v>
      </c>
      <c r="F7" s="45" t="s">
        <v>42</v>
      </c>
      <c r="H7" s="43" t="s">
        <v>44</v>
      </c>
      <c r="I7" s="44" t="s">
        <v>45</v>
      </c>
      <c r="J7" s="45" t="s">
        <v>53</v>
      </c>
      <c r="L7" s="46" t="s">
        <v>56</v>
      </c>
      <c r="M7" s="46" t="s">
        <v>57</v>
      </c>
      <c r="N7" s="46" t="s">
        <v>58</v>
      </c>
      <c r="O7" s="46" t="s">
        <v>60</v>
      </c>
      <c r="P7" s="46" t="s">
        <v>62</v>
      </c>
      <c r="R7" s="47" t="s">
        <v>65</v>
      </c>
      <c r="S7" s="48" t="s">
        <v>67</v>
      </c>
      <c r="T7" s="49" t="s">
        <v>45</v>
      </c>
      <c r="U7" s="46"/>
      <c r="V7" s="47" t="s">
        <v>66</v>
      </c>
      <c r="W7" s="48" t="s">
        <v>66</v>
      </c>
      <c r="X7" s="49" t="s">
        <v>71</v>
      </c>
      <c r="Y7" s="46"/>
      <c r="Z7" s="46" t="s">
        <v>69</v>
      </c>
      <c r="AA7" s="46" t="s">
        <v>65</v>
      </c>
    </row>
    <row r="8" spans="2:27" s="51" customFormat="1" x14ac:dyDescent="0.2">
      <c r="B8" s="50">
        <v>36617</v>
      </c>
      <c r="C8" s="51">
        <v>61215</v>
      </c>
      <c r="D8" s="51">
        <v>54327</v>
      </c>
      <c r="E8" s="51">
        <v>400</v>
      </c>
      <c r="F8" s="51">
        <f>SUM(C8:E8)</f>
        <v>115942</v>
      </c>
      <c r="H8" s="51">
        <v>111639</v>
      </c>
      <c r="I8" s="51">
        <v>25478</v>
      </c>
      <c r="J8" s="51">
        <f>+I8+H8</f>
        <v>137117</v>
      </c>
      <c r="L8" s="51">
        <v>30299</v>
      </c>
      <c r="M8" s="51">
        <v>38986</v>
      </c>
      <c r="N8" s="51">
        <f>+L8-M8</f>
        <v>-8687</v>
      </c>
      <c r="O8" s="51">
        <f>IF(M8&gt;L8,+M8,L8)</f>
        <v>38986</v>
      </c>
      <c r="P8" s="51">
        <v>0</v>
      </c>
      <c r="R8" s="51">
        <v>25478</v>
      </c>
      <c r="S8" s="51">
        <v>10422</v>
      </c>
      <c r="T8" s="51">
        <f>IF(S8*(-1)&lt;=R8,+R8+S8,0)</f>
        <v>35900</v>
      </c>
      <c r="V8" s="51">
        <v>11052</v>
      </c>
      <c r="W8" s="51">
        <f>IF(T8=0,-1*S8-R8,0)</f>
        <v>0</v>
      </c>
      <c r="X8" s="51">
        <f>+V8+W8</f>
        <v>11052</v>
      </c>
      <c r="Z8" s="51">
        <f>+T8-X8</f>
        <v>24848</v>
      </c>
      <c r="AA8" s="51">
        <f>+Z8</f>
        <v>24848</v>
      </c>
    </row>
    <row r="9" spans="2:27" s="7" customFormat="1" x14ac:dyDescent="0.2">
      <c r="B9" s="10">
        <v>36618</v>
      </c>
      <c r="C9" s="7">
        <f>+C8</f>
        <v>61215</v>
      </c>
      <c r="D9" s="7">
        <f>+D8</f>
        <v>54327</v>
      </c>
      <c r="E9" s="7">
        <f>+E8</f>
        <v>400</v>
      </c>
      <c r="F9" s="7">
        <f t="shared" ref="F9:F37" si="0">SUM(C9:E9)</f>
        <v>115942</v>
      </c>
      <c r="H9" s="7">
        <f>+H8</f>
        <v>111639</v>
      </c>
      <c r="I9" s="7">
        <f>+I8</f>
        <v>25478</v>
      </c>
      <c r="J9" s="7">
        <f>+I9+H9</f>
        <v>137117</v>
      </c>
      <c r="L9" s="7">
        <v>37204</v>
      </c>
      <c r="M9" s="7">
        <v>37908</v>
      </c>
      <c r="N9" s="7">
        <f t="shared" ref="N9:N37" si="1">+L9-M9</f>
        <v>-704</v>
      </c>
      <c r="O9" s="7">
        <f t="shared" ref="O9:O37" si="2">IF(M9&gt;L9,+M9,L9)</f>
        <v>37908</v>
      </c>
      <c r="P9" s="7">
        <f>+P8</f>
        <v>0</v>
      </c>
      <c r="R9" s="7">
        <f>+R8</f>
        <v>25478</v>
      </c>
      <c r="S9" s="7">
        <v>-1207</v>
      </c>
      <c r="T9" s="7">
        <f t="shared" ref="T9:T18" si="3">IF(S9*(-1)&lt;=R9,+R9+S9,0)</f>
        <v>24271</v>
      </c>
      <c r="V9" s="7">
        <v>16720</v>
      </c>
      <c r="W9" s="7">
        <f t="shared" ref="W9:W37" si="4">IF(T9=0,-1*S9-R9,0)</f>
        <v>0</v>
      </c>
      <c r="X9" s="7">
        <f t="shared" ref="X9:X37" si="5">+V9+W9</f>
        <v>16720</v>
      </c>
      <c r="Z9" s="51">
        <f t="shared" ref="Z9:Z37" si="6">+T9-X9</f>
        <v>7551</v>
      </c>
      <c r="AA9" s="7">
        <f>+AA8+Z9</f>
        <v>32399</v>
      </c>
    </row>
    <row r="10" spans="2:27" s="7" customFormat="1" x14ac:dyDescent="0.2">
      <c r="B10" s="10">
        <v>36619</v>
      </c>
      <c r="C10" s="7">
        <f t="shared" ref="C10:C37" si="7">+C9</f>
        <v>61215</v>
      </c>
      <c r="D10" s="7">
        <f t="shared" ref="D10:D37" si="8">+D9</f>
        <v>54327</v>
      </c>
      <c r="E10" s="7">
        <f t="shared" ref="E10:E37" si="9">+E9</f>
        <v>400</v>
      </c>
      <c r="F10" s="7">
        <f t="shared" si="0"/>
        <v>115942</v>
      </c>
      <c r="H10" s="7">
        <f t="shared" ref="H10:H37" si="10">+H9</f>
        <v>111639</v>
      </c>
      <c r="I10" s="7">
        <f t="shared" ref="I10:I37" si="11">+I9</f>
        <v>25478</v>
      </c>
      <c r="J10" s="7">
        <f t="shared" ref="J10:J37" si="12">+I10+H10</f>
        <v>137117</v>
      </c>
      <c r="L10" s="7">
        <v>41096</v>
      </c>
      <c r="M10" s="7">
        <v>41897</v>
      </c>
      <c r="N10" s="7">
        <f t="shared" si="1"/>
        <v>-801</v>
      </c>
      <c r="O10" s="7">
        <f t="shared" si="2"/>
        <v>41897</v>
      </c>
      <c r="P10" s="7">
        <f t="shared" ref="P10:P37" si="13">+P9</f>
        <v>0</v>
      </c>
      <c r="R10" s="7">
        <f t="shared" ref="R10:R37" si="14">+R9</f>
        <v>25478</v>
      </c>
      <c r="S10" s="7">
        <v>2756</v>
      </c>
      <c r="T10" s="7">
        <f t="shared" si="3"/>
        <v>28234</v>
      </c>
      <c r="V10" s="7">
        <v>2415</v>
      </c>
      <c r="W10" s="7">
        <f t="shared" si="4"/>
        <v>0</v>
      </c>
      <c r="X10" s="7">
        <f t="shared" si="5"/>
        <v>2415</v>
      </c>
      <c r="Z10" s="51">
        <f t="shared" si="6"/>
        <v>25819</v>
      </c>
      <c r="AA10" s="7">
        <f t="shared" ref="AA10:AA17" si="15">+AA9+Z10</f>
        <v>58218</v>
      </c>
    </row>
    <row r="11" spans="2:27" s="7" customFormat="1" x14ac:dyDescent="0.2">
      <c r="B11" s="10">
        <v>36620</v>
      </c>
      <c r="C11" s="7">
        <f t="shared" si="7"/>
        <v>61215</v>
      </c>
      <c r="D11" s="7">
        <f t="shared" si="8"/>
        <v>54327</v>
      </c>
      <c r="E11" s="7">
        <f t="shared" si="9"/>
        <v>400</v>
      </c>
      <c r="F11" s="7">
        <f t="shared" si="0"/>
        <v>115942</v>
      </c>
      <c r="H11" s="7">
        <f t="shared" si="10"/>
        <v>111639</v>
      </c>
      <c r="I11" s="7">
        <f t="shared" si="11"/>
        <v>25478</v>
      </c>
      <c r="J11" s="7">
        <f t="shared" si="12"/>
        <v>137117</v>
      </c>
      <c r="L11" s="7">
        <v>83570</v>
      </c>
      <c r="M11" s="7">
        <v>76971</v>
      </c>
      <c r="N11" s="7">
        <f t="shared" si="1"/>
        <v>6599</v>
      </c>
      <c r="O11" s="7">
        <f t="shared" si="2"/>
        <v>83570</v>
      </c>
      <c r="P11" s="7">
        <v>4714</v>
      </c>
      <c r="R11" s="7">
        <f t="shared" si="14"/>
        <v>25478</v>
      </c>
      <c r="S11" s="7">
        <v>-22933</v>
      </c>
      <c r="T11" s="7">
        <f t="shared" si="3"/>
        <v>2545</v>
      </c>
      <c r="V11" s="7">
        <v>38219</v>
      </c>
      <c r="W11" s="7">
        <f t="shared" si="4"/>
        <v>0</v>
      </c>
      <c r="X11" s="7">
        <f t="shared" si="5"/>
        <v>38219</v>
      </c>
      <c r="Z11" s="51">
        <f t="shared" si="6"/>
        <v>-35674</v>
      </c>
      <c r="AA11" s="7">
        <f t="shared" si="15"/>
        <v>22544</v>
      </c>
    </row>
    <row r="12" spans="2:27" s="7" customFormat="1" x14ac:dyDescent="0.2">
      <c r="B12" s="10">
        <v>36621</v>
      </c>
      <c r="C12" s="7">
        <f t="shared" si="7"/>
        <v>61215</v>
      </c>
      <c r="D12" s="7">
        <f t="shared" si="8"/>
        <v>54327</v>
      </c>
      <c r="E12" s="7">
        <f t="shared" si="9"/>
        <v>400</v>
      </c>
      <c r="F12" s="7">
        <f t="shared" si="0"/>
        <v>115942</v>
      </c>
      <c r="H12" s="7">
        <f t="shared" si="10"/>
        <v>111639</v>
      </c>
      <c r="I12" s="7">
        <f t="shared" si="11"/>
        <v>25478</v>
      </c>
      <c r="J12" s="7">
        <f t="shared" si="12"/>
        <v>137117</v>
      </c>
      <c r="L12" s="7">
        <v>49566</v>
      </c>
      <c r="M12" s="7">
        <v>55556</v>
      </c>
      <c r="N12" s="7">
        <f t="shared" si="1"/>
        <v>-5990</v>
      </c>
      <c r="O12" s="7">
        <f t="shared" si="2"/>
        <v>55556</v>
      </c>
      <c r="P12" s="7">
        <v>0</v>
      </c>
      <c r="R12" s="7">
        <f t="shared" si="14"/>
        <v>25478</v>
      </c>
      <c r="S12" s="7">
        <v>-12515</v>
      </c>
      <c r="T12" s="7">
        <f t="shared" si="3"/>
        <v>12963</v>
      </c>
      <c r="V12" s="7">
        <v>19434</v>
      </c>
      <c r="W12" s="7">
        <f t="shared" si="4"/>
        <v>0</v>
      </c>
      <c r="X12" s="7">
        <f t="shared" si="5"/>
        <v>19434</v>
      </c>
      <c r="Z12" s="51">
        <f t="shared" si="6"/>
        <v>-6471</v>
      </c>
      <c r="AA12" s="7">
        <f t="shared" si="15"/>
        <v>16073</v>
      </c>
    </row>
    <row r="13" spans="2:27" s="7" customFormat="1" x14ac:dyDescent="0.2">
      <c r="B13" s="10">
        <v>36622</v>
      </c>
      <c r="C13" s="7">
        <f t="shared" si="7"/>
        <v>61215</v>
      </c>
      <c r="D13" s="7">
        <f t="shared" si="8"/>
        <v>54327</v>
      </c>
      <c r="E13" s="7">
        <f t="shared" si="9"/>
        <v>400</v>
      </c>
      <c r="F13" s="7">
        <f t="shared" si="0"/>
        <v>115942</v>
      </c>
      <c r="H13" s="7">
        <f t="shared" si="10"/>
        <v>111639</v>
      </c>
      <c r="I13" s="7">
        <f t="shared" si="11"/>
        <v>25478</v>
      </c>
      <c r="J13" s="7">
        <f t="shared" si="12"/>
        <v>137117</v>
      </c>
      <c r="L13" s="7">
        <v>42494</v>
      </c>
      <c r="M13" s="7">
        <v>43990</v>
      </c>
      <c r="N13" s="7">
        <f t="shared" si="1"/>
        <v>-1496</v>
      </c>
      <c r="O13" s="7">
        <f t="shared" si="2"/>
        <v>43990</v>
      </c>
      <c r="P13" s="7">
        <f t="shared" si="13"/>
        <v>0</v>
      </c>
      <c r="R13" s="7">
        <f t="shared" si="14"/>
        <v>25478</v>
      </c>
      <c r="S13" s="7">
        <v>3389</v>
      </c>
      <c r="T13" s="7">
        <f t="shared" si="3"/>
        <v>28867</v>
      </c>
      <c r="V13" s="7">
        <v>20951</v>
      </c>
      <c r="W13" s="7">
        <f t="shared" si="4"/>
        <v>0</v>
      </c>
      <c r="X13" s="7">
        <f t="shared" si="5"/>
        <v>20951</v>
      </c>
      <c r="Z13" s="51">
        <f t="shared" si="6"/>
        <v>7916</v>
      </c>
      <c r="AA13" s="7">
        <f t="shared" si="15"/>
        <v>23989</v>
      </c>
    </row>
    <row r="14" spans="2:27" s="7" customFormat="1" x14ac:dyDescent="0.2">
      <c r="B14" s="10">
        <v>36623</v>
      </c>
      <c r="C14" s="7">
        <f t="shared" si="7"/>
        <v>61215</v>
      </c>
      <c r="D14" s="7">
        <f t="shared" si="8"/>
        <v>54327</v>
      </c>
      <c r="E14" s="7">
        <f t="shared" si="9"/>
        <v>400</v>
      </c>
      <c r="F14" s="7">
        <f t="shared" si="0"/>
        <v>115942</v>
      </c>
      <c r="H14" s="7">
        <f t="shared" si="10"/>
        <v>111639</v>
      </c>
      <c r="I14" s="7">
        <f t="shared" si="11"/>
        <v>25478</v>
      </c>
      <c r="J14" s="7">
        <f t="shared" si="12"/>
        <v>137117</v>
      </c>
      <c r="L14" s="7">
        <v>52536</v>
      </c>
      <c r="M14" s="7">
        <v>43244</v>
      </c>
      <c r="N14" s="7">
        <f t="shared" si="1"/>
        <v>9292</v>
      </c>
      <c r="O14" s="7">
        <f t="shared" si="2"/>
        <v>52536</v>
      </c>
      <c r="P14" s="7">
        <f t="shared" si="13"/>
        <v>0</v>
      </c>
      <c r="R14" s="7">
        <f t="shared" si="14"/>
        <v>25478</v>
      </c>
      <c r="S14" s="7">
        <v>-5466</v>
      </c>
      <c r="T14" s="7">
        <f t="shared" si="3"/>
        <v>20012</v>
      </c>
      <c r="V14" s="7">
        <v>31675</v>
      </c>
      <c r="W14" s="7">
        <f t="shared" si="4"/>
        <v>0</v>
      </c>
      <c r="X14" s="7">
        <f t="shared" si="5"/>
        <v>31675</v>
      </c>
      <c r="Z14" s="51">
        <f t="shared" si="6"/>
        <v>-11663</v>
      </c>
      <c r="AA14" s="7">
        <f t="shared" si="15"/>
        <v>12326</v>
      </c>
    </row>
    <row r="15" spans="2:27" s="7" customFormat="1" x14ac:dyDescent="0.2">
      <c r="B15" s="10">
        <v>36624</v>
      </c>
      <c r="C15" s="7">
        <f t="shared" si="7"/>
        <v>61215</v>
      </c>
      <c r="D15" s="7">
        <f t="shared" si="8"/>
        <v>54327</v>
      </c>
      <c r="E15" s="7">
        <f t="shared" si="9"/>
        <v>400</v>
      </c>
      <c r="F15" s="7">
        <f t="shared" si="0"/>
        <v>115942</v>
      </c>
      <c r="H15" s="7">
        <f t="shared" si="10"/>
        <v>111639</v>
      </c>
      <c r="I15" s="7">
        <f t="shared" si="11"/>
        <v>25478</v>
      </c>
      <c r="J15" s="7">
        <f t="shared" si="12"/>
        <v>137117</v>
      </c>
      <c r="L15" s="7">
        <v>90509</v>
      </c>
      <c r="M15" s="7">
        <v>83062</v>
      </c>
      <c r="N15" s="7">
        <f t="shared" si="1"/>
        <v>7447</v>
      </c>
      <c r="O15" s="7">
        <f t="shared" si="2"/>
        <v>90509</v>
      </c>
      <c r="P15" s="7">
        <v>7010</v>
      </c>
      <c r="R15" s="7">
        <f t="shared" si="14"/>
        <v>25478</v>
      </c>
      <c r="S15" s="7">
        <v>-27724</v>
      </c>
      <c r="T15" s="7">
        <f t="shared" si="3"/>
        <v>0</v>
      </c>
      <c r="V15" s="7">
        <v>41841</v>
      </c>
      <c r="W15" s="7">
        <f t="shared" si="4"/>
        <v>2246</v>
      </c>
      <c r="X15" s="7">
        <f t="shared" si="5"/>
        <v>44087</v>
      </c>
      <c r="Z15" s="51">
        <f t="shared" si="6"/>
        <v>-44087</v>
      </c>
      <c r="AA15" s="7">
        <f t="shared" si="15"/>
        <v>-31761</v>
      </c>
    </row>
    <row r="16" spans="2:27" s="7" customFormat="1" x14ac:dyDescent="0.2">
      <c r="B16" s="10">
        <v>36625</v>
      </c>
      <c r="C16" s="7">
        <f t="shared" si="7"/>
        <v>61215</v>
      </c>
      <c r="D16" s="7">
        <f t="shared" si="8"/>
        <v>54327</v>
      </c>
      <c r="E16" s="7">
        <f t="shared" si="9"/>
        <v>400</v>
      </c>
      <c r="F16" s="7">
        <f t="shared" si="0"/>
        <v>115942</v>
      </c>
      <c r="H16" s="7">
        <f t="shared" si="10"/>
        <v>111639</v>
      </c>
      <c r="I16" s="7">
        <f t="shared" si="11"/>
        <v>25478</v>
      </c>
      <c r="J16" s="7">
        <f t="shared" si="12"/>
        <v>137117</v>
      </c>
      <c r="L16" s="7">
        <v>73759</v>
      </c>
      <c r="M16" s="7">
        <v>71875</v>
      </c>
      <c r="N16" s="7">
        <f t="shared" si="1"/>
        <v>1884</v>
      </c>
      <c r="O16" s="7">
        <f t="shared" si="2"/>
        <v>73759</v>
      </c>
      <c r="P16" s="7">
        <v>266</v>
      </c>
      <c r="R16" s="7">
        <f t="shared" si="14"/>
        <v>25478</v>
      </c>
      <c r="S16" s="7">
        <v>-22515</v>
      </c>
      <c r="T16" s="7">
        <f t="shared" si="3"/>
        <v>2963</v>
      </c>
      <c r="V16" s="7">
        <v>31319</v>
      </c>
      <c r="W16" s="7">
        <f t="shared" si="4"/>
        <v>0</v>
      </c>
      <c r="X16" s="7">
        <f t="shared" si="5"/>
        <v>31319</v>
      </c>
      <c r="Z16" s="51">
        <f t="shared" si="6"/>
        <v>-28356</v>
      </c>
      <c r="AA16" s="7">
        <f t="shared" si="15"/>
        <v>-60117</v>
      </c>
    </row>
    <row r="17" spans="2:27" s="7" customFormat="1" x14ac:dyDescent="0.2">
      <c r="B17" s="10">
        <v>36626</v>
      </c>
      <c r="C17" s="7">
        <f t="shared" si="7"/>
        <v>61215</v>
      </c>
      <c r="D17" s="7">
        <f t="shared" si="8"/>
        <v>54327</v>
      </c>
      <c r="E17" s="7">
        <f t="shared" si="9"/>
        <v>400</v>
      </c>
      <c r="F17" s="7">
        <f t="shared" si="0"/>
        <v>115942</v>
      </c>
      <c r="H17" s="7">
        <f t="shared" si="10"/>
        <v>111639</v>
      </c>
      <c r="I17" s="7">
        <f t="shared" si="11"/>
        <v>25478</v>
      </c>
      <c r="J17" s="7">
        <f t="shared" si="12"/>
        <v>137117</v>
      </c>
      <c r="L17" s="7">
        <v>69462</v>
      </c>
      <c r="M17" s="7">
        <v>69462</v>
      </c>
      <c r="N17" s="7">
        <f t="shared" si="1"/>
        <v>0</v>
      </c>
      <c r="O17" s="7">
        <f t="shared" si="2"/>
        <v>69462</v>
      </c>
      <c r="P17" s="7">
        <v>56</v>
      </c>
      <c r="R17" s="7">
        <f t="shared" si="14"/>
        <v>25478</v>
      </c>
      <c r="S17" s="7">
        <v>-48667</v>
      </c>
      <c r="T17" s="7">
        <f t="shared" si="3"/>
        <v>0</v>
      </c>
      <c r="V17" s="7">
        <v>28405</v>
      </c>
      <c r="W17" s="7">
        <f t="shared" si="4"/>
        <v>23189</v>
      </c>
      <c r="X17" s="7">
        <f t="shared" si="5"/>
        <v>51594</v>
      </c>
      <c r="Z17" s="51">
        <f t="shared" si="6"/>
        <v>-51594</v>
      </c>
      <c r="AA17" s="7">
        <f t="shared" si="15"/>
        <v>-111711</v>
      </c>
    </row>
    <row r="18" spans="2:27" s="7" customFormat="1" x14ac:dyDescent="0.2">
      <c r="B18" s="10">
        <v>36627</v>
      </c>
      <c r="C18" s="7">
        <f t="shared" si="7"/>
        <v>61215</v>
      </c>
      <c r="D18" s="7">
        <f t="shared" si="8"/>
        <v>54327</v>
      </c>
      <c r="E18" s="7">
        <f t="shared" si="9"/>
        <v>400</v>
      </c>
      <c r="F18" s="7">
        <f t="shared" si="0"/>
        <v>115942</v>
      </c>
      <c r="H18" s="7">
        <f t="shared" si="10"/>
        <v>111639</v>
      </c>
      <c r="I18" s="7">
        <f t="shared" si="11"/>
        <v>25478</v>
      </c>
      <c r="J18" s="7">
        <f t="shared" si="12"/>
        <v>137117</v>
      </c>
      <c r="L18" s="7">
        <v>77523</v>
      </c>
      <c r="M18" s="7">
        <v>77523</v>
      </c>
      <c r="N18" s="7">
        <f t="shared" si="1"/>
        <v>0</v>
      </c>
      <c r="O18" s="7">
        <f t="shared" si="2"/>
        <v>77523</v>
      </c>
      <c r="P18" s="7">
        <v>0</v>
      </c>
      <c r="R18" s="7">
        <f t="shared" si="14"/>
        <v>25478</v>
      </c>
      <c r="S18" s="7">
        <v>0</v>
      </c>
      <c r="T18" s="7">
        <f t="shared" si="3"/>
        <v>25478</v>
      </c>
      <c r="V18" s="7">
        <v>31699</v>
      </c>
      <c r="W18" s="7">
        <f t="shared" si="4"/>
        <v>0</v>
      </c>
      <c r="X18" s="7">
        <f t="shared" si="5"/>
        <v>31699</v>
      </c>
      <c r="Z18" s="51">
        <f t="shared" si="6"/>
        <v>-6221</v>
      </c>
    </row>
    <row r="19" spans="2:27" s="7" customFormat="1" x14ac:dyDescent="0.2">
      <c r="B19" s="10">
        <v>36628</v>
      </c>
      <c r="C19" s="7">
        <f t="shared" si="7"/>
        <v>61215</v>
      </c>
      <c r="D19" s="7">
        <f t="shared" si="8"/>
        <v>54327</v>
      </c>
      <c r="E19" s="7">
        <f t="shared" si="9"/>
        <v>400</v>
      </c>
      <c r="F19" s="7">
        <f t="shared" si="0"/>
        <v>115942</v>
      </c>
      <c r="H19" s="7">
        <f t="shared" si="10"/>
        <v>111639</v>
      </c>
      <c r="I19" s="7">
        <f t="shared" si="11"/>
        <v>25478</v>
      </c>
      <c r="J19" s="7">
        <f t="shared" si="12"/>
        <v>137117</v>
      </c>
      <c r="L19" s="7">
        <v>43625</v>
      </c>
      <c r="M19" s="7">
        <v>43625</v>
      </c>
      <c r="N19" s="7">
        <f t="shared" si="1"/>
        <v>0</v>
      </c>
      <c r="O19" s="7">
        <f t="shared" si="2"/>
        <v>43625</v>
      </c>
      <c r="P19" s="7">
        <f t="shared" si="13"/>
        <v>0</v>
      </c>
      <c r="R19" s="7">
        <f t="shared" si="14"/>
        <v>25478</v>
      </c>
      <c r="S19" s="7">
        <f>+S18</f>
        <v>0</v>
      </c>
      <c r="T19" s="7">
        <f>+T18</f>
        <v>25478</v>
      </c>
      <c r="V19" s="7">
        <v>20070</v>
      </c>
      <c r="W19" s="7">
        <f t="shared" si="4"/>
        <v>0</v>
      </c>
      <c r="X19" s="7">
        <f t="shared" si="5"/>
        <v>20070</v>
      </c>
      <c r="Z19" s="51">
        <f t="shared" si="6"/>
        <v>5408</v>
      </c>
    </row>
    <row r="20" spans="2:27" x14ac:dyDescent="0.2">
      <c r="B20" s="8">
        <v>36629</v>
      </c>
      <c r="C20" s="7">
        <f t="shared" si="7"/>
        <v>61215</v>
      </c>
      <c r="D20" s="7">
        <f t="shared" si="8"/>
        <v>54327</v>
      </c>
      <c r="E20" s="7">
        <f t="shared" si="9"/>
        <v>400</v>
      </c>
      <c r="F20" s="7">
        <f t="shared" si="0"/>
        <v>115942</v>
      </c>
      <c r="G20" s="7"/>
      <c r="H20" s="7">
        <f t="shared" si="10"/>
        <v>111639</v>
      </c>
      <c r="I20" s="7">
        <f t="shared" si="11"/>
        <v>25478</v>
      </c>
      <c r="J20" s="7">
        <f t="shared" si="12"/>
        <v>137117</v>
      </c>
      <c r="L20">
        <f>+L19</f>
        <v>43625</v>
      </c>
      <c r="M20">
        <f>+M19</f>
        <v>43625</v>
      </c>
      <c r="N20" s="7">
        <f t="shared" si="1"/>
        <v>0</v>
      </c>
      <c r="O20" s="7">
        <f t="shared" si="2"/>
        <v>43625</v>
      </c>
      <c r="P20" s="7">
        <f t="shared" si="13"/>
        <v>0</v>
      </c>
      <c r="R20" s="7">
        <f t="shared" si="14"/>
        <v>25478</v>
      </c>
      <c r="S20" s="7">
        <f t="shared" ref="S20:S37" si="16">+S19</f>
        <v>0</v>
      </c>
      <c r="T20" s="7">
        <f t="shared" ref="T20:T37" si="17">+T19</f>
        <v>25478</v>
      </c>
      <c r="V20">
        <f>+V19</f>
        <v>20070</v>
      </c>
      <c r="W20" s="7">
        <f t="shared" si="4"/>
        <v>0</v>
      </c>
      <c r="X20" s="7">
        <f t="shared" si="5"/>
        <v>20070</v>
      </c>
      <c r="Y20" s="7"/>
      <c r="Z20" s="51">
        <f t="shared" si="6"/>
        <v>5408</v>
      </c>
    </row>
    <row r="21" spans="2:27" x14ac:dyDescent="0.2">
      <c r="B21" s="8">
        <v>36630</v>
      </c>
      <c r="C21" s="7">
        <f t="shared" si="7"/>
        <v>61215</v>
      </c>
      <c r="D21" s="7">
        <f t="shared" si="8"/>
        <v>54327</v>
      </c>
      <c r="E21" s="7">
        <f t="shared" si="9"/>
        <v>400</v>
      </c>
      <c r="F21" s="7">
        <f t="shared" si="0"/>
        <v>115942</v>
      </c>
      <c r="G21" s="7"/>
      <c r="H21" s="7">
        <f t="shared" si="10"/>
        <v>111639</v>
      </c>
      <c r="I21" s="7">
        <f t="shared" si="11"/>
        <v>25478</v>
      </c>
      <c r="J21" s="7">
        <f t="shared" si="12"/>
        <v>137117</v>
      </c>
      <c r="L21">
        <f t="shared" ref="L21:L37" si="18">+L20</f>
        <v>43625</v>
      </c>
      <c r="M21">
        <f t="shared" ref="M21:M37" si="19">+M20</f>
        <v>43625</v>
      </c>
      <c r="N21" s="7">
        <f t="shared" si="1"/>
        <v>0</v>
      </c>
      <c r="O21" s="7">
        <f t="shared" si="2"/>
        <v>43625</v>
      </c>
      <c r="P21" s="7">
        <f t="shared" si="13"/>
        <v>0</v>
      </c>
      <c r="R21" s="7">
        <f t="shared" si="14"/>
        <v>25478</v>
      </c>
      <c r="S21" s="7">
        <f t="shared" si="16"/>
        <v>0</v>
      </c>
      <c r="T21" s="7">
        <f t="shared" si="17"/>
        <v>25478</v>
      </c>
      <c r="V21">
        <f t="shared" ref="V21:V37" si="20">+V20</f>
        <v>20070</v>
      </c>
      <c r="W21" s="7">
        <f t="shared" si="4"/>
        <v>0</v>
      </c>
      <c r="X21" s="7">
        <f t="shared" si="5"/>
        <v>20070</v>
      </c>
      <c r="Y21" s="7"/>
      <c r="Z21" s="51">
        <f t="shared" si="6"/>
        <v>5408</v>
      </c>
    </row>
    <row r="22" spans="2:27" x14ac:dyDescent="0.2">
      <c r="B22" s="8">
        <v>36631</v>
      </c>
      <c r="C22" s="7">
        <f t="shared" si="7"/>
        <v>61215</v>
      </c>
      <c r="D22" s="7">
        <f t="shared" si="8"/>
        <v>54327</v>
      </c>
      <c r="E22" s="7">
        <f t="shared" si="9"/>
        <v>400</v>
      </c>
      <c r="F22" s="7">
        <f t="shared" si="0"/>
        <v>115942</v>
      </c>
      <c r="G22" s="7"/>
      <c r="H22" s="7">
        <f t="shared" si="10"/>
        <v>111639</v>
      </c>
      <c r="I22" s="7">
        <f t="shared" si="11"/>
        <v>25478</v>
      </c>
      <c r="J22" s="7">
        <f t="shared" si="12"/>
        <v>137117</v>
      </c>
      <c r="L22">
        <f t="shared" si="18"/>
        <v>43625</v>
      </c>
      <c r="M22">
        <f t="shared" si="19"/>
        <v>43625</v>
      </c>
      <c r="N22" s="7">
        <f t="shared" si="1"/>
        <v>0</v>
      </c>
      <c r="O22" s="7">
        <f t="shared" si="2"/>
        <v>43625</v>
      </c>
      <c r="P22" s="7">
        <f t="shared" si="13"/>
        <v>0</v>
      </c>
      <c r="R22" s="7">
        <f t="shared" si="14"/>
        <v>25478</v>
      </c>
      <c r="S22" s="7">
        <f t="shared" si="16"/>
        <v>0</v>
      </c>
      <c r="T22" s="7">
        <f t="shared" si="17"/>
        <v>25478</v>
      </c>
      <c r="V22">
        <f t="shared" si="20"/>
        <v>20070</v>
      </c>
      <c r="W22" s="7">
        <f t="shared" si="4"/>
        <v>0</v>
      </c>
      <c r="X22" s="7">
        <f t="shared" si="5"/>
        <v>20070</v>
      </c>
      <c r="Y22" s="7"/>
      <c r="Z22" s="51">
        <f t="shared" si="6"/>
        <v>5408</v>
      </c>
    </row>
    <row r="23" spans="2:27" x14ac:dyDescent="0.2">
      <c r="B23" s="8">
        <v>36632</v>
      </c>
      <c r="C23" s="7">
        <f t="shared" si="7"/>
        <v>61215</v>
      </c>
      <c r="D23" s="7">
        <f t="shared" si="8"/>
        <v>54327</v>
      </c>
      <c r="E23" s="7">
        <f t="shared" si="9"/>
        <v>400</v>
      </c>
      <c r="F23" s="7">
        <f t="shared" si="0"/>
        <v>115942</v>
      </c>
      <c r="G23" s="7"/>
      <c r="H23" s="7">
        <f t="shared" si="10"/>
        <v>111639</v>
      </c>
      <c r="I23" s="7">
        <f t="shared" si="11"/>
        <v>25478</v>
      </c>
      <c r="J23" s="7">
        <f t="shared" si="12"/>
        <v>137117</v>
      </c>
      <c r="L23">
        <f t="shared" si="18"/>
        <v>43625</v>
      </c>
      <c r="M23">
        <f t="shared" si="19"/>
        <v>43625</v>
      </c>
      <c r="N23" s="7">
        <f t="shared" si="1"/>
        <v>0</v>
      </c>
      <c r="O23" s="7">
        <f t="shared" si="2"/>
        <v>43625</v>
      </c>
      <c r="P23" s="7">
        <f t="shared" si="13"/>
        <v>0</v>
      </c>
      <c r="R23" s="7">
        <f t="shared" si="14"/>
        <v>25478</v>
      </c>
      <c r="S23" s="7">
        <f t="shared" si="16"/>
        <v>0</v>
      </c>
      <c r="T23" s="7">
        <f t="shared" si="17"/>
        <v>25478</v>
      </c>
      <c r="V23">
        <f t="shared" si="20"/>
        <v>20070</v>
      </c>
      <c r="W23" s="7">
        <f t="shared" si="4"/>
        <v>0</v>
      </c>
      <c r="X23" s="7">
        <f t="shared" si="5"/>
        <v>20070</v>
      </c>
      <c r="Y23" s="7"/>
      <c r="Z23" s="51">
        <f t="shared" si="6"/>
        <v>5408</v>
      </c>
    </row>
    <row r="24" spans="2:27" x14ac:dyDescent="0.2">
      <c r="B24" s="8">
        <v>36633</v>
      </c>
      <c r="C24" s="7">
        <f t="shared" si="7"/>
        <v>61215</v>
      </c>
      <c r="D24" s="7">
        <f t="shared" si="8"/>
        <v>54327</v>
      </c>
      <c r="E24" s="7">
        <f t="shared" si="9"/>
        <v>400</v>
      </c>
      <c r="F24" s="7">
        <f t="shared" si="0"/>
        <v>115942</v>
      </c>
      <c r="G24" s="7"/>
      <c r="H24" s="7">
        <f t="shared" si="10"/>
        <v>111639</v>
      </c>
      <c r="I24" s="7">
        <f t="shared" si="11"/>
        <v>25478</v>
      </c>
      <c r="J24" s="7">
        <f t="shared" si="12"/>
        <v>137117</v>
      </c>
      <c r="L24">
        <f t="shared" si="18"/>
        <v>43625</v>
      </c>
      <c r="M24">
        <f t="shared" si="19"/>
        <v>43625</v>
      </c>
      <c r="N24" s="7">
        <f t="shared" si="1"/>
        <v>0</v>
      </c>
      <c r="O24" s="7">
        <f t="shared" si="2"/>
        <v>43625</v>
      </c>
      <c r="P24" s="7">
        <f t="shared" si="13"/>
        <v>0</v>
      </c>
      <c r="R24" s="7">
        <f t="shared" si="14"/>
        <v>25478</v>
      </c>
      <c r="S24" s="7">
        <f t="shared" si="16"/>
        <v>0</v>
      </c>
      <c r="T24" s="7">
        <f t="shared" si="17"/>
        <v>25478</v>
      </c>
      <c r="V24">
        <f t="shared" si="20"/>
        <v>20070</v>
      </c>
      <c r="W24" s="7">
        <f t="shared" si="4"/>
        <v>0</v>
      </c>
      <c r="X24" s="7">
        <f t="shared" si="5"/>
        <v>20070</v>
      </c>
      <c r="Y24" s="7"/>
      <c r="Z24" s="51">
        <f t="shared" si="6"/>
        <v>5408</v>
      </c>
    </row>
    <row r="25" spans="2:27" x14ac:dyDescent="0.2">
      <c r="B25" s="8">
        <v>36634</v>
      </c>
      <c r="C25" s="7">
        <f t="shared" si="7"/>
        <v>61215</v>
      </c>
      <c r="D25" s="7">
        <f t="shared" si="8"/>
        <v>54327</v>
      </c>
      <c r="E25" s="7">
        <f t="shared" si="9"/>
        <v>400</v>
      </c>
      <c r="F25" s="7">
        <f t="shared" si="0"/>
        <v>115942</v>
      </c>
      <c r="G25" s="7"/>
      <c r="H25" s="7">
        <f t="shared" si="10"/>
        <v>111639</v>
      </c>
      <c r="I25" s="7">
        <f t="shared" si="11"/>
        <v>25478</v>
      </c>
      <c r="J25" s="7">
        <f t="shared" si="12"/>
        <v>137117</v>
      </c>
      <c r="L25">
        <f t="shared" si="18"/>
        <v>43625</v>
      </c>
      <c r="M25">
        <f t="shared" si="19"/>
        <v>43625</v>
      </c>
      <c r="N25" s="7">
        <f t="shared" si="1"/>
        <v>0</v>
      </c>
      <c r="O25" s="7">
        <f t="shared" si="2"/>
        <v>43625</v>
      </c>
      <c r="P25" s="7">
        <f t="shared" si="13"/>
        <v>0</v>
      </c>
      <c r="R25" s="7">
        <f t="shared" si="14"/>
        <v>25478</v>
      </c>
      <c r="S25" s="7">
        <f t="shared" si="16"/>
        <v>0</v>
      </c>
      <c r="T25" s="7">
        <f t="shared" si="17"/>
        <v>25478</v>
      </c>
      <c r="V25">
        <f t="shared" si="20"/>
        <v>20070</v>
      </c>
      <c r="W25" s="7">
        <f t="shared" si="4"/>
        <v>0</v>
      </c>
      <c r="X25" s="7">
        <f t="shared" si="5"/>
        <v>20070</v>
      </c>
      <c r="Y25" s="7"/>
      <c r="Z25" s="51">
        <f t="shared" si="6"/>
        <v>5408</v>
      </c>
    </row>
    <row r="26" spans="2:27" x14ac:dyDescent="0.2">
      <c r="B26" s="8">
        <v>36635</v>
      </c>
      <c r="C26" s="7">
        <f t="shared" si="7"/>
        <v>61215</v>
      </c>
      <c r="D26" s="7">
        <f t="shared" si="8"/>
        <v>54327</v>
      </c>
      <c r="E26" s="7">
        <f t="shared" si="9"/>
        <v>400</v>
      </c>
      <c r="F26" s="7">
        <f t="shared" si="0"/>
        <v>115942</v>
      </c>
      <c r="G26" s="7"/>
      <c r="H26" s="7">
        <f t="shared" si="10"/>
        <v>111639</v>
      </c>
      <c r="I26" s="7">
        <f t="shared" si="11"/>
        <v>25478</v>
      </c>
      <c r="J26" s="7">
        <f t="shared" si="12"/>
        <v>137117</v>
      </c>
      <c r="L26">
        <f t="shared" si="18"/>
        <v>43625</v>
      </c>
      <c r="M26">
        <f t="shared" si="19"/>
        <v>43625</v>
      </c>
      <c r="N26" s="7">
        <f t="shared" si="1"/>
        <v>0</v>
      </c>
      <c r="O26" s="7">
        <f t="shared" si="2"/>
        <v>43625</v>
      </c>
      <c r="P26" s="7">
        <f t="shared" si="13"/>
        <v>0</v>
      </c>
      <c r="R26" s="7">
        <f t="shared" si="14"/>
        <v>25478</v>
      </c>
      <c r="S26" s="7">
        <f t="shared" si="16"/>
        <v>0</v>
      </c>
      <c r="T26" s="7">
        <f t="shared" si="17"/>
        <v>25478</v>
      </c>
      <c r="V26">
        <f t="shared" si="20"/>
        <v>20070</v>
      </c>
      <c r="W26" s="7">
        <f t="shared" si="4"/>
        <v>0</v>
      </c>
      <c r="X26" s="7">
        <f t="shared" si="5"/>
        <v>20070</v>
      </c>
      <c r="Y26" s="7"/>
      <c r="Z26" s="51">
        <f t="shared" si="6"/>
        <v>5408</v>
      </c>
    </row>
    <row r="27" spans="2:27" x14ac:dyDescent="0.2">
      <c r="B27" s="8">
        <v>36636</v>
      </c>
      <c r="C27" s="7">
        <f t="shared" si="7"/>
        <v>61215</v>
      </c>
      <c r="D27" s="7">
        <f t="shared" si="8"/>
        <v>54327</v>
      </c>
      <c r="E27" s="7">
        <f t="shared" si="9"/>
        <v>400</v>
      </c>
      <c r="F27" s="7">
        <f t="shared" si="0"/>
        <v>115942</v>
      </c>
      <c r="G27" s="7"/>
      <c r="H27" s="7">
        <f t="shared" si="10"/>
        <v>111639</v>
      </c>
      <c r="I27" s="7">
        <f t="shared" si="11"/>
        <v>25478</v>
      </c>
      <c r="J27" s="7">
        <f t="shared" si="12"/>
        <v>137117</v>
      </c>
      <c r="L27">
        <f t="shared" si="18"/>
        <v>43625</v>
      </c>
      <c r="M27">
        <f t="shared" si="19"/>
        <v>43625</v>
      </c>
      <c r="N27" s="7">
        <f t="shared" si="1"/>
        <v>0</v>
      </c>
      <c r="O27" s="7">
        <f t="shared" si="2"/>
        <v>43625</v>
      </c>
      <c r="P27" s="7">
        <f t="shared" si="13"/>
        <v>0</v>
      </c>
      <c r="R27" s="7">
        <f t="shared" si="14"/>
        <v>25478</v>
      </c>
      <c r="S27" s="7">
        <f t="shared" si="16"/>
        <v>0</v>
      </c>
      <c r="T27" s="7">
        <f t="shared" si="17"/>
        <v>25478</v>
      </c>
      <c r="V27">
        <f t="shared" si="20"/>
        <v>20070</v>
      </c>
      <c r="W27" s="7">
        <f t="shared" si="4"/>
        <v>0</v>
      </c>
      <c r="X27" s="7">
        <f t="shared" si="5"/>
        <v>20070</v>
      </c>
      <c r="Y27" s="7"/>
      <c r="Z27" s="51">
        <f t="shared" si="6"/>
        <v>5408</v>
      </c>
    </row>
    <row r="28" spans="2:27" x14ac:dyDescent="0.2">
      <c r="B28" s="8">
        <v>36637</v>
      </c>
      <c r="C28" s="7">
        <f t="shared" si="7"/>
        <v>61215</v>
      </c>
      <c r="D28" s="7">
        <f t="shared" si="8"/>
        <v>54327</v>
      </c>
      <c r="E28" s="7">
        <f t="shared" si="9"/>
        <v>400</v>
      </c>
      <c r="F28" s="7">
        <f t="shared" si="0"/>
        <v>115942</v>
      </c>
      <c r="G28" s="7"/>
      <c r="H28" s="7">
        <f t="shared" si="10"/>
        <v>111639</v>
      </c>
      <c r="I28" s="7">
        <f t="shared" si="11"/>
        <v>25478</v>
      </c>
      <c r="J28" s="7">
        <f t="shared" si="12"/>
        <v>137117</v>
      </c>
      <c r="L28">
        <f t="shared" si="18"/>
        <v>43625</v>
      </c>
      <c r="M28">
        <f t="shared" si="19"/>
        <v>43625</v>
      </c>
      <c r="N28" s="7">
        <f t="shared" si="1"/>
        <v>0</v>
      </c>
      <c r="O28" s="7">
        <f t="shared" si="2"/>
        <v>43625</v>
      </c>
      <c r="P28" s="7">
        <f t="shared" si="13"/>
        <v>0</v>
      </c>
      <c r="R28" s="7">
        <f t="shared" si="14"/>
        <v>25478</v>
      </c>
      <c r="S28" s="7">
        <f t="shared" si="16"/>
        <v>0</v>
      </c>
      <c r="T28" s="7">
        <f t="shared" si="17"/>
        <v>25478</v>
      </c>
      <c r="V28">
        <f t="shared" si="20"/>
        <v>20070</v>
      </c>
      <c r="W28" s="7">
        <f t="shared" si="4"/>
        <v>0</v>
      </c>
      <c r="X28" s="7">
        <f t="shared" si="5"/>
        <v>20070</v>
      </c>
      <c r="Y28" s="7"/>
      <c r="Z28" s="51">
        <f t="shared" si="6"/>
        <v>5408</v>
      </c>
    </row>
    <row r="29" spans="2:27" x14ac:dyDescent="0.2">
      <c r="B29" s="8">
        <v>36638</v>
      </c>
      <c r="C29" s="7">
        <f t="shared" si="7"/>
        <v>61215</v>
      </c>
      <c r="D29" s="7">
        <f t="shared" si="8"/>
        <v>54327</v>
      </c>
      <c r="E29" s="7">
        <f t="shared" si="9"/>
        <v>400</v>
      </c>
      <c r="F29" s="7">
        <f t="shared" si="0"/>
        <v>115942</v>
      </c>
      <c r="G29" s="7"/>
      <c r="H29" s="7">
        <f t="shared" si="10"/>
        <v>111639</v>
      </c>
      <c r="I29" s="7">
        <f t="shared" si="11"/>
        <v>25478</v>
      </c>
      <c r="J29" s="7">
        <f t="shared" si="12"/>
        <v>137117</v>
      </c>
      <c r="L29">
        <f t="shared" si="18"/>
        <v>43625</v>
      </c>
      <c r="M29">
        <f t="shared" si="19"/>
        <v>43625</v>
      </c>
      <c r="N29" s="7">
        <f t="shared" si="1"/>
        <v>0</v>
      </c>
      <c r="O29" s="7">
        <f t="shared" si="2"/>
        <v>43625</v>
      </c>
      <c r="P29" s="7">
        <f t="shared" si="13"/>
        <v>0</v>
      </c>
      <c r="R29" s="7">
        <f t="shared" si="14"/>
        <v>25478</v>
      </c>
      <c r="S29" s="7">
        <f t="shared" si="16"/>
        <v>0</v>
      </c>
      <c r="T29" s="7">
        <f t="shared" si="17"/>
        <v>25478</v>
      </c>
      <c r="V29">
        <f t="shared" si="20"/>
        <v>20070</v>
      </c>
      <c r="W29" s="7">
        <f t="shared" si="4"/>
        <v>0</v>
      </c>
      <c r="X29" s="7">
        <f t="shared" si="5"/>
        <v>20070</v>
      </c>
      <c r="Y29" s="7"/>
      <c r="Z29" s="51">
        <f t="shared" si="6"/>
        <v>5408</v>
      </c>
    </row>
    <row r="30" spans="2:27" x14ac:dyDescent="0.2">
      <c r="B30" s="8">
        <v>36639</v>
      </c>
      <c r="C30" s="7">
        <f t="shared" si="7"/>
        <v>61215</v>
      </c>
      <c r="D30" s="7">
        <f t="shared" si="8"/>
        <v>54327</v>
      </c>
      <c r="E30" s="7">
        <f t="shared" si="9"/>
        <v>400</v>
      </c>
      <c r="F30" s="7">
        <f t="shared" si="0"/>
        <v>115942</v>
      </c>
      <c r="G30" s="7"/>
      <c r="H30" s="7">
        <f t="shared" si="10"/>
        <v>111639</v>
      </c>
      <c r="I30" s="7">
        <f t="shared" si="11"/>
        <v>25478</v>
      </c>
      <c r="J30" s="7">
        <f t="shared" si="12"/>
        <v>137117</v>
      </c>
      <c r="L30">
        <f t="shared" si="18"/>
        <v>43625</v>
      </c>
      <c r="M30">
        <f t="shared" si="19"/>
        <v>43625</v>
      </c>
      <c r="N30" s="7">
        <f t="shared" si="1"/>
        <v>0</v>
      </c>
      <c r="O30" s="7">
        <f t="shared" si="2"/>
        <v>43625</v>
      </c>
      <c r="P30" s="7">
        <f t="shared" si="13"/>
        <v>0</v>
      </c>
      <c r="R30" s="7">
        <f t="shared" si="14"/>
        <v>25478</v>
      </c>
      <c r="S30" s="7">
        <f t="shared" si="16"/>
        <v>0</v>
      </c>
      <c r="T30" s="7">
        <f t="shared" si="17"/>
        <v>25478</v>
      </c>
      <c r="V30">
        <f t="shared" si="20"/>
        <v>20070</v>
      </c>
      <c r="W30" s="7">
        <f t="shared" si="4"/>
        <v>0</v>
      </c>
      <c r="X30" s="7">
        <f t="shared" si="5"/>
        <v>20070</v>
      </c>
      <c r="Y30" s="7"/>
      <c r="Z30" s="51">
        <f t="shared" si="6"/>
        <v>5408</v>
      </c>
    </row>
    <row r="31" spans="2:27" x14ac:dyDescent="0.2">
      <c r="B31" s="8">
        <v>36640</v>
      </c>
      <c r="C31" s="7">
        <f t="shared" si="7"/>
        <v>61215</v>
      </c>
      <c r="D31" s="7">
        <f t="shared" si="8"/>
        <v>54327</v>
      </c>
      <c r="E31" s="7">
        <f t="shared" si="9"/>
        <v>400</v>
      </c>
      <c r="F31" s="7">
        <f t="shared" si="0"/>
        <v>115942</v>
      </c>
      <c r="G31" s="7"/>
      <c r="H31" s="7">
        <f t="shared" si="10"/>
        <v>111639</v>
      </c>
      <c r="I31" s="7">
        <f t="shared" si="11"/>
        <v>25478</v>
      </c>
      <c r="J31" s="7">
        <f t="shared" si="12"/>
        <v>137117</v>
      </c>
      <c r="L31">
        <f t="shared" si="18"/>
        <v>43625</v>
      </c>
      <c r="M31">
        <f t="shared" si="19"/>
        <v>43625</v>
      </c>
      <c r="N31" s="7">
        <f t="shared" si="1"/>
        <v>0</v>
      </c>
      <c r="O31" s="7">
        <f t="shared" si="2"/>
        <v>43625</v>
      </c>
      <c r="P31" s="7">
        <f t="shared" si="13"/>
        <v>0</v>
      </c>
      <c r="R31" s="7">
        <f t="shared" si="14"/>
        <v>25478</v>
      </c>
      <c r="S31" s="7">
        <f t="shared" si="16"/>
        <v>0</v>
      </c>
      <c r="T31" s="7">
        <f t="shared" si="17"/>
        <v>25478</v>
      </c>
      <c r="V31">
        <f t="shared" si="20"/>
        <v>20070</v>
      </c>
      <c r="W31" s="7">
        <f t="shared" si="4"/>
        <v>0</v>
      </c>
      <c r="X31" s="7">
        <f t="shared" si="5"/>
        <v>20070</v>
      </c>
      <c r="Y31" s="7"/>
      <c r="Z31" s="51">
        <f t="shared" si="6"/>
        <v>5408</v>
      </c>
    </row>
    <row r="32" spans="2:27" x14ac:dyDescent="0.2">
      <c r="B32" s="8">
        <v>36641</v>
      </c>
      <c r="C32" s="7">
        <f t="shared" si="7"/>
        <v>61215</v>
      </c>
      <c r="D32" s="7">
        <f t="shared" si="8"/>
        <v>54327</v>
      </c>
      <c r="E32" s="7">
        <f t="shared" si="9"/>
        <v>400</v>
      </c>
      <c r="F32" s="7">
        <f t="shared" si="0"/>
        <v>115942</v>
      </c>
      <c r="G32" s="7"/>
      <c r="H32" s="7">
        <f t="shared" si="10"/>
        <v>111639</v>
      </c>
      <c r="I32" s="7">
        <f t="shared" si="11"/>
        <v>25478</v>
      </c>
      <c r="J32" s="7">
        <f t="shared" si="12"/>
        <v>137117</v>
      </c>
      <c r="L32">
        <f t="shared" si="18"/>
        <v>43625</v>
      </c>
      <c r="M32">
        <f t="shared" si="19"/>
        <v>43625</v>
      </c>
      <c r="N32" s="7">
        <f t="shared" si="1"/>
        <v>0</v>
      </c>
      <c r="O32" s="7">
        <f t="shared" si="2"/>
        <v>43625</v>
      </c>
      <c r="P32" s="7">
        <f t="shared" si="13"/>
        <v>0</v>
      </c>
      <c r="R32" s="7">
        <f t="shared" si="14"/>
        <v>25478</v>
      </c>
      <c r="S32" s="7">
        <f t="shared" si="16"/>
        <v>0</v>
      </c>
      <c r="T32" s="7">
        <f t="shared" si="17"/>
        <v>25478</v>
      </c>
      <c r="V32">
        <f t="shared" si="20"/>
        <v>20070</v>
      </c>
      <c r="W32" s="7">
        <f t="shared" si="4"/>
        <v>0</v>
      </c>
      <c r="X32" s="7">
        <f t="shared" si="5"/>
        <v>20070</v>
      </c>
      <c r="Y32" s="7"/>
      <c r="Z32" s="51">
        <f t="shared" si="6"/>
        <v>5408</v>
      </c>
    </row>
    <row r="33" spans="2:26" x14ac:dyDescent="0.2">
      <c r="B33" s="8">
        <v>36642</v>
      </c>
      <c r="C33" s="7">
        <f t="shared" si="7"/>
        <v>61215</v>
      </c>
      <c r="D33" s="7">
        <f t="shared" si="8"/>
        <v>54327</v>
      </c>
      <c r="E33" s="7">
        <f t="shared" si="9"/>
        <v>400</v>
      </c>
      <c r="F33" s="7">
        <f t="shared" si="0"/>
        <v>115942</v>
      </c>
      <c r="G33" s="7"/>
      <c r="H33" s="7">
        <f t="shared" si="10"/>
        <v>111639</v>
      </c>
      <c r="I33" s="7">
        <f t="shared" si="11"/>
        <v>25478</v>
      </c>
      <c r="J33" s="7">
        <f t="shared" si="12"/>
        <v>137117</v>
      </c>
      <c r="L33">
        <f t="shared" si="18"/>
        <v>43625</v>
      </c>
      <c r="M33">
        <f t="shared" si="19"/>
        <v>43625</v>
      </c>
      <c r="N33" s="7">
        <f t="shared" si="1"/>
        <v>0</v>
      </c>
      <c r="O33" s="7">
        <f t="shared" si="2"/>
        <v>43625</v>
      </c>
      <c r="P33" s="7">
        <f t="shared" si="13"/>
        <v>0</v>
      </c>
      <c r="R33" s="7">
        <f t="shared" si="14"/>
        <v>25478</v>
      </c>
      <c r="S33" s="7">
        <f t="shared" si="16"/>
        <v>0</v>
      </c>
      <c r="T33" s="7">
        <f t="shared" si="17"/>
        <v>25478</v>
      </c>
      <c r="V33">
        <f t="shared" si="20"/>
        <v>20070</v>
      </c>
      <c r="W33" s="7">
        <f t="shared" si="4"/>
        <v>0</v>
      </c>
      <c r="X33" s="7">
        <f t="shared" si="5"/>
        <v>20070</v>
      </c>
      <c r="Y33" s="7"/>
      <c r="Z33" s="51">
        <f t="shared" si="6"/>
        <v>5408</v>
      </c>
    </row>
    <row r="34" spans="2:26" x14ac:dyDescent="0.2">
      <c r="B34" s="8">
        <v>36643</v>
      </c>
      <c r="C34" s="7">
        <f t="shared" si="7"/>
        <v>61215</v>
      </c>
      <c r="D34" s="7">
        <f t="shared" si="8"/>
        <v>54327</v>
      </c>
      <c r="E34" s="7">
        <f t="shared" si="9"/>
        <v>400</v>
      </c>
      <c r="F34" s="7">
        <f t="shared" si="0"/>
        <v>115942</v>
      </c>
      <c r="G34" s="7"/>
      <c r="H34" s="7">
        <f t="shared" si="10"/>
        <v>111639</v>
      </c>
      <c r="I34" s="7">
        <f t="shared" si="11"/>
        <v>25478</v>
      </c>
      <c r="J34" s="7">
        <f t="shared" si="12"/>
        <v>137117</v>
      </c>
      <c r="L34">
        <f t="shared" si="18"/>
        <v>43625</v>
      </c>
      <c r="M34">
        <f t="shared" si="19"/>
        <v>43625</v>
      </c>
      <c r="N34" s="7">
        <f t="shared" si="1"/>
        <v>0</v>
      </c>
      <c r="O34" s="7">
        <f t="shared" si="2"/>
        <v>43625</v>
      </c>
      <c r="P34" s="7">
        <f t="shared" si="13"/>
        <v>0</v>
      </c>
      <c r="R34" s="7">
        <f t="shared" si="14"/>
        <v>25478</v>
      </c>
      <c r="S34" s="7">
        <f t="shared" si="16"/>
        <v>0</v>
      </c>
      <c r="T34" s="7">
        <f t="shared" si="17"/>
        <v>25478</v>
      </c>
      <c r="V34">
        <f t="shared" si="20"/>
        <v>20070</v>
      </c>
      <c r="W34" s="7">
        <f t="shared" si="4"/>
        <v>0</v>
      </c>
      <c r="X34" s="7">
        <f t="shared" si="5"/>
        <v>20070</v>
      </c>
      <c r="Y34" s="7"/>
      <c r="Z34" s="51">
        <f t="shared" si="6"/>
        <v>5408</v>
      </c>
    </row>
    <row r="35" spans="2:26" x14ac:dyDescent="0.2">
      <c r="B35" s="8">
        <v>36644</v>
      </c>
      <c r="C35" s="7">
        <f t="shared" si="7"/>
        <v>61215</v>
      </c>
      <c r="D35" s="7">
        <f t="shared" si="8"/>
        <v>54327</v>
      </c>
      <c r="E35" s="7">
        <f t="shared" si="9"/>
        <v>400</v>
      </c>
      <c r="F35" s="7">
        <f t="shared" si="0"/>
        <v>115942</v>
      </c>
      <c r="G35" s="7"/>
      <c r="H35" s="7">
        <f t="shared" si="10"/>
        <v>111639</v>
      </c>
      <c r="I35" s="7">
        <f t="shared" si="11"/>
        <v>25478</v>
      </c>
      <c r="J35" s="7">
        <f t="shared" si="12"/>
        <v>137117</v>
      </c>
      <c r="L35">
        <f t="shared" si="18"/>
        <v>43625</v>
      </c>
      <c r="M35">
        <f t="shared" si="19"/>
        <v>43625</v>
      </c>
      <c r="N35" s="7">
        <f t="shared" si="1"/>
        <v>0</v>
      </c>
      <c r="O35" s="7">
        <f t="shared" si="2"/>
        <v>43625</v>
      </c>
      <c r="P35" s="7">
        <f t="shared" si="13"/>
        <v>0</v>
      </c>
      <c r="R35" s="7">
        <f t="shared" si="14"/>
        <v>25478</v>
      </c>
      <c r="S35" s="7">
        <f t="shared" si="16"/>
        <v>0</v>
      </c>
      <c r="T35" s="7">
        <f t="shared" si="17"/>
        <v>25478</v>
      </c>
      <c r="V35">
        <f t="shared" si="20"/>
        <v>20070</v>
      </c>
      <c r="W35" s="7">
        <f t="shared" si="4"/>
        <v>0</v>
      </c>
      <c r="X35" s="7">
        <f t="shared" si="5"/>
        <v>20070</v>
      </c>
      <c r="Y35" s="7"/>
      <c r="Z35" s="51">
        <f t="shared" si="6"/>
        <v>5408</v>
      </c>
    </row>
    <row r="36" spans="2:26" x14ac:dyDescent="0.2">
      <c r="B36" s="8">
        <v>36645</v>
      </c>
      <c r="C36" s="7">
        <f t="shared" si="7"/>
        <v>61215</v>
      </c>
      <c r="D36" s="7">
        <f t="shared" si="8"/>
        <v>54327</v>
      </c>
      <c r="E36" s="7">
        <f t="shared" si="9"/>
        <v>400</v>
      </c>
      <c r="F36" s="7">
        <f t="shared" si="0"/>
        <v>115942</v>
      </c>
      <c r="G36" s="7"/>
      <c r="H36" s="7">
        <f t="shared" si="10"/>
        <v>111639</v>
      </c>
      <c r="I36" s="7">
        <f t="shared" si="11"/>
        <v>25478</v>
      </c>
      <c r="J36" s="7">
        <f t="shared" si="12"/>
        <v>137117</v>
      </c>
      <c r="L36">
        <f t="shared" si="18"/>
        <v>43625</v>
      </c>
      <c r="M36">
        <f t="shared" si="19"/>
        <v>43625</v>
      </c>
      <c r="N36" s="7">
        <f t="shared" si="1"/>
        <v>0</v>
      </c>
      <c r="O36" s="7">
        <f t="shared" si="2"/>
        <v>43625</v>
      </c>
      <c r="P36" s="7">
        <f t="shared" si="13"/>
        <v>0</v>
      </c>
      <c r="R36" s="7">
        <f t="shared" si="14"/>
        <v>25478</v>
      </c>
      <c r="S36" s="7">
        <f t="shared" si="16"/>
        <v>0</v>
      </c>
      <c r="T36" s="7">
        <f t="shared" si="17"/>
        <v>25478</v>
      </c>
      <c r="V36">
        <f t="shared" si="20"/>
        <v>20070</v>
      </c>
      <c r="W36" s="7">
        <f t="shared" si="4"/>
        <v>0</v>
      </c>
      <c r="X36" s="7">
        <f t="shared" si="5"/>
        <v>20070</v>
      </c>
      <c r="Y36" s="7"/>
      <c r="Z36" s="51">
        <f t="shared" si="6"/>
        <v>5408</v>
      </c>
    </row>
    <row r="37" spans="2:26" x14ac:dyDescent="0.2">
      <c r="B37" s="9">
        <v>36646</v>
      </c>
      <c r="C37" s="7">
        <f t="shared" si="7"/>
        <v>61215</v>
      </c>
      <c r="D37" s="7">
        <f t="shared" si="8"/>
        <v>54327</v>
      </c>
      <c r="E37" s="7">
        <f t="shared" si="9"/>
        <v>400</v>
      </c>
      <c r="F37" s="7">
        <f t="shared" si="0"/>
        <v>115942</v>
      </c>
      <c r="G37" s="7"/>
      <c r="H37" s="7">
        <f t="shared" si="10"/>
        <v>111639</v>
      </c>
      <c r="I37" s="7">
        <f t="shared" si="11"/>
        <v>25478</v>
      </c>
      <c r="J37" s="7">
        <f t="shared" si="12"/>
        <v>137117</v>
      </c>
      <c r="L37">
        <f t="shared" si="18"/>
        <v>43625</v>
      </c>
      <c r="M37">
        <f t="shared" si="19"/>
        <v>43625</v>
      </c>
      <c r="N37" s="7">
        <f t="shared" si="1"/>
        <v>0</v>
      </c>
      <c r="O37" s="7">
        <f t="shared" si="2"/>
        <v>43625</v>
      </c>
      <c r="P37" s="7">
        <f t="shared" si="13"/>
        <v>0</v>
      </c>
      <c r="R37" s="7">
        <f t="shared" si="14"/>
        <v>25478</v>
      </c>
      <c r="S37" s="7">
        <f t="shared" si="16"/>
        <v>0</v>
      </c>
      <c r="T37" s="7">
        <f t="shared" si="17"/>
        <v>25478</v>
      </c>
      <c r="V37">
        <f t="shared" si="20"/>
        <v>20070</v>
      </c>
      <c r="W37" s="7">
        <f t="shared" si="4"/>
        <v>0</v>
      </c>
      <c r="X37" s="7">
        <f t="shared" si="5"/>
        <v>20070</v>
      </c>
      <c r="Y37" s="7"/>
      <c r="Z37" s="51">
        <f t="shared" si="6"/>
        <v>5408</v>
      </c>
    </row>
    <row r="38" spans="2:26" x14ac:dyDescent="0.2">
      <c r="B38" t="s">
        <v>33</v>
      </c>
      <c r="L38">
        <f>SUM(L8:L37)</f>
        <v>1476893</v>
      </c>
      <c r="M38">
        <f>SUM(M8:M37)</f>
        <v>1469349</v>
      </c>
      <c r="N38" s="7">
        <f>SUM(N8:N37)</f>
        <v>7544</v>
      </c>
    </row>
  </sheetData>
  <pageMargins left="0.75" right="0.75" top="1" bottom="1" header="0.5" footer="0.5"/>
  <pageSetup orientation="portrait" horizontalDpi="0" verticalDpi="0" copies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defaultRowHeight="12.75" x14ac:dyDescent="0.2"/>
  <cols>
    <col min="1" max="1" width="11" customWidth="1"/>
    <col min="2" max="2" width="12.85546875" bestFit="1" customWidth="1"/>
    <col min="10" max="10" width="2.42578125" customWidth="1"/>
    <col min="14" max="14" width="11" customWidth="1"/>
    <col min="16" max="16" width="2" customWidth="1"/>
    <col min="17" max="17" width="12.5703125" customWidth="1"/>
  </cols>
  <sheetData>
    <row r="1" spans="1:17" x14ac:dyDescent="0.2">
      <c r="A1" t="s">
        <v>87</v>
      </c>
    </row>
    <row r="2" spans="1:17" x14ac:dyDescent="0.2">
      <c r="A2" t="s">
        <v>88</v>
      </c>
      <c r="B2" s="1">
        <v>6050607</v>
      </c>
    </row>
    <row r="3" spans="1:17" x14ac:dyDescent="0.2">
      <c r="A3" t="s">
        <v>89</v>
      </c>
      <c r="B3" s="1">
        <v>36304</v>
      </c>
    </row>
    <row r="4" spans="1:17" x14ac:dyDescent="0.2">
      <c r="A4" t="s">
        <v>90</v>
      </c>
      <c r="B4" s="1">
        <v>907591</v>
      </c>
    </row>
    <row r="5" spans="1:17" x14ac:dyDescent="0.2">
      <c r="A5" t="s">
        <v>38</v>
      </c>
      <c r="B5" s="1">
        <v>54327</v>
      </c>
    </row>
    <row r="7" spans="1:17" x14ac:dyDescent="0.2">
      <c r="N7" s="55" t="s">
        <v>83</v>
      </c>
      <c r="O7" s="31"/>
      <c r="P7" s="31"/>
      <c r="Q7" s="32"/>
    </row>
    <row r="8" spans="1:17" x14ac:dyDescent="0.2">
      <c r="B8" t="s">
        <v>55</v>
      </c>
      <c r="C8" t="s">
        <v>72</v>
      </c>
      <c r="E8" t="s">
        <v>74</v>
      </c>
      <c r="H8" t="s">
        <v>77</v>
      </c>
      <c r="I8" t="s">
        <v>78</v>
      </c>
      <c r="K8" t="s">
        <v>80</v>
      </c>
      <c r="L8" t="s">
        <v>81</v>
      </c>
      <c r="N8" s="56"/>
      <c r="O8" s="57"/>
      <c r="P8" s="57"/>
      <c r="Q8" s="58" t="s">
        <v>86</v>
      </c>
    </row>
    <row r="9" spans="1:17" x14ac:dyDescent="0.2">
      <c r="B9" t="s">
        <v>56</v>
      </c>
      <c r="C9" t="s">
        <v>73</v>
      </c>
      <c r="E9" t="s">
        <v>75</v>
      </c>
      <c r="F9" t="s">
        <v>76</v>
      </c>
      <c r="H9" t="s">
        <v>66</v>
      </c>
      <c r="I9" t="s">
        <v>79</v>
      </c>
      <c r="K9" t="s">
        <v>64</v>
      </c>
      <c r="L9" t="s">
        <v>82</v>
      </c>
      <c r="N9" s="59" t="s">
        <v>84</v>
      </c>
      <c r="O9" s="60" t="s">
        <v>66</v>
      </c>
      <c r="P9" s="60"/>
      <c r="Q9" s="61" t="s">
        <v>85</v>
      </c>
    </row>
    <row r="10" spans="1:17" x14ac:dyDescent="0.2">
      <c r="A10">
        <v>1</v>
      </c>
      <c r="B10">
        <v>30299</v>
      </c>
      <c r="C10">
        <v>38986</v>
      </c>
      <c r="E10">
        <v>54327</v>
      </c>
      <c r="F10">
        <v>37744</v>
      </c>
      <c r="H10">
        <v>11052</v>
      </c>
      <c r="I10">
        <v>56242</v>
      </c>
      <c r="K10">
        <f t="shared" ref="K10:K20" si="0">+I10-H10</f>
        <v>45190</v>
      </c>
      <c r="L10">
        <v>20519</v>
      </c>
      <c r="N10">
        <v>45113</v>
      </c>
      <c r="O10">
        <v>0</v>
      </c>
      <c r="Q10">
        <f>+N10-O10</f>
        <v>45113</v>
      </c>
    </row>
    <row r="11" spans="1:17" x14ac:dyDescent="0.2">
      <c r="A11">
        <v>2</v>
      </c>
      <c r="B11">
        <v>37204</v>
      </c>
      <c r="C11">
        <v>37908</v>
      </c>
      <c r="E11">
        <f>+E10</f>
        <v>54327</v>
      </c>
      <c r="F11">
        <v>47578</v>
      </c>
      <c r="H11">
        <v>16720</v>
      </c>
      <c r="I11">
        <v>56164</v>
      </c>
      <c r="K11">
        <f t="shared" si="0"/>
        <v>39444</v>
      </c>
      <c r="L11">
        <v>20519</v>
      </c>
      <c r="N11">
        <v>39377</v>
      </c>
      <c r="O11">
        <v>0</v>
      </c>
      <c r="Q11">
        <f>+Q10+N11-O11</f>
        <v>84490</v>
      </c>
    </row>
    <row r="12" spans="1:17" x14ac:dyDescent="0.2">
      <c r="A12">
        <f>+A11+1</f>
        <v>3</v>
      </c>
      <c r="B12">
        <v>41096</v>
      </c>
      <c r="C12">
        <v>41807</v>
      </c>
      <c r="E12">
        <f t="shared" ref="E12:E19" si="1">+E11</f>
        <v>54327</v>
      </c>
      <c r="F12">
        <v>25156</v>
      </c>
      <c r="H12">
        <v>2415</v>
      </c>
      <c r="I12">
        <v>55338</v>
      </c>
      <c r="K12">
        <f t="shared" si="0"/>
        <v>52923</v>
      </c>
      <c r="L12">
        <v>20519</v>
      </c>
      <c r="N12">
        <v>52833</v>
      </c>
      <c r="O12">
        <v>0</v>
      </c>
      <c r="Q12">
        <f t="shared" ref="Q12:Q39" si="2">+Q11+N12-O12</f>
        <v>137323</v>
      </c>
    </row>
    <row r="13" spans="1:17" x14ac:dyDescent="0.2">
      <c r="A13">
        <f t="shared" ref="A13:A39" si="3">+A12+1</f>
        <v>4</v>
      </c>
      <c r="B13">
        <v>83570</v>
      </c>
      <c r="C13">
        <v>76971</v>
      </c>
      <c r="E13">
        <f t="shared" si="1"/>
        <v>54327</v>
      </c>
      <c r="F13">
        <v>59041</v>
      </c>
      <c r="H13">
        <v>38219</v>
      </c>
      <c r="I13">
        <v>46449</v>
      </c>
      <c r="K13">
        <f t="shared" si="0"/>
        <v>8230</v>
      </c>
      <c r="L13">
        <v>20519</v>
      </c>
      <c r="N13">
        <v>8216</v>
      </c>
      <c r="O13">
        <v>0</v>
      </c>
      <c r="Q13">
        <f t="shared" si="2"/>
        <v>145539</v>
      </c>
    </row>
    <row r="14" spans="1:17" x14ac:dyDescent="0.2">
      <c r="A14">
        <f t="shared" si="3"/>
        <v>5</v>
      </c>
      <c r="B14">
        <v>49566</v>
      </c>
      <c r="C14">
        <v>55556</v>
      </c>
      <c r="E14">
        <f t="shared" si="1"/>
        <v>54327</v>
      </c>
      <c r="F14">
        <v>48901</v>
      </c>
      <c r="H14">
        <v>34605</v>
      </c>
      <c r="I14">
        <v>56298</v>
      </c>
      <c r="K14">
        <f t="shared" si="0"/>
        <v>21693</v>
      </c>
      <c r="L14">
        <v>20519</v>
      </c>
      <c r="N14">
        <v>21656</v>
      </c>
      <c r="O14">
        <v>0</v>
      </c>
      <c r="Q14">
        <f t="shared" si="2"/>
        <v>167195</v>
      </c>
    </row>
    <row r="15" spans="1:17" x14ac:dyDescent="0.2">
      <c r="A15">
        <f t="shared" si="3"/>
        <v>6</v>
      </c>
      <c r="B15">
        <v>42494</v>
      </c>
      <c r="C15">
        <v>43990</v>
      </c>
      <c r="E15">
        <f t="shared" si="1"/>
        <v>54327</v>
      </c>
      <c r="F15">
        <v>49829</v>
      </c>
      <c r="H15">
        <v>20951</v>
      </c>
      <c r="I15">
        <v>63893</v>
      </c>
      <c r="K15">
        <f t="shared" si="0"/>
        <v>42942</v>
      </c>
      <c r="L15">
        <v>20519</v>
      </c>
      <c r="N15">
        <v>42869</v>
      </c>
      <c r="O15">
        <v>0</v>
      </c>
      <c r="Q15">
        <f t="shared" si="2"/>
        <v>210064</v>
      </c>
    </row>
    <row r="16" spans="1:17" x14ac:dyDescent="0.2">
      <c r="A16">
        <f t="shared" si="3"/>
        <v>7</v>
      </c>
      <c r="B16">
        <v>52536</v>
      </c>
      <c r="C16">
        <v>43244</v>
      </c>
      <c r="E16">
        <f t="shared" si="1"/>
        <v>54327</v>
      </c>
      <c r="F16">
        <v>53590</v>
      </c>
      <c r="H16">
        <v>31675</v>
      </c>
      <c r="I16">
        <v>51003</v>
      </c>
      <c r="K16">
        <f t="shared" si="0"/>
        <v>19328</v>
      </c>
      <c r="L16">
        <v>20519</v>
      </c>
      <c r="N16">
        <v>19295</v>
      </c>
      <c r="O16">
        <v>0</v>
      </c>
      <c r="Q16">
        <f t="shared" si="2"/>
        <v>229359</v>
      </c>
    </row>
    <row r="17" spans="1:17" x14ac:dyDescent="0.2">
      <c r="A17">
        <f t="shared" si="3"/>
        <v>8</v>
      </c>
      <c r="B17">
        <v>90509</v>
      </c>
      <c r="C17">
        <v>83062</v>
      </c>
      <c r="E17">
        <f t="shared" si="1"/>
        <v>54327</v>
      </c>
      <c r="F17">
        <v>61337</v>
      </c>
      <c r="H17">
        <v>41841</v>
      </c>
      <c r="I17">
        <v>60943</v>
      </c>
      <c r="K17">
        <f t="shared" si="0"/>
        <v>19102</v>
      </c>
      <c r="L17">
        <v>20519</v>
      </c>
      <c r="N17">
        <v>19070</v>
      </c>
      <c r="O17">
        <v>0</v>
      </c>
      <c r="Q17">
        <f t="shared" si="2"/>
        <v>248429</v>
      </c>
    </row>
    <row r="18" spans="1:17" x14ac:dyDescent="0.2">
      <c r="A18">
        <f t="shared" si="3"/>
        <v>9</v>
      </c>
      <c r="B18">
        <v>73759</v>
      </c>
      <c r="C18">
        <v>71875</v>
      </c>
      <c r="E18">
        <f t="shared" si="1"/>
        <v>54327</v>
      </c>
      <c r="F18">
        <v>54593</v>
      </c>
      <c r="H18">
        <v>41031</v>
      </c>
      <c r="I18">
        <v>51047</v>
      </c>
      <c r="K18">
        <f t="shared" si="0"/>
        <v>10016</v>
      </c>
      <c r="L18">
        <v>20519</v>
      </c>
      <c r="N18">
        <v>9460</v>
      </c>
      <c r="O18">
        <v>0</v>
      </c>
      <c r="Q18">
        <f t="shared" si="2"/>
        <v>257889</v>
      </c>
    </row>
    <row r="19" spans="1:17" x14ac:dyDescent="0.2">
      <c r="A19">
        <f t="shared" si="3"/>
        <v>10</v>
      </c>
      <c r="B19">
        <v>69462</v>
      </c>
      <c r="C19">
        <v>69462</v>
      </c>
      <c r="E19">
        <f t="shared" si="1"/>
        <v>54327</v>
      </c>
      <c r="F19">
        <v>54383</v>
      </c>
      <c r="H19">
        <v>28405</v>
      </c>
      <c r="I19">
        <v>50031</v>
      </c>
      <c r="K19">
        <f t="shared" si="0"/>
        <v>21626</v>
      </c>
      <c r="L19">
        <v>20519</v>
      </c>
      <c r="N19">
        <v>26401</v>
      </c>
      <c r="O19">
        <v>0</v>
      </c>
      <c r="Q19">
        <f t="shared" si="2"/>
        <v>284290</v>
      </c>
    </row>
    <row r="20" spans="1:17" x14ac:dyDescent="0.2">
      <c r="A20">
        <f t="shared" si="3"/>
        <v>11</v>
      </c>
      <c r="B20">
        <v>75922</v>
      </c>
      <c r="C20">
        <v>77523</v>
      </c>
      <c r="K20">
        <f t="shared" si="0"/>
        <v>0</v>
      </c>
      <c r="N20">
        <v>33816</v>
      </c>
      <c r="O20">
        <v>0</v>
      </c>
      <c r="Q20">
        <f t="shared" si="2"/>
        <v>318106</v>
      </c>
    </row>
    <row r="21" spans="1:17" x14ac:dyDescent="0.2">
      <c r="A21">
        <f t="shared" si="3"/>
        <v>12</v>
      </c>
      <c r="B21">
        <v>77765</v>
      </c>
      <c r="C21">
        <v>66248</v>
      </c>
      <c r="N21">
        <v>18070</v>
      </c>
      <c r="O21">
        <v>0</v>
      </c>
      <c r="Q21">
        <f t="shared" si="2"/>
        <v>336176</v>
      </c>
    </row>
    <row r="22" spans="1:17" x14ac:dyDescent="0.2">
      <c r="A22">
        <f t="shared" si="3"/>
        <v>13</v>
      </c>
      <c r="B22" s="54">
        <f>+C22</f>
        <v>51061</v>
      </c>
      <c r="C22">
        <v>51061</v>
      </c>
      <c r="N22">
        <v>13187</v>
      </c>
      <c r="O22">
        <v>0</v>
      </c>
      <c r="Q22">
        <f t="shared" si="2"/>
        <v>349363</v>
      </c>
    </row>
    <row r="23" spans="1:17" x14ac:dyDescent="0.2">
      <c r="A23">
        <f t="shared" si="3"/>
        <v>14</v>
      </c>
      <c r="B23" s="54">
        <f>+C23</f>
        <v>34541</v>
      </c>
      <c r="C23">
        <v>34541</v>
      </c>
      <c r="N23">
        <v>23070</v>
      </c>
      <c r="O23">
        <v>0</v>
      </c>
      <c r="Q23">
        <f t="shared" si="2"/>
        <v>372433</v>
      </c>
    </row>
    <row r="24" spans="1:17" x14ac:dyDescent="0.2">
      <c r="A24">
        <f t="shared" si="3"/>
        <v>15</v>
      </c>
      <c r="B24" s="54">
        <f>+C24</f>
        <v>21000</v>
      </c>
      <c r="C24">
        <v>21000</v>
      </c>
      <c r="N24">
        <v>23776</v>
      </c>
      <c r="O24">
        <v>0</v>
      </c>
      <c r="Q24">
        <f t="shared" si="2"/>
        <v>396209</v>
      </c>
    </row>
    <row r="25" spans="1:17" x14ac:dyDescent="0.2">
      <c r="A25">
        <f t="shared" si="3"/>
        <v>16</v>
      </c>
      <c r="B25" s="54">
        <f t="shared" ref="B25:B39" si="4">+C25</f>
        <v>24000</v>
      </c>
      <c r="C25">
        <v>24000</v>
      </c>
      <c r="N25">
        <v>24577</v>
      </c>
      <c r="O25">
        <v>0</v>
      </c>
      <c r="Q25">
        <f t="shared" si="2"/>
        <v>420786</v>
      </c>
    </row>
    <row r="26" spans="1:17" x14ac:dyDescent="0.2">
      <c r="A26">
        <f t="shared" si="3"/>
        <v>17</v>
      </c>
      <c r="B26" s="54">
        <f t="shared" si="4"/>
        <v>46000</v>
      </c>
      <c r="C26">
        <v>46000</v>
      </c>
      <c r="N26">
        <v>24542</v>
      </c>
      <c r="O26">
        <v>0</v>
      </c>
      <c r="Q26">
        <f t="shared" si="2"/>
        <v>445328</v>
      </c>
    </row>
    <row r="27" spans="1:17" x14ac:dyDescent="0.2">
      <c r="A27">
        <f t="shared" si="3"/>
        <v>18</v>
      </c>
      <c r="B27" s="54">
        <f t="shared" si="4"/>
        <v>0</v>
      </c>
      <c r="N27">
        <f>+N26</f>
        <v>24542</v>
      </c>
      <c r="O27">
        <v>0</v>
      </c>
      <c r="Q27">
        <f t="shared" si="2"/>
        <v>469870</v>
      </c>
    </row>
    <row r="28" spans="1:17" x14ac:dyDescent="0.2">
      <c r="A28">
        <f t="shared" si="3"/>
        <v>19</v>
      </c>
      <c r="B28" s="54">
        <f t="shared" si="4"/>
        <v>0</v>
      </c>
      <c r="N28">
        <f t="shared" ref="N28:N39" si="5">+N27</f>
        <v>24542</v>
      </c>
      <c r="O28">
        <v>0</v>
      </c>
      <c r="Q28">
        <f t="shared" si="2"/>
        <v>494412</v>
      </c>
    </row>
    <row r="29" spans="1:17" x14ac:dyDescent="0.2">
      <c r="A29">
        <f t="shared" si="3"/>
        <v>20</v>
      </c>
      <c r="B29" s="54">
        <f t="shared" si="4"/>
        <v>0</v>
      </c>
      <c r="N29">
        <f t="shared" si="5"/>
        <v>24542</v>
      </c>
      <c r="O29">
        <v>0</v>
      </c>
      <c r="Q29">
        <f t="shared" si="2"/>
        <v>518954</v>
      </c>
    </row>
    <row r="30" spans="1:17" x14ac:dyDescent="0.2">
      <c r="A30">
        <f t="shared" si="3"/>
        <v>21</v>
      </c>
      <c r="B30" s="54">
        <f t="shared" si="4"/>
        <v>0</v>
      </c>
      <c r="N30">
        <f t="shared" si="5"/>
        <v>24542</v>
      </c>
      <c r="O30">
        <v>0</v>
      </c>
      <c r="Q30">
        <f t="shared" si="2"/>
        <v>543496</v>
      </c>
    </row>
    <row r="31" spans="1:17" x14ac:dyDescent="0.2">
      <c r="A31">
        <f t="shared" si="3"/>
        <v>22</v>
      </c>
      <c r="B31" s="54">
        <f t="shared" si="4"/>
        <v>0</v>
      </c>
      <c r="N31">
        <f t="shared" si="5"/>
        <v>24542</v>
      </c>
      <c r="O31">
        <v>0</v>
      </c>
      <c r="Q31">
        <f t="shared" si="2"/>
        <v>568038</v>
      </c>
    </row>
    <row r="32" spans="1:17" x14ac:dyDescent="0.2">
      <c r="A32">
        <f t="shared" si="3"/>
        <v>23</v>
      </c>
      <c r="B32" s="54">
        <f t="shared" si="4"/>
        <v>0</v>
      </c>
      <c r="N32">
        <f t="shared" si="5"/>
        <v>24542</v>
      </c>
      <c r="O32">
        <v>0</v>
      </c>
      <c r="Q32">
        <f t="shared" si="2"/>
        <v>592580</v>
      </c>
    </row>
    <row r="33" spans="1:17" x14ac:dyDescent="0.2">
      <c r="A33">
        <f t="shared" si="3"/>
        <v>24</v>
      </c>
      <c r="B33" s="54">
        <f t="shared" si="4"/>
        <v>0</v>
      </c>
      <c r="N33">
        <f t="shared" si="5"/>
        <v>24542</v>
      </c>
      <c r="O33">
        <v>0</v>
      </c>
      <c r="Q33">
        <f t="shared" si="2"/>
        <v>617122</v>
      </c>
    </row>
    <row r="34" spans="1:17" x14ac:dyDescent="0.2">
      <c r="A34">
        <f t="shared" si="3"/>
        <v>25</v>
      </c>
      <c r="B34" s="54">
        <f t="shared" si="4"/>
        <v>0</v>
      </c>
      <c r="N34">
        <f t="shared" si="5"/>
        <v>24542</v>
      </c>
      <c r="O34">
        <v>0</v>
      </c>
      <c r="Q34">
        <f t="shared" si="2"/>
        <v>641664</v>
      </c>
    </row>
    <row r="35" spans="1:17" x14ac:dyDescent="0.2">
      <c r="A35">
        <f t="shared" si="3"/>
        <v>26</v>
      </c>
      <c r="B35" s="54">
        <f t="shared" si="4"/>
        <v>0</v>
      </c>
      <c r="N35">
        <f t="shared" si="5"/>
        <v>24542</v>
      </c>
      <c r="O35">
        <v>0</v>
      </c>
      <c r="Q35">
        <f t="shared" si="2"/>
        <v>666206</v>
      </c>
    </row>
    <row r="36" spans="1:17" x14ac:dyDescent="0.2">
      <c r="A36">
        <f t="shared" si="3"/>
        <v>27</v>
      </c>
      <c r="B36" s="54">
        <f t="shared" si="4"/>
        <v>0</v>
      </c>
      <c r="N36">
        <f t="shared" si="5"/>
        <v>24542</v>
      </c>
      <c r="O36">
        <v>0</v>
      </c>
      <c r="Q36">
        <f t="shared" si="2"/>
        <v>690748</v>
      </c>
    </row>
    <row r="37" spans="1:17" x14ac:dyDescent="0.2">
      <c r="A37">
        <f t="shared" si="3"/>
        <v>28</v>
      </c>
      <c r="B37" s="54">
        <f t="shared" si="4"/>
        <v>0</v>
      </c>
      <c r="N37">
        <f t="shared" si="5"/>
        <v>24542</v>
      </c>
      <c r="O37">
        <v>0</v>
      </c>
      <c r="Q37">
        <f t="shared" si="2"/>
        <v>715290</v>
      </c>
    </row>
    <row r="38" spans="1:17" x14ac:dyDescent="0.2">
      <c r="A38">
        <f t="shared" si="3"/>
        <v>29</v>
      </c>
      <c r="B38" s="54">
        <f t="shared" si="4"/>
        <v>0</v>
      </c>
      <c r="N38">
        <f t="shared" si="5"/>
        <v>24542</v>
      </c>
      <c r="O38">
        <v>0</v>
      </c>
      <c r="Q38">
        <f t="shared" si="2"/>
        <v>739832</v>
      </c>
    </row>
    <row r="39" spans="1:17" x14ac:dyDescent="0.2">
      <c r="A39">
        <f t="shared" si="3"/>
        <v>30</v>
      </c>
      <c r="B39" s="54">
        <f t="shared" si="4"/>
        <v>0</v>
      </c>
      <c r="N39">
        <f t="shared" si="5"/>
        <v>24542</v>
      </c>
      <c r="O39">
        <v>0</v>
      </c>
      <c r="Q39">
        <f t="shared" si="2"/>
        <v>764374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2000-03-22T14:41:02Z</dcterms:created>
  <dcterms:modified xsi:type="dcterms:W3CDTF">2014-09-03T12:34:21Z</dcterms:modified>
</cp:coreProperties>
</file>