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workbookProtection workbookPassword="DADB" lockStructure="1"/>
  <bookViews>
    <workbookView xWindow="120" yWindow="30" windowWidth="11190" windowHeight="5850" tabRatio="602" firstSheet="4" activeTab="4"/>
  </bookViews>
  <sheets>
    <sheet name="Deal List" sheetId="4" state="hidden" r:id="rId1"/>
    <sheet name="Orig" sheetId="5" state="hidden" r:id="rId2"/>
    <sheet name="Mgmt" sheetId="6" state="hidden" r:id="rId3"/>
    <sheet name="Master Index" sheetId="3" state="hidden" r:id="rId4"/>
    <sheet name="Phase by Phase Status" sheetId="2" r:id="rId5"/>
  </sheets>
  <externalReferences>
    <externalReference r:id="rId6"/>
  </externalReferences>
  <definedNames>
    <definedName name="_xlnm.Print_Area" localSheetId="0">'Deal List'!$A$1:$U$42</definedName>
    <definedName name="_xlnm.Print_Area" localSheetId="2">Mgmt!$A$1:$P$42</definedName>
    <definedName name="_xlnm.Print_Area" localSheetId="1">Orig!$A$1:$U$42</definedName>
    <definedName name="_xlnm.Print_Area" localSheetId="4">'Phase by Phase Status'!$A$1:$R$49</definedName>
    <definedName name="_xlnm.Print_Titles" localSheetId="0">'Deal List'!$1:$6</definedName>
    <definedName name="_xlnm.Print_Titles" localSheetId="3">'Master Index'!$1:$8</definedName>
    <definedName name="_xlnm.Print_Titles" localSheetId="2">Mgmt!$1:$6</definedName>
    <definedName name="_xlnm.Print_Titles" localSheetId="1">Orig!$1:$6</definedName>
    <definedName name="_xlnm.Print_Titles" localSheetId="4">'Phase by Phase Status'!$1:$6</definedName>
    <definedName name="Z_4AC0B1B2_829D_11D5_A898_00D0591129E6_.wvu.Cols" localSheetId="3" hidden="1">'Master Index'!$C:$K,'Master Index'!$R:$R</definedName>
    <definedName name="Z_4AC0B1B2_829D_11D5_A898_00D0591129E6_.wvu.Cols" localSheetId="2" hidden="1">Mgmt!$F:$L</definedName>
    <definedName name="Z_4AC0B1B2_829D_11D5_A898_00D0591129E6_.wvu.Cols" localSheetId="1" hidden="1">Orig!$F:$L,Orig!$O:$Q</definedName>
    <definedName name="Z_4AC0B1B2_829D_11D5_A898_00D0591129E6_.wvu.PrintArea" localSheetId="0" hidden="1">'Deal List'!$A$1:$U$42</definedName>
    <definedName name="Z_4AC0B1B2_829D_11D5_A898_00D0591129E6_.wvu.PrintArea" localSheetId="2" hidden="1">Mgmt!$A$1:$P$42</definedName>
    <definedName name="Z_4AC0B1B2_829D_11D5_A898_00D0591129E6_.wvu.PrintArea" localSheetId="1" hidden="1">Orig!$A$1:$U$42</definedName>
    <definedName name="Z_4AC0B1B2_829D_11D5_A898_00D0591129E6_.wvu.PrintArea" localSheetId="4" hidden="1">'Phase by Phase Status'!$A$1:$R$49</definedName>
    <definedName name="Z_4AC0B1B2_829D_11D5_A898_00D0591129E6_.wvu.PrintTitles" localSheetId="0" hidden="1">'Deal List'!$1:$6</definedName>
    <definedName name="Z_4AC0B1B2_829D_11D5_A898_00D0591129E6_.wvu.PrintTitles" localSheetId="3" hidden="1">'Master Index'!$1:$8</definedName>
    <definedName name="Z_4AC0B1B2_829D_11D5_A898_00D0591129E6_.wvu.PrintTitles" localSheetId="2" hidden="1">Mgmt!$1:$6</definedName>
    <definedName name="Z_4AC0B1B2_829D_11D5_A898_00D0591129E6_.wvu.PrintTitles" localSheetId="1" hidden="1">Orig!$1:$6</definedName>
    <definedName name="Z_4AC0B1B2_829D_11D5_A898_00D0591129E6_.wvu.PrintTitles" localSheetId="4" hidden="1">'Phase by Phase Status'!$1:$6</definedName>
    <definedName name="Z_4AC0B1B2_829D_11D5_A898_00D0591129E6_.wvu.Rows" localSheetId="4" hidden="1">'Phase by Phase Status'!$27:$27,'Phase by Phase Status'!$47:$47</definedName>
  </definedNames>
  <calcPr calcId="152511" fullCalcOnLoad="1"/>
  <customWorkbookViews>
    <customWorkbookView name="kharris2 - Personal View" guid="{4AC0B1B2-829D-11D5-A898-00D0591129E6}" mergeInterval="0" personalView="1" maximized="1" windowWidth="1020" windowHeight="444" tabRatio="602" activeSheetId="2"/>
  </customWorkbookViews>
</workbook>
</file>

<file path=xl/calcChain.xml><?xml version="1.0" encoding="utf-8"?>
<calcChain xmlns="http://schemas.openxmlformats.org/spreadsheetml/2006/main">
  <c r="U8" i="4" l="1"/>
  <c r="U8" i="5" s="1"/>
  <c r="U9" i="4"/>
  <c r="U9" i="5" s="1"/>
  <c r="U10" i="4"/>
  <c r="U11" i="4"/>
  <c r="U12" i="4"/>
  <c r="U13" i="4"/>
  <c r="U14" i="4"/>
  <c r="U15" i="4"/>
  <c r="U15" i="5" s="1"/>
  <c r="U16" i="4"/>
  <c r="U16" i="5" s="1"/>
  <c r="U17" i="4"/>
  <c r="U17" i="5" s="1"/>
  <c r="U20" i="4"/>
  <c r="U21" i="4"/>
  <c r="U22" i="4"/>
  <c r="U23" i="4"/>
  <c r="U24" i="4"/>
  <c r="U25" i="4"/>
  <c r="U25" i="5" s="1"/>
  <c r="U26" i="4"/>
  <c r="U27" i="4"/>
  <c r="U27" i="5" s="1"/>
  <c r="U28" i="4"/>
  <c r="U29" i="4"/>
  <c r="U30" i="4"/>
  <c r="U31" i="4"/>
  <c r="U32" i="4"/>
  <c r="U33" i="4"/>
  <c r="U33" i="5" s="1"/>
  <c r="U34" i="4"/>
  <c r="U35" i="4"/>
  <c r="U35" i="5" s="1"/>
  <c r="U36" i="4"/>
  <c r="U37" i="4"/>
  <c r="U38" i="4"/>
  <c r="U40" i="4"/>
  <c r="U41" i="4"/>
  <c r="B9" i="3"/>
  <c r="R10" i="3"/>
  <c r="W10" i="3"/>
  <c r="N8" i="2" s="1"/>
  <c r="R11" i="3"/>
  <c r="W11" i="3"/>
  <c r="R12" i="3"/>
  <c r="W12" i="3"/>
  <c r="R13" i="3"/>
  <c r="W13" i="3"/>
  <c r="R14" i="3"/>
  <c r="W14" i="3"/>
  <c r="N12" i="2" s="1"/>
  <c r="R15" i="3"/>
  <c r="W15" i="3"/>
  <c r="R16" i="3"/>
  <c r="W16" i="3"/>
  <c r="W17" i="3"/>
  <c r="R18" i="3"/>
  <c r="W18" i="3"/>
  <c r="N16" i="2" s="1"/>
  <c r="W19" i="3"/>
  <c r="R22" i="3"/>
  <c r="W22" i="3"/>
  <c r="R23" i="3"/>
  <c r="W23" i="3"/>
  <c r="R24" i="3"/>
  <c r="W24" i="3"/>
  <c r="N21" i="2" s="1"/>
  <c r="R25" i="3"/>
  <c r="W25" i="3"/>
  <c r="R26" i="3"/>
  <c r="W26" i="3"/>
  <c r="R27" i="3"/>
  <c r="W27" i="3"/>
  <c r="R28" i="3"/>
  <c r="W28" i="3"/>
  <c r="N25" i="2" s="1"/>
  <c r="R29" i="3"/>
  <c r="W29" i="3"/>
  <c r="R30" i="3"/>
  <c r="W30" i="3"/>
  <c r="R31" i="3"/>
  <c r="W31" i="3"/>
  <c r="R32" i="3"/>
  <c r="W32" i="3"/>
  <c r="N29" i="2" s="1"/>
  <c r="R33" i="3"/>
  <c r="W33" i="3"/>
  <c r="R34" i="3"/>
  <c r="W34" i="3"/>
  <c r="R35" i="3"/>
  <c r="W35" i="3"/>
  <c r="R36" i="3"/>
  <c r="W36" i="3"/>
  <c r="N33" i="2" s="1"/>
  <c r="R37" i="3"/>
  <c r="W37" i="3"/>
  <c r="R38" i="3"/>
  <c r="W38" i="3"/>
  <c r="R39" i="3"/>
  <c r="W39" i="3"/>
  <c r="R40" i="3"/>
  <c r="W40" i="3"/>
  <c r="N37" i="2" s="1"/>
  <c r="R41" i="3"/>
  <c r="W41" i="3"/>
  <c r="R42" i="3"/>
  <c r="W42" i="3"/>
  <c r="R43" i="3"/>
  <c r="W43" i="3"/>
  <c r="R44" i="3"/>
  <c r="W44" i="3"/>
  <c r="N41" i="2" s="1"/>
  <c r="R49" i="3"/>
  <c r="W49" i="3"/>
  <c r="N51" i="2" s="1"/>
  <c r="A50" i="3"/>
  <c r="R50" i="3"/>
  <c r="W50" i="3"/>
  <c r="A51" i="3"/>
  <c r="R51" i="3"/>
  <c r="W51" i="3"/>
  <c r="N53" i="2" s="1"/>
  <c r="A52" i="3"/>
  <c r="A53" i="3" s="1"/>
  <c r="R52" i="3"/>
  <c r="W52" i="3"/>
  <c r="R53" i="3"/>
  <c r="W53" i="3"/>
  <c r="R54" i="3"/>
  <c r="W54" i="3"/>
  <c r="N56" i="2" s="1"/>
  <c r="R55" i="3"/>
  <c r="W55" i="3"/>
  <c r="R56" i="3"/>
  <c r="W56" i="3"/>
  <c r="R57" i="3"/>
  <c r="W57" i="3"/>
  <c r="N59" i="2" s="1"/>
  <c r="R58" i="3"/>
  <c r="W58" i="3"/>
  <c r="A59" i="3"/>
  <c r="A60" i="3" s="1"/>
  <c r="R59" i="3"/>
  <c r="W59" i="3"/>
  <c r="R60" i="3"/>
  <c r="W60" i="3"/>
  <c r="N62" i="2" s="1"/>
  <c r="R61" i="3"/>
  <c r="W61" i="3"/>
  <c r="R62" i="3"/>
  <c r="W62" i="3"/>
  <c r="R63" i="3"/>
  <c r="W63" i="3"/>
  <c r="N65" i="2" s="1"/>
  <c r="R64" i="3"/>
  <c r="W64" i="3"/>
  <c r="R65" i="3"/>
  <c r="W65" i="3"/>
  <c r="N67" i="2" s="1"/>
  <c r="R66" i="3"/>
  <c r="W66" i="3"/>
  <c r="R67" i="3"/>
  <c r="W67" i="3"/>
  <c r="R68" i="3"/>
  <c r="W68" i="3"/>
  <c r="N70" i="2" s="1"/>
  <c r="R69" i="3"/>
  <c r="W69" i="3"/>
  <c r="R70" i="3"/>
  <c r="W70" i="3"/>
  <c r="R71" i="3"/>
  <c r="W71" i="3"/>
  <c r="N73" i="2" s="1"/>
  <c r="R72" i="3"/>
  <c r="W72" i="3"/>
  <c r="R73" i="3"/>
  <c r="W73" i="3"/>
  <c r="N75" i="2" s="1"/>
  <c r="R74" i="3"/>
  <c r="W74" i="3"/>
  <c r="R75" i="3"/>
  <c r="W75" i="3"/>
  <c r="R76" i="3"/>
  <c r="W76" i="3"/>
  <c r="N78" i="2" s="1"/>
  <c r="R77" i="3"/>
  <c r="W77" i="3"/>
  <c r="R78" i="3"/>
  <c r="W78" i="3"/>
  <c r="R79" i="3"/>
  <c r="W79" i="3"/>
  <c r="N81" i="2" s="1"/>
  <c r="R80" i="3"/>
  <c r="W80" i="3"/>
  <c r="R81" i="3"/>
  <c r="W81" i="3"/>
  <c r="N83" i="2" s="1"/>
  <c r="R82" i="3"/>
  <c r="W82" i="3"/>
  <c r="R83" i="3"/>
  <c r="W83" i="3"/>
  <c r="R84" i="3"/>
  <c r="W84" i="3"/>
  <c r="R85" i="3"/>
  <c r="W85" i="3"/>
  <c r="N87" i="2" s="1"/>
  <c r="R86" i="3"/>
  <c r="W86" i="3"/>
  <c r="N88" i="2" s="1"/>
  <c r="R87" i="3"/>
  <c r="W87" i="3"/>
  <c r="R88" i="3"/>
  <c r="W88" i="3"/>
  <c r="R89" i="3"/>
  <c r="W89" i="3"/>
  <c r="N91" i="2" s="1"/>
  <c r="R90" i="3"/>
  <c r="W90" i="3"/>
  <c r="R91" i="3"/>
  <c r="W91" i="3"/>
  <c r="R92" i="3"/>
  <c r="W92" i="3"/>
  <c r="R93" i="3"/>
  <c r="W93" i="3"/>
  <c r="N95" i="2" s="1"/>
  <c r="R94" i="3"/>
  <c r="W94" i="3"/>
  <c r="N96" i="2" s="1"/>
  <c r="R95" i="3"/>
  <c r="W95" i="3"/>
  <c r="R96" i="3"/>
  <c r="W96" i="3"/>
  <c r="R97" i="3"/>
  <c r="W97" i="3"/>
  <c r="N99" i="2" s="1"/>
  <c r="R98" i="3"/>
  <c r="W98" i="3"/>
  <c r="R99" i="3"/>
  <c r="W99" i="3"/>
  <c r="R100" i="3"/>
  <c r="W100" i="3"/>
  <c r="R101" i="3"/>
  <c r="W101" i="3"/>
  <c r="N103" i="2" s="1"/>
  <c r="R102" i="3"/>
  <c r="W102" i="3"/>
  <c r="N104" i="2" s="1"/>
  <c r="R103" i="3"/>
  <c r="W103" i="3"/>
  <c r="R104" i="3"/>
  <c r="W104" i="3"/>
  <c r="R105" i="3"/>
  <c r="W105" i="3"/>
  <c r="N107" i="2" s="1"/>
  <c r="R106" i="3"/>
  <c r="W106" i="3"/>
  <c r="R107" i="3"/>
  <c r="W107" i="3"/>
  <c r="R108" i="3"/>
  <c r="W108" i="3"/>
  <c r="R109" i="3"/>
  <c r="W109" i="3"/>
  <c r="N111" i="2" s="1"/>
  <c r="R110" i="3"/>
  <c r="W110" i="3"/>
  <c r="N112" i="2" s="1"/>
  <c r="R111" i="3"/>
  <c r="W111" i="3"/>
  <c r="R112" i="3"/>
  <c r="W112" i="3"/>
  <c r="R113" i="3"/>
  <c r="W113" i="3"/>
  <c r="N115" i="2" s="1"/>
  <c r="R114" i="3"/>
  <c r="W114" i="3"/>
  <c r="R115" i="3"/>
  <c r="W115" i="3"/>
  <c r="R116" i="3"/>
  <c r="W116" i="3"/>
  <c r="R117" i="3"/>
  <c r="W117" i="3"/>
  <c r="N119" i="2" s="1"/>
  <c r="R118" i="3"/>
  <c r="W118" i="3"/>
  <c r="N120" i="2" s="1"/>
  <c r="R119" i="3"/>
  <c r="W119" i="3"/>
  <c r="R120" i="3"/>
  <c r="W120" i="3"/>
  <c r="R121" i="3"/>
  <c r="W121" i="3"/>
  <c r="N123" i="2" s="1"/>
  <c r="R122" i="3"/>
  <c r="W122" i="3"/>
  <c r="R123" i="3"/>
  <c r="W123" i="3"/>
  <c r="R124" i="3"/>
  <c r="W124" i="3"/>
  <c r="R125" i="3"/>
  <c r="W125" i="3"/>
  <c r="N127" i="2" s="1"/>
  <c r="A1" i="6"/>
  <c r="B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B45" i="6"/>
  <c r="C45" i="6"/>
  <c r="B46" i="6"/>
  <c r="C46" i="6"/>
  <c r="B47" i="6"/>
  <c r="C47" i="6"/>
  <c r="B50" i="6"/>
  <c r="C50" i="6"/>
  <c r="B51" i="6"/>
  <c r="C51" i="6"/>
  <c r="A1" i="5"/>
  <c r="B7" i="5"/>
  <c r="B7" i="2" s="1"/>
  <c r="B8" i="5"/>
  <c r="C8" i="5"/>
  <c r="D8" i="5"/>
  <c r="E8" i="5"/>
  <c r="F8" i="5"/>
  <c r="G8" i="5"/>
  <c r="H8" i="5"/>
  <c r="I8" i="5"/>
  <c r="J8" i="5"/>
  <c r="K8" i="5"/>
  <c r="L8" i="5"/>
  <c r="M8" i="5"/>
  <c r="P8" i="5"/>
  <c r="Q8" i="5"/>
  <c r="R8" i="5"/>
  <c r="S8" i="5"/>
  <c r="T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5" i="5"/>
  <c r="C45" i="5"/>
  <c r="B46" i="5"/>
  <c r="C46" i="5"/>
  <c r="B47" i="5"/>
  <c r="C47" i="5"/>
  <c r="B50" i="5"/>
  <c r="C50" i="5"/>
  <c r="B51" i="5"/>
  <c r="C51" i="5"/>
  <c r="B8" i="2"/>
  <c r="C8" i="2"/>
  <c r="D8" i="2"/>
  <c r="E8" i="2"/>
  <c r="F8" i="2"/>
  <c r="G8" i="2"/>
  <c r="H8" i="2"/>
  <c r="I8" i="2"/>
  <c r="J8" i="2"/>
  <c r="K8" i="2"/>
  <c r="P8" i="2"/>
  <c r="B9" i="2"/>
  <c r="N9" i="2" s="1"/>
  <c r="C9" i="2"/>
  <c r="D9" i="2"/>
  <c r="E9" i="2"/>
  <c r="F9" i="2"/>
  <c r="G9" i="2"/>
  <c r="H9" i="2"/>
  <c r="I9" i="2"/>
  <c r="J9" i="2"/>
  <c r="K9" i="2"/>
  <c r="P9" i="2"/>
  <c r="B10" i="2"/>
  <c r="C10" i="2"/>
  <c r="D10" i="2"/>
  <c r="E10" i="2"/>
  <c r="F10" i="2"/>
  <c r="G10" i="2"/>
  <c r="H10" i="2"/>
  <c r="I10" i="2"/>
  <c r="J10" i="2"/>
  <c r="K10" i="2"/>
  <c r="N10" i="2"/>
  <c r="P10" i="2"/>
  <c r="B11" i="2"/>
  <c r="N11" i="2" s="1"/>
  <c r="C11" i="2"/>
  <c r="D11" i="2"/>
  <c r="E11" i="2"/>
  <c r="F11" i="2"/>
  <c r="G11" i="2"/>
  <c r="H11" i="2"/>
  <c r="I11" i="2"/>
  <c r="J11" i="2"/>
  <c r="K11" i="2"/>
  <c r="P11" i="2"/>
  <c r="B12" i="2"/>
  <c r="C12" i="2"/>
  <c r="D12" i="2"/>
  <c r="E12" i="2"/>
  <c r="F12" i="2"/>
  <c r="G12" i="2"/>
  <c r="H12" i="2"/>
  <c r="I12" i="2"/>
  <c r="J12" i="2"/>
  <c r="K12" i="2"/>
  <c r="P12" i="2"/>
  <c r="B13" i="2"/>
  <c r="N13" i="2" s="1"/>
  <c r="C13" i="2"/>
  <c r="D13" i="2"/>
  <c r="E13" i="2"/>
  <c r="F13" i="2"/>
  <c r="G13" i="2"/>
  <c r="H13" i="2"/>
  <c r="I13" i="2"/>
  <c r="J13" i="2"/>
  <c r="K13" i="2"/>
  <c r="P13" i="2"/>
  <c r="B14" i="2"/>
  <c r="C14" i="2"/>
  <c r="D14" i="2"/>
  <c r="E14" i="2"/>
  <c r="F14" i="2"/>
  <c r="G14" i="2"/>
  <c r="H14" i="2"/>
  <c r="I14" i="2"/>
  <c r="J14" i="2"/>
  <c r="K14" i="2"/>
  <c r="N14" i="2"/>
  <c r="P14" i="2"/>
  <c r="B15" i="2"/>
  <c r="N15" i="2" s="1"/>
  <c r="C15" i="2"/>
  <c r="D15" i="2"/>
  <c r="E15" i="2"/>
  <c r="F15" i="2"/>
  <c r="G15" i="2"/>
  <c r="H15" i="2"/>
  <c r="I15" i="2"/>
  <c r="J15" i="2"/>
  <c r="K15" i="2"/>
  <c r="P15" i="2"/>
  <c r="B16" i="2"/>
  <c r="C16" i="2"/>
  <c r="D16" i="2"/>
  <c r="E16" i="2"/>
  <c r="F16" i="2"/>
  <c r="G16" i="2"/>
  <c r="H16" i="2"/>
  <c r="I16" i="2"/>
  <c r="J16" i="2"/>
  <c r="K16" i="2"/>
  <c r="P16" i="2"/>
  <c r="B17" i="2"/>
  <c r="N17" i="2" s="1"/>
  <c r="C17" i="2"/>
  <c r="D17" i="2"/>
  <c r="E17" i="2"/>
  <c r="F17" i="2"/>
  <c r="G17" i="2"/>
  <c r="H17" i="2"/>
  <c r="I17" i="2"/>
  <c r="J17" i="2"/>
  <c r="K17" i="2"/>
  <c r="P17" i="2"/>
  <c r="B19" i="2"/>
  <c r="C19" i="2"/>
  <c r="D19" i="2"/>
  <c r="E19" i="2"/>
  <c r="F19" i="2"/>
  <c r="G19" i="2"/>
  <c r="H19" i="2"/>
  <c r="I19" i="2"/>
  <c r="J19" i="2"/>
  <c r="K19" i="2"/>
  <c r="N19" i="2"/>
  <c r="P19" i="2"/>
  <c r="B20" i="2"/>
  <c r="N20" i="2" s="1"/>
  <c r="C20" i="2"/>
  <c r="D20" i="2"/>
  <c r="E20" i="2"/>
  <c r="F20" i="2"/>
  <c r="G20" i="2"/>
  <c r="H20" i="2"/>
  <c r="I20" i="2"/>
  <c r="J20" i="2"/>
  <c r="K20" i="2"/>
  <c r="P20" i="2"/>
  <c r="B21" i="2"/>
  <c r="C21" i="2"/>
  <c r="D21" i="2"/>
  <c r="E21" i="2"/>
  <c r="F21" i="2"/>
  <c r="G21" i="2"/>
  <c r="H21" i="2"/>
  <c r="I21" i="2"/>
  <c r="J21" i="2"/>
  <c r="K21" i="2"/>
  <c r="P21" i="2"/>
  <c r="B22" i="2"/>
  <c r="N22" i="2" s="1"/>
  <c r="C22" i="2"/>
  <c r="D22" i="2"/>
  <c r="E22" i="2"/>
  <c r="F22" i="2"/>
  <c r="G22" i="2"/>
  <c r="H22" i="2"/>
  <c r="I22" i="2"/>
  <c r="J22" i="2"/>
  <c r="K22" i="2"/>
  <c r="P22" i="2"/>
  <c r="B23" i="2"/>
  <c r="C23" i="2"/>
  <c r="D23" i="2"/>
  <c r="E23" i="2"/>
  <c r="F23" i="2"/>
  <c r="G23" i="2"/>
  <c r="H23" i="2"/>
  <c r="I23" i="2"/>
  <c r="J23" i="2"/>
  <c r="K23" i="2"/>
  <c r="N23" i="2"/>
  <c r="P23" i="2"/>
  <c r="B24" i="2"/>
  <c r="N24" i="2" s="1"/>
  <c r="C24" i="2"/>
  <c r="D24" i="2"/>
  <c r="E24" i="2"/>
  <c r="F24" i="2"/>
  <c r="G24" i="2"/>
  <c r="H24" i="2"/>
  <c r="I24" i="2"/>
  <c r="J24" i="2"/>
  <c r="K24" i="2"/>
  <c r="P24" i="2"/>
  <c r="B25" i="2"/>
  <c r="C25" i="2"/>
  <c r="D25" i="2"/>
  <c r="E25" i="2"/>
  <c r="F25" i="2"/>
  <c r="G25" i="2"/>
  <c r="H25" i="2"/>
  <c r="I25" i="2"/>
  <c r="J25" i="2"/>
  <c r="K25" i="2"/>
  <c r="P25" i="2"/>
  <c r="B26" i="2"/>
  <c r="N26" i="2" s="1"/>
  <c r="C26" i="2"/>
  <c r="D26" i="2"/>
  <c r="E26" i="2"/>
  <c r="F26" i="2"/>
  <c r="G26" i="2"/>
  <c r="H26" i="2"/>
  <c r="I26" i="2"/>
  <c r="J26" i="2"/>
  <c r="K26" i="2"/>
  <c r="P26" i="2"/>
  <c r="B27" i="2"/>
  <c r="C27" i="2"/>
  <c r="D27" i="2"/>
  <c r="E27" i="2"/>
  <c r="F27" i="2"/>
  <c r="G27" i="2"/>
  <c r="H27" i="2"/>
  <c r="I27" i="2"/>
  <c r="J27" i="2"/>
  <c r="K27" i="2"/>
  <c r="N27" i="2"/>
  <c r="P27" i="2"/>
  <c r="B28" i="2"/>
  <c r="N28" i="2" s="1"/>
  <c r="C28" i="2"/>
  <c r="D28" i="2"/>
  <c r="E28" i="2"/>
  <c r="F28" i="2"/>
  <c r="G28" i="2"/>
  <c r="H28" i="2"/>
  <c r="I28" i="2"/>
  <c r="J28" i="2"/>
  <c r="K28" i="2"/>
  <c r="P28" i="2"/>
  <c r="B29" i="2"/>
  <c r="C29" i="2"/>
  <c r="D29" i="2"/>
  <c r="E29" i="2"/>
  <c r="F29" i="2"/>
  <c r="G29" i="2"/>
  <c r="H29" i="2"/>
  <c r="I29" i="2"/>
  <c r="J29" i="2"/>
  <c r="K29" i="2"/>
  <c r="P29" i="2"/>
  <c r="B30" i="2"/>
  <c r="N30" i="2" s="1"/>
  <c r="C30" i="2"/>
  <c r="D30" i="2"/>
  <c r="E30" i="2"/>
  <c r="F30" i="2"/>
  <c r="G30" i="2"/>
  <c r="H30" i="2"/>
  <c r="I30" i="2"/>
  <c r="J30" i="2"/>
  <c r="K30" i="2"/>
  <c r="P30" i="2"/>
  <c r="B31" i="2"/>
  <c r="C31" i="2"/>
  <c r="D31" i="2"/>
  <c r="E31" i="2"/>
  <c r="F31" i="2"/>
  <c r="G31" i="2"/>
  <c r="H31" i="2"/>
  <c r="I31" i="2"/>
  <c r="J31" i="2"/>
  <c r="K31" i="2"/>
  <c r="N31" i="2"/>
  <c r="P31" i="2"/>
  <c r="P128" i="2" s="1"/>
  <c r="P130" i="2" s="1"/>
  <c r="B32" i="2"/>
  <c r="N32" i="2" s="1"/>
  <c r="C32" i="2"/>
  <c r="D32" i="2"/>
  <c r="E32" i="2"/>
  <c r="F32" i="2"/>
  <c r="G32" i="2"/>
  <c r="H32" i="2"/>
  <c r="I32" i="2"/>
  <c r="J32" i="2"/>
  <c r="K32" i="2"/>
  <c r="P32" i="2"/>
  <c r="B33" i="2"/>
  <c r="C33" i="2"/>
  <c r="D33" i="2"/>
  <c r="E33" i="2"/>
  <c r="F33" i="2"/>
  <c r="G33" i="2"/>
  <c r="H33" i="2"/>
  <c r="I33" i="2"/>
  <c r="J33" i="2"/>
  <c r="K33" i="2"/>
  <c r="P33" i="2"/>
  <c r="B34" i="2"/>
  <c r="N34" i="2" s="1"/>
  <c r="C34" i="2"/>
  <c r="D34" i="2"/>
  <c r="E34" i="2"/>
  <c r="F34" i="2"/>
  <c r="G34" i="2"/>
  <c r="H34" i="2"/>
  <c r="I34" i="2"/>
  <c r="J34" i="2"/>
  <c r="K34" i="2"/>
  <c r="P34" i="2"/>
  <c r="B35" i="2"/>
  <c r="C35" i="2"/>
  <c r="D35" i="2"/>
  <c r="E35" i="2"/>
  <c r="F35" i="2"/>
  <c r="G35" i="2"/>
  <c r="H35" i="2"/>
  <c r="I35" i="2"/>
  <c r="J35" i="2"/>
  <c r="K35" i="2"/>
  <c r="N35" i="2"/>
  <c r="P35" i="2"/>
  <c r="B36" i="2"/>
  <c r="N36" i="2" s="1"/>
  <c r="C36" i="2"/>
  <c r="D36" i="2"/>
  <c r="E36" i="2"/>
  <c r="F36" i="2"/>
  <c r="G36" i="2"/>
  <c r="H36" i="2"/>
  <c r="I36" i="2"/>
  <c r="J36" i="2"/>
  <c r="K36" i="2"/>
  <c r="P36" i="2"/>
  <c r="B37" i="2"/>
  <c r="C37" i="2"/>
  <c r="D37" i="2"/>
  <c r="E37" i="2"/>
  <c r="F37" i="2"/>
  <c r="G37" i="2"/>
  <c r="H37" i="2"/>
  <c r="I37" i="2"/>
  <c r="J37" i="2"/>
  <c r="K37" i="2"/>
  <c r="P37" i="2"/>
  <c r="B38" i="2"/>
  <c r="N38" i="2" s="1"/>
  <c r="C38" i="2"/>
  <c r="D38" i="2"/>
  <c r="E38" i="2"/>
  <c r="F38" i="2"/>
  <c r="G38" i="2"/>
  <c r="H38" i="2"/>
  <c r="I38" i="2"/>
  <c r="J38" i="2"/>
  <c r="K38" i="2"/>
  <c r="P38" i="2"/>
  <c r="B39" i="2"/>
  <c r="C39" i="2"/>
  <c r="D39" i="2"/>
  <c r="E39" i="2"/>
  <c r="F39" i="2"/>
  <c r="G39" i="2"/>
  <c r="H39" i="2"/>
  <c r="I39" i="2"/>
  <c r="J39" i="2"/>
  <c r="K39" i="2"/>
  <c r="N39" i="2"/>
  <c r="P39" i="2"/>
  <c r="B40" i="2"/>
  <c r="N40" i="2" s="1"/>
  <c r="C40" i="2"/>
  <c r="D40" i="2"/>
  <c r="E40" i="2"/>
  <c r="F40" i="2"/>
  <c r="G40" i="2"/>
  <c r="H40" i="2"/>
  <c r="I40" i="2"/>
  <c r="J40" i="2"/>
  <c r="K40" i="2"/>
  <c r="P40" i="2"/>
  <c r="B41" i="2"/>
  <c r="C41" i="2"/>
  <c r="D41" i="2"/>
  <c r="E41" i="2"/>
  <c r="F41" i="2"/>
  <c r="G41" i="2"/>
  <c r="H41" i="2"/>
  <c r="I41" i="2"/>
  <c r="J41" i="2"/>
  <c r="K41" i="2"/>
  <c r="P41" i="2"/>
  <c r="P42" i="2"/>
  <c r="R42" i="2"/>
  <c r="A51" i="2"/>
  <c r="B51" i="2"/>
  <c r="C51" i="2"/>
  <c r="E51" i="2"/>
  <c r="F51" i="2"/>
  <c r="G51" i="2"/>
  <c r="H51" i="2"/>
  <c r="I51" i="2"/>
  <c r="J51" i="2"/>
  <c r="K51" i="2"/>
  <c r="A52" i="2"/>
  <c r="B52" i="2"/>
  <c r="C52" i="2"/>
  <c r="E52" i="2"/>
  <c r="F52" i="2"/>
  <c r="G52" i="2"/>
  <c r="H52" i="2"/>
  <c r="I52" i="2"/>
  <c r="J52" i="2"/>
  <c r="K52" i="2"/>
  <c r="N52" i="2"/>
  <c r="A53" i="2"/>
  <c r="B53" i="2"/>
  <c r="C53" i="2"/>
  <c r="E53" i="2"/>
  <c r="F53" i="2"/>
  <c r="G53" i="2"/>
  <c r="H53" i="2"/>
  <c r="I53" i="2"/>
  <c r="J53" i="2"/>
  <c r="K53" i="2"/>
  <c r="B54" i="2"/>
  <c r="C54" i="2"/>
  <c r="E54" i="2"/>
  <c r="F54" i="2"/>
  <c r="G54" i="2"/>
  <c r="H54" i="2"/>
  <c r="I54" i="2"/>
  <c r="J54" i="2"/>
  <c r="K54" i="2"/>
  <c r="N54" i="2"/>
  <c r="B55" i="2"/>
  <c r="C55" i="2"/>
  <c r="E55" i="2"/>
  <c r="F55" i="2"/>
  <c r="G55" i="2"/>
  <c r="H55" i="2"/>
  <c r="I55" i="2"/>
  <c r="J55" i="2"/>
  <c r="K55" i="2"/>
  <c r="N55" i="2"/>
  <c r="B56" i="2"/>
  <c r="C56" i="2"/>
  <c r="E56" i="2"/>
  <c r="F56" i="2"/>
  <c r="G56" i="2"/>
  <c r="H56" i="2"/>
  <c r="I56" i="2"/>
  <c r="J56" i="2"/>
  <c r="K56" i="2"/>
  <c r="B57" i="2"/>
  <c r="C57" i="2"/>
  <c r="E57" i="2"/>
  <c r="F57" i="2"/>
  <c r="G57" i="2"/>
  <c r="H57" i="2"/>
  <c r="I57" i="2"/>
  <c r="J57" i="2"/>
  <c r="K57" i="2"/>
  <c r="N57" i="2"/>
  <c r="B58" i="2"/>
  <c r="C58" i="2"/>
  <c r="E58" i="2"/>
  <c r="F58" i="2"/>
  <c r="G58" i="2"/>
  <c r="H58" i="2"/>
  <c r="I58" i="2"/>
  <c r="J58" i="2"/>
  <c r="K58" i="2"/>
  <c r="N58" i="2"/>
  <c r="A59" i="2"/>
  <c r="B59" i="2"/>
  <c r="C59" i="2"/>
  <c r="E59" i="2"/>
  <c r="F59" i="2"/>
  <c r="G59" i="2"/>
  <c r="H59" i="2"/>
  <c r="I59" i="2"/>
  <c r="J59" i="2"/>
  <c r="K59" i="2"/>
  <c r="A60" i="2"/>
  <c r="B60" i="2"/>
  <c r="C60" i="2"/>
  <c r="E60" i="2"/>
  <c r="F60" i="2"/>
  <c r="G60" i="2"/>
  <c r="H60" i="2"/>
  <c r="I60" i="2"/>
  <c r="J60" i="2"/>
  <c r="K60" i="2"/>
  <c r="N60" i="2"/>
  <c r="A61" i="2"/>
  <c r="B61" i="2"/>
  <c r="C61" i="2"/>
  <c r="E61" i="2"/>
  <c r="F61" i="2"/>
  <c r="G61" i="2"/>
  <c r="H61" i="2"/>
  <c r="I61" i="2"/>
  <c r="J61" i="2"/>
  <c r="K61" i="2"/>
  <c r="N61" i="2"/>
  <c r="B62" i="2"/>
  <c r="C62" i="2"/>
  <c r="E62" i="2"/>
  <c r="F62" i="2"/>
  <c r="G62" i="2"/>
  <c r="H62" i="2"/>
  <c r="I62" i="2"/>
  <c r="J62" i="2"/>
  <c r="K62" i="2"/>
  <c r="B63" i="2"/>
  <c r="C63" i="2"/>
  <c r="E63" i="2"/>
  <c r="F63" i="2"/>
  <c r="G63" i="2"/>
  <c r="H63" i="2"/>
  <c r="I63" i="2"/>
  <c r="J63" i="2"/>
  <c r="K63" i="2"/>
  <c r="N63" i="2"/>
  <c r="B64" i="2"/>
  <c r="C64" i="2"/>
  <c r="E64" i="2"/>
  <c r="F64" i="2"/>
  <c r="G64" i="2"/>
  <c r="H64" i="2"/>
  <c r="I64" i="2"/>
  <c r="J64" i="2"/>
  <c r="K64" i="2"/>
  <c r="N64" i="2"/>
  <c r="B65" i="2"/>
  <c r="C65" i="2"/>
  <c r="E65" i="2"/>
  <c r="F65" i="2"/>
  <c r="G65" i="2"/>
  <c r="H65" i="2"/>
  <c r="I65" i="2"/>
  <c r="J65" i="2"/>
  <c r="K65" i="2"/>
  <c r="B66" i="2"/>
  <c r="C66" i="2"/>
  <c r="E66" i="2"/>
  <c r="F66" i="2"/>
  <c r="G66" i="2"/>
  <c r="H66" i="2"/>
  <c r="I66" i="2"/>
  <c r="J66" i="2"/>
  <c r="K66" i="2"/>
  <c r="N66" i="2"/>
  <c r="B67" i="2"/>
  <c r="C67" i="2"/>
  <c r="E67" i="2"/>
  <c r="F67" i="2"/>
  <c r="G67" i="2"/>
  <c r="H67" i="2"/>
  <c r="I67" i="2"/>
  <c r="J67" i="2"/>
  <c r="K67" i="2"/>
  <c r="B68" i="2"/>
  <c r="C68" i="2"/>
  <c r="E68" i="2"/>
  <c r="F68" i="2"/>
  <c r="G68" i="2"/>
  <c r="H68" i="2"/>
  <c r="I68" i="2"/>
  <c r="J68" i="2"/>
  <c r="K68" i="2"/>
  <c r="N68" i="2"/>
  <c r="B69" i="2"/>
  <c r="C69" i="2"/>
  <c r="E69" i="2"/>
  <c r="F69" i="2"/>
  <c r="G69" i="2"/>
  <c r="H69" i="2"/>
  <c r="I69" i="2"/>
  <c r="J69" i="2"/>
  <c r="K69" i="2"/>
  <c r="N69" i="2"/>
  <c r="B70" i="2"/>
  <c r="C70" i="2"/>
  <c r="E70" i="2"/>
  <c r="F70" i="2"/>
  <c r="G70" i="2"/>
  <c r="H70" i="2"/>
  <c r="I70" i="2"/>
  <c r="J70" i="2"/>
  <c r="K70" i="2"/>
  <c r="B71" i="2"/>
  <c r="C71" i="2"/>
  <c r="E71" i="2"/>
  <c r="F71" i="2"/>
  <c r="G71" i="2"/>
  <c r="H71" i="2"/>
  <c r="I71" i="2"/>
  <c r="J71" i="2"/>
  <c r="K71" i="2"/>
  <c r="N71" i="2"/>
  <c r="B72" i="2"/>
  <c r="C72" i="2"/>
  <c r="E72" i="2"/>
  <c r="F72" i="2"/>
  <c r="G72" i="2"/>
  <c r="H72" i="2"/>
  <c r="I72" i="2"/>
  <c r="J72" i="2"/>
  <c r="K72" i="2"/>
  <c r="N72" i="2"/>
  <c r="B73" i="2"/>
  <c r="C73" i="2"/>
  <c r="E73" i="2"/>
  <c r="F73" i="2"/>
  <c r="G73" i="2"/>
  <c r="H73" i="2"/>
  <c r="I73" i="2"/>
  <c r="J73" i="2"/>
  <c r="K73" i="2"/>
  <c r="B74" i="2"/>
  <c r="C74" i="2"/>
  <c r="E74" i="2"/>
  <c r="F74" i="2"/>
  <c r="G74" i="2"/>
  <c r="H74" i="2"/>
  <c r="I74" i="2"/>
  <c r="J74" i="2"/>
  <c r="K74" i="2"/>
  <c r="N74" i="2"/>
  <c r="B75" i="2"/>
  <c r="C75" i="2"/>
  <c r="E75" i="2"/>
  <c r="F75" i="2"/>
  <c r="G75" i="2"/>
  <c r="H75" i="2"/>
  <c r="I75" i="2"/>
  <c r="J75" i="2"/>
  <c r="K75" i="2"/>
  <c r="B76" i="2"/>
  <c r="C76" i="2"/>
  <c r="E76" i="2"/>
  <c r="F76" i="2"/>
  <c r="G76" i="2"/>
  <c r="H76" i="2"/>
  <c r="I76" i="2"/>
  <c r="J76" i="2"/>
  <c r="K76" i="2"/>
  <c r="N76" i="2"/>
  <c r="B77" i="2"/>
  <c r="C77" i="2"/>
  <c r="E77" i="2"/>
  <c r="F77" i="2"/>
  <c r="G77" i="2"/>
  <c r="H77" i="2"/>
  <c r="I77" i="2"/>
  <c r="J77" i="2"/>
  <c r="K77" i="2"/>
  <c r="N77" i="2"/>
  <c r="B78" i="2"/>
  <c r="C78" i="2"/>
  <c r="E78" i="2"/>
  <c r="F78" i="2"/>
  <c r="G78" i="2"/>
  <c r="H78" i="2"/>
  <c r="I78" i="2"/>
  <c r="J78" i="2"/>
  <c r="K78" i="2"/>
  <c r="B79" i="2"/>
  <c r="C79" i="2"/>
  <c r="E79" i="2"/>
  <c r="F79" i="2"/>
  <c r="G79" i="2"/>
  <c r="H79" i="2"/>
  <c r="I79" i="2"/>
  <c r="J79" i="2"/>
  <c r="K79" i="2"/>
  <c r="N79" i="2"/>
  <c r="B80" i="2"/>
  <c r="C80" i="2"/>
  <c r="E80" i="2"/>
  <c r="F80" i="2"/>
  <c r="G80" i="2"/>
  <c r="H80" i="2"/>
  <c r="I80" i="2"/>
  <c r="J80" i="2"/>
  <c r="K80" i="2"/>
  <c r="N80" i="2"/>
  <c r="B81" i="2"/>
  <c r="C81" i="2"/>
  <c r="E81" i="2"/>
  <c r="F81" i="2"/>
  <c r="G81" i="2"/>
  <c r="H81" i="2"/>
  <c r="I81" i="2"/>
  <c r="J81" i="2"/>
  <c r="K81" i="2"/>
  <c r="B82" i="2"/>
  <c r="C82" i="2"/>
  <c r="E82" i="2"/>
  <c r="F82" i="2"/>
  <c r="G82" i="2"/>
  <c r="H82" i="2"/>
  <c r="I82" i="2"/>
  <c r="J82" i="2"/>
  <c r="K82" i="2"/>
  <c r="N82" i="2"/>
  <c r="B83" i="2"/>
  <c r="C83" i="2"/>
  <c r="E83" i="2"/>
  <c r="F83" i="2"/>
  <c r="G83" i="2"/>
  <c r="H83" i="2"/>
  <c r="I83" i="2"/>
  <c r="J83" i="2"/>
  <c r="K83" i="2"/>
  <c r="A84" i="2"/>
  <c r="B84" i="2"/>
  <c r="C84" i="2"/>
  <c r="E84" i="2"/>
  <c r="F84" i="2"/>
  <c r="G84" i="2"/>
  <c r="H84" i="2"/>
  <c r="I84" i="2"/>
  <c r="J84" i="2"/>
  <c r="K84" i="2"/>
  <c r="N84" i="2"/>
  <c r="A85" i="2"/>
  <c r="B85" i="2"/>
  <c r="C85" i="2"/>
  <c r="E85" i="2"/>
  <c r="F85" i="2"/>
  <c r="G85" i="2"/>
  <c r="H85" i="2"/>
  <c r="I85" i="2"/>
  <c r="J85" i="2"/>
  <c r="K85" i="2"/>
  <c r="N85" i="2"/>
  <c r="A86" i="2"/>
  <c r="B86" i="2"/>
  <c r="C86" i="2"/>
  <c r="E86" i="2"/>
  <c r="F86" i="2"/>
  <c r="G86" i="2"/>
  <c r="H86" i="2"/>
  <c r="I86" i="2"/>
  <c r="J86" i="2"/>
  <c r="K86" i="2"/>
  <c r="N86" i="2"/>
  <c r="A87" i="2"/>
  <c r="B87" i="2"/>
  <c r="C87" i="2"/>
  <c r="E87" i="2"/>
  <c r="F87" i="2"/>
  <c r="G87" i="2"/>
  <c r="H87" i="2"/>
  <c r="I87" i="2"/>
  <c r="J87" i="2"/>
  <c r="K87" i="2"/>
  <c r="A88" i="2"/>
  <c r="B88" i="2"/>
  <c r="C88" i="2"/>
  <c r="E88" i="2"/>
  <c r="F88" i="2"/>
  <c r="G88" i="2"/>
  <c r="H88" i="2"/>
  <c r="I88" i="2"/>
  <c r="J88" i="2"/>
  <c r="K88" i="2"/>
  <c r="A89" i="2"/>
  <c r="B89" i="2"/>
  <c r="C89" i="2"/>
  <c r="E89" i="2"/>
  <c r="F89" i="2"/>
  <c r="G89" i="2"/>
  <c r="H89" i="2"/>
  <c r="I89" i="2"/>
  <c r="J89" i="2"/>
  <c r="K89" i="2"/>
  <c r="N89" i="2"/>
  <c r="A90" i="2"/>
  <c r="B90" i="2"/>
  <c r="C90" i="2"/>
  <c r="E90" i="2"/>
  <c r="F90" i="2"/>
  <c r="G90" i="2"/>
  <c r="H90" i="2"/>
  <c r="I90" i="2"/>
  <c r="J90" i="2"/>
  <c r="K90" i="2"/>
  <c r="N90" i="2"/>
  <c r="A91" i="2"/>
  <c r="B91" i="2"/>
  <c r="C91" i="2"/>
  <c r="E91" i="2"/>
  <c r="F91" i="2"/>
  <c r="G91" i="2"/>
  <c r="H91" i="2"/>
  <c r="I91" i="2"/>
  <c r="J91" i="2"/>
  <c r="K91" i="2"/>
  <c r="A92" i="2"/>
  <c r="B92" i="2"/>
  <c r="C92" i="2"/>
  <c r="E92" i="2"/>
  <c r="F92" i="2"/>
  <c r="G92" i="2"/>
  <c r="H92" i="2"/>
  <c r="I92" i="2"/>
  <c r="J92" i="2"/>
  <c r="K92" i="2"/>
  <c r="N92" i="2"/>
  <c r="A93" i="2"/>
  <c r="B93" i="2"/>
  <c r="C93" i="2"/>
  <c r="E93" i="2"/>
  <c r="F93" i="2"/>
  <c r="G93" i="2"/>
  <c r="H93" i="2"/>
  <c r="I93" i="2"/>
  <c r="J93" i="2"/>
  <c r="K93" i="2"/>
  <c r="N93" i="2"/>
  <c r="A94" i="2"/>
  <c r="B94" i="2"/>
  <c r="C94" i="2"/>
  <c r="E94" i="2"/>
  <c r="F94" i="2"/>
  <c r="G94" i="2"/>
  <c r="H94" i="2"/>
  <c r="I94" i="2"/>
  <c r="J94" i="2"/>
  <c r="K94" i="2"/>
  <c r="N94" i="2"/>
  <c r="A95" i="2"/>
  <c r="B95" i="2"/>
  <c r="C95" i="2"/>
  <c r="E95" i="2"/>
  <c r="F95" i="2"/>
  <c r="G95" i="2"/>
  <c r="H95" i="2"/>
  <c r="I95" i="2"/>
  <c r="J95" i="2"/>
  <c r="K95" i="2"/>
  <c r="A96" i="2"/>
  <c r="B96" i="2"/>
  <c r="C96" i="2"/>
  <c r="E96" i="2"/>
  <c r="F96" i="2"/>
  <c r="G96" i="2"/>
  <c r="H96" i="2"/>
  <c r="I96" i="2"/>
  <c r="J96" i="2"/>
  <c r="K96" i="2"/>
  <c r="A97" i="2"/>
  <c r="B97" i="2"/>
  <c r="C97" i="2"/>
  <c r="E97" i="2"/>
  <c r="F97" i="2"/>
  <c r="G97" i="2"/>
  <c r="H97" i="2"/>
  <c r="I97" i="2"/>
  <c r="J97" i="2"/>
  <c r="K97" i="2"/>
  <c r="N97" i="2"/>
  <c r="A98" i="2"/>
  <c r="B98" i="2"/>
  <c r="C98" i="2"/>
  <c r="E98" i="2"/>
  <c r="F98" i="2"/>
  <c r="G98" i="2"/>
  <c r="H98" i="2"/>
  <c r="I98" i="2"/>
  <c r="J98" i="2"/>
  <c r="K98" i="2"/>
  <c r="N98" i="2"/>
  <c r="A99" i="2"/>
  <c r="B99" i="2"/>
  <c r="C99" i="2"/>
  <c r="E99" i="2"/>
  <c r="F99" i="2"/>
  <c r="G99" i="2"/>
  <c r="H99" i="2"/>
  <c r="I99" i="2"/>
  <c r="J99" i="2"/>
  <c r="K99" i="2"/>
  <c r="A100" i="2"/>
  <c r="B100" i="2"/>
  <c r="C100" i="2"/>
  <c r="E100" i="2"/>
  <c r="F100" i="2"/>
  <c r="G100" i="2"/>
  <c r="H100" i="2"/>
  <c r="I100" i="2"/>
  <c r="J100" i="2"/>
  <c r="K100" i="2"/>
  <c r="N100" i="2"/>
  <c r="A101" i="2"/>
  <c r="B101" i="2"/>
  <c r="C101" i="2"/>
  <c r="E101" i="2"/>
  <c r="F101" i="2"/>
  <c r="G101" i="2"/>
  <c r="H101" i="2"/>
  <c r="I101" i="2"/>
  <c r="J101" i="2"/>
  <c r="K101" i="2"/>
  <c r="N101" i="2"/>
  <c r="A102" i="2"/>
  <c r="B102" i="2"/>
  <c r="C102" i="2"/>
  <c r="E102" i="2"/>
  <c r="F102" i="2"/>
  <c r="G102" i="2"/>
  <c r="H102" i="2"/>
  <c r="I102" i="2"/>
  <c r="J102" i="2"/>
  <c r="K102" i="2"/>
  <c r="N102" i="2"/>
  <c r="A103" i="2"/>
  <c r="B103" i="2"/>
  <c r="C103" i="2"/>
  <c r="E103" i="2"/>
  <c r="F103" i="2"/>
  <c r="G103" i="2"/>
  <c r="H103" i="2"/>
  <c r="I103" i="2"/>
  <c r="J103" i="2"/>
  <c r="K103" i="2"/>
  <c r="A104" i="2"/>
  <c r="B104" i="2"/>
  <c r="C104" i="2"/>
  <c r="E104" i="2"/>
  <c r="F104" i="2"/>
  <c r="G104" i="2"/>
  <c r="H104" i="2"/>
  <c r="I104" i="2"/>
  <c r="J104" i="2"/>
  <c r="K104" i="2"/>
  <c r="A105" i="2"/>
  <c r="B105" i="2"/>
  <c r="C105" i="2"/>
  <c r="E105" i="2"/>
  <c r="F105" i="2"/>
  <c r="G105" i="2"/>
  <c r="H105" i="2"/>
  <c r="I105" i="2"/>
  <c r="J105" i="2"/>
  <c r="K105" i="2"/>
  <c r="N105" i="2"/>
  <c r="A106" i="2"/>
  <c r="B106" i="2"/>
  <c r="C106" i="2"/>
  <c r="E106" i="2"/>
  <c r="F106" i="2"/>
  <c r="G106" i="2"/>
  <c r="H106" i="2"/>
  <c r="I106" i="2"/>
  <c r="J106" i="2"/>
  <c r="K106" i="2"/>
  <c r="N106" i="2"/>
  <c r="A107" i="2"/>
  <c r="B107" i="2"/>
  <c r="C107" i="2"/>
  <c r="E107" i="2"/>
  <c r="F107" i="2"/>
  <c r="G107" i="2"/>
  <c r="H107" i="2"/>
  <c r="I107" i="2"/>
  <c r="J107" i="2"/>
  <c r="K107" i="2"/>
  <c r="A108" i="2"/>
  <c r="B108" i="2"/>
  <c r="C108" i="2"/>
  <c r="E108" i="2"/>
  <c r="F108" i="2"/>
  <c r="G108" i="2"/>
  <c r="H108" i="2"/>
  <c r="I108" i="2"/>
  <c r="J108" i="2"/>
  <c r="K108" i="2"/>
  <c r="N108" i="2"/>
  <c r="A109" i="2"/>
  <c r="B109" i="2"/>
  <c r="C109" i="2"/>
  <c r="E109" i="2"/>
  <c r="F109" i="2"/>
  <c r="G109" i="2"/>
  <c r="H109" i="2"/>
  <c r="I109" i="2"/>
  <c r="J109" i="2"/>
  <c r="K109" i="2"/>
  <c r="N109" i="2"/>
  <c r="A110" i="2"/>
  <c r="B110" i="2"/>
  <c r="C110" i="2"/>
  <c r="E110" i="2"/>
  <c r="F110" i="2"/>
  <c r="G110" i="2"/>
  <c r="H110" i="2"/>
  <c r="I110" i="2"/>
  <c r="J110" i="2"/>
  <c r="K110" i="2"/>
  <c r="N110" i="2"/>
  <c r="A111" i="2"/>
  <c r="B111" i="2"/>
  <c r="C111" i="2"/>
  <c r="E111" i="2"/>
  <c r="F111" i="2"/>
  <c r="G111" i="2"/>
  <c r="H111" i="2"/>
  <c r="I111" i="2"/>
  <c r="J111" i="2"/>
  <c r="K111" i="2"/>
  <c r="A112" i="2"/>
  <c r="B112" i="2"/>
  <c r="C112" i="2"/>
  <c r="E112" i="2"/>
  <c r="F112" i="2"/>
  <c r="G112" i="2"/>
  <c r="H112" i="2"/>
  <c r="I112" i="2"/>
  <c r="J112" i="2"/>
  <c r="K112" i="2"/>
  <c r="A113" i="2"/>
  <c r="B113" i="2"/>
  <c r="C113" i="2"/>
  <c r="E113" i="2"/>
  <c r="F113" i="2"/>
  <c r="G113" i="2"/>
  <c r="H113" i="2"/>
  <c r="I113" i="2"/>
  <c r="J113" i="2"/>
  <c r="K113" i="2"/>
  <c r="N113" i="2"/>
  <c r="A114" i="2"/>
  <c r="B114" i="2"/>
  <c r="C114" i="2"/>
  <c r="E114" i="2"/>
  <c r="F114" i="2"/>
  <c r="G114" i="2"/>
  <c r="H114" i="2"/>
  <c r="I114" i="2"/>
  <c r="J114" i="2"/>
  <c r="K114" i="2"/>
  <c r="N114" i="2"/>
  <c r="A115" i="2"/>
  <c r="B115" i="2"/>
  <c r="C115" i="2"/>
  <c r="E115" i="2"/>
  <c r="F115" i="2"/>
  <c r="G115" i="2"/>
  <c r="H115" i="2"/>
  <c r="I115" i="2"/>
  <c r="J115" i="2"/>
  <c r="K115" i="2"/>
  <c r="A116" i="2"/>
  <c r="B116" i="2"/>
  <c r="C116" i="2"/>
  <c r="E116" i="2"/>
  <c r="F116" i="2"/>
  <c r="G116" i="2"/>
  <c r="H116" i="2"/>
  <c r="I116" i="2"/>
  <c r="J116" i="2"/>
  <c r="K116" i="2"/>
  <c r="N116" i="2"/>
  <c r="A117" i="2"/>
  <c r="B117" i="2"/>
  <c r="C117" i="2"/>
  <c r="E117" i="2"/>
  <c r="F117" i="2"/>
  <c r="G117" i="2"/>
  <c r="H117" i="2"/>
  <c r="I117" i="2"/>
  <c r="J117" i="2"/>
  <c r="K117" i="2"/>
  <c r="N117" i="2"/>
  <c r="A118" i="2"/>
  <c r="B118" i="2"/>
  <c r="C118" i="2"/>
  <c r="E118" i="2"/>
  <c r="F118" i="2"/>
  <c r="G118" i="2"/>
  <c r="H118" i="2"/>
  <c r="I118" i="2"/>
  <c r="J118" i="2"/>
  <c r="K118" i="2"/>
  <c r="N118" i="2"/>
  <c r="A119" i="2"/>
  <c r="B119" i="2"/>
  <c r="C119" i="2"/>
  <c r="E119" i="2"/>
  <c r="F119" i="2"/>
  <c r="G119" i="2"/>
  <c r="H119" i="2"/>
  <c r="I119" i="2"/>
  <c r="J119" i="2"/>
  <c r="K119" i="2"/>
  <c r="A120" i="2"/>
  <c r="B120" i="2"/>
  <c r="C120" i="2"/>
  <c r="E120" i="2"/>
  <c r="F120" i="2"/>
  <c r="G120" i="2"/>
  <c r="H120" i="2"/>
  <c r="I120" i="2"/>
  <c r="J120" i="2"/>
  <c r="K120" i="2"/>
  <c r="A121" i="2"/>
  <c r="B121" i="2"/>
  <c r="C121" i="2"/>
  <c r="E121" i="2"/>
  <c r="F121" i="2"/>
  <c r="G121" i="2"/>
  <c r="H121" i="2"/>
  <c r="I121" i="2"/>
  <c r="J121" i="2"/>
  <c r="K121" i="2"/>
  <c r="N121" i="2"/>
  <c r="A122" i="2"/>
  <c r="B122" i="2"/>
  <c r="C122" i="2"/>
  <c r="E122" i="2"/>
  <c r="F122" i="2"/>
  <c r="G122" i="2"/>
  <c r="H122" i="2"/>
  <c r="I122" i="2"/>
  <c r="J122" i="2"/>
  <c r="K122" i="2"/>
  <c r="N122" i="2"/>
  <c r="A123" i="2"/>
  <c r="B123" i="2"/>
  <c r="C123" i="2"/>
  <c r="E123" i="2"/>
  <c r="F123" i="2"/>
  <c r="G123" i="2"/>
  <c r="H123" i="2"/>
  <c r="I123" i="2"/>
  <c r="J123" i="2"/>
  <c r="K123" i="2"/>
  <c r="A124" i="2"/>
  <c r="B124" i="2"/>
  <c r="C124" i="2"/>
  <c r="E124" i="2"/>
  <c r="F124" i="2"/>
  <c r="G124" i="2"/>
  <c r="H124" i="2"/>
  <c r="I124" i="2"/>
  <c r="J124" i="2"/>
  <c r="K124" i="2"/>
  <c r="N124" i="2"/>
  <c r="A125" i="2"/>
  <c r="B125" i="2"/>
  <c r="C125" i="2"/>
  <c r="E125" i="2"/>
  <c r="F125" i="2"/>
  <c r="G125" i="2"/>
  <c r="H125" i="2"/>
  <c r="I125" i="2"/>
  <c r="J125" i="2"/>
  <c r="K125" i="2"/>
  <c r="N125" i="2"/>
  <c r="A126" i="2"/>
  <c r="B126" i="2"/>
  <c r="C126" i="2"/>
  <c r="E126" i="2"/>
  <c r="F126" i="2"/>
  <c r="G126" i="2"/>
  <c r="H126" i="2"/>
  <c r="I126" i="2"/>
  <c r="J126" i="2"/>
  <c r="K126" i="2"/>
  <c r="N126" i="2"/>
  <c r="A127" i="2"/>
  <c r="B127" i="2"/>
  <c r="C127" i="2"/>
  <c r="E127" i="2"/>
  <c r="F127" i="2"/>
  <c r="G127" i="2"/>
  <c r="H127" i="2"/>
  <c r="I127" i="2"/>
  <c r="J127" i="2"/>
  <c r="K127" i="2"/>
  <c r="A128" i="2"/>
  <c r="K128" i="2"/>
  <c r="R128" i="2"/>
  <c r="R130" i="2" s="1"/>
  <c r="N128" i="2" l="1"/>
  <c r="A55" i="2"/>
  <c r="A54" i="3"/>
  <c r="A61" i="3"/>
  <c r="A62" i="2"/>
  <c r="N42" i="2"/>
  <c r="N47" i="2" s="1"/>
  <c r="A54" i="2"/>
  <c r="A56" i="2" l="1"/>
  <c r="A55" i="3"/>
  <c r="N132" i="2"/>
  <c r="N130" i="2"/>
  <c r="A62" i="3"/>
  <c r="A63" i="2"/>
  <c r="A64" i="2" l="1"/>
  <c r="A63" i="3"/>
  <c r="A56" i="3"/>
  <c r="A58" i="2" s="1"/>
  <c r="A57" i="2"/>
  <c r="A64" i="3" l="1"/>
  <c r="A65" i="2"/>
  <c r="A66" i="2" l="1"/>
  <c r="A65" i="3"/>
  <c r="A67" i="2" l="1"/>
  <c r="A66" i="3"/>
  <c r="A68" i="2" l="1"/>
  <c r="A67" i="3"/>
  <c r="A69" i="2" l="1"/>
  <c r="A68" i="3"/>
  <c r="A70" i="2" l="1"/>
  <c r="A69" i="3"/>
  <c r="A71" i="2" l="1"/>
  <c r="A70" i="3"/>
  <c r="A72" i="2" l="1"/>
  <c r="A71" i="3"/>
  <c r="A72" i="3" l="1"/>
  <c r="A73" i="2"/>
  <c r="A74" i="2" l="1"/>
  <c r="A73" i="3"/>
  <c r="A75" i="2" l="1"/>
  <c r="A74" i="3"/>
  <c r="A76" i="2" l="1"/>
  <c r="A75" i="3"/>
  <c r="A77" i="2" l="1"/>
  <c r="A76" i="3"/>
  <c r="A78" i="2" l="1"/>
  <c r="A77" i="3"/>
  <c r="A78" i="3" l="1"/>
  <c r="A79" i="2"/>
  <c r="A79" i="3" l="1"/>
  <c r="A80" i="2"/>
  <c r="A80" i="3" l="1"/>
  <c r="A81" i="2"/>
  <c r="A82" i="2" l="1"/>
  <c r="A81" i="3"/>
  <c r="A83" i="2" s="1"/>
</calcChain>
</file>

<file path=xl/comments1.xml><?xml version="1.0" encoding="utf-8"?>
<comments xmlns="http://schemas.openxmlformats.org/spreadsheetml/2006/main">
  <authors>
    <author>kharris2</author>
    <author>mbarrett</author>
  </authors>
  <commentList>
    <comment ref="B14" authorId="0" shapeId="0">
      <text>
        <r>
          <rPr>
            <b/>
            <sz val="8"/>
            <color indexed="81"/>
            <rFont val="Tahoma"/>
          </rPr>
          <t>kharris2:</t>
        </r>
        <r>
          <rPr>
            <sz val="8"/>
            <color indexed="81"/>
            <rFont val="Tahoma"/>
          </rPr>
          <t xml:space="preserve">
also World Color</t>
        </r>
      </text>
    </comment>
    <comment ref="B52" authorId="1" shapeId="0">
      <text>
        <r>
          <rPr>
            <b/>
            <sz val="8"/>
            <color indexed="81"/>
            <rFont val="Tahoma"/>
          </rPr>
          <t>mbarrett: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>American Stores owns Albertson's. Contract is with Albertson's,</t>
        </r>
      </text>
    </comment>
    <comment ref="B68" authorId="1" shapeId="0">
      <text>
        <r>
          <rPr>
            <b/>
            <sz val="8"/>
            <color indexed="81"/>
            <rFont val="Tahoma"/>
          </rPr>
          <t>mbarrett: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>Darden and GMRI are the same. We have documentation to validate.</t>
        </r>
      </text>
    </comment>
  </commentList>
</comments>
</file>

<file path=xl/sharedStrings.xml><?xml version="1.0" encoding="utf-8"?>
<sst xmlns="http://schemas.openxmlformats.org/spreadsheetml/2006/main" count="1547" uniqueCount="309">
  <si>
    <t>PROJECT PHOENIX</t>
  </si>
  <si>
    <t>CONTRACT MASTER INDEX</t>
  </si>
  <si>
    <t>REQUIRED MASTER DATA</t>
  </si>
  <si>
    <t>INITIALLY FOR PHASE I *</t>
  </si>
  <si>
    <t>CONTRACT REVIEW</t>
  </si>
  <si>
    <t>SERVICE MGR/</t>
  </si>
  <si>
    <t>ACCOUNT</t>
  </si>
  <si>
    <t>MODEL/BOOK</t>
  </si>
  <si>
    <t>DEAL MGMT</t>
  </si>
  <si>
    <t>DSM</t>
  </si>
  <si>
    <t xml:space="preserve">LEGAL </t>
  </si>
  <si>
    <t>TRANSACTION SUPPORT</t>
  </si>
  <si>
    <t>3/5 page</t>
  </si>
  <si>
    <t xml:space="preserve">REVENUE </t>
  </si>
  <si>
    <t>COPIES OF</t>
  </si>
  <si>
    <t>DEEP DIVE</t>
  </si>
  <si>
    <t xml:space="preserve">CONSUMPTION </t>
  </si>
  <si>
    <t>CUSTOMER</t>
  </si>
  <si>
    <t xml:space="preserve">DEAL TYPE </t>
  </si>
  <si>
    <t>LEAD</t>
  </si>
  <si>
    <t>ORIGINATION</t>
  </si>
  <si>
    <t>MANAGER</t>
  </si>
  <si>
    <t>CONTACT</t>
  </si>
  <si>
    <t>CONTRACT</t>
  </si>
  <si>
    <t>AMENDMENTS</t>
  </si>
  <si>
    <t>SITE LIST</t>
  </si>
  <si>
    <t>TAF/DASH</t>
  </si>
  <si>
    <t>k overview</t>
  </si>
  <si>
    <t>STATUS</t>
  </si>
  <si>
    <t>INVOICES</t>
  </si>
  <si>
    <t>SUMMARY</t>
  </si>
  <si>
    <t>DATA</t>
  </si>
  <si>
    <t>Commodity</t>
  </si>
  <si>
    <t>Steve Swain</t>
  </si>
  <si>
    <t>Becky Brakke</t>
  </si>
  <si>
    <t>Javier Gallo</t>
  </si>
  <si>
    <t>Ken Lee</t>
  </si>
  <si>
    <t>Casey Ragsdale</t>
  </si>
  <si>
    <t>Jim Keller</t>
  </si>
  <si>
    <t>Nina Nguyen</t>
  </si>
  <si>
    <t>X</t>
  </si>
  <si>
    <t>NA</t>
  </si>
  <si>
    <t>Outsource</t>
  </si>
  <si>
    <t>Rob Smith</t>
  </si>
  <si>
    <t>Tim Novacyk</t>
  </si>
  <si>
    <t>Mike Kim</t>
  </si>
  <si>
    <t>Andre Gibson</t>
  </si>
  <si>
    <t>Mike Smith</t>
  </si>
  <si>
    <t>Chase</t>
  </si>
  <si>
    <t>Cindy Stephens</t>
  </si>
  <si>
    <t>Dag Joraholmen</t>
  </si>
  <si>
    <t>Jodi Thrasher</t>
  </si>
  <si>
    <t>Eli Lilly</t>
  </si>
  <si>
    <t>Edith Cross</t>
  </si>
  <si>
    <t>Whitney Fox</t>
  </si>
  <si>
    <t>Peter D'Lassandro</t>
  </si>
  <si>
    <t xml:space="preserve">Dickson Koo </t>
  </si>
  <si>
    <t>Steve Nguyen</t>
  </si>
  <si>
    <t>Tarek Dou-Saada</t>
  </si>
  <si>
    <t>David Saindon</t>
  </si>
  <si>
    <t>IBM</t>
  </si>
  <si>
    <t>Todd Perry</t>
  </si>
  <si>
    <t>Ben Smith</t>
  </si>
  <si>
    <t>Jeff Nieland</t>
  </si>
  <si>
    <t>Owens (includes Canada)</t>
  </si>
  <si>
    <t>Brad Morse</t>
  </si>
  <si>
    <t>Lisa Polk</t>
  </si>
  <si>
    <t>B Kortes</t>
  </si>
  <si>
    <t>April Wu</t>
  </si>
  <si>
    <t>Rajesh Dhir</t>
  </si>
  <si>
    <t>Packaged Ice</t>
  </si>
  <si>
    <t>Scott Vonderheide</t>
  </si>
  <si>
    <t>Michell Faust</t>
  </si>
  <si>
    <t>Tim Sundel</t>
  </si>
  <si>
    <t>Pilkington (includes Rossford, OH)</t>
  </si>
  <si>
    <t>Barbara Kortes</t>
  </si>
  <si>
    <t>Dickson Koo</t>
  </si>
  <si>
    <t>Ed Essandoh</t>
  </si>
  <si>
    <t>Polaroid</t>
  </si>
  <si>
    <t>Lacretia Davenport</t>
  </si>
  <si>
    <t>Debra Blake</t>
  </si>
  <si>
    <t>Chris Wheeler</t>
  </si>
  <si>
    <t>Marianne Castano</t>
  </si>
  <si>
    <t>Quebecor</t>
  </si>
  <si>
    <t>Rogers Herndon</t>
  </si>
  <si>
    <t>Bob Clifford</t>
  </si>
  <si>
    <t>Chad Corbit</t>
  </si>
  <si>
    <t>Michelle Maynard</t>
  </si>
  <si>
    <t>Rite Aid</t>
  </si>
  <si>
    <t>No one (purchased from PG&amp;E)</t>
  </si>
  <si>
    <t>Terry Donovan</t>
  </si>
  <si>
    <t>J Paul Oxer</t>
  </si>
  <si>
    <t>Nat MacAdams</t>
  </si>
  <si>
    <t>John Mackel</t>
  </si>
  <si>
    <t>Kristin Griffin</t>
  </si>
  <si>
    <t>Pedro Man</t>
  </si>
  <si>
    <t>Bill Rapp</t>
  </si>
  <si>
    <t>Kevin Boudreaux</t>
  </si>
  <si>
    <t>C Allured</t>
  </si>
  <si>
    <t>Joe Capasso</t>
  </si>
  <si>
    <t>Tyco</t>
  </si>
  <si>
    <t>Florence Zoes</t>
  </si>
  <si>
    <t>Scott Layne</t>
  </si>
  <si>
    <t>Debbie Asmus</t>
  </si>
  <si>
    <t>UC/CSU</t>
  </si>
  <si>
    <t>Tom Riley</t>
  </si>
  <si>
    <t>Andy Wu</t>
  </si>
  <si>
    <t>BICCGeneral/General Cable</t>
  </si>
  <si>
    <t>Rhonda Short</t>
  </si>
  <si>
    <t>Steve Swerdloff</t>
  </si>
  <si>
    <t>Franco Cuminato</t>
  </si>
  <si>
    <t>GGP</t>
  </si>
  <si>
    <t>Victor Chael</t>
  </si>
  <si>
    <t>Jeff Cobb</t>
  </si>
  <si>
    <t>Infomart</t>
  </si>
  <si>
    <t>Vladimir Gorny</t>
  </si>
  <si>
    <t>Nikita Harris</t>
  </si>
  <si>
    <t>Peter Johnston</t>
  </si>
  <si>
    <t>JC Penney</t>
  </si>
  <si>
    <t>Chris Copass</t>
  </si>
  <si>
    <t>Bill Douglass</t>
  </si>
  <si>
    <t>Humberto Cubillos</t>
  </si>
  <si>
    <t>Kaiser Healthcare</t>
  </si>
  <si>
    <t>Lucent</t>
  </si>
  <si>
    <t>Michael O Brown</t>
  </si>
  <si>
    <t>Matt Guin</t>
  </si>
  <si>
    <t>Macerich</t>
  </si>
  <si>
    <t>Brent Edwards</t>
  </si>
  <si>
    <t>Catherine Simoes</t>
  </si>
  <si>
    <t>Molded Fiber Glass</t>
  </si>
  <si>
    <t>Terry Lacy</t>
  </si>
  <si>
    <t>Ocean Spray Cranberries, Inc.</t>
  </si>
  <si>
    <t>Owens Illinois</t>
  </si>
  <si>
    <t>Tony Valenzuela</t>
  </si>
  <si>
    <t>Ursula Brenner</t>
  </si>
  <si>
    <t>Prudential</t>
  </si>
  <si>
    <t>Quaker</t>
  </si>
  <si>
    <t>Rob Krotee</t>
  </si>
  <si>
    <t>John Tickell</t>
  </si>
  <si>
    <t>Jerald Surface</t>
  </si>
  <si>
    <t>Rich Product</t>
  </si>
  <si>
    <t>Richard Hannum</t>
  </si>
  <si>
    <t>John Nanof</t>
  </si>
  <si>
    <t>Ridge Tool</t>
  </si>
  <si>
    <t>Steve Beck</t>
  </si>
  <si>
    <t>Saks</t>
  </si>
  <si>
    <t>Bryan Gee</t>
  </si>
  <si>
    <t>Sonoco</t>
  </si>
  <si>
    <t>Chris Riley</t>
  </si>
  <si>
    <t>Starwood</t>
  </si>
  <si>
    <t>Kevin Covack</t>
  </si>
  <si>
    <t>% of contracts received</t>
  </si>
  <si>
    <t>Other</t>
  </si>
  <si>
    <t>Air Products and Chemicals, Inc.</t>
  </si>
  <si>
    <t>Albertson's</t>
  </si>
  <si>
    <t>American Electric Commodity</t>
  </si>
  <si>
    <t>American Stores</t>
  </si>
  <si>
    <t>Applied Material</t>
  </si>
  <si>
    <t>Aquila Energy</t>
  </si>
  <si>
    <t>Atlantic Health</t>
  </si>
  <si>
    <t>Beth Israel</t>
  </si>
  <si>
    <t>Jeanette Reese</t>
  </si>
  <si>
    <t>Blue Diamond Materials Div. / Sully Miller Contr.</t>
  </si>
  <si>
    <t>Bridgestone Firestone</t>
  </si>
  <si>
    <t>Burger King</t>
  </si>
  <si>
    <t>Catholic Health East</t>
  </si>
  <si>
    <t>CCL</t>
  </si>
  <si>
    <t>Checker</t>
  </si>
  <si>
    <t>Cisco</t>
  </si>
  <si>
    <t>Columbia Gas Transmission</t>
  </si>
  <si>
    <t>Compaq</t>
  </si>
  <si>
    <t>Connect Energy Services, Inc.</t>
  </si>
  <si>
    <t>Crossroads</t>
  </si>
  <si>
    <t>Darden Restaurants</t>
  </si>
  <si>
    <t>DESC - Nellis</t>
  </si>
  <si>
    <t>Developer's Funding Co.</t>
  </si>
  <si>
    <t>Dominion Transmission</t>
  </si>
  <si>
    <t>Duke Energy Trading &amp; Marketing, LLC</t>
  </si>
  <si>
    <t>Durst</t>
  </si>
  <si>
    <t>Dynegy</t>
  </si>
  <si>
    <t>Enron Compression Services</t>
  </si>
  <si>
    <t>Enserch Energy</t>
  </si>
  <si>
    <t>Equity Office</t>
  </si>
  <si>
    <t>Martinez</t>
  </si>
  <si>
    <t>Family Restaurants</t>
  </si>
  <si>
    <t>Fidelity</t>
  </si>
  <si>
    <t>Gisselle Rohmer</t>
  </si>
  <si>
    <t>Gen Probe</t>
  </si>
  <si>
    <t>Genentech Inc</t>
  </si>
  <si>
    <t>Glen-Gery Corporation</t>
  </si>
  <si>
    <t>Graniterock Company</t>
  </si>
  <si>
    <t>GSA</t>
  </si>
  <si>
    <t>Homestake Mining</t>
  </si>
  <si>
    <t xml:space="preserve">Hyatt </t>
  </si>
  <si>
    <t>Illinois State</t>
  </si>
  <si>
    <t>International Paper</t>
  </si>
  <si>
    <t>Irvine</t>
  </si>
  <si>
    <t>Kellogg -  Pace Energy</t>
  </si>
  <si>
    <t>Lam Research</t>
  </si>
  <si>
    <t>Marathon</t>
  </si>
  <si>
    <t>McDonalds</t>
  </si>
  <si>
    <t>MRT Transport #434</t>
  </si>
  <si>
    <t>New Commodity Company</t>
  </si>
  <si>
    <t>Northrop Grumman</t>
  </si>
  <si>
    <t>Novellus</t>
  </si>
  <si>
    <t>Nummi</t>
  </si>
  <si>
    <t>OCM Boces</t>
  </si>
  <si>
    <t>Ohio MSG</t>
  </si>
  <si>
    <t>JD Burrows</t>
  </si>
  <si>
    <t>Optical Lab</t>
  </si>
  <si>
    <t>PanCanadian</t>
  </si>
  <si>
    <t>Promus Hotel</t>
  </si>
  <si>
    <t>Raychem</t>
  </si>
  <si>
    <t>Riverside County</t>
  </si>
  <si>
    <t>Robert Wood Johnson</t>
  </si>
  <si>
    <t>S. B. Linden</t>
  </si>
  <si>
    <t>Safeway</t>
  </si>
  <si>
    <t>Seagate</t>
  </si>
  <si>
    <t>Shaw Supermarket</t>
  </si>
  <si>
    <t>Silicon Graphics</t>
  </si>
  <si>
    <t>Solo Cup</t>
  </si>
  <si>
    <t>Southern Management</t>
  </si>
  <si>
    <t>Southland</t>
  </si>
  <si>
    <t>Sutter Healthcare</t>
  </si>
  <si>
    <t xml:space="preserve">Target </t>
  </si>
  <si>
    <t>Tom Baldwin</t>
  </si>
  <si>
    <t>Techneglas</t>
  </si>
  <si>
    <t>Telecordia</t>
  </si>
  <si>
    <t>Temple Steel</t>
  </si>
  <si>
    <t>Tenneco</t>
  </si>
  <si>
    <t>Texaco Natural Gas</t>
  </si>
  <si>
    <t>TransCanada Energy Marketing USA</t>
  </si>
  <si>
    <t>Transcontinental Gas Pipe Line Corp.</t>
  </si>
  <si>
    <t>U of Chicago</t>
  </si>
  <si>
    <t>Verizon</t>
  </si>
  <si>
    <t>PROJECT PHOENIX STATUS REPORT</t>
  </si>
  <si>
    <t>FZ</t>
  </si>
  <si>
    <t>DB</t>
  </si>
  <si>
    <t>SW</t>
  </si>
  <si>
    <t>PERCENT COMPLETE (simple avg)</t>
  </si>
  <si>
    <t>subtotal of other</t>
  </si>
  <si>
    <t>TOTAL PROJECT COMPLETENESS</t>
  </si>
  <si>
    <t>Florence Zoes - Lead</t>
  </si>
  <si>
    <t>Steve Watson - Lead</t>
  </si>
  <si>
    <t>Don Black</t>
  </si>
  <si>
    <t>Allocation</t>
  </si>
  <si>
    <t xml:space="preserve">BILLING </t>
  </si>
  <si>
    <t>FORMULA</t>
  </si>
  <si>
    <t>Andy Chen</t>
  </si>
  <si>
    <t>American National Can/Rexam</t>
  </si>
  <si>
    <t>ArchDiocese of Chicago</t>
  </si>
  <si>
    <t>Springs Industries</t>
  </si>
  <si>
    <t>Suiza Foods</t>
  </si>
  <si>
    <t>Rich Freed</t>
  </si>
  <si>
    <t>Priority</t>
  </si>
  <si>
    <t>-</t>
  </si>
  <si>
    <t>Craig Childers</t>
  </si>
  <si>
    <t>Charlene Jackson</t>
  </si>
  <si>
    <t>Maureen Palmer</t>
  </si>
  <si>
    <t>GAS</t>
  </si>
  <si>
    <t>POWER</t>
  </si>
  <si>
    <t>TOTAL</t>
  </si>
  <si>
    <t>MTM EXPOSURE (6/01)</t>
  </si>
  <si>
    <t>Saji John</t>
  </si>
  <si>
    <t>Chris Ahn</t>
  </si>
  <si>
    <t>Oliver Jones</t>
  </si>
  <si>
    <t>Chris Watts</t>
  </si>
  <si>
    <t>Tony Barnhart</t>
  </si>
  <si>
    <t>Tom Prisk</t>
  </si>
  <si>
    <t>Rusty Parks</t>
  </si>
  <si>
    <t>Lamar Frazier</t>
  </si>
  <si>
    <t>George Waidelich</t>
  </si>
  <si>
    <t>Richard Zdunkewicz</t>
  </si>
  <si>
    <t>As of AUGUST 3, 2001</t>
  </si>
  <si>
    <t>JD Buss</t>
  </si>
  <si>
    <t>Stephanie Segura</t>
  </si>
  <si>
    <t>PHOENIX LEAD</t>
  </si>
  <si>
    <t>PHOENIX SECOND</t>
  </si>
  <si>
    <t>PORTFOLIO ORIGINATION</t>
  </si>
  <si>
    <t>RISK MODELS</t>
  </si>
  <si>
    <t>LEGAL</t>
  </si>
  <si>
    <t>SERVICE MGMT</t>
  </si>
  <si>
    <t>ACCOUNT MGMT</t>
  </si>
  <si>
    <t xml:space="preserve"> CONTRACT REVIEW %</t>
  </si>
  <si>
    <t>REVIEW START</t>
  </si>
  <si>
    <t>TARGET END</t>
  </si>
  <si>
    <t>% COMPLETE (simple avg)</t>
  </si>
  <si>
    <t>Simon Property Group (EMA/OA)</t>
  </si>
  <si>
    <t>DEAL DOCUMENTATION</t>
  </si>
  <si>
    <t>CONTRACT ANALYSIS</t>
  </si>
  <si>
    <t>IMPLEMENTATION</t>
  </si>
  <si>
    <t>Customer</t>
  </si>
  <si>
    <t>AS OF AUGUST 17, 2001</t>
  </si>
  <si>
    <t>Tier Two</t>
  </si>
  <si>
    <t>Gerri Gobbi</t>
  </si>
  <si>
    <t>Roger Persson</t>
  </si>
  <si>
    <t>SITE PROFILE</t>
  </si>
  <si>
    <t>ORIG TARGET</t>
  </si>
  <si>
    <t>Erling Brakke</t>
  </si>
  <si>
    <t>Mary Sapilio</t>
  </si>
  <si>
    <t>Murli Nagwani</t>
  </si>
  <si>
    <t>Mike Harris</t>
  </si>
  <si>
    <t>Q3</t>
  </si>
  <si>
    <t>Q4</t>
  </si>
  <si>
    <t>'Deal List'!Q8)</t>
  </si>
  <si>
    <t>READY FOR REBOOK</t>
  </si>
  <si>
    <t>REBOOK TARGET</t>
  </si>
  <si>
    <t>COMPLETE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</si>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</sst>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 applyBorder="1"/>
    <xf numFmtId="0" fontId="4" fillId="0" borderId="0" xfId="0" applyFont="1" applyAlignment="1">
      <alignment horizontal="center"/>
    </xf>
    <xf numFmtId="0" fontId="5" fillId="0" borderId="1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0" borderId="0" xfId="1" applyNumberFormat="1" applyFont="1" applyFill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0" fontId="8" fillId="0" borderId="0" xfId="3" applyNumberFormat="1" applyFont="1" applyFill="1"/>
    <xf numFmtId="10" fontId="0" fillId="0" borderId="0" xfId="3" applyNumberFormat="1" applyFont="1" applyAlignment="1">
      <alignment horizontal="center"/>
    </xf>
    <xf numFmtId="0" fontId="0" fillId="0" borderId="0" xfId="0" applyFill="1"/>
    <xf numFmtId="16" fontId="2" fillId="0" borderId="0" xfId="0" applyNumberFormat="1" applyFont="1" applyFill="1" applyBorder="1" applyAlignment="1">
      <alignment horizontal="center"/>
    </xf>
    <xf numFmtId="10" fontId="0" fillId="0" borderId="0" xfId="3" applyNumberFormat="1" applyFont="1" applyFill="1" applyAlignment="1">
      <alignment horizontal="center"/>
    </xf>
    <xf numFmtId="10" fontId="0" fillId="0" borderId="0" xfId="3" applyNumberFormat="1" applyFont="1" applyFill="1"/>
    <xf numFmtId="0" fontId="2" fillId="0" borderId="0" xfId="0" applyFont="1"/>
    <xf numFmtId="0" fontId="9" fillId="0" borderId="1" xfId="2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/>
    <xf numFmtId="165" fontId="0" fillId="0" borderId="0" xfId="1" applyNumberFormat="1" applyFon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10" fontId="7" fillId="0" borderId="0" xfId="3" applyNumberFormat="1" applyFont="1" applyFill="1"/>
    <xf numFmtId="0" fontId="0" fillId="0" borderId="0" xfId="0" applyFill="1" applyBorder="1"/>
    <xf numFmtId="0" fontId="4" fillId="2" borderId="6" xfId="0" applyFont="1" applyFill="1" applyBorder="1" applyAlignment="1">
      <alignment horizontal="center"/>
    </xf>
    <xf numFmtId="0" fontId="5" fillId="0" borderId="7" xfId="2" applyFont="1" applyFill="1" applyBorder="1" applyAlignment="1">
      <alignment horizontal="left"/>
    </xf>
    <xf numFmtId="0" fontId="9" fillId="0" borderId="7" xfId="2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13" fillId="0" borderId="0" xfId="3" applyNumberFormat="1" applyFont="1" applyBorder="1" applyAlignment="1">
      <alignment horizontal="center"/>
    </xf>
    <xf numFmtId="164" fontId="7" fillId="0" borderId="0" xfId="3" applyNumberFormat="1" applyFont="1" applyBorder="1" applyAlignment="1">
      <alignment horizontal="center"/>
    </xf>
    <xf numFmtId="9" fontId="13" fillId="0" borderId="0" xfId="3" applyFont="1" applyFill="1" applyBorder="1" applyAlignment="1">
      <alignment horizontal="center"/>
    </xf>
    <xf numFmtId="9" fontId="5" fillId="0" borderId="0" xfId="3" applyFont="1" applyFill="1" applyBorder="1" applyAlignment="1">
      <alignment horizontal="center"/>
    </xf>
    <xf numFmtId="0" fontId="15" fillId="0" borderId="0" xfId="2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2" borderId="8" xfId="0" applyFont="1" applyFill="1" applyBorder="1" applyAlignment="1">
      <alignment horizontal="center"/>
    </xf>
    <xf numFmtId="0" fontId="0" fillId="0" borderId="1" xfId="0" applyFill="1" applyBorder="1"/>
    <xf numFmtId="10" fontId="13" fillId="0" borderId="0" xfId="3" applyNumberFormat="1" applyFont="1" applyFill="1"/>
    <xf numFmtId="2" fontId="0" fillId="0" borderId="0" xfId="0" applyNumberFormat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9" fillId="0" borderId="0" xfId="2" applyNumberFormat="1" applyFont="1" applyFill="1" applyBorder="1" applyAlignment="1">
      <alignment horizontal="center"/>
    </xf>
    <xf numFmtId="43" fontId="5" fillId="0" borderId="7" xfId="1" applyFont="1" applyFill="1" applyBorder="1" applyAlignment="1">
      <alignment horizontal="left"/>
    </xf>
    <xf numFmtId="43" fontId="5" fillId="0" borderId="7" xfId="1" applyFont="1" applyFill="1" applyBorder="1" applyAlignment="1">
      <alignment horizontal="center"/>
    </xf>
    <xf numFmtId="10" fontId="14" fillId="0" borderId="0" xfId="3" applyNumberFormat="1" applyFont="1" applyFill="1"/>
    <xf numFmtId="10" fontId="14" fillId="0" borderId="0" xfId="3" applyNumberFormat="1" applyFont="1"/>
    <xf numFmtId="0" fontId="4" fillId="0" borderId="0" xfId="0" applyFont="1" applyBorder="1"/>
    <xf numFmtId="0" fontId="4" fillId="0" borderId="0" xfId="0" applyFont="1" applyFill="1" applyBorder="1"/>
    <xf numFmtId="0" fontId="14" fillId="0" borderId="0" xfId="0" applyFont="1"/>
    <xf numFmtId="165" fontId="1" fillId="0" borderId="0" xfId="1" applyNumberFormat="1" applyFill="1"/>
    <xf numFmtId="165" fontId="1" fillId="0" borderId="0" xfId="1" applyNumberFormat="1"/>
    <xf numFmtId="0" fontId="0" fillId="0" borderId="0" xfId="0" applyAlignment="1"/>
    <xf numFmtId="0" fontId="9" fillId="0" borderId="0" xfId="2" applyFont="1" applyFill="1" applyBorder="1" applyAlignment="1"/>
    <xf numFmtId="0" fontId="2" fillId="0" borderId="0" xfId="0" applyFont="1" applyFill="1" applyAlignment="1"/>
    <xf numFmtId="9" fontId="16" fillId="0" borderId="7" xfId="3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Fill="1"/>
    <xf numFmtId="38" fontId="0" fillId="0" borderId="0" xfId="0" applyNumberFormat="1"/>
    <xf numFmtId="38" fontId="0" fillId="0" borderId="0" xfId="0" applyNumberFormat="1" applyFill="1"/>
    <xf numFmtId="0" fontId="16" fillId="0" borderId="0" xfId="0" applyFont="1" applyAlignment="1">
      <alignment horizontal="center"/>
    </xf>
    <xf numFmtId="6" fontId="0" fillId="0" borderId="0" xfId="0" applyNumberFormat="1"/>
    <xf numFmtId="6" fontId="0" fillId="0" borderId="0" xfId="0" applyNumberFormat="1" applyFill="1"/>
    <xf numFmtId="10" fontId="2" fillId="0" borderId="0" xfId="3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3" applyNumberFormat="1" applyFont="1" applyAlignment="1">
      <alignment horizontal="center"/>
    </xf>
    <xf numFmtId="165" fontId="2" fillId="0" borderId="0" xfId="1" applyNumberFormat="1" applyFont="1" applyFill="1"/>
    <xf numFmtId="0" fontId="0" fillId="0" borderId="0" xfId="0" applyFill="1" applyAlignment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9" fontId="16" fillId="0" borderId="0" xfId="3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9" fontId="7" fillId="0" borderId="0" xfId="3" applyFont="1" applyFill="1" applyBorder="1" applyAlignment="1">
      <alignment horizontal="center"/>
    </xf>
    <xf numFmtId="0" fontId="0" fillId="0" borderId="12" xfId="0" applyFill="1" applyBorder="1"/>
    <xf numFmtId="43" fontId="5" fillId="0" borderId="1" xfId="1" applyFont="1" applyFill="1" applyBorder="1" applyAlignment="1">
      <alignment horizontal="center"/>
    </xf>
    <xf numFmtId="9" fontId="16" fillId="0" borderId="1" xfId="3" applyFont="1" applyFill="1" applyBorder="1" applyAlignment="1">
      <alignment horizontal="center"/>
    </xf>
    <xf numFmtId="16" fontId="16" fillId="0" borderId="1" xfId="2" applyNumberFormat="1" applyFont="1" applyFill="1" applyBorder="1" applyAlignment="1">
      <alignment horizontal="center"/>
    </xf>
    <xf numFmtId="38" fontId="0" fillId="0" borderId="1" xfId="0" applyNumberFormat="1" applyBorder="1"/>
    <xf numFmtId="16" fontId="16" fillId="2" borderId="1" xfId="2" applyNumberFormat="1" applyFont="1" applyFill="1" applyBorder="1" applyAlignment="1">
      <alignment horizontal="center"/>
    </xf>
    <xf numFmtId="16" fontId="16" fillId="0" borderId="1" xfId="0" applyNumberFormat="1" applyFont="1" applyBorder="1" applyAlignment="1">
      <alignment horizontal="center"/>
    </xf>
    <xf numFmtId="9" fontId="16" fillId="0" borderId="14" xfId="3" applyFont="1" applyFill="1" applyBorder="1" applyAlignment="1">
      <alignment horizontal="center"/>
    </xf>
    <xf numFmtId="38" fontId="0" fillId="0" borderId="14" xfId="0" applyNumberFormat="1" applyBorder="1"/>
    <xf numFmtId="16" fontId="16" fillId="2" borderId="13" xfId="2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2" applyFont="1" applyFill="1" applyBorder="1" applyAlignment="1">
      <alignment horizontal="center"/>
    </xf>
    <xf numFmtId="0" fontId="16" fillId="0" borderId="1" xfId="0" applyFont="1" applyBorder="1"/>
    <xf numFmtId="0" fontId="16" fillId="0" borderId="1" xfId="2" applyFont="1" applyFill="1" applyBorder="1" applyAlignment="1">
      <alignment horizontal="left"/>
    </xf>
    <xf numFmtId="0" fontId="0" fillId="0" borderId="0" xfId="0" applyAlignment="1">
      <alignment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0" fontId="5" fillId="0" borderId="0" xfId="2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8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3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14" fillId="0" borderId="0" xfId="3" applyFont="1" applyBorder="1" applyAlignment="1">
      <alignment horizontal="center"/>
    </xf>
    <xf numFmtId="10" fontId="14" fillId="0" borderId="0" xfId="3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7" fillId="0" borderId="0" xfId="0" applyFont="1" applyBorder="1"/>
    <xf numFmtId="165" fontId="0" fillId="0" borderId="15" xfId="1" applyNumberFormat="1" applyFont="1" applyFill="1" applyBorder="1" applyAlignment="1">
      <alignment horizontal="center"/>
    </xf>
    <xf numFmtId="43" fontId="5" fillId="0" borderId="15" xfId="1" applyFont="1" applyFill="1" applyBorder="1" applyAlignment="1">
      <alignment horizontal="center"/>
    </xf>
    <xf numFmtId="0" fontId="5" fillId="0" borderId="15" xfId="2" applyFont="1" applyFill="1" applyBorder="1" applyAlignment="1">
      <alignment horizontal="right"/>
    </xf>
    <xf numFmtId="9" fontId="8" fillId="0" borderId="15" xfId="3" applyFont="1" applyFill="1" applyBorder="1" applyAlignment="1">
      <alignment horizontal="center"/>
    </xf>
    <xf numFmtId="0" fontId="0" fillId="0" borderId="15" xfId="0" applyBorder="1"/>
    <xf numFmtId="9" fontId="16" fillId="0" borderId="15" xfId="3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5" fontId="0" fillId="0" borderId="15" xfId="1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5" fillId="0" borderId="16" xfId="2" applyFont="1" applyFill="1" applyBorder="1" applyAlignment="1">
      <alignment horizontal="left"/>
    </xf>
    <xf numFmtId="9" fontId="4" fillId="0" borderId="1" xfId="3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1" xfId="2" applyFont="1" applyFill="1" applyBorder="1" applyAlignment="1">
      <alignment horizontal="center"/>
    </xf>
    <xf numFmtId="0" fontId="16" fillId="2" borderId="13" xfId="2" applyFont="1" applyFill="1" applyBorder="1" applyAlignment="1">
      <alignment horizontal="center"/>
    </xf>
    <xf numFmtId="16" fontId="16" fillId="2" borderId="1" xfId="0" applyNumberFormat="1" applyFont="1" applyFill="1" applyBorder="1" applyAlignment="1">
      <alignment horizontal="center"/>
    </xf>
    <xf numFmtId="16" fontId="16" fillId="2" borderId="13" xfId="0" applyNumberFormat="1" applyFont="1" applyFill="1" applyBorder="1" applyAlignment="1">
      <alignment horizontal="center"/>
    </xf>
    <xf numFmtId="0" fontId="5" fillId="0" borderId="17" xfId="2" applyFont="1" applyFill="1" applyBorder="1" applyAlignment="1">
      <alignment horizontal="left"/>
    </xf>
    <xf numFmtId="43" fontId="5" fillId="0" borderId="18" xfId="1" applyFont="1" applyFill="1" applyBorder="1" applyAlignment="1">
      <alignment horizontal="center"/>
    </xf>
    <xf numFmtId="43" fontId="5" fillId="0" borderId="19" xfId="1" applyFont="1" applyFill="1" applyBorder="1" applyAlignment="1">
      <alignment horizontal="center"/>
    </xf>
    <xf numFmtId="9" fontId="16" fillId="0" borderId="20" xfId="3" applyFont="1" applyFill="1" applyBorder="1" applyAlignment="1">
      <alignment horizontal="center"/>
    </xf>
    <xf numFmtId="16" fontId="16" fillId="2" borderId="18" xfId="2" applyNumberFormat="1" applyFont="1" applyFill="1" applyBorder="1" applyAlignment="1">
      <alignment horizontal="center"/>
    </xf>
    <xf numFmtId="16" fontId="16" fillId="2" borderId="19" xfId="2" applyNumberFormat="1" applyFont="1" applyFill="1" applyBorder="1" applyAlignment="1">
      <alignment horizontal="center"/>
    </xf>
    <xf numFmtId="38" fontId="0" fillId="0" borderId="20" xfId="0" applyNumberFormat="1" applyBorder="1"/>
    <xf numFmtId="38" fontId="0" fillId="0" borderId="18" xfId="0" applyNumberFormat="1" applyBorder="1"/>
    <xf numFmtId="38" fontId="0" fillId="0" borderId="19" xfId="0" applyNumberFormat="1" applyBorder="1"/>
    <xf numFmtId="0" fontId="5" fillId="0" borderId="21" xfId="2" applyFont="1" applyFill="1" applyBorder="1" applyAlignment="1">
      <alignment horizontal="left"/>
    </xf>
    <xf numFmtId="38" fontId="0" fillId="0" borderId="13" xfId="0" applyNumberFormat="1" applyBorder="1"/>
    <xf numFmtId="0" fontId="0" fillId="0" borderId="21" xfId="0" applyFill="1" applyBorder="1"/>
    <xf numFmtId="0" fontId="5" fillId="0" borderId="22" xfId="2" applyFont="1" applyFill="1" applyBorder="1" applyAlignment="1">
      <alignment horizontal="left"/>
    </xf>
    <xf numFmtId="43" fontId="5" fillId="0" borderId="23" xfId="1" applyFont="1" applyFill="1" applyBorder="1" applyAlignment="1">
      <alignment horizontal="center"/>
    </xf>
    <xf numFmtId="43" fontId="5" fillId="0" borderId="24" xfId="1" applyFont="1" applyFill="1" applyBorder="1" applyAlignment="1">
      <alignment horizontal="center"/>
    </xf>
    <xf numFmtId="9" fontId="16" fillId="0" borderId="25" xfId="3" applyFont="1" applyFill="1" applyBorder="1" applyAlignment="1">
      <alignment horizontal="center"/>
    </xf>
    <xf numFmtId="16" fontId="16" fillId="2" borderId="23" xfId="2" applyNumberFormat="1" applyFont="1" applyFill="1" applyBorder="1" applyAlignment="1">
      <alignment horizontal="center"/>
    </xf>
    <xf numFmtId="16" fontId="16" fillId="2" borderId="24" xfId="2" applyNumberFormat="1" applyFont="1" applyFill="1" applyBorder="1" applyAlignment="1">
      <alignment horizontal="center"/>
    </xf>
    <xf numFmtId="38" fontId="0" fillId="0" borderId="25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6" fontId="0" fillId="0" borderId="13" xfId="0" applyNumberFormat="1" applyBorder="1"/>
    <xf numFmtId="0" fontId="0" fillId="0" borderId="22" xfId="0" applyFill="1" applyBorder="1"/>
    <xf numFmtId="0" fontId="16" fillId="0" borderId="23" xfId="0" applyFont="1" applyBorder="1"/>
    <xf numFmtId="9" fontId="4" fillId="0" borderId="18" xfId="3" applyFont="1" applyFill="1" applyBorder="1" applyAlignment="1">
      <alignment horizontal="center"/>
    </xf>
    <xf numFmtId="16" fontId="16" fillId="0" borderId="18" xfId="2" applyNumberFormat="1" applyFont="1" applyFill="1" applyBorder="1" applyAlignment="1">
      <alignment horizontal="center"/>
    </xf>
    <xf numFmtId="0" fontId="16" fillId="0" borderId="18" xfId="2" applyFont="1" applyFill="1" applyBorder="1" applyAlignment="1">
      <alignment horizontal="left"/>
    </xf>
    <xf numFmtId="9" fontId="4" fillId="0" borderId="23" xfId="3" applyFont="1" applyFill="1" applyBorder="1" applyAlignment="1">
      <alignment horizontal="center"/>
    </xf>
    <xf numFmtId="16" fontId="16" fillId="0" borderId="23" xfId="2" applyNumberFormat="1" applyFont="1" applyFill="1" applyBorder="1" applyAlignment="1">
      <alignment horizontal="center"/>
    </xf>
    <xf numFmtId="0" fontId="16" fillId="0" borderId="23" xfId="2" applyFont="1" applyFill="1" applyBorder="1" applyAlignment="1">
      <alignment horizontal="center"/>
    </xf>
    <xf numFmtId="0" fontId="16" fillId="0" borderId="23" xfId="2" applyFont="1" applyFill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9" fontId="16" fillId="0" borderId="18" xfId="3" applyFont="1" applyFill="1" applyBorder="1" applyAlignment="1">
      <alignment horizontal="center"/>
    </xf>
    <xf numFmtId="9" fontId="16" fillId="0" borderId="23" xfId="3" applyFont="1" applyFill="1" applyBorder="1" applyAlignment="1">
      <alignment horizontal="center"/>
    </xf>
    <xf numFmtId="165" fontId="4" fillId="0" borderId="0" xfId="1" applyNumberFormat="1" applyFont="1" applyFill="1" applyBorder="1"/>
    <xf numFmtId="9" fontId="8" fillId="0" borderId="26" xfId="3" applyFont="1" applyFill="1" applyBorder="1" applyAlignment="1">
      <alignment horizontal="center"/>
    </xf>
    <xf numFmtId="165" fontId="0" fillId="0" borderId="27" xfId="1" applyNumberFormat="1" applyFont="1" applyFill="1" applyBorder="1"/>
    <xf numFmtId="165" fontId="0" fillId="0" borderId="28" xfId="1" applyNumberFormat="1" applyFont="1" applyFill="1" applyBorder="1" applyAlignment="1">
      <alignment horizontal="center"/>
    </xf>
    <xf numFmtId="43" fontId="5" fillId="0" borderId="28" xfId="1" applyFont="1" applyFill="1" applyBorder="1" applyAlignment="1">
      <alignment horizontal="center"/>
    </xf>
    <xf numFmtId="0" fontId="5" fillId="0" borderId="28" xfId="2" applyFont="1" applyFill="1" applyBorder="1" applyAlignment="1">
      <alignment horizontal="right"/>
    </xf>
    <xf numFmtId="9" fontId="8" fillId="0" borderId="28" xfId="3" applyFont="1" applyFill="1" applyBorder="1" applyAlignment="1">
      <alignment horizontal="center"/>
    </xf>
    <xf numFmtId="0" fontId="0" fillId="0" borderId="28" xfId="0" applyBorder="1"/>
    <xf numFmtId="9" fontId="7" fillId="0" borderId="29" xfId="3" applyFont="1" applyFill="1" applyBorder="1" applyAlignment="1">
      <alignment horizontal="center"/>
    </xf>
    <xf numFmtId="165" fontId="0" fillId="0" borderId="30" xfId="1" applyNumberFormat="1" applyFont="1" applyFill="1" applyBorder="1"/>
    <xf numFmtId="9" fontId="7" fillId="0" borderId="31" xfId="3" applyFont="1" applyFill="1" applyBorder="1" applyAlignment="1">
      <alignment horizontal="center"/>
    </xf>
    <xf numFmtId="165" fontId="0" fillId="0" borderId="32" xfId="1" applyNumberFormat="1" applyFont="1" applyFill="1" applyBorder="1"/>
    <xf numFmtId="165" fontId="0" fillId="0" borderId="33" xfId="1" applyNumberFormat="1" applyFont="1" applyFill="1" applyBorder="1" applyAlignment="1">
      <alignment horizontal="center"/>
    </xf>
    <xf numFmtId="43" fontId="5" fillId="0" borderId="33" xfId="1" applyFont="1" applyFill="1" applyBorder="1" applyAlignment="1">
      <alignment horizontal="center"/>
    </xf>
    <xf numFmtId="0" fontId="5" fillId="0" borderId="33" xfId="2" applyFont="1" applyFill="1" applyBorder="1" applyAlignment="1">
      <alignment horizontal="right"/>
    </xf>
    <xf numFmtId="9" fontId="8" fillId="0" borderId="33" xfId="3" applyFont="1" applyFill="1" applyBorder="1" applyAlignment="1">
      <alignment horizontal="center"/>
    </xf>
    <xf numFmtId="9" fontId="16" fillId="0" borderId="33" xfId="3" applyFont="1" applyFill="1" applyBorder="1" applyAlignment="1">
      <alignment horizontal="center"/>
    </xf>
    <xf numFmtId="9" fontId="7" fillId="0" borderId="34" xfId="3" applyFont="1" applyFill="1" applyBorder="1" applyAlignment="1">
      <alignment horizontal="center"/>
    </xf>
    <xf numFmtId="9" fontId="7" fillId="0" borderId="31" xfId="3" applyNumberFormat="1" applyFont="1" applyFill="1" applyBorder="1" applyAlignment="1">
      <alignment horizontal="center"/>
    </xf>
    <xf numFmtId="165" fontId="0" fillId="0" borderId="30" xfId="1" applyNumberFormat="1" applyFont="1" applyBorder="1"/>
    <xf numFmtId="165" fontId="0" fillId="0" borderId="32" xfId="1" applyNumberFormat="1" applyFont="1" applyBorder="1"/>
    <xf numFmtId="165" fontId="0" fillId="0" borderId="33" xfId="1" applyNumberFormat="1" applyFont="1" applyBorder="1" applyAlignment="1">
      <alignment horizontal="center"/>
    </xf>
    <xf numFmtId="16" fontId="16" fillId="0" borderId="0" xfId="2" applyNumberFormat="1" applyFont="1" applyFill="1" applyBorder="1" applyAlignment="1">
      <alignment horizontal="center"/>
    </xf>
    <xf numFmtId="38" fontId="0" fillId="0" borderId="0" xfId="0" applyNumberFormat="1" applyFill="1" applyBorder="1"/>
    <xf numFmtId="16" fontId="16" fillId="2" borderId="0" xfId="2" applyNumberFormat="1" applyFont="1" applyFill="1" applyBorder="1" applyAlignment="1">
      <alignment horizontal="center"/>
    </xf>
    <xf numFmtId="38" fontId="0" fillId="0" borderId="0" xfId="0" applyNumberFormat="1" applyBorder="1"/>
    <xf numFmtId="0" fontId="15" fillId="0" borderId="0" xfId="2" applyFont="1" applyFill="1" applyBorder="1" applyAlignment="1">
      <alignment horizontal="center"/>
    </xf>
    <xf numFmtId="16" fontId="16" fillId="0" borderId="35" xfId="2" applyNumberFormat="1" applyFont="1" applyFill="1" applyBorder="1" applyAlignment="1">
      <alignment horizontal="center"/>
    </xf>
    <xf numFmtId="16" fontId="16" fillId="0" borderId="36" xfId="2" applyNumberFormat="1" applyFont="1" applyFill="1" applyBorder="1" applyAlignment="1">
      <alignment horizontal="center"/>
    </xf>
    <xf numFmtId="16" fontId="16" fillId="0" borderId="35" xfId="0" applyNumberFormat="1" applyFont="1" applyFill="1" applyBorder="1" applyAlignment="1">
      <alignment horizontal="center"/>
    </xf>
    <xf numFmtId="16" fontId="16" fillId="0" borderId="37" xfId="2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6" fillId="0" borderId="35" xfId="2" applyFont="1" applyFill="1" applyBorder="1" applyAlignment="1">
      <alignment horizontal="center"/>
    </xf>
    <xf numFmtId="0" fontId="16" fillId="2" borderId="1" xfId="0" applyFont="1" applyFill="1" applyBorder="1"/>
    <xf numFmtId="0" fontId="16" fillId="2" borderId="13" xfId="0" applyFont="1" applyFill="1" applyBorder="1"/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16" fillId="0" borderId="19" xfId="2" applyNumberFormat="1" applyFont="1" applyFill="1" applyBorder="1" applyAlignment="1">
      <alignment horizontal="center"/>
    </xf>
    <xf numFmtId="16" fontId="16" fillId="0" borderId="13" xfId="2" applyNumberFormat="1" applyFont="1" applyFill="1" applyBorder="1" applyAlignment="1">
      <alignment horizontal="center"/>
    </xf>
    <xf numFmtId="16" fontId="16" fillId="0" borderId="24" xfId="2" applyNumberFormat="1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/>
    </xf>
    <xf numFmtId="16" fontId="4" fillId="0" borderId="36" xfId="2" applyNumberFormat="1" applyFont="1" applyFill="1" applyBorder="1" applyAlignment="1">
      <alignment horizontal="center"/>
    </xf>
    <xf numFmtId="16" fontId="4" fillId="0" borderId="35" xfId="2" applyNumberFormat="1" applyFont="1" applyFill="1" applyBorder="1" applyAlignment="1">
      <alignment horizontal="center"/>
    </xf>
    <xf numFmtId="16" fontId="4" fillId="0" borderId="35" xfId="0" applyNumberFormat="1" applyFont="1" applyFill="1" applyBorder="1" applyAlignment="1">
      <alignment horizontal="center"/>
    </xf>
    <xf numFmtId="16" fontId="4" fillId="0" borderId="37" xfId="2" applyNumberFormat="1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35" xfId="2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3" borderId="46" xfId="0" applyFont="1" applyFill="1" applyBorder="1" applyAlignment="1">
      <alignment horizontal="center" vertical="center" wrapText="1"/>
    </xf>
    <xf numFmtId="43" fontId="5" fillId="0" borderId="47" xfId="1" applyFont="1" applyFill="1" applyBorder="1" applyAlignment="1">
      <alignment horizontal="center"/>
    </xf>
    <xf numFmtId="15" fontId="5" fillId="0" borderId="0" xfId="1" applyNumberFormat="1" applyFont="1" applyFill="1" applyBorder="1" applyAlignment="1">
      <alignment horizontal="center"/>
    </xf>
    <xf numFmtId="16" fontId="4" fillId="0" borderId="0" xfId="2" applyNumberFormat="1" applyFont="1" applyFill="1" applyBorder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16" fillId="0" borderId="0" xfId="2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43" fontId="5" fillId="0" borderId="47" xfId="1" applyFont="1" applyFill="1" applyBorder="1" applyAlignment="1">
      <alignment horizontal="left"/>
    </xf>
    <xf numFmtId="43" fontId="5" fillId="0" borderId="16" xfId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4" fillId="3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4" fillId="3" borderId="40" xfId="0" applyFont="1" applyFill="1" applyBorder="1" applyAlignment="1">
      <alignment horizontal="center" wrapText="1"/>
    </xf>
    <xf numFmtId="0" fontId="4" fillId="3" borderId="41" xfId="0" applyFont="1" applyFill="1" applyBorder="1" applyAlignment="1">
      <alignment horizontal="center" wrapText="1"/>
    </xf>
    <xf numFmtId="0" fontId="4" fillId="3" borderId="38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14" fontId="4" fillId="2" borderId="44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2" borderId="45" xfId="0" applyNumberFormat="1" applyFont="1" applyFill="1" applyBorder="1" applyAlignment="1">
      <alignment horizontal="center"/>
    </xf>
    <xf numFmtId="14" fontId="4" fillId="2" borderId="8" xfId="0" applyNumberFormat="1" applyFont="1" applyFill="1" applyBorder="1" applyAlignment="1">
      <alignment horizontal="center"/>
    </xf>
    <xf numFmtId="14" fontId="4" fillId="2" borderId="3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donova/Local%20Settings/Temporary%20Internet%20Files/OLK183/projphoetempl_6_15_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Summary"/>
      <sheetName val="Phase by Phase Status"/>
      <sheetName val="Master Index"/>
      <sheetName val="Chart Fee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0"/>
  <sheetViews>
    <sheetView zoomScale="75" zoomScaleNormal="100" zoomScaleSheetLayoutView="75" workbookViewId="0">
      <pane xSplit="2" ySplit="6" topLeftCell="C30" activePane="bottomRight" state="frozen"/>
      <selection activeCell="B34" sqref="B34"/>
      <selection pane="topRight" activeCell="B34" sqref="B34"/>
      <selection pane="bottomLeft" activeCell="B34" sqref="B34"/>
      <selection pane="bottomRight" activeCell="B45" sqref="B45"/>
    </sheetView>
  </sheetViews>
  <sheetFormatPr defaultRowHeight="12.75" x14ac:dyDescent="0.2"/>
  <cols>
    <col min="1" max="1" width="7.5703125" bestFit="1" customWidth="1"/>
    <col min="2" max="2" width="30.140625" bestFit="1" customWidth="1"/>
    <col min="3" max="3" width="19.28515625" customWidth="1"/>
    <col min="4" max="4" width="17.28515625" bestFit="1" customWidth="1"/>
    <col min="5" max="5" width="19.28515625" bestFit="1" customWidth="1"/>
    <col min="6" max="6" width="16.42578125" bestFit="1" customWidth="1"/>
    <col min="7" max="7" width="17.7109375" bestFit="1" customWidth="1"/>
    <col min="8" max="8" width="14.140625" bestFit="1" customWidth="1"/>
    <col min="9" max="9" width="17.7109375" bestFit="1" customWidth="1"/>
    <col min="10" max="11" width="18.28515625" customWidth="1"/>
    <col min="12" max="12" width="17.5703125" bestFit="1" customWidth="1"/>
    <col min="13" max="13" width="17.28515625" bestFit="1" customWidth="1"/>
    <col min="14" max="14" width="16.5703125" customWidth="1"/>
    <col min="15" max="15" width="11.85546875" customWidth="1"/>
    <col min="16" max="16" width="10.5703125" customWidth="1"/>
    <col min="17" max="17" width="10.5703125" style="14" customWidth="1"/>
    <col min="18" max="20" width="13.5703125" customWidth="1"/>
    <col min="21" max="21" width="15" customWidth="1"/>
  </cols>
  <sheetData>
    <row r="1" spans="1:21" ht="15.75" customHeight="1" x14ac:dyDescent="0.25">
      <c r="A1" s="233" t="s">
        <v>235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1" ht="15.75" customHeight="1" x14ac:dyDescent="0.25">
      <c r="A2" s="233" t="s">
        <v>292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</row>
    <row r="4" spans="1:21" x14ac:dyDescent="0.2">
      <c r="B4" s="20"/>
      <c r="C4" s="20"/>
      <c r="D4" s="20"/>
      <c r="E4" s="20"/>
      <c r="F4" s="20"/>
    </row>
    <row r="5" spans="1:21" s="100" customFormat="1" ht="15" customHeight="1" x14ac:dyDescent="0.2">
      <c r="B5" s="234" t="s">
        <v>17</v>
      </c>
      <c r="C5" s="234" t="s">
        <v>276</v>
      </c>
      <c r="D5" s="234" t="s">
        <v>277</v>
      </c>
      <c r="E5" s="234" t="s">
        <v>278</v>
      </c>
      <c r="F5" s="234" t="s">
        <v>281</v>
      </c>
      <c r="G5" s="234" t="s">
        <v>282</v>
      </c>
      <c r="H5" s="234" t="s">
        <v>279</v>
      </c>
      <c r="I5" s="234" t="s">
        <v>8</v>
      </c>
      <c r="J5" s="234" t="s">
        <v>9</v>
      </c>
      <c r="K5" s="234" t="s">
        <v>296</v>
      </c>
      <c r="L5" s="234" t="s">
        <v>280</v>
      </c>
      <c r="M5" s="234" t="s">
        <v>11</v>
      </c>
      <c r="N5" s="238" t="s">
        <v>283</v>
      </c>
      <c r="O5" s="234" t="s">
        <v>284</v>
      </c>
      <c r="P5" s="234" t="s">
        <v>285</v>
      </c>
      <c r="Q5" s="234" t="s">
        <v>297</v>
      </c>
      <c r="R5" s="236" t="s">
        <v>262</v>
      </c>
      <c r="S5" s="236"/>
      <c r="T5" s="236"/>
      <c r="U5" s="237"/>
    </row>
    <row r="6" spans="1:21" s="100" customFormat="1" ht="15" customHeight="1" x14ac:dyDescent="0.2"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9"/>
      <c r="O6" s="235"/>
      <c r="P6" s="235"/>
      <c r="Q6" s="235"/>
      <c r="R6" s="102" t="s">
        <v>259</v>
      </c>
      <c r="S6" s="102" t="s">
        <v>260</v>
      </c>
      <c r="T6" s="102" t="s">
        <v>9</v>
      </c>
      <c r="U6" s="101" t="s">
        <v>261</v>
      </c>
    </row>
    <row r="7" spans="1:21" ht="18" customHeight="1" x14ac:dyDescent="0.2">
      <c r="A7" s="58"/>
      <c r="B7" s="32" t="s">
        <v>254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82"/>
      <c r="N7" s="20"/>
      <c r="O7" s="20"/>
      <c r="P7" s="86"/>
      <c r="Q7" s="209"/>
    </row>
    <row r="8" spans="1:21" ht="18" customHeight="1" x14ac:dyDescent="0.2">
      <c r="A8" s="61"/>
      <c r="B8" s="138" t="s">
        <v>249</v>
      </c>
      <c r="C8" s="139" t="s">
        <v>255</v>
      </c>
      <c r="D8" s="139" t="s">
        <v>255</v>
      </c>
      <c r="E8" s="139" t="s">
        <v>256</v>
      </c>
      <c r="F8" s="139" t="s">
        <v>34</v>
      </c>
      <c r="G8" s="139" t="s">
        <v>35</v>
      </c>
      <c r="H8" s="139" t="s">
        <v>36</v>
      </c>
      <c r="I8" s="139" t="s">
        <v>294</v>
      </c>
      <c r="J8" s="139" t="s">
        <v>255</v>
      </c>
      <c r="K8" s="139" t="s">
        <v>298</v>
      </c>
      <c r="L8" s="139" t="s">
        <v>38</v>
      </c>
      <c r="M8" s="140" t="s">
        <v>39</v>
      </c>
      <c r="N8" s="141">
        <v>1</v>
      </c>
      <c r="O8" s="142">
        <v>37057</v>
      </c>
      <c r="P8" s="143">
        <v>37134</v>
      </c>
      <c r="Q8" s="200"/>
      <c r="R8" s="144">
        <v>-163711.94957926637</v>
      </c>
      <c r="S8" s="145">
        <v>-7976763</v>
      </c>
      <c r="T8" s="145">
        <v>0</v>
      </c>
      <c r="U8" s="146">
        <f t="shared" ref="U8:U17" si="0">SUM(R8:T8)</f>
        <v>-8140474.9495792668</v>
      </c>
    </row>
    <row r="9" spans="1:21" ht="18" customHeight="1" x14ac:dyDescent="0.2">
      <c r="A9" s="61"/>
      <c r="B9" s="147" t="s">
        <v>48</v>
      </c>
      <c r="C9" s="87" t="s">
        <v>71</v>
      </c>
      <c r="D9" s="87" t="s">
        <v>266</v>
      </c>
      <c r="E9" s="87" t="s">
        <v>301</v>
      </c>
      <c r="F9" s="87" t="s">
        <v>49</v>
      </c>
      <c r="G9" s="87" t="s">
        <v>50</v>
      </c>
      <c r="H9" s="87" t="s">
        <v>36</v>
      </c>
      <c r="I9" s="87" t="s">
        <v>295</v>
      </c>
      <c r="J9" s="87" t="s">
        <v>255</v>
      </c>
      <c r="K9" s="87" t="s">
        <v>299</v>
      </c>
      <c r="L9" s="87" t="s">
        <v>47</v>
      </c>
      <c r="M9" s="84" t="s">
        <v>255</v>
      </c>
      <c r="N9" s="93">
        <v>0.6</v>
      </c>
      <c r="O9" s="91">
        <v>37102</v>
      </c>
      <c r="P9" s="95">
        <v>37141</v>
      </c>
      <c r="Q9" s="199" t="s">
        <v>302</v>
      </c>
      <c r="R9" s="94">
        <v>0</v>
      </c>
      <c r="S9" s="90">
        <v>5069473</v>
      </c>
      <c r="T9" s="90">
        <v>0</v>
      </c>
      <c r="U9" s="148">
        <f t="shared" si="0"/>
        <v>5069473</v>
      </c>
    </row>
    <row r="10" spans="1:21" ht="18" customHeight="1" x14ac:dyDescent="0.2">
      <c r="A10" s="61"/>
      <c r="B10" s="149" t="s">
        <v>129</v>
      </c>
      <c r="C10" s="87" t="s">
        <v>128</v>
      </c>
      <c r="D10" s="87" t="s">
        <v>255</v>
      </c>
      <c r="E10" s="87" t="s">
        <v>257</v>
      </c>
      <c r="F10" s="87" t="s">
        <v>130</v>
      </c>
      <c r="G10" s="87" t="s">
        <v>117</v>
      </c>
      <c r="H10" s="87" t="s">
        <v>45</v>
      </c>
      <c r="I10" s="87" t="s">
        <v>294</v>
      </c>
      <c r="J10" s="87" t="s">
        <v>69</v>
      </c>
      <c r="K10" s="87" t="s">
        <v>300</v>
      </c>
      <c r="L10" s="87" t="s">
        <v>255</v>
      </c>
      <c r="M10" s="84" t="s">
        <v>59</v>
      </c>
      <c r="N10" s="93">
        <v>0.45</v>
      </c>
      <c r="O10" s="136">
        <v>37116</v>
      </c>
      <c r="P10" s="137">
        <v>37148</v>
      </c>
      <c r="Q10" s="201"/>
      <c r="R10" s="94">
        <v>1465571.5731567778</v>
      </c>
      <c r="S10" s="90">
        <v>5584887</v>
      </c>
      <c r="T10" s="90">
        <v>2772983.2745348089</v>
      </c>
      <c r="U10" s="148">
        <f t="shared" si="0"/>
        <v>9823441.8476915862</v>
      </c>
    </row>
    <row r="11" spans="1:21" ht="18" customHeight="1" x14ac:dyDescent="0.2">
      <c r="A11" s="61"/>
      <c r="B11" s="149" t="s">
        <v>132</v>
      </c>
      <c r="C11" s="87" t="s">
        <v>263</v>
      </c>
      <c r="D11" s="87" t="s">
        <v>275</v>
      </c>
      <c r="E11" s="87" t="s">
        <v>258</v>
      </c>
      <c r="F11" s="87" t="s">
        <v>66</v>
      </c>
      <c r="G11" s="87" t="s">
        <v>133</v>
      </c>
      <c r="H11" s="87" t="s">
        <v>76</v>
      </c>
      <c r="I11" s="87" t="s">
        <v>294</v>
      </c>
      <c r="J11" s="87" t="s">
        <v>255</v>
      </c>
      <c r="K11" s="87" t="s">
        <v>300</v>
      </c>
      <c r="L11" s="87" t="s">
        <v>38</v>
      </c>
      <c r="M11" s="84" t="s">
        <v>59</v>
      </c>
      <c r="N11" s="93">
        <v>0.45</v>
      </c>
      <c r="O11" s="91">
        <v>37109</v>
      </c>
      <c r="P11" s="95">
        <v>37141</v>
      </c>
      <c r="Q11" s="199" t="s">
        <v>302</v>
      </c>
      <c r="R11" s="94">
        <v>-2868929.1933180862</v>
      </c>
      <c r="S11" s="90">
        <v>-18474512</v>
      </c>
      <c r="T11" s="90">
        <v>0</v>
      </c>
      <c r="U11" s="148">
        <f t="shared" si="0"/>
        <v>-21343441.193318088</v>
      </c>
    </row>
    <row r="12" spans="1:21" ht="18" customHeight="1" x14ac:dyDescent="0.2">
      <c r="A12" s="61"/>
      <c r="B12" s="147" t="s">
        <v>83</v>
      </c>
      <c r="C12" s="87" t="s">
        <v>265</v>
      </c>
      <c r="D12" s="87" t="s">
        <v>266</v>
      </c>
      <c r="E12" s="87" t="s">
        <v>258</v>
      </c>
      <c r="F12" s="87" t="s">
        <v>54</v>
      </c>
      <c r="G12" s="87" t="s">
        <v>85</v>
      </c>
      <c r="H12" s="87" t="s">
        <v>36</v>
      </c>
      <c r="I12" s="87" t="s">
        <v>294</v>
      </c>
      <c r="J12" s="87" t="s">
        <v>86</v>
      </c>
      <c r="K12" s="87" t="s">
        <v>300</v>
      </c>
      <c r="L12" s="87" t="s">
        <v>87</v>
      </c>
      <c r="M12" s="84" t="s">
        <v>59</v>
      </c>
      <c r="N12" s="93">
        <v>0.75</v>
      </c>
      <c r="O12" s="91">
        <v>37090</v>
      </c>
      <c r="P12" s="95">
        <v>37134</v>
      </c>
      <c r="Q12" s="199" t="s">
        <v>302</v>
      </c>
      <c r="R12" s="94">
        <v>19680375.734434858</v>
      </c>
      <c r="S12" s="90">
        <v>25017854</v>
      </c>
      <c r="T12" s="90">
        <v>54940255.858534627</v>
      </c>
      <c r="U12" s="148">
        <f t="shared" si="0"/>
        <v>99638485.592969477</v>
      </c>
    </row>
    <row r="13" spans="1:21" ht="18" customHeight="1" x14ac:dyDescent="0.2">
      <c r="A13" s="61"/>
      <c r="B13" s="147" t="s">
        <v>287</v>
      </c>
      <c r="C13" s="87" t="s">
        <v>90</v>
      </c>
      <c r="D13" s="87" t="s">
        <v>264</v>
      </c>
      <c r="E13" s="87" t="s">
        <v>301</v>
      </c>
      <c r="F13" s="87" t="s">
        <v>62</v>
      </c>
      <c r="G13" s="87" t="s">
        <v>91</v>
      </c>
      <c r="H13" s="87" t="s">
        <v>45</v>
      </c>
      <c r="I13" s="87" t="s">
        <v>294</v>
      </c>
      <c r="J13" s="87" t="s">
        <v>86</v>
      </c>
      <c r="K13" s="87" t="s">
        <v>300</v>
      </c>
      <c r="L13" s="87" t="s">
        <v>87</v>
      </c>
      <c r="M13" s="84" t="s">
        <v>93</v>
      </c>
      <c r="N13" s="93">
        <v>0.25</v>
      </c>
      <c r="O13" s="91">
        <v>37087</v>
      </c>
      <c r="P13" s="95">
        <v>37164</v>
      </c>
      <c r="Q13" s="199" t="s">
        <v>303</v>
      </c>
      <c r="R13" s="94">
        <v>-14925718.155738518</v>
      </c>
      <c r="S13" s="90">
        <v>28534667</v>
      </c>
      <c r="T13" s="90">
        <v>21965938.571285509</v>
      </c>
      <c r="U13" s="148">
        <f>SUM(R13:T13)</f>
        <v>35574887.415546991</v>
      </c>
    </row>
    <row r="14" spans="1:21" ht="18" customHeight="1" x14ac:dyDescent="0.2">
      <c r="A14" s="62"/>
      <c r="B14" s="147" t="s">
        <v>251</v>
      </c>
      <c r="C14" s="87" t="s">
        <v>248</v>
      </c>
      <c r="D14" s="87" t="s">
        <v>255</v>
      </c>
      <c r="E14" s="87" t="s">
        <v>257</v>
      </c>
      <c r="F14" s="87" t="s">
        <v>80</v>
      </c>
      <c r="G14" s="87" t="s">
        <v>94</v>
      </c>
      <c r="H14" s="87" t="s">
        <v>36</v>
      </c>
      <c r="I14" s="87" t="s">
        <v>295</v>
      </c>
      <c r="J14" s="87" t="s">
        <v>95</v>
      </c>
      <c r="K14" s="87" t="s">
        <v>299</v>
      </c>
      <c r="L14" s="87" t="s">
        <v>96</v>
      </c>
      <c r="M14" s="84" t="s">
        <v>39</v>
      </c>
      <c r="N14" s="93">
        <v>0.95</v>
      </c>
      <c r="O14" s="91">
        <v>37057</v>
      </c>
      <c r="P14" s="95">
        <v>37127</v>
      </c>
      <c r="Q14" s="199" t="s">
        <v>303</v>
      </c>
      <c r="R14" s="94">
        <v>209933.51850150965</v>
      </c>
      <c r="S14" s="90">
        <v>6862573</v>
      </c>
      <c r="T14" s="90">
        <v>2714290.1101044766</v>
      </c>
      <c r="U14" s="148">
        <f t="shared" si="0"/>
        <v>9786796.628605986</v>
      </c>
    </row>
    <row r="15" spans="1:21" ht="18" customHeight="1" x14ac:dyDescent="0.2">
      <c r="A15" s="61"/>
      <c r="B15" s="149" t="s">
        <v>149</v>
      </c>
      <c r="C15" s="87" t="s">
        <v>263</v>
      </c>
      <c r="D15" s="87" t="s">
        <v>264</v>
      </c>
      <c r="E15" s="87" t="s">
        <v>301</v>
      </c>
      <c r="F15" s="87" t="s">
        <v>97</v>
      </c>
      <c r="G15" s="87" t="s">
        <v>150</v>
      </c>
      <c r="H15" s="87" t="s">
        <v>76</v>
      </c>
      <c r="I15" s="87" t="s">
        <v>295</v>
      </c>
      <c r="J15" s="87" t="s">
        <v>69</v>
      </c>
      <c r="K15" s="87" t="s">
        <v>300</v>
      </c>
      <c r="L15" s="87" t="s">
        <v>255</v>
      </c>
      <c r="M15" s="84" t="s">
        <v>39</v>
      </c>
      <c r="N15" s="93">
        <v>1</v>
      </c>
      <c r="O15" s="136">
        <v>37088</v>
      </c>
      <c r="P15" s="137">
        <v>37127</v>
      </c>
      <c r="Q15" s="201" t="s">
        <v>302</v>
      </c>
      <c r="R15" s="94">
        <v>65735.797030493864</v>
      </c>
      <c r="S15" s="90">
        <v>5818212</v>
      </c>
      <c r="T15" s="90">
        <v>0</v>
      </c>
      <c r="U15" s="148">
        <f t="shared" si="0"/>
        <v>5883947.7970304936</v>
      </c>
    </row>
    <row r="16" spans="1:21" ht="18" customHeight="1" x14ac:dyDescent="0.2">
      <c r="A16" s="62"/>
      <c r="B16" s="147" t="s">
        <v>252</v>
      </c>
      <c r="C16" s="87" t="s">
        <v>90</v>
      </c>
      <c r="D16" s="87" t="s">
        <v>269</v>
      </c>
      <c r="E16" s="87" t="s">
        <v>272</v>
      </c>
      <c r="F16" s="87" t="s">
        <v>97</v>
      </c>
      <c r="G16" s="87" t="s">
        <v>98</v>
      </c>
      <c r="H16" s="87" t="s">
        <v>99</v>
      </c>
      <c r="I16" s="87" t="s">
        <v>294</v>
      </c>
      <c r="J16" s="87" t="s">
        <v>46</v>
      </c>
      <c r="K16" s="87" t="s">
        <v>299</v>
      </c>
      <c r="L16" s="87" t="s">
        <v>87</v>
      </c>
      <c r="M16" s="84" t="s">
        <v>39</v>
      </c>
      <c r="N16" s="93">
        <v>1</v>
      </c>
      <c r="O16" s="91">
        <v>37043</v>
      </c>
      <c r="P16" s="95">
        <v>37127</v>
      </c>
      <c r="Q16" s="199" t="s">
        <v>303</v>
      </c>
      <c r="R16" s="94">
        <v>32599318.6698821</v>
      </c>
      <c r="S16" s="90">
        <v>-40991019</v>
      </c>
      <c r="T16" s="90">
        <v>27628612.871973611</v>
      </c>
      <c r="U16" s="148">
        <f t="shared" si="0"/>
        <v>19236912.541855711</v>
      </c>
    </row>
    <row r="17" spans="1:21" ht="18" customHeight="1" x14ac:dyDescent="0.2">
      <c r="A17" s="61"/>
      <c r="B17" s="150" t="s">
        <v>100</v>
      </c>
      <c r="C17" s="151" t="s">
        <v>90</v>
      </c>
      <c r="D17" s="151" t="s">
        <v>269</v>
      </c>
      <c r="E17" s="151" t="s">
        <v>256</v>
      </c>
      <c r="F17" s="151" t="s">
        <v>101</v>
      </c>
      <c r="G17" s="151" t="s">
        <v>102</v>
      </c>
      <c r="H17" s="151" t="s">
        <v>36</v>
      </c>
      <c r="I17" s="151" t="s">
        <v>294</v>
      </c>
      <c r="J17" s="151" t="s">
        <v>95</v>
      </c>
      <c r="K17" s="151" t="s">
        <v>299</v>
      </c>
      <c r="L17" s="151" t="s">
        <v>103</v>
      </c>
      <c r="M17" s="152" t="s">
        <v>39</v>
      </c>
      <c r="N17" s="153">
        <v>0.85</v>
      </c>
      <c r="O17" s="154">
        <v>37057</v>
      </c>
      <c r="P17" s="155">
        <v>37134</v>
      </c>
      <c r="Q17" s="202" t="s">
        <v>302</v>
      </c>
      <c r="R17" s="156">
        <v>5113966.6395230722</v>
      </c>
      <c r="S17" s="157">
        <v>1628446.73</v>
      </c>
      <c r="T17" s="157">
        <v>15282357.144480951</v>
      </c>
      <c r="U17" s="158">
        <f t="shared" si="0"/>
        <v>22024770.514004022</v>
      </c>
    </row>
    <row r="18" spans="1:21" ht="18" customHeight="1" x14ac:dyDescent="0.2">
      <c r="A18" s="61"/>
      <c r="B18" s="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83"/>
      <c r="O18" s="196"/>
      <c r="P18" s="196"/>
      <c r="Q18" s="194"/>
      <c r="R18" s="197"/>
      <c r="S18" s="197"/>
      <c r="T18" s="197"/>
      <c r="U18" s="197"/>
    </row>
    <row r="19" spans="1:21" ht="18" customHeight="1" x14ac:dyDescent="0.2">
      <c r="A19" s="61"/>
      <c r="B19" s="198" t="s">
        <v>293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83"/>
      <c r="O19" s="196"/>
      <c r="P19" s="196"/>
      <c r="Q19" s="194"/>
      <c r="R19" s="197"/>
      <c r="S19" s="197"/>
      <c r="T19" s="197"/>
      <c r="U19" s="197"/>
    </row>
    <row r="20" spans="1:21" ht="18" customHeight="1" x14ac:dyDescent="0.2">
      <c r="A20" s="61"/>
      <c r="B20" s="138" t="s">
        <v>250</v>
      </c>
      <c r="C20" s="139" t="s">
        <v>263</v>
      </c>
      <c r="D20" s="139" t="s">
        <v>275</v>
      </c>
      <c r="E20" s="139" t="s">
        <v>255</v>
      </c>
      <c r="F20" s="139" t="s">
        <v>43</v>
      </c>
      <c r="G20" s="139" t="s">
        <v>44</v>
      </c>
      <c r="H20" s="139" t="s">
        <v>45</v>
      </c>
      <c r="I20" s="139" t="s">
        <v>255</v>
      </c>
      <c r="J20" s="139" t="s">
        <v>46</v>
      </c>
      <c r="K20" s="139"/>
      <c r="L20" s="139" t="s">
        <v>47</v>
      </c>
      <c r="M20" s="140" t="s">
        <v>39</v>
      </c>
      <c r="N20" s="141">
        <v>0</v>
      </c>
      <c r="O20" s="142"/>
      <c r="P20" s="143"/>
      <c r="Q20" s="200"/>
      <c r="R20" s="144">
        <v>3265807.83050283</v>
      </c>
      <c r="S20" s="145">
        <v>2867733</v>
      </c>
      <c r="T20" s="145">
        <v>0</v>
      </c>
      <c r="U20" s="146">
        <f t="shared" ref="U20:U41" si="1">SUM(R20:T20)</f>
        <v>6133540.8305028304</v>
      </c>
    </row>
    <row r="21" spans="1:21" ht="18" customHeight="1" x14ac:dyDescent="0.2">
      <c r="A21" s="61"/>
      <c r="B21" s="149" t="s">
        <v>107</v>
      </c>
      <c r="C21" s="87" t="s">
        <v>263</v>
      </c>
      <c r="D21" s="87" t="s">
        <v>248</v>
      </c>
      <c r="E21" s="87" t="s">
        <v>257</v>
      </c>
      <c r="F21" s="87" t="s">
        <v>108</v>
      </c>
      <c r="G21" s="87" t="s">
        <v>109</v>
      </c>
      <c r="H21" s="87" t="s">
        <v>45</v>
      </c>
      <c r="I21" s="87" t="s">
        <v>255</v>
      </c>
      <c r="J21" s="87" t="s">
        <v>110</v>
      </c>
      <c r="L21" s="87" t="s">
        <v>255</v>
      </c>
      <c r="M21" s="84" t="s">
        <v>255</v>
      </c>
      <c r="N21" s="93">
        <v>0</v>
      </c>
      <c r="O21" s="205"/>
      <c r="P21" s="206"/>
      <c r="Q21" s="203"/>
      <c r="R21" s="94">
        <v>3043245.8074421077</v>
      </c>
      <c r="S21" s="90"/>
      <c r="T21" s="90">
        <v>4184499.9778179638</v>
      </c>
      <c r="U21" s="148">
        <f t="shared" ref="U21:U30" si="2">SUM(R21:T21)</f>
        <v>7227745.785260072</v>
      </c>
    </row>
    <row r="22" spans="1:21" ht="18" customHeight="1" x14ac:dyDescent="0.2">
      <c r="A22" s="61"/>
      <c r="B22" s="147" t="s">
        <v>52</v>
      </c>
      <c r="C22" s="87" t="s">
        <v>53</v>
      </c>
      <c r="D22" s="87" t="s">
        <v>248</v>
      </c>
      <c r="E22" s="87" t="s">
        <v>256</v>
      </c>
      <c r="F22" s="87" t="s">
        <v>54</v>
      </c>
      <c r="G22" s="87" t="s">
        <v>55</v>
      </c>
      <c r="H22" s="87" t="s">
        <v>56</v>
      </c>
      <c r="I22" s="87" t="s">
        <v>57</v>
      </c>
      <c r="J22" s="87" t="s">
        <v>58</v>
      </c>
      <c r="L22" s="87" t="s">
        <v>38</v>
      </c>
      <c r="M22" s="84" t="s">
        <v>59</v>
      </c>
      <c r="N22" s="93">
        <v>0.25</v>
      </c>
      <c r="O22" s="91">
        <v>37043</v>
      </c>
      <c r="P22" s="95"/>
      <c r="Q22" s="199" t="s">
        <v>303</v>
      </c>
      <c r="R22" s="94">
        <v>6008507.8023899589</v>
      </c>
      <c r="S22" s="90">
        <v>50585492</v>
      </c>
      <c r="T22" s="90">
        <v>0</v>
      </c>
      <c r="U22" s="148">
        <f t="shared" si="2"/>
        <v>56593999.802389957</v>
      </c>
    </row>
    <row r="23" spans="1:21" ht="18" customHeight="1" x14ac:dyDescent="0.2">
      <c r="A23" s="61"/>
      <c r="B23" s="149" t="s">
        <v>111</v>
      </c>
      <c r="C23" s="87" t="s">
        <v>265</v>
      </c>
      <c r="D23" s="87" t="s">
        <v>275</v>
      </c>
      <c r="E23" s="87" t="s">
        <v>301</v>
      </c>
      <c r="F23" s="87" t="s">
        <v>34</v>
      </c>
      <c r="G23" s="87" t="s">
        <v>112</v>
      </c>
      <c r="H23" s="87" t="s">
        <v>76</v>
      </c>
      <c r="I23" s="87" t="s">
        <v>113</v>
      </c>
      <c r="J23" s="87" t="s">
        <v>255</v>
      </c>
      <c r="L23" s="87" t="s">
        <v>255</v>
      </c>
      <c r="M23" s="84" t="s">
        <v>255</v>
      </c>
      <c r="N23" s="93">
        <v>0</v>
      </c>
      <c r="O23" s="205"/>
      <c r="P23" s="206"/>
      <c r="Q23" s="203" t="s">
        <v>302</v>
      </c>
      <c r="R23" s="94">
        <v>0</v>
      </c>
      <c r="S23" s="90">
        <v>-19719895</v>
      </c>
      <c r="T23" s="90">
        <v>0</v>
      </c>
      <c r="U23" s="148">
        <f t="shared" si="2"/>
        <v>-19719895</v>
      </c>
    </row>
    <row r="24" spans="1:21" ht="18" customHeight="1" x14ac:dyDescent="0.2">
      <c r="A24" s="61"/>
      <c r="B24" s="147" t="s">
        <v>60</v>
      </c>
      <c r="C24" s="87" t="s">
        <v>61</v>
      </c>
      <c r="D24" s="87" t="s">
        <v>264</v>
      </c>
      <c r="E24" s="87" t="s">
        <v>272</v>
      </c>
      <c r="F24" s="87" t="s">
        <v>62</v>
      </c>
      <c r="G24" s="87" t="s">
        <v>63</v>
      </c>
      <c r="H24" s="87" t="s">
        <v>36</v>
      </c>
      <c r="I24" s="87" t="s">
        <v>57</v>
      </c>
      <c r="J24" s="87" t="s">
        <v>255</v>
      </c>
      <c r="L24" s="87" t="s">
        <v>47</v>
      </c>
      <c r="M24" s="84" t="s">
        <v>39</v>
      </c>
      <c r="N24" s="93">
        <v>0.05</v>
      </c>
      <c r="O24" s="91"/>
      <c r="P24" s="95"/>
      <c r="Q24" s="199" t="s">
        <v>303</v>
      </c>
      <c r="R24" s="94">
        <v>0</v>
      </c>
      <c r="S24" s="90">
        <v>-31851958</v>
      </c>
      <c r="T24" s="90">
        <v>0</v>
      </c>
      <c r="U24" s="148">
        <f t="shared" si="2"/>
        <v>-31851958</v>
      </c>
    </row>
    <row r="25" spans="1:21" ht="18" customHeight="1" x14ac:dyDescent="0.2">
      <c r="A25" s="61"/>
      <c r="B25" s="149" t="s">
        <v>114</v>
      </c>
      <c r="C25" s="87" t="s">
        <v>71</v>
      </c>
      <c r="D25" s="87" t="s">
        <v>264</v>
      </c>
      <c r="E25" s="87" t="s">
        <v>255</v>
      </c>
      <c r="F25" s="87" t="s">
        <v>116</v>
      </c>
      <c r="G25" s="87" t="s">
        <v>117</v>
      </c>
      <c r="H25" s="87" t="s">
        <v>45</v>
      </c>
      <c r="I25" s="87" t="s">
        <v>255</v>
      </c>
      <c r="J25" s="87" t="s">
        <v>110</v>
      </c>
      <c r="L25" s="87" t="s">
        <v>255</v>
      </c>
      <c r="M25" s="84" t="s">
        <v>39</v>
      </c>
      <c r="N25" s="93">
        <v>0</v>
      </c>
      <c r="O25" s="205"/>
      <c r="P25" s="206"/>
      <c r="Q25" s="203"/>
      <c r="R25" s="94">
        <v>0</v>
      </c>
      <c r="S25" s="90">
        <v>0</v>
      </c>
      <c r="T25" s="90">
        <v>976484.94317811227</v>
      </c>
      <c r="U25" s="148">
        <f t="shared" si="2"/>
        <v>976484.94317811227</v>
      </c>
    </row>
    <row r="26" spans="1:21" ht="18" customHeight="1" x14ac:dyDescent="0.2">
      <c r="A26" s="61"/>
      <c r="B26" s="149" t="s">
        <v>118</v>
      </c>
      <c r="C26" s="87" t="s">
        <v>128</v>
      </c>
      <c r="D26" s="87" t="s">
        <v>264</v>
      </c>
      <c r="E26" s="87" t="s">
        <v>301</v>
      </c>
      <c r="F26" s="87" t="s">
        <v>119</v>
      </c>
      <c r="G26" s="87" t="s">
        <v>120</v>
      </c>
      <c r="H26" s="87" t="s">
        <v>45</v>
      </c>
      <c r="I26" s="87" t="s">
        <v>121</v>
      </c>
      <c r="J26" s="87" t="s">
        <v>46</v>
      </c>
      <c r="L26" s="87" t="s">
        <v>255</v>
      </c>
      <c r="M26" s="84" t="s">
        <v>39</v>
      </c>
      <c r="N26" s="93">
        <v>0</v>
      </c>
      <c r="O26" s="132"/>
      <c r="P26" s="133"/>
      <c r="Q26" s="203"/>
      <c r="R26" s="94">
        <v>18676.433798181875</v>
      </c>
      <c r="S26" s="90">
        <v>37813691</v>
      </c>
      <c r="T26" s="90">
        <v>0</v>
      </c>
      <c r="U26" s="148">
        <f t="shared" si="2"/>
        <v>37832367.433798179</v>
      </c>
    </row>
    <row r="27" spans="1:21" ht="18" customHeight="1" x14ac:dyDescent="0.2">
      <c r="A27" s="61"/>
      <c r="B27" s="149" t="s">
        <v>122</v>
      </c>
      <c r="C27" s="87" t="s">
        <v>71</v>
      </c>
      <c r="D27" s="87" t="s">
        <v>264</v>
      </c>
      <c r="E27" s="87" t="s">
        <v>271</v>
      </c>
      <c r="F27" s="87" t="s">
        <v>255</v>
      </c>
      <c r="G27" s="87" t="s">
        <v>255</v>
      </c>
      <c r="H27" s="87" t="s">
        <v>36</v>
      </c>
      <c r="I27" s="87" t="s">
        <v>255</v>
      </c>
      <c r="J27" s="87" t="s">
        <v>255</v>
      </c>
      <c r="L27" s="87" t="s">
        <v>255</v>
      </c>
      <c r="M27" s="84" t="s">
        <v>255</v>
      </c>
      <c r="N27" s="93">
        <v>0</v>
      </c>
      <c r="O27" s="205"/>
      <c r="P27" s="206"/>
      <c r="Q27" s="203"/>
      <c r="R27" s="94">
        <v>87699.792227649872</v>
      </c>
      <c r="S27" s="90">
        <v>0</v>
      </c>
      <c r="T27" s="90">
        <v>0</v>
      </c>
      <c r="U27" s="148">
        <f t="shared" si="2"/>
        <v>87699.792227649872</v>
      </c>
    </row>
    <row r="28" spans="1:21" ht="18" customHeight="1" x14ac:dyDescent="0.2">
      <c r="A28" s="61"/>
      <c r="B28" s="149" t="s">
        <v>123</v>
      </c>
      <c r="C28" s="87" t="s">
        <v>265</v>
      </c>
      <c r="D28" s="87" t="s">
        <v>248</v>
      </c>
      <c r="E28" s="87" t="s">
        <v>267</v>
      </c>
      <c r="F28" s="87" t="s">
        <v>255</v>
      </c>
      <c r="G28" s="87" t="s">
        <v>124</v>
      </c>
      <c r="H28" s="87" t="s">
        <v>36</v>
      </c>
      <c r="I28" s="87" t="s">
        <v>125</v>
      </c>
      <c r="J28" s="87" t="s">
        <v>255</v>
      </c>
      <c r="L28" s="87" t="s">
        <v>255</v>
      </c>
      <c r="M28" s="84" t="s">
        <v>255</v>
      </c>
      <c r="N28" s="93">
        <v>0</v>
      </c>
      <c r="O28" s="132"/>
      <c r="P28" s="133"/>
      <c r="Q28" s="203"/>
      <c r="R28" s="94">
        <v>0</v>
      </c>
      <c r="S28" s="90">
        <v>-2905414</v>
      </c>
      <c r="T28" s="90">
        <v>0</v>
      </c>
      <c r="U28" s="148">
        <f t="shared" si="1"/>
        <v>-2905414</v>
      </c>
    </row>
    <row r="29" spans="1:21" ht="18" customHeight="1" x14ac:dyDescent="0.2">
      <c r="A29" s="61"/>
      <c r="B29" s="149" t="s">
        <v>126</v>
      </c>
      <c r="C29" s="87" t="s">
        <v>128</v>
      </c>
      <c r="D29" s="87" t="s">
        <v>266</v>
      </c>
      <c r="E29" s="87" t="s">
        <v>301</v>
      </c>
      <c r="F29" s="87" t="s">
        <v>127</v>
      </c>
      <c r="G29" s="87" t="s">
        <v>255</v>
      </c>
      <c r="H29" s="87" t="s">
        <v>76</v>
      </c>
      <c r="I29" s="87" t="s">
        <v>128</v>
      </c>
      <c r="J29" s="87" t="s">
        <v>86</v>
      </c>
      <c r="L29" s="87" t="s">
        <v>255</v>
      </c>
      <c r="M29" s="84" t="s">
        <v>59</v>
      </c>
      <c r="N29" s="93">
        <v>0</v>
      </c>
      <c r="O29" s="205"/>
      <c r="P29" s="206"/>
      <c r="Q29" s="203"/>
      <c r="R29" s="94">
        <v>-16437.331438165307</v>
      </c>
      <c r="S29" s="90">
        <v>412264</v>
      </c>
      <c r="T29" s="90">
        <v>174175.48934920999</v>
      </c>
      <c r="U29" s="148">
        <f t="shared" si="1"/>
        <v>570002.15791104466</v>
      </c>
    </row>
    <row r="30" spans="1:21" ht="18" customHeight="1" x14ac:dyDescent="0.2">
      <c r="A30" s="61"/>
      <c r="B30" s="149" t="s">
        <v>131</v>
      </c>
      <c r="C30" s="87" t="s">
        <v>90</v>
      </c>
      <c r="D30" s="87" t="s">
        <v>248</v>
      </c>
      <c r="E30" s="87" t="s">
        <v>272</v>
      </c>
      <c r="F30" s="87" t="s">
        <v>116</v>
      </c>
      <c r="G30" s="87" t="s">
        <v>81</v>
      </c>
      <c r="H30" s="87" t="s">
        <v>45</v>
      </c>
      <c r="I30" s="87" t="s">
        <v>255</v>
      </c>
      <c r="J30" s="87" t="s">
        <v>110</v>
      </c>
      <c r="L30" s="87" t="s">
        <v>255</v>
      </c>
      <c r="M30" s="84" t="s">
        <v>255</v>
      </c>
      <c r="N30" s="93">
        <v>0</v>
      </c>
      <c r="O30" s="205"/>
      <c r="P30" s="206"/>
      <c r="Q30" s="203"/>
      <c r="R30" s="94">
        <v>2638915.608061132</v>
      </c>
      <c r="S30" s="90">
        <v>0</v>
      </c>
      <c r="T30" s="90">
        <v>2379268.6969465227</v>
      </c>
      <c r="U30" s="148">
        <f t="shared" si="2"/>
        <v>5018184.3050076552</v>
      </c>
    </row>
    <row r="31" spans="1:21" ht="18" customHeight="1" x14ac:dyDescent="0.2">
      <c r="A31" s="62"/>
      <c r="B31" s="147" t="s">
        <v>64</v>
      </c>
      <c r="C31" s="87" t="s">
        <v>128</v>
      </c>
      <c r="D31" s="87" t="s">
        <v>264</v>
      </c>
      <c r="E31" s="87" t="s">
        <v>258</v>
      </c>
      <c r="F31" s="87" t="s">
        <v>66</v>
      </c>
      <c r="G31" s="87" t="s">
        <v>67</v>
      </c>
      <c r="H31" s="87" t="s">
        <v>36</v>
      </c>
      <c r="I31" s="87" t="s">
        <v>255</v>
      </c>
      <c r="J31" s="87" t="s">
        <v>69</v>
      </c>
      <c r="K31" s="87"/>
      <c r="L31" s="87" t="s">
        <v>38</v>
      </c>
      <c r="M31" s="84" t="s">
        <v>59</v>
      </c>
      <c r="N31" s="93">
        <v>0.1</v>
      </c>
      <c r="O31" s="91">
        <v>37123</v>
      </c>
      <c r="P31" s="95"/>
      <c r="Q31" s="199"/>
      <c r="R31" s="94">
        <v>0</v>
      </c>
      <c r="S31" s="90">
        <v>7873905</v>
      </c>
      <c r="T31" s="90">
        <v>0</v>
      </c>
      <c r="U31" s="148">
        <f t="shared" si="1"/>
        <v>7873905</v>
      </c>
    </row>
    <row r="32" spans="1:21" ht="18" customHeight="1" x14ac:dyDescent="0.2">
      <c r="A32" s="62"/>
      <c r="B32" s="147" t="s">
        <v>70</v>
      </c>
      <c r="C32" s="87" t="s">
        <v>71</v>
      </c>
      <c r="D32" s="87" t="s">
        <v>275</v>
      </c>
      <c r="E32" s="87" t="s">
        <v>255</v>
      </c>
      <c r="F32" s="87" t="s">
        <v>62</v>
      </c>
      <c r="G32" s="87" t="s">
        <v>72</v>
      </c>
      <c r="H32" s="87" t="s">
        <v>45</v>
      </c>
      <c r="I32" s="87" t="s">
        <v>255</v>
      </c>
      <c r="J32" s="87" t="s">
        <v>73</v>
      </c>
      <c r="K32" s="87"/>
      <c r="L32" s="87" t="s">
        <v>253</v>
      </c>
      <c r="M32" s="84" t="s">
        <v>39</v>
      </c>
      <c r="N32" s="93">
        <v>0.5</v>
      </c>
      <c r="O32" s="91">
        <v>37057</v>
      </c>
      <c r="P32" s="95">
        <v>37134</v>
      </c>
      <c r="Q32" s="199"/>
      <c r="R32" s="94">
        <v>0</v>
      </c>
      <c r="S32" s="90">
        <v>-5696587</v>
      </c>
      <c r="T32" s="90">
        <v>3018097.9451451879</v>
      </c>
      <c r="U32" s="148">
        <f t="shared" si="1"/>
        <v>-2678489.0548548121</v>
      </c>
    </row>
    <row r="33" spans="1:21" ht="18" customHeight="1" x14ac:dyDescent="0.2">
      <c r="A33" s="62"/>
      <c r="B33" s="147" t="s">
        <v>74</v>
      </c>
      <c r="C33" s="87" t="s">
        <v>265</v>
      </c>
      <c r="D33" s="87" t="s">
        <v>266</v>
      </c>
      <c r="E33" s="87" t="s">
        <v>258</v>
      </c>
      <c r="F33" s="87" t="s">
        <v>66</v>
      </c>
      <c r="G33" s="87" t="s">
        <v>75</v>
      </c>
      <c r="H33" s="87" t="s">
        <v>76</v>
      </c>
      <c r="I33" s="87" t="s">
        <v>57</v>
      </c>
      <c r="J33" s="87" t="s">
        <v>46</v>
      </c>
      <c r="K33" s="87"/>
      <c r="L33" s="87" t="s">
        <v>77</v>
      </c>
      <c r="M33" s="84" t="s">
        <v>39</v>
      </c>
      <c r="N33" s="93">
        <v>0</v>
      </c>
      <c r="O33" s="91"/>
      <c r="P33" s="95"/>
      <c r="Q33" s="199"/>
      <c r="R33" s="94">
        <v>34652335.361138418</v>
      </c>
      <c r="S33" s="90">
        <v>13704468.779999999</v>
      </c>
      <c r="T33" s="90">
        <v>4591434.7378478711</v>
      </c>
      <c r="U33" s="148">
        <f t="shared" si="1"/>
        <v>52948238.878986292</v>
      </c>
    </row>
    <row r="34" spans="1:21" ht="18" customHeight="1" x14ac:dyDescent="0.2">
      <c r="A34" s="62"/>
      <c r="B34" s="147" t="s">
        <v>78</v>
      </c>
      <c r="C34" s="87" t="s">
        <v>263</v>
      </c>
      <c r="D34" s="87" t="s">
        <v>275</v>
      </c>
      <c r="E34" s="87" t="s">
        <v>272</v>
      </c>
      <c r="F34" s="87" t="s">
        <v>80</v>
      </c>
      <c r="G34" s="87" t="s">
        <v>81</v>
      </c>
      <c r="H34" s="87" t="s">
        <v>45</v>
      </c>
      <c r="I34" s="87" t="s">
        <v>255</v>
      </c>
      <c r="J34" s="87" t="s">
        <v>69</v>
      </c>
      <c r="K34" s="87"/>
      <c r="L34" s="87" t="s">
        <v>82</v>
      </c>
      <c r="M34" s="84" t="s">
        <v>39</v>
      </c>
      <c r="N34" s="93">
        <v>0</v>
      </c>
      <c r="O34" s="91"/>
      <c r="P34" s="95"/>
      <c r="Q34" s="199"/>
      <c r="R34" s="94">
        <v>-166541.49053105162</v>
      </c>
      <c r="S34" s="90">
        <v>0</v>
      </c>
      <c r="T34" s="90">
        <v>4478915.6766688358</v>
      </c>
      <c r="U34" s="148">
        <f>SUM(R34:T34)</f>
        <v>4312374.1861377843</v>
      </c>
    </row>
    <row r="35" spans="1:21" ht="18" customHeight="1" x14ac:dyDescent="0.2">
      <c r="A35" s="62"/>
      <c r="B35" s="149" t="s">
        <v>135</v>
      </c>
      <c r="C35" s="87" t="s">
        <v>265</v>
      </c>
      <c r="D35" s="87" t="s">
        <v>266</v>
      </c>
      <c r="E35" s="87" t="s">
        <v>268</v>
      </c>
      <c r="F35" s="87" t="s">
        <v>116</v>
      </c>
      <c r="G35" s="87" t="s">
        <v>255</v>
      </c>
      <c r="H35" s="87" t="s">
        <v>76</v>
      </c>
      <c r="I35" s="87" t="s">
        <v>113</v>
      </c>
      <c r="J35" s="87" t="s">
        <v>255</v>
      </c>
      <c r="K35" s="87"/>
      <c r="L35" s="87" t="s">
        <v>255</v>
      </c>
      <c r="M35" s="84" t="s">
        <v>59</v>
      </c>
      <c r="N35" s="93">
        <v>0</v>
      </c>
      <c r="O35" s="205"/>
      <c r="P35" s="206"/>
      <c r="Q35" s="203"/>
      <c r="R35" s="94">
        <v>0</v>
      </c>
      <c r="S35" s="90">
        <v>11184671</v>
      </c>
      <c r="T35" s="90">
        <v>0</v>
      </c>
      <c r="U35" s="148">
        <f t="shared" si="1"/>
        <v>11184671</v>
      </c>
    </row>
    <row r="36" spans="1:21" ht="18" customHeight="1" x14ac:dyDescent="0.2">
      <c r="A36" s="62"/>
      <c r="B36" s="149" t="s">
        <v>136</v>
      </c>
      <c r="C36" s="87" t="s">
        <v>263</v>
      </c>
      <c r="D36" s="87" t="s">
        <v>248</v>
      </c>
      <c r="E36" s="87" t="s">
        <v>257</v>
      </c>
      <c r="F36" s="87" t="s">
        <v>137</v>
      </c>
      <c r="G36" s="87" t="s">
        <v>138</v>
      </c>
      <c r="H36" s="87" t="s">
        <v>139</v>
      </c>
      <c r="I36" s="87" t="s">
        <v>57</v>
      </c>
      <c r="J36" s="87" t="s">
        <v>69</v>
      </c>
      <c r="K36" s="87"/>
      <c r="L36" s="87" t="s">
        <v>255</v>
      </c>
      <c r="M36" s="84" t="s">
        <v>39</v>
      </c>
      <c r="N36" s="93">
        <v>0</v>
      </c>
      <c r="O36" s="132"/>
      <c r="P36" s="133"/>
      <c r="Q36" s="203"/>
      <c r="R36" s="94">
        <v>9413609.6531865671</v>
      </c>
      <c r="S36" s="90">
        <v>12480057.890000001</v>
      </c>
      <c r="T36" s="90">
        <v>9099397.709915664</v>
      </c>
      <c r="U36" s="148">
        <f t="shared" si="1"/>
        <v>30993065.253102232</v>
      </c>
    </row>
    <row r="37" spans="1:21" ht="18" customHeight="1" x14ac:dyDescent="0.2">
      <c r="A37" s="62"/>
      <c r="B37" s="149" t="s">
        <v>140</v>
      </c>
      <c r="C37" s="87" t="s">
        <v>71</v>
      </c>
      <c r="D37" s="87" t="s">
        <v>264</v>
      </c>
      <c r="E37" s="87" t="s">
        <v>272</v>
      </c>
      <c r="F37" s="87" t="s">
        <v>141</v>
      </c>
      <c r="G37" s="87" t="s">
        <v>142</v>
      </c>
      <c r="H37" s="87" t="s">
        <v>139</v>
      </c>
      <c r="I37" s="87" t="s">
        <v>51</v>
      </c>
      <c r="J37" s="87" t="s">
        <v>255</v>
      </c>
      <c r="K37" s="87"/>
      <c r="L37" s="87" t="s">
        <v>255</v>
      </c>
      <c r="M37" s="84" t="s">
        <v>59</v>
      </c>
      <c r="N37" s="93">
        <v>0</v>
      </c>
      <c r="O37" s="205"/>
      <c r="P37" s="206"/>
      <c r="Q37" s="203"/>
      <c r="R37" s="94">
        <v>1521984.4076508165</v>
      </c>
      <c r="S37" s="90">
        <v>-6826068</v>
      </c>
      <c r="T37" s="90">
        <v>0</v>
      </c>
      <c r="U37" s="148">
        <f t="shared" si="1"/>
        <v>-5304083.5923491837</v>
      </c>
    </row>
    <row r="38" spans="1:21" ht="18" customHeight="1" x14ac:dyDescent="0.2">
      <c r="A38" s="62"/>
      <c r="B38" s="149" t="s">
        <v>143</v>
      </c>
      <c r="C38" s="87" t="s">
        <v>71</v>
      </c>
      <c r="D38" s="87" t="s">
        <v>275</v>
      </c>
      <c r="E38" s="87" t="s">
        <v>255</v>
      </c>
      <c r="F38" s="87" t="s">
        <v>116</v>
      </c>
      <c r="G38" s="87" t="s">
        <v>144</v>
      </c>
      <c r="H38" s="87" t="s">
        <v>45</v>
      </c>
      <c r="I38" s="87" t="s">
        <v>92</v>
      </c>
      <c r="J38" s="87" t="s">
        <v>46</v>
      </c>
      <c r="K38" s="87"/>
      <c r="L38" s="87" t="s">
        <v>255</v>
      </c>
      <c r="M38" s="84" t="s">
        <v>255</v>
      </c>
      <c r="N38" s="93">
        <v>0</v>
      </c>
      <c r="O38" s="205"/>
      <c r="P38" s="206"/>
      <c r="Q38" s="203"/>
      <c r="R38" s="94">
        <v>-86960.104797596432</v>
      </c>
      <c r="S38" s="90">
        <v>0</v>
      </c>
      <c r="T38" s="90">
        <v>1905055.2309534142</v>
      </c>
      <c r="U38" s="148">
        <f t="shared" si="1"/>
        <v>1818095.1261558179</v>
      </c>
    </row>
    <row r="39" spans="1:21" ht="18" customHeight="1" x14ac:dyDescent="0.2">
      <c r="A39" s="62"/>
      <c r="B39" s="147" t="s">
        <v>88</v>
      </c>
      <c r="C39" s="87" t="s">
        <v>128</v>
      </c>
      <c r="D39" s="87" t="s">
        <v>266</v>
      </c>
      <c r="E39" s="87" t="s">
        <v>270</v>
      </c>
      <c r="F39" s="87" t="s">
        <v>255</v>
      </c>
      <c r="G39" s="87" t="s">
        <v>255</v>
      </c>
      <c r="H39" s="87" t="s">
        <v>255</v>
      </c>
      <c r="I39" s="87" t="s">
        <v>255</v>
      </c>
      <c r="J39" s="87" t="s">
        <v>255</v>
      </c>
      <c r="K39" s="87"/>
      <c r="L39" s="87" t="s">
        <v>255</v>
      </c>
      <c r="M39" s="84" t="s">
        <v>255</v>
      </c>
      <c r="N39" s="93">
        <v>0</v>
      </c>
      <c r="O39" s="134"/>
      <c r="P39" s="135"/>
      <c r="Q39" s="204"/>
      <c r="R39" s="94"/>
      <c r="S39" s="90"/>
      <c r="T39" s="90"/>
      <c r="U39" s="159"/>
    </row>
    <row r="40" spans="1:21" ht="18" customHeight="1" x14ac:dyDescent="0.2">
      <c r="A40" s="62"/>
      <c r="B40" s="149" t="s">
        <v>145</v>
      </c>
      <c r="C40" s="87" t="s">
        <v>90</v>
      </c>
      <c r="D40" s="87" t="s">
        <v>275</v>
      </c>
      <c r="E40" s="87" t="s">
        <v>301</v>
      </c>
      <c r="F40" s="87" t="s">
        <v>54</v>
      </c>
      <c r="G40" s="87" t="s">
        <v>146</v>
      </c>
      <c r="H40" s="87" t="s">
        <v>45</v>
      </c>
      <c r="I40" s="87" t="s">
        <v>113</v>
      </c>
      <c r="J40" s="87" t="s">
        <v>255</v>
      </c>
      <c r="K40" s="87"/>
      <c r="L40" s="87" t="s">
        <v>255</v>
      </c>
      <c r="M40" s="84" t="s">
        <v>59</v>
      </c>
      <c r="N40" s="93">
        <v>0</v>
      </c>
      <c r="O40" s="205"/>
      <c r="P40" s="206"/>
      <c r="Q40" s="203"/>
      <c r="R40" s="94">
        <v>2279682.571717829</v>
      </c>
      <c r="S40" s="90">
        <v>-2661879</v>
      </c>
      <c r="T40" s="90">
        <v>0</v>
      </c>
      <c r="U40" s="148">
        <f t="shared" si="1"/>
        <v>-382196.42828217102</v>
      </c>
    </row>
    <row r="41" spans="1:21" ht="18" customHeight="1" x14ac:dyDescent="0.2">
      <c r="A41" s="62"/>
      <c r="B41" s="149" t="s">
        <v>147</v>
      </c>
      <c r="C41" s="87" t="s">
        <v>90</v>
      </c>
      <c r="D41" s="87" t="s">
        <v>248</v>
      </c>
      <c r="E41" s="87" t="s">
        <v>255</v>
      </c>
      <c r="F41" s="87" t="s">
        <v>80</v>
      </c>
      <c r="G41" s="87" t="s">
        <v>146</v>
      </c>
      <c r="H41" s="87" t="s">
        <v>76</v>
      </c>
      <c r="I41" s="87" t="s">
        <v>148</v>
      </c>
      <c r="J41" s="87" t="s">
        <v>255</v>
      </c>
      <c r="K41" s="87"/>
      <c r="L41" s="87" t="s">
        <v>255</v>
      </c>
      <c r="M41" s="84" t="s">
        <v>59</v>
      </c>
      <c r="N41" s="93">
        <v>0</v>
      </c>
      <c r="O41" s="205"/>
      <c r="P41" s="206"/>
      <c r="Q41" s="213"/>
      <c r="R41" s="94">
        <v>0</v>
      </c>
      <c r="S41" s="90">
        <v>-9265142</v>
      </c>
      <c r="T41" s="90">
        <v>0</v>
      </c>
      <c r="U41" s="148">
        <f t="shared" si="1"/>
        <v>-9265142</v>
      </c>
    </row>
    <row r="42" spans="1:21" ht="18" customHeight="1" x14ac:dyDescent="0.2">
      <c r="A42" s="62"/>
      <c r="B42" s="150" t="s">
        <v>104</v>
      </c>
      <c r="C42" s="151" t="s">
        <v>128</v>
      </c>
      <c r="D42" s="151" t="s">
        <v>266</v>
      </c>
      <c r="E42" s="151" t="s">
        <v>270</v>
      </c>
      <c r="F42" s="151" t="s">
        <v>255</v>
      </c>
      <c r="G42" s="151" t="s">
        <v>105</v>
      </c>
      <c r="H42" s="151" t="s">
        <v>99</v>
      </c>
      <c r="I42" s="151" t="s">
        <v>255</v>
      </c>
      <c r="J42" s="151" t="s">
        <v>86</v>
      </c>
      <c r="K42" s="151"/>
      <c r="L42" s="151" t="s">
        <v>106</v>
      </c>
      <c r="M42" s="152" t="s">
        <v>255</v>
      </c>
      <c r="N42" s="153">
        <v>0</v>
      </c>
      <c r="O42" s="154"/>
      <c r="P42" s="155"/>
      <c r="Q42" s="202"/>
      <c r="R42" s="156"/>
      <c r="S42" s="157"/>
      <c r="T42" s="157"/>
      <c r="U42" s="158"/>
    </row>
    <row r="43" spans="1:21" ht="18" customHeight="1" x14ac:dyDescent="0.2">
      <c r="A43" s="62"/>
      <c r="B43" s="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83"/>
      <c r="O43" s="196"/>
      <c r="P43" s="196"/>
      <c r="Q43" s="194"/>
      <c r="R43" s="197"/>
      <c r="S43" s="197"/>
      <c r="T43" s="197"/>
      <c r="U43" s="197"/>
    </row>
    <row r="44" spans="1:21" ht="18" customHeight="1" x14ac:dyDescent="0.2">
      <c r="A44" s="62"/>
      <c r="C44" s="4"/>
      <c r="D44" s="4"/>
      <c r="E44" s="4"/>
      <c r="F44" s="4"/>
    </row>
    <row r="45" spans="1:21" ht="18" customHeight="1" x14ac:dyDescent="0.2">
      <c r="A45" s="62"/>
      <c r="B45" s="223" t="s">
        <v>305</v>
      </c>
      <c r="C45" s="223" t="s">
        <v>306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83"/>
      <c r="O45" s="194"/>
      <c r="P45" s="194"/>
      <c r="Q45" s="194"/>
      <c r="R45" s="195"/>
      <c r="S45" s="195"/>
      <c r="T45" s="195"/>
      <c r="U45" s="195"/>
    </row>
    <row r="46" spans="1:21" ht="18" customHeight="1" x14ac:dyDescent="0.2">
      <c r="A46" s="62"/>
      <c r="B46" s="35" t="s">
        <v>149</v>
      </c>
      <c r="C46" s="225"/>
      <c r="D46" s="224"/>
      <c r="E46" s="55"/>
      <c r="F46" s="55"/>
      <c r="G46" s="55"/>
      <c r="H46" s="55"/>
      <c r="I46" s="55"/>
      <c r="J46" s="55"/>
      <c r="K46" s="55"/>
      <c r="L46" s="55"/>
      <c r="M46" s="55"/>
      <c r="N46" s="66"/>
      <c r="O46" s="67"/>
      <c r="P46" s="67"/>
      <c r="Q46" s="71"/>
      <c r="R46" s="69"/>
      <c r="S46" s="69"/>
      <c r="T46" s="69"/>
      <c r="U46" s="72"/>
    </row>
    <row r="47" spans="1:21" ht="18" customHeight="1" x14ac:dyDescent="0.2">
      <c r="A47" s="62"/>
      <c r="B47" s="4" t="s">
        <v>252</v>
      </c>
      <c r="C47" s="225"/>
      <c r="D47" s="224"/>
      <c r="E47" s="55"/>
      <c r="F47" s="55"/>
      <c r="G47" s="55"/>
      <c r="H47" s="55"/>
      <c r="I47" s="55"/>
      <c r="J47" s="55"/>
      <c r="K47" s="55"/>
      <c r="L47" s="55"/>
      <c r="M47" s="55"/>
      <c r="N47" s="66"/>
      <c r="O47" s="67"/>
      <c r="P47" s="67"/>
      <c r="Q47" s="71"/>
      <c r="R47" s="69"/>
      <c r="S47" s="69"/>
      <c r="T47" s="69"/>
      <c r="U47" s="72"/>
    </row>
    <row r="48" spans="1:21" ht="18" customHeight="1" x14ac:dyDescent="0.2">
      <c r="A48" s="62"/>
      <c r="B48" s="35"/>
      <c r="C48" s="104"/>
      <c r="D48" s="224"/>
      <c r="E48" s="55"/>
      <c r="F48" s="55"/>
      <c r="G48" s="55"/>
      <c r="H48" s="55"/>
      <c r="I48" s="55"/>
      <c r="J48" s="55"/>
      <c r="K48" s="55"/>
      <c r="L48" s="55"/>
      <c r="M48" s="55"/>
      <c r="N48" s="66"/>
      <c r="O48" s="67"/>
      <c r="P48" s="67"/>
      <c r="Q48" s="71"/>
      <c r="R48" s="69"/>
      <c r="S48" s="69"/>
      <c r="T48" s="69"/>
      <c r="U48" s="72"/>
    </row>
    <row r="49" spans="1:21" ht="18" customHeight="1" x14ac:dyDescent="0.2">
      <c r="A49" s="62"/>
      <c r="B49" s="4"/>
      <c r="C49" s="104"/>
      <c r="D49" s="224"/>
      <c r="E49" s="55"/>
      <c r="F49" s="55"/>
      <c r="G49" s="55"/>
      <c r="H49" s="55"/>
      <c r="I49" s="55"/>
      <c r="J49" s="55"/>
      <c r="K49" s="55"/>
      <c r="L49" s="55"/>
      <c r="M49" s="55"/>
      <c r="N49" s="66"/>
      <c r="O49" s="67"/>
      <c r="P49" s="67"/>
      <c r="Q49" s="71"/>
      <c r="R49" s="69"/>
      <c r="S49" s="69"/>
      <c r="T49" s="69"/>
      <c r="U49" s="72"/>
    </row>
    <row r="50" spans="1:21" ht="18" customHeight="1" x14ac:dyDescent="0.2">
      <c r="A50" s="62"/>
      <c r="B50" s="223" t="s">
        <v>307</v>
      </c>
      <c r="C50" s="223" t="s">
        <v>308</v>
      </c>
      <c r="D50" s="224"/>
      <c r="E50" s="55"/>
      <c r="F50" s="55"/>
      <c r="G50" s="55"/>
      <c r="H50" s="55"/>
      <c r="I50" s="55"/>
      <c r="J50" s="55"/>
      <c r="K50" s="55"/>
      <c r="L50" s="55"/>
      <c r="M50" s="55"/>
      <c r="N50" s="66"/>
      <c r="O50" s="67"/>
      <c r="P50" s="67"/>
      <c r="Q50" s="71"/>
      <c r="R50" s="69"/>
      <c r="S50" s="69"/>
      <c r="T50" s="69"/>
      <c r="U50" s="72"/>
    </row>
    <row r="51" spans="1:21" ht="18" customHeight="1" x14ac:dyDescent="0.2">
      <c r="A51" s="62"/>
      <c r="B51" s="4" t="s">
        <v>249</v>
      </c>
      <c r="C51" s="225"/>
      <c r="D51" s="224"/>
      <c r="E51" s="55"/>
      <c r="F51" s="55"/>
      <c r="G51" s="55"/>
      <c r="H51" s="55"/>
      <c r="I51" s="55"/>
      <c r="J51" s="55"/>
      <c r="K51" s="55"/>
      <c r="L51" s="55"/>
      <c r="M51" s="55"/>
      <c r="N51" s="66"/>
      <c r="O51" s="67"/>
      <c r="P51" s="67"/>
      <c r="Q51" s="71"/>
      <c r="R51" s="69"/>
      <c r="S51" s="69"/>
      <c r="T51" s="69"/>
      <c r="U51" s="72"/>
    </row>
    <row r="52" spans="1:21" ht="18" customHeight="1" x14ac:dyDescent="0.2">
      <c r="A52" s="62"/>
      <c r="B52" s="4"/>
      <c r="C52" s="104"/>
      <c r="D52" s="224"/>
      <c r="E52" s="55"/>
      <c r="F52" s="55"/>
      <c r="G52" s="55"/>
      <c r="H52" s="55"/>
      <c r="I52" s="55"/>
      <c r="J52" s="55"/>
      <c r="K52" s="55"/>
      <c r="L52" s="55"/>
      <c r="M52" s="55"/>
      <c r="N52" s="66"/>
      <c r="O52" s="67"/>
      <c r="P52" s="67"/>
      <c r="Q52" s="71"/>
      <c r="R52" s="69"/>
      <c r="S52" s="69"/>
      <c r="T52" s="69"/>
      <c r="U52" s="72"/>
    </row>
    <row r="53" spans="1:21" ht="18" customHeight="1" x14ac:dyDescent="0.2">
      <c r="A53" s="62"/>
      <c r="B53" s="4"/>
      <c r="C53" s="104"/>
      <c r="D53" s="224"/>
      <c r="E53" s="55"/>
      <c r="F53" s="55"/>
      <c r="G53" s="55"/>
      <c r="H53" s="55"/>
      <c r="I53" s="55"/>
      <c r="J53" s="55"/>
      <c r="K53" s="55"/>
      <c r="L53" s="55"/>
      <c r="M53" s="55"/>
      <c r="N53" s="66"/>
      <c r="O53" s="67"/>
      <c r="P53" s="67"/>
      <c r="Q53" s="71"/>
      <c r="R53" s="69"/>
      <c r="S53" s="69"/>
      <c r="T53" s="69"/>
      <c r="U53" s="72"/>
    </row>
    <row r="54" spans="1:21" ht="18" customHeight="1" x14ac:dyDescent="0.2">
      <c r="A54" s="62"/>
      <c r="B54" s="35"/>
      <c r="C54" s="104"/>
      <c r="D54" s="224"/>
      <c r="E54" s="55"/>
      <c r="F54" s="55"/>
      <c r="G54" s="55"/>
      <c r="H54" s="55"/>
      <c r="I54" s="55"/>
      <c r="J54" s="55"/>
      <c r="K54" s="55"/>
      <c r="L54" s="55"/>
      <c r="M54" s="55"/>
      <c r="N54" s="66"/>
      <c r="O54" s="67"/>
      <c r="P54" s="67"/>
      <c r="Q54" s="71"/>
      <c r="R54" s="69"/>
      <c r="S54" s="69"/>
      <c r="T54" s="69"/>
      <c r="U54" s="72"/>
    </row>
    <row r="55" spans="1:21" ht="18" customHeight="1" x14ac:dyDescent="0.2">
      <c r="A55" s="62"/>
      <c r="B55" s="35"/>
      <c r="C55" s="104"/>
      <c r="D55" s="224"/>
      <c r="E55" s="55"/>
      <c r="F55" s="55"/>
      <c r="G55" s="55"/>
      <c r="H55" s="55"/>
      <c r="I55" s="55"/>
      <c r="J55" s="55"/>
      <c r="K55" s="55"/>
      <c r="L55" s="55"/>
      <c r="M55" s="55"/>
      <c r="N55" s="66"/>
      <c r="O55" s="67"/>
      <c r="P55" s="67"/>
      <c r="Q55" s="71"/>
      <c r="R55" s="69"/>
      <c r="S55" s="69"/>
      <c r="T55" s="69"/>
      <c r="U55" s="72"/>
    </row>
    <row r="56" spans="1:21" ht="18" customHeight="1" x14ac:dyDescent="0.2">
      <c r="A56" s="9"/>
      <c r="B56" s="38"/>
      <c r="C56" s="64"/>
      <c r="D56" s="64"/>
      <c r="E56" s="64"/>
      <c r="F56" s="64"/>
      <c r="G56" s="65"/>
      <c r="H56" s="65"/>
      <c r="I56" s="65"/>
      <c r="J56" s="65"/>
      <c r="K56" s="65"/>
      <c r="L56" s="65"/>
      <c r="M56" s="65"/>
      <c r="N56" s="68"/>
      <c r="O56" s="68"/>
      <c r="P56" s="68"/>
      <c r="Q56" s="214"/>
      <c r="R56" s="70"/>
      <c r="S56" s="70"/>
      <c r="T56" s="70"/>
      <c r="U56" s="73"/>
    </row>
    <row r="57" spans="1:21" ht="18" customHeight="1" x14ac:dyDescent="0.2">
      <c r="A57" s="62"/>
      <c r="B57" s="47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66"/>
      <c r="O57" s="67"/>
      <c r="P57" s="67"/>
      <c r="Q57" s="71"/>
      <c r="R57" s="69"/>
      <c r="S57" s="69"/>
      <c r="T57" s="69"/>
      <c r="U57" s="72"/>
    </row>
    <row r="58" spans="1:21" ht="18" customHeight="1" x14ac:dyDescent="0.2">
      <c r="A58" s="62"/>
      <c r="B58" s="47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66"/>
      <c r="O58" s="67"/>
      <c r="P58" s="67"/>
      <c r="Q58" s="71"/>
      <c r="R58" s="69"/>
      <c r="S58" s="69"/>
      <c r="T58" s="69"/>
      <c r="U58" s="72"/>
    </row>
    <row r="59" spans="1:21" ht="18" customHeight="1" x14ac:dyDescent="0.2">
      <c r="A59" s="62"/>
      <c r="B59" s="47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66"/>
      <c r="O59" s="67"/>
      <c r="P59" s="67"/>
      <c r="Q59" s="71"/>
      <c r="R59" s="69"/>
      <c r="S59" s="69"/>
      <c r="T59" s="69"/>
      <c r="U59" s="72"/>
    </row>
    <row r="60" spans="1:21" ht="18" customHeight="1" x14ac:dyDescent="0.2">
      <c r="A60" s="62"/>
      <c r="B60" s="47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66"/>
      <c r="O60" s="67"/>
      <c r="P60" s="67"/>
      <c r="Q60" s="71"/>
      <c r="R60" s="69"/>
      <c r="S60" s="69"/>
      <c r="T60" s="69"/>
      <c r="U60" s="72"/>
    </row>
    <row r="61" spans="1:21" ht="18" customHeight="1" x14ac:dyDescent="0.2">
      <c r="A61" s="62"/>
      <c r="B61" s="47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66"/>
      <c r="O61" s="67"/>
      <c r="P61" s="67"/>
      <c r="Q61" s="71"/>
      <c r="R61" s="69"/>
      <c r="S61" s="69"/>
      <c r="T61" s="69"/>
      <c r="U61" s="72"/>
    </row>
    <row r="62" spans="1:21" ht="18" customHeight="1" x14ac:dyDescent="0.2">
      <c r="A62" s="62"/>
      <c r="B62" s="47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66"/>
      <c r="O62" s="67"/>
      <c r="P62" s="67"/>
      <c r="Q62" s="71"/>
      <c r="R62" s="69"/>
      <c r="S62" s="69"/>
      <c r="T62" s="69"/>
      <c r="U62" s="72"/>
    </row>
    <row r="63" spans="1:21" ht="18" customHeight="1" x14ac:dyDescent="0.2">
      <c r="A63" s="62"/>
      <c r="B63" s="47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66"/>
      <c r="O63" s="67"/>
      <c r="P63" s="67"/>
      <c r="Q63" s="71"/>
      <c r="R63" s="69"/>
      <c r="S63" s="69"/>
      <c r="T63" s="69"/>
      <c r="U63" s="72"/>
    </row>
    <row r="64" spans="1:21" ht="18" customHeight="1" x14ac:dyDescent="0.2">
      <c r="A64" s="62"/>
      <c r="B64" s="47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66"/>
      <c r="O64" s="67"/>
      <c r="P64" s="67"/>
      <c r="Q64" s="71"/>
      <c r="R64" s="69"/>
      <c r="S64" s="69"/>
      <c r="T64" s="69"/>
      <c r="U64" s="72"/>
    </row>
    <row r="65" spans="1:21" ht="18" customHeight="1" x14ac:dyDescent="0.2">
      <c r="A65" s="62"/>
      <c r="B65" s="47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66"/>
      <c r="O65" s="67"/>
      <c r="P65" s="67"/>
      <c r="Q65" s="71"/>
      <c r="R65" s="69"/>
      <c r="S65" s="69"/>
      <c r="T65" s="69"/>
      <c r="U65" s="72"/>
    </row>
    <row r="66" spans="1:21" ht="18" customHeight="1" x14ac:dyDescent="0.2">
      <c r="A66" s="62"/>
      <c r="B66" s="47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66"/>
      <c r="O66" s="67"/>
      <c r="P66" s="67"/>
      <c r="Q66" s="71"/>
      <c r="R66" s="69"/>
      <c r="S66" s="69"/>
      <c r="T66" s="69"/>
      <c r="U66" s="72"/>
    </row>
    <row r="67" spans="1:21" ht="18" customHeight="1" x14ac:dyDescent="0.2">
      <c r="A67" s="62"/>
      <c r="B67" s="47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66"/>
      <c r="O67" s="67"/>
      <c r="P67" s="67"/>
      <c r="Q67" s="71"/>
      <c r="R67" s="69"/>
      <c r="S67" s="69"/>
      <c r="T67" s="69"/>
      <c r="U67" s="72"/>
    </row>
    <row r="68" spans="1:21" ht="18" customHeight="1" x14ac:dyDescent="0.2">
      <c r="A68" s="62"/>
      <c r="B68" s="47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66"/>
      <c r="O68" s="67"/>
      <c r="P68" s="67"/>
      <c r="Q68" s="71"/>
      <c r="R68" s="69"/>
      <c r="S68" s="69"/>
      <c r="T68" s="69"/>
      <c r="U68" s="72"/>
    </row>
    <row r="69" spans="1:21" ht="18" customHeight="1" x14ac:dyDescent="0.2">
      <c r="A69" s="9"/>
      <c r="B69" s="38"/>
      <c r="C69" s="64"/>
      <c r="D69" s="64"/>
      <c r="E69" s="64"/>
      <c r="F69" s="64"/>
      <c r="G69" s="65"/>
      <c r="H69" s="65"/>
      <c r="I69" s="65"/>
      <c r="J69" s="65"/>
      <c r="K69" s="65"/>
      <c r="L69" s="65"/>
      <c r="M69" s="65"/>
      <c r="N69" s="68"/>
      <c r="O69" s="68"/>
      <c r="P69" s="68"/>
      <c r="Q69" s="214"/>
      <c r="R69" s="70"/>
      <c r="S69" s="70"/>
      <c r="T69" s="70"/>
      <c r="U69" s="73"/>
    </row>
    <row r="70" spans="1:21" ht="18" customHeight="1" x14ac:dyDescent="0.2">
      <c r="A70" s="62"/>
      <c r="B70" s="47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66"/>
      <c r="O70" s="67"/>
      <c r="P70" s="67"/>
      <c r="Q70" s="71"/>
      <c r="R70" s="69"/>
      <c r="S70" s="69"/>
      <c r="T70" s="69"/>
      <c r="U70" s="72"/>
    </row>
    <row r="71" spans="1:21" ht="18" customHeight="1" x14ac:dyDescent="0.2">
      <c r="A71" s="62"/>
      <c r="B71" s="47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6"/>
      <c r="O71" s="67"/>
      <c r="P71" s="67"/>
      <c r="Q71" s="71"/>
      <c r="R71" s="69"/>
      <c r="S71" s="69"/>
      <c r="T71" s="69"/>
      <c r="U71" s="72"/>
    </row>
    <row r="72" spans="1:21" ht="18" customHeight="1" x14ac:dyDescent="0.2">
      <c r="A72" s="62"/>
      <c r="B72" s="47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66"/>
      <c r="O72" s="67"/>
      <c r="P72" s="67"/>
      <c r="Q72" s="71"/>
      <c r="R72" s="69"/>
      <c r="S72" s="69"/>
      <c r="T72" s="69"/>
      <c r="U72" s="72"/>
    </row>
    <row r="73" spans="1:21" ht="18" customHeight="1" x14ac:dyDescent="0.2">
      <c r="A73" s="62"/>
      <c r="B73" s="47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6"/>
      <c r="O73" s="67"/>
      <c r="P73" s="67"/>
      <c r="Q73" s="71"/>
      <c r="R73" s="69"/>
      <c r="S73" s="69"/>
      <c r="T73" s="69"/>
      <c r="U73" s="72"/>
    </row>
    <row r="74" spans="1:21" ht="18" customHeight="1" x14ac:dyDescent="0.2">
      <c r="A74" s="62"/>
      <c r="B74" s="47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66"/>
      <c r="O74" s="67"/>
      <c r="P74" s="67"/>
      <c r="Q74" s="71"/>
      <c r="R74" s="69"/>
      <c r="S74" s="69"/>
      <c r="T74" s="69"/>
      <c r="U74" s="72"/>
    </row>
    <row r="75" spans="1:21" ht="18" customHeight="1" x14ac:dyDescent="0.2">
      <c r="A75" s="62"/>
      <c r="B75" s="47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66"/>
      <c r="O75" s="67"/>
      <c r="P75" s="67"/>
      <c r="Q75" s="71"/>
      <c r="R75" s="69"/>
      <c r="S75" s="69"/>
      <c r="T75" s="69"/>
      <c r="U75" s="72"/>
    </row>
    <row r="76" spans="1:21" ht="18" customHeight="1" x14ac:dyDescent="0.2">
      <c r="A76" s="62"/>
      <c r="B76" s="47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66"/>
      <c r="O76" s="67"/>
      <c r="P76" s="67"/>
      <c r="Q76" s="71"/>
      <c r="R76" s="69"/>
      <c r="S76" s="69"/>
      <c r="T76" s="69"/>
      <c r="U76" s="72"/>
    </row>
    <row r="77" spans="1:21" ht="18" customHeight="1" x14ac:dyDescent="0.2">
      <c r="A77" s="62"/>
      <c r="B77" s="47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66"/>
      <c r="O77" s="67"/>
      <c r="P77" s="67"/>
      <c r="Q77" s="71"/>
      <c r="R77" s="69"/>
      <c r="S77" s="69"/>
      <c r="T77" s="69"/>
      <c r="U77" s="72"/>
    </row>
    <row r="78" spans="1:21" ht="18" customHeight="1" x14ac:dyDescent="0.2">
      <c r="A78" s="62"/>
      <c r="B78" s="47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66"/>
      <c r="O78" s="67"/>
      <c r="P78" s="67"/>
      <c r="Q78" s="71"/>
      <c r="R78" s="69"/>
      <c r="S78" s="69"/>
      <c r="T78" s="69"/>
      <c r="U78" s="72"/>
    </row>
    <row r="79" spans="1:21" ht="18" customHeight="1" x14ac:dyDescent="0.2">
      <c r="A79" s="62"/>
      <c r="B79" s="47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66"/>
      <c r="O79" s="67"/>
      <c r="P79" s="67"/>
      <c r="Q79" s="71"/>
      <c r="R79" s="69"/>
      <c r="S79" s="69"/>
      <c r="T79" s="69"/>
      <c r="U79" s="72"/>
    </row>
    <row r="80" spans="1:21" ht="18" customHeight="1" x14ac:dyDescent="0.2">
      <c r="A80" s="62"/>
      <c r="B80" s="47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66"/>
      <c r="O80" s="67"/>
      <c r="P80" s="67"/>
      <c r="Q80" s="71"/>
      <c r="R80" s="69"/>
      <c r="S80" s="69"/>
      <c r="T80" s="69"/>
      <c r="U80" s="72"/>
    </row>
    <row r="81" spans="1:21" ht="18" customHeight="1" x14ac:dyDescent="0.2">
      <c r="A81" s="62"/>
      <c r="B81" s="47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66"/>
      <c r="O81" s="67"/>
      <c r="P81" s="67"/>
      <c r="Q81" s="71"/>
      <c r="R81" s="69"/>
      <c r="S81" s="69"/>
      <c r="T81" s="69"/>
      <c r="U81" s="72"/>
    </row>
    <row r="82" spans="1:21" ht="18" customHeight="1" x14ac:dyDescent="0.2">
      <c r="A82" s="9"/>
      <c r="B82" s="38"/>
      <c r="C82" s="64"/>
      <c r="D82" s="64"/>
      <c r="E82" s="64"/>
      <c r="F82" s="64"/>
      <c r="G82" s="65"/>
      <c r="H82" s="65"/>
      <c r="I82" s="65"/>
      <c r="J82" s="65"/>
      <c r="K82" s="65"/>
      <c r="L82" s="65"/>
      <c r="M82" s="65"/>
      <c r="N82" s="68"/>
      <c r="O82" s="68"/>
      <c r="P82" s="68"/>
      <c r="Q82" s="214"/>
      <c r="R82" s="70"/>
      <c r="S82" s="70"/>
      <c r="T82" s="70"/>
      <c r="U82" s="73"/>
    </row>
    <row r="83" spans="1:21" ht="18" customHeight="1" x14ac:dyDescent="0.2">
      <c r="A83" s="62"/>
      <c r="B83" s="47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66"/>
      <c r="O83" s="67"/>
      <c r="P83" s="67"/>
      <c r="Q83" s="71"/>
      <c r="R83" s="69"/>
      <c r="S83" s="69"/>
      <c r="T83" s="69"/>
      <c r="U83" s="72"/>
    </row>
    <row r="84" spans="1:21" ht="18" customHeight="1" x14ac:dyDescent="0.2">
      <c r="A84" s="62"/>
      <c r="B84" s="47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66"/>
      <c r="O84" s="67"/>
      <c r="P84" s="67"/>
      <c r="Q84" s="71"/>
      <c r="R84" s="69"/>
      <c r="S84" s="69"/>
      <c r="T84" s="69"/>
      <c r="U84" s="72"/>
    </row>
    <row r="85" spans="1:21" ht="18" customHeight="1" x14ac:dyDescent="0.2">
      <c r="A85" s="62"/>
      <c r="B85" s="47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66"/>
      <c r="O85" s="67"/>
      <c r="P85" s="67"/>
      <c r="Q85" s="71"/>
      <c r="R85" s="69"/>
      <c r="S85" s="69"/>
      <c r="T85" s="69"/>
      <c r="U85" s="72"/>
    </row>
    <row r="86" spans="1:21" ht="18" customHeight="1" x14ac:dyDescent="0.2">
      <c r="A86" s="62"/>
      <c r="B86" s="47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66"/>
      <c r="O86" s="67"/>
      <c r="P86" s="67"/>
      <c r="Q86" s="71"/>
      <c r="R86" s="69"/>
      <c r="S86" s="69"/>
      <c r="T86" s="69"/>
      <c r="U86" s="72"/>
    </row>
    <row r="87" spans="1:21" ht="18" customHeight="1" x14ac:dyDescent="0.2">
      <c r="A87" s="62"/>
      <c r="B87" s="47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66"/>
      <c r="O87" s="67"/>
      <c r="P87" s="67"/>
      <c r="Q87" s="71"/>
      <c r="R87" s="69"/>
      <c r="S87" s="69"/>
      <c r="T87" s="69"/>
      <c r="U87" s="72"/>
    </row>
    <row r="88" spans="1:21" ht="18" customHeight="1" x14ac:dyDescent="0.2">
      <c r="A88" s="62"/>
      <c r="B88" s="47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66"/>
      <c r="O88" s="67"/>
      <c r="P88" s="67"/>
      <c r="Q88" s="71"/>
      <c r="R88" s="69"/>
      <c r="S88" s="69"/>
      <c r="T88" s="69"/>
      <c r="U88" s="72"/>
    </row>
    <row r="89" spans="1:21" ht="18" customHeight="1" x14ac:dyDescent="0.2">
      <c r="A89" s="62"/>
      <c r="B89" s="47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66"/>
      <c r="O89" s="67"/>
      <c r="P89" s="67"/>
      <c r="Q89" s="71"/>
      <c r="R89" s="69"/>
      <c r="S89" s="69"/>
      <c r="T89" s="69"/>
      <c r="U89" s="72"/>
    </row>
    <row r="90" spans="1:21" ht="18" customHeight="1" x14ac:dyDescent="0.2">
      <c r="A90" s="62"/>
      <c r="B90" s="47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66"/>
      <c r="O90" s="67"/>
      <c r="P90" s="67"/>
      <c r="Q90" s="71"/>
      <c r="R90" s="69"/>
      <c r="S90" s="69"/>
      <c r="T90" s="69"/>
      <c r="U90" s="72"/>
    </row>
    <row r="91" spans="1:21" ht="18" customHeight="1" x14ac:dyDescent="0.2">
      <c r="A91" s="62"/>
      <c r="B91" s="47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66"/>
      <c r="O91" s="67"/>
      <c r="P91" s="67"/>
      <c r="Q91" s="71"/>
      <c r="R91" s="69"/>
      <c r="S91" s="69"/>
      <c r="T91" s="69"/>
      <c r="U91" s="72"/>
    </row>
    <row r="92" spans="1:21" ht="18" customHeight="1" x14ac:dyDescent="0.2">
      <c r="A92" s="62"/>
      <c r="B92" s="47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66"/>
      <c r="O92" s="67"/>
      <c r="P92" s="67"/>
      <c r="Q92" s="71"/>
      <c r="R92" s="69"/>
      <c r="S92" s="69"/>
      <c r="T92" s="69"/>
      <c r="U92" s="72"/>
    </row>
    <row r="93" spans="1:21" ht="18" customHeight="1" x14ac:dyDescent="0.2">
      <c r="A93" s="62"/>
      <c r="B93" s="47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66"/>
      <c r="O93" s="67"/>
      <c r="P93" s="67"/>
      <c r="Q93" s="71"/>
      <c r="R93" s="69"/>
      <c r="S93" s="69"/>
      <c r="T93" s="69"/>
      <c r="U93" s="72"/>
    </row>
    <row r="94" spans="1:21" ht="18" customHeight="1" x14ac:dyDescent="0.2">
      <c r="A94" s="62"/>
      <c r="B94" s="47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66"/>
      <c r="O94" s="67"/>
      <c r="P94" s="67"/>
      <c r="Q94" s="71"/>
      <c r="R94" s="69"/>
      <c r="S94" s="69"/>
      <c r="T94" s="69"/>
      <c r="U94" s="72"/>
    </row>
    <row r="95" spans="1:21" ht="18" customHeight="1" x14ac:dyDescent="0.2">
      <c r="A95" s="9"/>
      <c r="B95" s="38"/>
      <c r="C95" s="64"/>
      <c r="D95" s="64"/>
      <c r="E95" s="64"/>
      <c r="F95" s="64"/>
      <c r="G95" s="65"/>
      <c r="H95" s="65"/>
      <c r="I95" s="65"/>
      <c r="J95" s="65"/>
      <c r="K95" s="65"/>
      <c r="L95" s="65"/>
      <c r="M95" s="65"/>
      <c r="N95" s="68"/>
      <c r="O95" s="68"/>
      <c r="P95" s="68"/>
      <c r="Q95" s="214"/>
      <c r="R95" s="70"/>
      <c r="S95" s="70"/>
      <c r="T95" s="70"/>
      <c r="U95" s="73"/>
    </row>
    <row r="96" spans="1:21" ht="18" customHeight="1" x14ac:dyDescent="0.2">
      <c r="A96" s="62"/>
      <c r="B96" s="47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66"/>
      <c r="O96" s="67"/>
      <c r="P96" s="67"/>
      <c r="Q96" s="71"/>
      <c r="R96" s="69"/>
      <c r="S96" s="69"/>
      <c r="T96" s="69"/>
      <c r="U96" s="72"/>
    </row>
    <row r="97" spans="1:21" ht="18" customHeight="1" x14ac:dyDescent="0.2">
      <c r="A97" s="62"/>
      <c r="B97" s="47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66"/>
      <c r="O97" s="67"/>
      <c r="P97" s="67"/>
      <c r="Q97" s="71"/>
      <c r="R97" s="69"/>
      <c r="S97" s="69"/>
      <c r="T97" s="69"/>
      <c r="U97" s="72"/>
    </row>
    <row r="98" spans="1:21" ht="18" customHeight="1" x14ac:dyDescent="0.2">
      <c r="A98" s="62"/>
      <c r="B98" s="47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66"/>
      <c r="O98" s="67"/>
      <c r="P98" s="67"/>
      <c r="Q98" s="71"/>
      <c r="R98" s="69"/>
      <c r="S98" s="69"/>
      <c r="T98" s="69"/>
      <c r="U98" s="72"/>
    </row>
    <row r="99" spans="1:21" ht="18" customHeight="1" x14ac:dyDescent="0.2">
      <c r="A99" s="62"/>
      <c r="B99" s="47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66"/>
      <c r="O99" s="67"/>
      <c r="P99" s="67"/>
      <c r="Q99" s="71"/>
      <c r="R99" s="69"/>
      <c r="S99" s="69"/>
      <c r="T99" s="69"/>
      <c r="U99" s="72"/>
    </row>
    <row r="100" spans="1:21" ht="18" customHeight="1" x14ac:dyDescent="0.2">
      <c r="A100" s="62"/>
      <c r="B100" s="47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66"/>
      <c r="O100" s="67"/>
      <c r="P100" s="67"/>
      <c r="Q100" s="71"/>
      <c r="R100" s="69"/>
      <c r="S100" s="69"/>
      <c r="T100" s="69"/>
      <c r="U100" s="72"/>
    </row>
    <row r="101" spans="1:21" ht="18" customHeight="1" x14ac:dyDescent="0.2">
      <c r="A101" s="62"/>
      <c r="B101" s="47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66"/>
      <c r="O101" s="67"/>
      <c r="P101" s="67"/>
      <c r="Q101" s="71"/>
      <c r="R101" s="69"/>
      <c r="S101" s="69"/>
      <c r="T101" s="69"/>
      <c r="U101" s="72"/>
    </row>
    <row r="102" spans="1:21" ht="18" customHeight="1" x14ac:dyDescent="0.2">
      <c r="A102" s="62"/>
      <c r="B102" s="47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66"/>
      <c r="O102" s="67"/>
      <c r="P102" s="67"/>
      <c r="Q102" s="71"/>
      <c r="R102" s="69"/>
      <c r="S102" s="69"/>
      <c r="T102" s="69"/>
      <c r="U102" s="72"/>
    </row>
    <row r="103" spans="1:21" ht="18" customHeight="1" x14ac:dyDescent="0.2">
      <c r="A103" s="62"/>
      <c r="B103" s="47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66"/>
      <c r="O103" s="67"/>
      <c r="P103" s="67"/>
      <c r="Q103" s="71"/>
      <c r="R103" s="69"/>
      <c r="S103" s="69"/>
      <c r="T103" s="69"/>
      <c r="U103" s="72"/>
    </row>
    <row r="104" spans="1:21" ht="18" customHeight="1" x14ac:dyDescent="0.2">
      <c r="A104" s="62"/>
      <c r="B104" s="47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66"/>
      <c r="O104" s="67"/>
      <c r="P104" s="67"/>
      <c r="Q104" s="71"/>
      <c r="R104" s="69"/>
      <c r="S104" s="69"/>
      <c r="T104" s="69"/>
      <c r="U104" s="72"/>
    </row>
    <row r="105" spans="1:21" ht="18" customHeight="1" x14ac:dyDescent="0.2">
      <c r="A105" s="62"/>
      <c r="B105" s="4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66"/>
      <c r="O105" s="67"/>
      <c r="P105" s="67"/>
      <c r="Q105" s="71"/>
      <c r="R105" s="69"/>
      <c r="S105" s="69"/>
      <c r="T105" s="69"/>
      <c r="U105" s="72"/>
    </row>
    <row r="106" spans="1:21" ht="18" customHeight="1" x14ac:dyDescent="0.2">
      <c r="A106" s="62"/>
      <c r="B106" s="47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66"/>
      <c r="O106" s="67"/>
      <c r="P106" s="67"/>
      <c r="Q106" s="71"/>
      <c r="R106" s="69"/>
      <c r="S106" s="69"/>
      <c r="T106" s="69"/>
      <c r="U106" s="72"/>
    </row>
    <row r="107" spans="1:21" ht="18" customHeight="1" x14ac:dyDescent="0.2">
      <c r="A107" s="62"/>
      <c r="B107" s="47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66"/>
      <c r="O107" s="67"/>
      <c r="P107" s="67"/>
      <c r="Q107" s="71"/>
      <c r="R107" s="69"/>
      <c r="S107" s="69"/>
      <c r="T107" s="69"/>
      <c r="U107" s="72"/>
    </row>
    <row r="108" spans="1:21" ht="18" customHeight="1" x14ac:dyDescent="0.2">
      <c r="A108" s="9"/>
      <c r="B108" s="38"/>
      <c r="C108" s="64"/>
      <c r="D108" s="64"/>
      <c r="E108" s="64"/>
      <c r="F108" s="64"/>
      <c r="G108" s="65"/>
      <c r="H108" s="65"/>
      <c r="I108" s="65"/>
      <c r="J108" s="65"/>
      <c r="K108" s="65"/>
      <c r="L108" s="65"/>
      <c r="M108" s="65"/>
      <c r="N108" s="68"/>
      <c r="O108" s="68"/>
      <c r="P108" s="68"/>
      <c r="Q108" s="214"/>
      <c r="R108" s="70"/>
      <c r="S108" s="70"/>
      <c r="T108" s="70"/>
      <c r="U108" s="73"/>
    </row>
    <row r="109" spans="1:21" ht="18" customHeight="1" x14ac:dyDescent="0.2">
      <c r="A109" s="62"/>
      <c r="B109" s="47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66"/>
      <c r="O109" s="67"/>
      <c r="P109" s="67"/>
      <c r="Q109" s="71"/>
      <c r="R109" s="69"/>
      <c r="S109" s="69"/>
      <c r="T109" s="69"/>
      <c r="U109" s="72"/>
    </row>
    <row r="110" spans="1:21" ht="18" customHeight="1" x14ac:dyDescent="0.2">
      <c r="A110" s="62"/>
      <c r="B110" s="47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66"/>
      <c r="O110" s="67"/>
      <c r="P110" s="67"/>
      <c r="Q110" s="71"/>
      <c r="R110" s="69"/>
      <c r="S110" s="69"/>
      <c r="T110" s="69"/>
      <c r="U110" s="72"/>
    </row>
    <row r="111" spans="1:21" ht="18" customHeight="1" x14ac:dyDescent="0.2">
      <c r="A111" s="62"/>
      <c r="B111" s="47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66"/>
      <c r="O111" s="67"/>
      <c r="P111" s="67"/>
      <c r="Q111" s="71"/>
      <c r="R111" s="69"/>
      <c r="S111" s="69"/>
      <c r="T111" s="69"/>
      <c r="U111" s="72"/>
    </row>
    <row r="112" spans="1:21" ht="18" customHeight="1" x14ac:dyDescent="0.2">
      <c r="A112" s="62"/>
      <c r="B112" s="47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66"/>
      <c r="O112" s="67"/>
      <c r="P112" s="67"/>
      <c r="Q112" s="71"/>
      <c r="R112" s="69"/>
      <c r="S112" s="69"/>
      <c r="T112" s="69"/>
      <c r="U112" s="72"/>
    </row>
    <row r="113" spans="1:21" ht="18" customHeight="1" x14ac:dyDescent="0.2">
      <c r="A113" s="62"/>
      <c r="B113" s="47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66"/>
      <c r="O113" s="67"/>
      <c r="P113" s="67"/>
      <c r="Q113" s="71"/>
      <c r="R113" s="69"/>
      <c r="S113" s="69"/>
      <c r="T113" s="69"/>
      <c r="U113" s="72"/>
    </row>
    <row r="114" spans="1:21" ht="18" customHeight="1" x14ac:dyDescent="0.2">
      <c r="A114" s="62"/>
      <c r="B114" s="47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66"/>
      <c r="O114" s="67"/>
      <c r="P114" s="67"/>
      <c r="Q114" s="71"/>
      <c r="R114" s="69"/>
      <c r="S114" s="69"/>
      <c r="T114" s="69"/>
      <c r="U114" s="72"/>
    </row>
    <row r="115" spans="1:21" ht="18" customHeight="1" x14ac:dyDescent="0.2">
      <c r="A115" s="62"/>
      <c r="B115" s="47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66"/>
      <c r="O115" s="67"/>
      <c r="P115" s="67"/>
      <c r="Q115" s="71"/>
      <c r="R115" s="69"/>
      <c r="S115" s="69"/>
      <c r="T115" s="69"/>
      <c r="U115" s="72"/>
    </row>
    <row r="116" spans="1:21" ht="18" customHeight="1" x14ac:dyDescent="0.2">
      <c r="A116" s="62"/>
      <c r="B116" s="47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66"/>
      <c r="O116" s="67"/>
      <c r="P116" s="67"/>
      <c r="Q116" s="71"/>
      <c r="R116" s="69"/>
      <c r="S116" s="69"/>
      <c r="T116" s="69"/>
      <c r="U116" s="72"/>
    </row>
    <row r="117" spans="1:21" ht="18" customHeight="1" x14ac:dyDescent="0.2">
      <c r="A117" s="62"/>
      <c r="B117" s="47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66"/>
      <c r="O117" s="67"/>
      <c r="P117" s="67"/>
      <c r="Q117" s="71"/>
      <c r="R117" s="69"/>
      <c r="S117" s="69"/>
      <c r="T117" s="69"/>
      <c r="U117" s="72"/>
    </row>
    <row r="118" spans="1:21" ht="18" customHeight="1" x14ac:dyDescent="0.2">
      <c r="A118" s="62"/>
      <c r="B118" s="47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66"/>
      <c r="O118" s="67"/>
      <c r="P118" s="67"/>
      <c r="Q118" s="71"/>
      <c r="R118" s="69"/>
      <c r="S118" s="69"/>
      <c r="T118" s="69"/>
      <c r="U118" s="72"/>
    </row>
    <row r="119" spans="1:21" ht="18" customHeight="1" x14ac:dyDescent="0.2">
      <c r="A119" s="62"/>
      <c r="B119" s="47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66"/>
      <c r="O119" s="67"/>
      <c r="P119" s="67"/>
      <c r="Q119" s="71"/>
      <c r="R119" s="69"/>
      <c r="S119" s="69"/>
      <c r="T119" s="69"/>
      <c r="U119" s="72"/>
    </row>
    <row r="120" spans="1:21" ht="18" customHeight="1" x14ac:dyDescent="0.2">
      <c r="A120" s="62"/>
      <c r="B120" s="47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66"/>
      <c r="O120" s="67"/>
      <c r="P120" s="67"/>
      <c r="Q120" s="71"/>
      <c r="R120" s="69"/>
      <c r="S120" s="69"/>
      <c r="T120" s="69"/>
      <c r="U120" s="72"/>
    </row>
    <row r="121" spans="1:21" ht="18" customHeight="1" x14ac:dyDescent="0.2">
      <c r="A121" s="6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5"/>
    </row>
    <row r="122" spans="1:21" ht="18" customHeight="1" x14ac:dyDescent="0.2">
      <c r="A122" s="62"/>
      <c r="C122" s="4"/>
      <c r="D122" s="4"/>
      <c r="E122" s="4"/>
      <c r="F122" s="4"/>
      <c r="G122" s="4"/>
      <c r="H122" s="4"/>
      <c r="I122" s="4"/>
      <c r="J122" s="9" t="s">
        <v>239</v>
      </c>
      <c r="K122" s="9"/>
      <c r="L122" s="4"/>
      <c r="M122" s="4"/>
      <c r="N122" s="4"/>
      <c r="O122" s="4"/>
      <c r="P122" s="4"/>
      <c r="Q122" s="15"/>
    </row>
    <row r="123" spans="1:21" ht="18" customHeight="1" x14ac:dyDescent="0.2">
      <c r="A123" s="6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5"/>
    </row>
    <row r="124" spans="1:21" ht="18" customHeight="1" x14ac:dyDescent="0.2">
      <c r="A124" s="62"/>
      <c r="C124" s="4"/>
      <c r="D124" s="4"/>
      <c r="E124" s="4"/>
      <c r="F124" s="4"/>
      <c r="G124" s="4"/>
      <c r="H124" s="4"/>
      <c r="I124" s="4"/>
      <c r="J124" s="44" t="s">
        <v>241</v>
      </c>
      <c r="K124" s="44"/>
      <c r="N124" s="4"/>
      <c r="O124" s="4"/>
      <c r="P124" s="4"/>
      <c r="Q124" s="15"/>
    </row>
    <row r="125" spans="1:21" ht="18" customHeight="1" x14ac:dyDescent="0.2">
      <c r="A125" s="6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5"/>
    </row>
    <row r="126" spans="1:21" ht="18" customHeight="1" x14ac:dyDescent="0.2">
      <c r="A126" s="62"/>
      <c r="B126" s="9"/>
      <c r="C126" s="9"/>
      <c r="D126" s="9"/>
      <c r="E126" s="9"/>
      <c r="F126" s="9"/>
      <c r="G126" s="20"/>
      <c r="H126" s="20"/>
      <c r="I126" s="20"/>
      <c r="J126" s="20"/>
      <c r="K126" s="20"/>
      <c r="L126" s="20"/>
      <c r="M126" s="20"/>
    </row>
    <row r="127" spans="1:21" ht="18" customHeight="1" x14ac:dyDescent="0.2">
      <c r="A127" s="62"/>
      <c r="B127" s="45" t="s">
        <v>236</v>
      </c>
      <c r="C127" s="20" t="s">
        <v>242</v>
      </c>
      <c r="D127" s="20"/>
      <c r="E127" s="20"/>
      <c r="F127" s="45"/>
      <c r="H127" s="20"/>
      <c r="I127" s="20"/>
      <c r="J127" s="20"/>
      <c r="K127" s="20"/>
      <c r="L127" s="20"/>
      <c r="M127" s="20"/>
    </row>
    <row r="128" spans="1:21" ht="18" customHeight="1" x14ac:dyDescent="0.2">
      <c r="A128" s="62"/>
      <c r="B128" s="45" t="s">
        <v>238</v>
      </c>
      <c r="C128" s="20" t="s">
        <v>243</v>
      </c>
      <c r="D128" s="20"/>
      <c r="E128" s="20"/>
      <c r="F128" s="45"/>
      <c r="G128" s="8"/>
      <c r="H128" s="20"/>
      <c r="I128" s="20"/>
      <c r="J128" s="20"/>
      <c r="K128" s="20"/>
      <c r="L128" s="20"/>
      <c r="M128" s="20"/>
    </row>
    <row r="129" spans="1:13" ht="18" customHeight="1" x14ac:dyDescent="0.2">
      <c r="A129" s="62"/>
      <c r="B129" s="45" t="s">
        <v>237</v>
      </c>
      <c r="C129" s="20" t="s">
        <v>244</v>
      </c>
      <c r="D129" s="20"/>
      <c r="E129" s="20"/>
      <c r="F129" s="45"/>
      <c r="H129" s="20"/>
      <c r="I129" s="20"/>
      <c r="J129" s="20"/>
      <c r="K129" s="20"/>
      <c r="L129" s="20"/>
      <c r="M129" s="20"/>
    </row>
    <row r="130" spans="1:13" x14ac:dyDescent="0.2">
      <c r="G130" s="20"/>
      <c r="H130" s="20"/>
      <c r="I130" s="20"/>
      <c r="J130" s="20"/>
      <c r="K130" s="20"/>
      <c r="L130" s="20"/>
      <c r="M130" s="20"/>
    </row>
    <row r="131" spans="1:13" x14ac:dyDescent="0.2">
      <c r="G131" s="20"/>
      <c r="H131" s="20"/>
      <c r="I131" s="20"/>
      <c r="J131" s="20"/>
      <c r="K131" s="20"/>
      <c r="L131" s="20"/>
      <c r="M131" s="20"/>
    </row>
    <row r="132" spans="1:13" x14ac:dyDescent="0.2">
      <c r="G132" s="20"/>
      <c r="H132" s="20"/>
      <c r="I132" s="20"/>
      <c r="J132" s="20"/>
      <c r="K132" s="20"/>
      <c r="L132" s="20"/>
      <c r="M132" s="20"/>
    </row>
    <row r="133" spans="1:13" x14ac:dyDescent="0.2">
      <c r="G133" s="20"/>
      <c r="H133" s="20"/>
      <c r="I133" s="20"/>
      <c r="J133" s="20"/>
      <c r="K133" s="20"/>
      <c r="L133" s="20"/>
      <c r="M133" s="20"/>
    </row>
    <row r="134" spans="1:13" x14ac:dyDescent="0.2">
      <c r="G134" s="20"/>
      <c r="H134" s="20"/>
      <c r="I134" s="20"/>
      <c r="J134" s="20"/>
      <c r="K134" s="20"/>
      <c r="L134" s="20"/>
      <c r="M134" s="20"/>
    </row>
    <row r="135" spans="1:13" x14ac:dyDescent="0.2">
      <c r="G135" s="20"/>
      <c r="H135" s="20"/>
      <c r="I135" s="20"/>
      <c r="J135" s="20"/>
      <c r="K135" s="20"/>
      <c r="L135" s="20"/>
      <c r="M135" s="20"/>
    </row>
    <row r="136" spans="1:13" x14ac:dyDescent="0.2">
      <c r="G136" s="20"/>
      <c r="H136" s="20"/>
      <c r="I136" s="20"/>
      <c r="J136" s="20"/>
      <c r="K136" s="20"/>
      <c r="L136" s="20"/>
      <c r="M136" s="20"/>
    </row>
    <row r="137" spans="1:13" x14ac:dyDescent="0.2">
      <c r="G137" s="20"/>
      <c r="H137" s="20"/>
      <c r="I137" s="20"/>
      <c r="J137" s="20"/>
      <c r="K137" s="20"/>
      <c r="L137" s="20"/>
      <c r="M137" s="20"/>
    </row>
    <row r="138" spans="1:13" x14ac:dyDescent="0.2">
      <c r="G138" s="20"/>
      <c r="H138" s="20"/>
      <c r="I138" s="20"/>
      <c r="J138" s="20"/>
      <c r="K138" s="20"/>
      <c r="L138" s="20"/>
      <c r="M138" s="20"/>
    </row>
    <row r="139" spans="1:13" x14ac:dyDescent="0.2">
      <c r="G139" s="20"/>
      <c r="H139" s="20"/>
      <c r="I139" s="20"/>
      <c r="J139" s="20"/>
      <c r="K139" s="20"/>
      <c r="L139" s="20"/>
      <c r="M139" s="20"/>
    </row>
    <row r="140" spans="1:13" x14ac:dyDescent="0.2">
      <c r="G140" s="20"/>
      <c r="H140" s="20"/>
      <c r="I140" s="20"/>
      <c r="J140" s="20"/>
      <c r="K140" s="20"/>
      <c r="L140" s="20"/>
      <c r="M140" s="20"/>
    </row>
    <row r="141" spans="1:13" x14ac:dyDescent="0.2">
      <c r="G141" s="20"/>
      <c r="H141" s="20"/>
      <c r="I141" s="20"/>
      <c r="J141" s="20"/>
      <c r="K141" s="20"/>
      <c r="L141" s="20"/>
      <c r="M141" s="20"/>
    </row>
    <row r="142" spans="1:13" x14ac:dyDescent="0.2">
      <c r="G142" s="20"/>
      <c r="H142" s="20"/>
      <c r="I142" s="20"/>
      <c r="J142" s="20"/>
      <c r="K142" s="20"/>
      <c r="L142" s="20"/>
      <c r="M142" s="20"/>
    </row>
    <row r="143" spans="1:13" x14ac:dyDescent="0.2">
      <c r="G143" s="20"/>
      <c r="H143" s="20"/>
      <c r="I143" s="20"/>
      <c r="J143" s="20"/>
      <c r="K143" s="20"/>
      <c r="L143" s="20"/>
      <c r="M143" s="20"/>
    </row>
    <row r="144" spans="1:13" x14ac:dyDescent="0.2">
      <c r="G144" s="20"/>
      <c r="H144" s="20"/>
      <c r="I144" s="20"/>
      <c r="J144" s="20"/>
      <c r="K144" s="20"/>
      <c r="L144" s="20"/>
      <c r="M144" s="20"/>
    </row>
    <row r="145" spans="7:13" x14ac:dyDescent="0.2">
      <c r="G145" s="20"/>
      <c r="H145" s="20"/>
      <c r="I145" s="20"/>
      <c r="J145" s="20"/>
      <c r="K145" s="20"/>
      <c r="L145" s="20"/>
      <c r="M145" s="20"/>
    </row>
    <row r="146" spans="7:13" x14ac:dyDescent="0.2">
      <c r="G146" s="20"/>
      <c r="H146" s="20"/>
      <c r="I146" s="20"/>
      <c r="J146" s="20"/>
      <c r="K146" s="20"/>
      <c r="L146" s="20"/>
      <c r="M146" s="20"/>
    </row>
    <row r="147" spans="7:13" x14ac:dyDescent="0.2">
      <c r="G147" s="20"/>
      <c r="H147" s="20"/>
      <c r="I147" s="20"/>
      <c r="J147" s="20"/>
      <c r="K147" s="20"/>
      <c r="L147" s="20"/>
      <c r="M147" s="20"/>
    </row>
    <row r="148" spans="7:13" x14ac:dyDescent="0.2">
      <c r="G148" s="20"/>
      <c r="H148" s="20"/>
      <c r="I148" s="20"/>
      <c r="J148" s="20"/>
      <c r="K148" s="20"/>
      <c r="L148" s="20"/>
      <c r="M148" s="20"/>
    </row>
    <row r="149" spans="7:13" x14ac:dyDescent="0.2">
      <c r="G149" s="20"/>
      <c r="H149" s="20"/>
      <c r="I149" s="20"/>
      <c r="J149" s="20"/>
      <c r="K149" s="20"/>
      <c r="L149" s="20"/>
      <c r="M149" s="20"/>
    </row>
    <row r="150" spans="7:13" x14ac:dyDescent="0.2">
      <c r="G150" s="20"/>
      <c r="H150" s="20"/>
      <c r="I150" s="20"/>
      <c r="J150" s="20"/>
      <c r="K150" s="20"/>
      <c r="L150" s="20"/>
      <c r="M150" s="20"/>
    </row>
    <row r="151" spans="7:13" x14ac:dyDescent="0.2">
      <c r="G151" s="20"/>
      <c r="H151" s="20"/>
      <c r="I151" s="20"/>
      <c r="J151" s="20"/>
      <c r="K151" s="20"/>
      <c r="L151" s="20"/>
      <c r="M151" s="20"/>
    </row>
    <row r="152" spans="7:13" x14ac:dyDescent="0.2">
      <c r="G152" s="20"/>
      <c r="H152" s="20"/>
      <c r="I152" s="20"/>
      <c r="J152" s="20"/>
      <c r="K152" s="20"/>
      <c r="L152" s="20"/>
      <c r="M152" s="20"/>
    </row>
    <row r="153" spans="7:13" x14ac:dyDescent="0.2">
      <c r="G153" s="20"/>
      <c r="H153" s="20"/>
      <c r="I153" s="20"/>
      <c r="J153" s="20"/>
      <c r="K153" s="20"/>
      <c r="L153" s="20"/>
      <c r="M153" s="20"/>
    </row>
    <row r="154" spans="7:13" x14ac:dyDescent="0.2">
      <c r="G154" s="20"/>
      <c r="H154" s="20"/>
      <c r="I154" s="20"/>
      <c r="J154" s="20"/>
      <c r="K154" s="20"/>
      <c r="L154" s="20"/>
      <c r="M154" s="20"/>
    </row>
    <row r="155" spans="7:13" x14ac:dyDescent="0.2">
      <c r="G155" s="20"/>
      <c r="H155" s="20"/>
      <c r="I155" s="20"/>
      <c r="J155" s="20"/>
      <c r="K155" s="20"/>
      <c r="L155" s="20"/>
      <c r="M155" s="20"/>
    </row>
    <row r="156" spans="7:13" x14ac:dyDescent="0.2">
      <c r="G156" s="20"/>
      <c r="H156" s="20"/>
      <c r="I156" s="20"/>
      <c r="J156" s="20"/>
      <c r="K156" s="20"/>
      <c r="L156" s="20"/>
      <c r="M156" s="20"/>
    </row>
    <row r="157" spans="7:13" x14ac:dyDescent="0.2">
      <c r="G157" s="20"/>
      <c r="H157" s="20"/>
      <c r="I157" s="20"/>
      <c r="J157" s="20"/>
      <c r="K157" s="20"/>
      <c r="L157" s="20"/>
      <c r="M157" s="20"/>
    </row>
    <row r="158" spans="7:13" x14ac:dyDescent="0.2">
      <c r="G158" s="20"/>
      <c r="H158" s="20"/>
      <c r="I158" s="20"/>
      <c r="J158" s="20"/>
      <c r="K158" s="20"/>
      <c r="L158" s="20"/>
      <c r="M158" s="20"/>
    </row>
    <row r="159" spans="7:13" x14ac:dyDescent="0.2">
      <c r="G159" s="20"/>
      <c r="H159" s="20"/>
      <c r="I159" s="20"/>
      <c r="J159" s="20"/>
      <c r="K159" s="20"/>
      <c r="L159" s="20"/>
      <c r="M159" s="20"/>
    </row>
    <row r="160" spans="7:13" x14ac:dyDescent="0.2">
      <c r="G160" s="20"/>
      <c r="H160" s="20"/>
      <c r="I160" s="20"/>
      <c r="J160" s="20"/>
      <c r="K160" s="20"/>
      <c r="L160" s="20"/>
      <c r="M160" s="20"/>
    </row>
    <row r="161" spans="7:13" x14ac:dyDescent="0.2">
      <c r="G161" s="20"/>
      <c r="H161" s="20"/>
      <c r="I161" s="20"/>
      <c r="J161" s="20"/>
      <c r="K161" s="20"/>
      <c r="L161" s="20"/>
      <c r="M161" s="20"/>
    </row>
    <row r="162" spans="7:13" x14ac:dyDescent="0.2">
      <c r="G162" s="20"/>
      <c r="H162" s="20"/>
      <c r="I162" s="20"/>
      <c r="J162" s="20"/>
      <c r="K162" s="20"/>
      <c r="L162" s="20"/>
      <c r="M162" s="20"/>
    </row>
    <row r="163" spans="7:13" x14ac:dyDescent="0.2">
      <c r="G163" s="20"/>
      <c r="H163" s="20"/>
      <c r="I163" s="20"/>
      <c r="J163" s="20"/>
      <c r="K163" s="20"/>
      <c r="L163" s="20"/>
      <c r="M163" s="20"/>
    </row>
    <row r="164" spans="7:13" x14ac:dyDescent="0.2">
      <c r="G164" s="20"/>
      <c r="H164" s="20"/>
      <c r="I164" s="20"/>
      <c r="J164" s="20"/>
      <c r="K164" s="20"/>
      <c r="L164" s="20"/>
      <c r="M164" s="20"/>
    </row>
    <row r="165" spans="7:13" x14ac:dyDescent="0.2">
      <c r="G165" s="20"/>
      <c r="H165" s="20"/>
      <c r="I165" s="20"/>
      <c r="J165" s="20"/>
      <c r="K165" s="20"/>
      <c r="L165" s="20"/>
      <c r="M165" s="20"/>
    </row>
    <row r="166" spans="7:13" x14ac:dyDescent="0.2">
      <c r="G166" s="20"/>
      <c r="H166" s="20"/>
      <c r="I166" s="20"/>
      <c r="J166" s="20"/>
      <c r="K166" s="20"/>
      <c r="L166" s="20"/>
      <c r="M166" s="20"/>
    </row>
    <row r="167" spans="7:13" x14ac:dyDescent="0.2">
      <c r="G167" s="20"/>
      <c r="H167" s="20"/>
      <c r="I167" s="20"/>
      <c r="J167" s="20"/>
      <c r="K167" s="20"/>
      <c r="L167" s="20"/>
      <c r="M167" s="20"/>
    </row>
    <row r="168" spans="7:13" x14ac:dyDescent="0.2">
      <c r="G168" s="20"/>
      <c r="H168" s="20"/>
      <c r="I168" s="20"/>
      <c r="J168" s="20"/>
      <c r="K168" s="20"/>
      <c r="L168" s="20"/>
      <c r="M168" s="20"/>
    </row>
    <row r="169" spans="7:13" x14ac:dyDescent="0.2">
      <c r="G169" s="20"/>
      <c r="H169" s="20"/>
      <c r="I169" s="20"/>
      <c r="J169" s="20"/>
      <c r="K169" s="20"/>
      <c r="L169" s="20"/>
      <c r="M169" s="20"/>
    </row>
    <row r="170" spans="7:13" x14ac:dyDescent="0.2">
      <c r="G170" s="20"/>
      <c r="H170" s="20"/>
      <c r="I170" s="20"/>
      <c r="J170" s="20"/>
      <c r="K170" s="20"/>
      <c r="L170" s="20"/>
      <c r="M170" s="20"/>
    </row>
    <row r="171" spans="7:13" x14ac:dyDescent="0.2">
      <c r="G171" s="20"/>
      <c r="H171" s="20"/>
      <c r="I171" s="20"/>
      <c r="J171" s="20"/>
      <c r="K171" s="20"/>
      <c r="L171" s="20"/>
      <c r="M171" s="20"/>
    </row>
    <row r="172" spans="7:13" x14ac:dyDescent="0.2">
      <c r="G172" s="20"/>
      <c r="H172" s="20"/>
      <c r="I172" s="20"/>
      <c r="J172" s="20"/>
      <c r="K172" s="20"/>
      <c r="L172" s="20"/>
      <c r="M172" s="20"/>
    </row>
    <row r="173" spans="7:13" x14ac:dyDescent="0.2">
      <c r="G173" s="20"/>
      <c r="H173" s="20"/>
      <c r="I173" s="20"/>
      <c r="J173" s="20"/>
      <c r="K173" s="20"/>
      <c r="L173" s="20"/>
      <c r="M173" s="20"/>
    </row>
    <row r="174" spans="7:13" x14ac:dyDescent="0.2">
      <c r="G174" s="20"/>
      <c r="H174" s="20"/>
      <c r="I174" s="20"/>
      <c r="J174" s="20"/>
      <c r="K174" s="20"/>
      <c r="L174" s="20"/>
      <c r="M174" s="20"/>
    </row>
    <row r="175" spans="7:13" x14ac:dyDescent="0.2">
      <c r="G175" s="20"/>
      <c r="H175" s="20"/>
      <c r="I175" s="20"/>
      <c r="J175" s="20"/>
      <c r="K175" s="20"/>
      <c r="L175" s="20"/>
      <c r="M175" s="20"/>
    </row>
    <row r="176" spans="7:13" x14ac:dyDescent="0.2">
      <c r="G176" s="20"/>
      <c r="H176" s="20"/>
      <c r="I176" s="20"/>
      <c r="J176" s="20"/>
      <c r="K176" s="20"/>
      <c r="L176" s="20"/>
      <c r="M176" s="20"/>
    </row>
    <row r="177" spans="7:13" x14ac:dyDescent="0.2">
      <c r="G177" s="20"/>
      <c r="H177" s="20"/>
      <c r="I177" s="20"/>
      <c r="J177" s="20"/>
      <c r="K177" s="20"/>
      <c r="L177" s="20"/>
      <c r="M177" s="20"/>
    </row>
    <row r="178" spans="7:13" x14ac:dyDescent="0.2">
      <c r="G178" s="20"/>
      <c r="H178" s="20"/>
      <c r="I178" s="20"/>
      <c r="J178" s="20"/>
      <c r="K178" s="20"/>
      <c r="L178" s="20"/>
      <c r="M178" s="20"/>
    </row>
    <row r="179" spans="7:13" x14ac:dyDescent="0.2">
      <c r="G179" s="20"/>
      <c r="H179" s="20"/>
      <c r="I179" s="20"/>
      <c r="J179" s="20"/>
      <c r="K179" s="20"/>
      <c r="L179" s="20"/>
      <c r="M179" s="20"/>
    </row>
    <row r="180" spans="7:13" x14ac:dyDescent="0.2">
      <c r="G180" s="20"/>
      <c r="H180" s="20"/>
      <c r="I180" s="20"/>
      <c r="J180" s="20"/>
      <c r="K180" s="20"/>
      <c r="L180" s="20"/>
      <c r="M180" s="20"/>
    </row>
    <row r="181" spans="7:13" x14ac:dyDescent="0.2">
      <c r="G181" s="20"/>
      <c r="H181" s="20"/>
      <c r="I181" s="20"/>
      <c r="J181" s="20"/>
      <c r="K181" s="20"/>
      <c r="L181" s="20"/>
      <c r="M181" s="20"/>
    </row>
    <row r="182" spans="7:13" x14ac:dyDescent="0.2">
      <c r="G182" s="20"/>
      <c r="H182" s="20"/>
      <c r="I182" s="20"/>
      <c r="J182" s="20"/>
      <c r="K182" s="20"/>
      <c r="L182" s="20"/>
      <c r="M182" s="20"/>
    </row>
    <row r="183" spans="7:13" x14ac:dyDescent="0.2">
      <c r="G183" s="20"/>
      <c r="H183" s="20"/>
      <c r="I183" s="20"/>
      <c r="J183" s="20"/>
      <c r="K183" s="20"/>
      <c r="L183" s="20"/>
      <c r="M183" s="20"/>
    </row>
    <row r="184" spans="7:13" x14ac:dyDescent="0.2">
      <c r="G184" s="20"/>
      <c r="H184" s="20"/>
      <c r="I184" s="20"/>
      <c r="J184" s="20"/>
      <c r="K184" s="20"/>
      <c r="L184" s="20"/>
      <c r="M184" s="20"/>
    </row>
    <row r="185" spans="7:13" x14ac:dyDescent="0.2">
      <c r="G185" s="20"/>
      <c r="H185" s="20"/>
      <c r="I185" s="20"/>
      <c r="J185" s="20"/>
      <c r="K185" s="20"/>
      <c r="L185" s="20"/>
      <c r="M185" s="20"/>
    </row>
    <row r="186" spans="7:13" x14ac:dyDescent="0.2">
      <c r="G186" s="20"/>
      <c r="H186" s="20"/>
      <c r="I186" s="20"/>
      <c r="J186" s="20"/>
      <c r="K186" s="20"/>
      <c r="L186" s="20"/>
      <c r="M186" s="20"/>
    </row>
    <row r="187" spans="7:13" x14ac:dyDescent="0.2">
      <c r="G187" s="20"/>
      <c r="H187" s="20"/>
      <c r="I187" s="20"/>
      <c r="J187" s="20"/>
      <c r="K187" s="20"/>
      <c r="L187" s="20"/>
      <c r="M187" s="20"/>
    </row>
    <row r="188" spans="7:13" x14ac:dyDescent="0.2">
      <c r="G188" s="20"/>
      <c r="H188" s="20"/>
      <c r="I188" s="20"/>
      <c r="J188" s="20"/>
      <c r="K188" s="20"/>
      <c r="L188" s="20"/>
      <c r="M188" s="20"/>
    </row>
    <row r="189" spans="7:13" x14ac:dyDescent="0.2">
      <c r="G189" s="20"/>
      <c r="H189" s="20"/>
      <c r="I189" s="20"/>
      <c r="J189" s="20"/>
      <c r="K189" s="20"/>
      <c r="L189" s="20"/>
      <c r="M189" s="20"/>
    </row>
    <row r="190" spans="7:13" x14ac:dyDescent="0.2">
      <c r="G190" s="20"/>
      <c r="H190" s="20"/>
      <c r="I190" s="20"/>
      <c r="J190" s="20"/>
      <c r="K190" s="20"/>
      <c r="L190" s="20"/>
      <c r="M190" s="20"/>
    </row>
    <row r="191" spans="7:13" x14ac:dyDescent="0.2">
      <c r="G191" s="20"/>
      <c r="H191" s="20"/>
      <c r="I191" s="20"/>
      <c r="J191" s="20"/>
      <c r="K191" s="20"/>
      <c r="L191" s="20"/>
      <c r="M191" s="20"/>
    </row>
    <row r="192" spans="7:13" x14ac:dyDescent="0.2">
      <c r="G192" s="20"/>
      <c r="H192" s="20"/>
      <c r="I192" s="20"/>
      <c r="J192" s="20"/>
      <c r="K192" s="20"/>
      <c r="L192" s="20"/>
      <c r="M192" s="20"/>
    </row>
    <row r="193" spans="7:13" x14ac:dyDescent="0.2">
      <c r="G193" s="20"/>
      <c r="H193" s="20"/>
      <c r="I193" s="20"/>
      <c r="J193" s="20"/>
      <c r="K193" s="20"/>
      <c r="L193" s="20"/>
      <c r="M193" s="20"/>
    </row>
    <row r="194" spans="7:13" x14ac:dyDescent="0.2">
      <c r="G194" s="20"/>
      <c r="H194" s="20"/>
      <c r="I194" s="20"/>
      <c r="J194" s="20"/>
      <c r="K194" s="20"/>
      <c r="L194" s="20"/>
      <c r="M194" s="20"/>
    </row>
    <row r="195" spans="7:13" x14ac:dyDescent="0.2">
      <c r="G195" s="20"/>
      <c r="H195" s="20"/>
      <c r="I195" s="20"/>
      <c r="J195" s="20"/>
      <c r="K195" s="20"/>
      <c r="L195" s="20"/>
      <c r="M195" s="20"/>
    </row>
    <row r="196" spans="7:13" x14ac:dyDescent="0.2">
      <c r="G196" s="20"/>
      <c r="H196" s="20"/>
      <c r="I196" s="20"/>
      <c r="J196" s="20"/>
      <c r="K196" s="20"/>
      <c r="L196" s="20"/>
      <c r="M196" s="20"/>
    </row>
    <row r="197" spans="7:13" x14ac:dyDescent="0.2">
      <c r="G197" s="20"/>
      <c r="H197" s="20"/>
      <c r="I197" s="20"/>
      <c r="J197" s="20"/>
      <c r="K197" s="20"/>
      <c r="L197" s="20"/>
      <c r="M197" s="20"/>
    </row>
    <row r="198" spans="7:13" x14ac:dyDescent="0.2">
      <c r="G198" s="20"/>
      <c r="H198" s="20"/>
      <c r="I198" s="20"/>
      <c r="J198" s="20"/>
      <c r="K198" s="20"/>
      <c r="L198" s="20"/>
      <c r="M198" s="20"/>
    </row>
    <row r="199" spans="7:13" x14ac:dyDescent="0.2">
      <c r="G199" s="20"/>
      <c r="H199" s="20"/>
      <c r="I199" s="20"/>
      <c r="J199" s="20"/>
      <c r="K199" s="20"/>
      <c r="L199" s="20"/>
      <c r="M199" s="20"/>
    </row>
    <row r="200" spans="7:13" x14ac:dyDescent="0.2">
      <c r="G200" s="20"/>
      <c r="H200" s="20"/>
      <c r="I200" s="20"/>
      <c r="J200" s="20"/>
      <c r="K200" s="20"/>
      <c r="L200" s="20"/>
      <c r="M200" s="20"/>
    </row>
    <row r="201" spans="7:13" x14ac:dyDescent="0.2">
      <c r="G201" s="20"/>
      <c r="H201" s="20"/>
      <c r="I201" s="20"/>
      <c r="J201" s="20"/>
      <c r="K201" s="20"/>
      <c r="L201" s="20"/>
      <c r="M201" s="20"/>
    </row>
    <row r="202" spans="7:13" x14ac:dyDescent="0.2">
      <c r="G202" s="20"/>
      <c r="H202" s="20"/>
      <c r="I202" s="20"/>
      <c r="J202" s="20"/>
      <c r="K202" s="20"/>
      <c r="L202" s="20"/>
      <c r="M202" s="20"/>
    </row>
    <row r="203" spans="7:13" x14ac:dyDescent="0.2">
      <c r="G203" s="20"/>
      <c r="H203" s="20"/>
      <c r="I203" s="20"/>
      <c r="J203" s="20"/>
      <c r="K203" s="20"/>
      <c r="L203" s="20"/>
      <c r="M203" s="20"/>
    </row>
    <row r="204" spans="7:13" x14ac:dyDescent="0.2">
      <c r="G204" s="20"/>
      <c r="H204" s="20"/>
      <c r="I204" s="20"/>
      <c r="J204" s="20"/>
      <c r="K204" s="20"/>
      <c r="L204" s="20"/>
      <c r="M204" s="20"/>
    </row>
    <row r="205" spans="7:13" x14ac:dyDescent="0.2">
      <c r="G205" s="20"/>
      <c r="H205" s="20"/>
      <c r="I205" s="20"/>
      <c r="J205" s="20"/>
      <c r="K205" s="20"/>
      <c r="L205" s="20"/>
      <c r="M205" s="20"/>
    </row>
    <row r="206" spans="7:13" x14ac:dyDescent="0.2">
      <c r="G206" s="20"/>
      <c r="H206" s="20"/>
      <c r="I206" s="20"/>
      <c r="J206" s="20"/>
      <c r="K206" s="20"/>
      <c r="L206" s="20"/>
      <c r="M206" s="20"/>
    </row>
    <row r="207" spans="7:13" x14ac:dyDescent="0.2">
      <c r="G207" s="20"/>
      <c r="H207" s="20"/>
      <c r="I207" s="20"/>
      <c r="J207" s="20"/>
      <c r="K207" s="20"/>
      <c r="L207" s="20"/>
      <c r="M207" s="20"/>
    </row>
    <row r="208" spans="7:13" x14ac:dyDescent="0.2">
      <c r="G208" s="20"/>
      <c r="H208" s="20"/>
      <c r="I208" s="20"/>
      <c r="J208" s="20"/>
      <c r="K208" s="20"/>
      <c r="L208" s="20"/>
      <c r="M208" s="20"/>
    </row>
    <row r="209" spans="7:13" x14ac:dyDescent="0.2">
      <c r="G209" s="20"/>
      <c r="H209" s="20"/>
      <c r="I209" s="20"/>
      <c r="J209" s="20"/>
      <c r="K209" s="20"/>
      <c r="L209" s="20"/>
      <c r="M209" s="20"/>
    </row>
    <row r="210" spans="7:13" x14ac:dyDescent="0.2">
      <c r="G210" s="20"/>
      <c r="H210" s="20"/>
      <c r="I210" s="20"/>
      <c r="J210" s="20"/>
      <c r="K210" s="20"/>
      <c r="L210" s="20"/>
      <c r="M210" s="20"/>
    </row>
    <row r="211" spans="7:13" x14ac:dyDescent="0.2">
      <c r="G211" s="20"/>
      <c r="H211" s="20"/>
      <c r="I211" s="20"/>
      <c r="J211" s="20"/>
      <c r="K211" s="20"/>
      <c r="L211" s="20"/>
      <c r="M211" s="20"/>
    </row>
    <row r="212" spans="7:13" x14ac:dyDescent="0.2">
      <c r="G212" s="20"/>
      <c r="H212" s="20"/>
      <c r="I212" s="20"/>
      <c r="J212" s="20"/>
      <c r="K212" s="20"/>
      <c r="L212" s="20"/>
      <c r="M212" s="20"/>
    </row>
    <row r="213" spans="7:13" x14ac:dyDescent="0.2">
      <c r="G213" s="20"/>
      <c r="H213" s="20"/>
      <c r="I213" s="20"/>
      <c r="J213" s="20"/>
      <c r="K213" s="20"/>
      <c r="L213" s="20"/>
      <c r="M213" s="20"/>
    </row>
    <row r="214" spans="7:13" x14ac:dyDescent="0.2">
      <c r="G214" s="20"/>
      <c r="H214" s="20"/>
      <c r="I214" s="20"/>
      <c r="J214" s="20"/>
      <c r="K214" s="20"/>
      <c r="L214" s="20"/>
      <c r="M214" s="20"/>
    </row>
    <row r="215" spans="7:13" x14ac:dyDescent="0.2">
      <c r="G215" s="20"/>
      <c r="H215" s="20"/>
      <c r="I215" s="20"/>
      <c r="J215" s="20"/>
      <c r="K215" s="20"/>
      <c r="L215" s="20"/>
      <c r="M215" s="20"/>
    </row>
    <row r="216" spans="7:13" x14ac:dyDescent="0.2">
      <c r="G216" s="20"/>
      <c r="H216" s="20"/>
      <c r="I216" s="20"/>
      <c r="J216" s="20"/>
      <c r="K216" s="20"/>
      <c r="L216" s="20"/>
      <c r="M216" s="20"/>
    </row>
    <row r="217" spans="7:13" x14ac:dyDescent="0.2">
      <c r="G217" s="20"/>
      <c r="H217" s="20"/>
      <c r="I217" s="20"/>
      <c r="J217" s="20"/>
      <c r="K217" s="20"/>
      <c r="L217" s="20"/>
      <c r="M217" s="20"/>
    </row>
    <row r="218" spans="7:13" x14ac:dyDescent="0.2">
      <c r="G218" s="20"/>
      <c r="H218" s="20"/>
      <c r="I218" s="20"/>
      <c r="J218" s="20"/>
      <c r="K218" s="20"/>
      <c r="L218" s="20"/>
      <c r="M218" s="20"/>
    </row>
    <row r="219" spans="7:13" x14ac:dyDescent="0.2">
      <c r="G219" s="20"/>
      <c r="H219" s="20"/>
      <c r="I219" s="20"/>
      <c r="J219" s="20"/>
      <c r="K219" s="20"/>
      <c r="L219" s="20"/>
      <c r="M219" s="20"/>
    </row>
    <row r="220" spans="7:13" x14ac:dyDescent="0.2">
      <c r="G220" s="20"/>
      <c r="H220" s="20"/>
      <c r="I220" s="20"/>
      <c r="J220" s="20"/>
      <c r="K220" s="20"/>
      <c r="L220" s="20"/>
      <c r="M220" s="20"/>
    </row>
    <row r="221" spans="7:13" x14ac:dyDescent="0.2">
      <c r="G221" s="20"/>
      <c r="H221" s="20"/>
      <c r="I221" s="20"/>
      <c r="J221" s="20"/>
      <c r="K221" s="20"/>
      <c r="L221" s="20"/>
      <c r="M221" s="20"/>
    </row>
    <row r="222" spans="7:13" x14ac:dyDescent="0.2">
      <c r="G222" s="20"/>
      <c r="H222" s="20"/>
      <c r="I222" s="20"/>
      <c r="J222" s="20"/>
      <c r="K222" s="20"/>
      <c r="L222" s="20"/>
      <c r="M222" s="20"/>
    </row>
    <row r="223" spans="7:13" x14ac:dyDescent="0.2">
      <c r="G223" s="20"/>
      <c r="H223" s="20"/>
      <c r="I223" s="20"/>
      <c r="J223" s="20"/>
      <c r="K223" s="20"/>
      <c r="L223" s="20"/>
      <c r="M223" s="20"/>
    </row>
    <row r="224" spans="7:13" x14ac:dyDescent="0.2">
      <c r="G224" s="20"/>
      <c r="H224" s="20"/>
      <c r="I224" s="20"/>
      <c r="J224" s="20"/>
      <c r="K224" s="20"/>
      <c r="L224" s="20"/>
      <c r="M224" s="20"/>
    </row>
    <row r="225" spans="7:13" x14ac:dyDescent="0.2">
      <c r="G225" s="20"/>
      <c r="H225" s="20"/>
      <c r="I225" s="20"/>
      <c r="J225" s="20"/>
      <c r="K225" s="20"/>
      <c r="L225" s="20"/>
      <c r="M225" s="20"/>
    </row>
    <row r="226" spans="7:13" x14ac:dyDescent="0.2">
      <c r="G226" s="20"/>
      <c r="H226" s="20"/>
      <c r="I226" s="20"/>
      <c r="J226" s="20"/>
      <c r="K226" s="20"/>
      <c r="L226" s="20"/>
      <c r="M226" s="20"/>
    </row>
    <row r="227" spans="7:13" x14ac:dyDescent="0.2">
      <c r="G227" s="20"/>
      <c r="H227" s="20"/>
      <c r="I227" s="20"/>
      <c r="J227" s="20"/>
      <c r="K227" s="20"/>
      <c r="L227" s="20"/>
      <c r="M227" s="20"/>
    </row>
    <row r="228" spans="7:13" x14ac:dyDescent="0.2">
      <c r="G228" s="20"/>
      <c r="H228" s="20"/>
      <c r="I228" s="20"/>
      <c r="J228" s="20"/>
      <c r="K228" s="20"/>
      <c r="L228" s="20"/>
      <c r="M228" s="20"/>
    </row>
    <row r="229" spans="7:13" x14ac:dyDescent="0.2">
      <c r="G229" s="20"/>
      <c r="H229" s="20"/>
      <c r="I229" s="20"/>
      <c r="J229" s="20"/>
      <c r="K229" s="20"/>
      <c r="L229" s="20"/>
      <c r="M229" s="20"/>
    </row>
    <row r="230" spans="7:13" x14ac:dyDescent="0.2">
      <c r="G230" s="20"/>
      <c r="H230" s="20"/>
      <c r="I230" s="20"/>
      <c r="J230" s="20"/>
      <c r="K230" s="20"/>
      <c r="L230" s="20"/>
      <c r="M230" s="20"/>
    </row>
    <row r="231" spans="7:13" x14ac:dyDescent="0.2">
      <c r="G231" s="20"/>
      <c r="H231" s="20"/>
      <c r="I231" s="20"/>
      <c r="J231" s="20"/>
      <c r="K231" s="20"/>
      <c r="L231" s="20"/>
      <c r="M231" s="20"/>
    </row>
    <row r="232" spans="7:13" x14ac:dyDescent="0.2">
      <c r="G232" s="20"/>
      <c r="H232" s="20"/>
      <c r="I232" s="20"/>
      <c r="J232" s="20"/>
      <c r="K232" s="20"/>
      <c r="L232" s="20"/>
      <c r="M232" s="20"/>
    </row>
    <row r="233" spans="7:13" x14ac:dyDescent="0.2">
      <c r="G233" s="20"/>
      <c r="H233" s="20"/>
      <c r="I233" s="20"/>
      <c r="J233" s="20"/>
      <c r="K233" s="20"/>
      <c r="L233" s="20"/>
      <c r="M233" s="20"/>
    </row>
    <row r="234" spans="7:13" x14ac:dyDescent="0.2">
      <c r="G234" s="20"/>
      <c r="H234" s="20"/>
      <c r="I234" s="20"/>
      <c r="J234" s="20"/>
      <c r="K234" s="20"/>
      <c r="L234" s="20"/>
      <c r="M234" s="20"/>
    </row>
    <row r="235" spans="7:13" x14ac:dyDescent="0.2">
      <c r="G235" s="20"/>
      <c r="H235" s="20"/>
      <c r="I235" s="20"/>
      <c r="J235" s="20"/>
      <c r="K235" s="20"/>
      <c r="L235" s="20"/>
      <c r="M235" s="20"/>
    </row>
    <row r="236" spans="7:13" x14ac:dyDescent="0.2">
      <c r="G236" s="20"/>
      <c r="H236" s="20"/>
      <c r="I236" s="20"/>
      <c r="J236" s="20"/>
      <c r="K236" s="20"/>
      <c r="L236" s="20"/>
      <c r="M236" s="20"/>
    </row>
    <row r="237" spans="7:13" x14ac:dyDescent="0.2">
      <c r="G237" s="20"/>
      <c r="H237" s="20"/>
      <c r="I237" s="20"/>
      <c r="J237" s="20"/>
      <c r="K237" s="20"/>
      <c r="L237" s="20"/>
      <c r="M237" s="20"/>
    </row>
    <row r="238" spans="7:13" x14ac:dyDescent="0.2">
      <c r="G238" s="20"/>
      <c r="H238" s="20"/>
      <c r="I238" s="20"/>
      <c r="J238" s="20"/>
      <c r="K238" s="20"/>
      <c r="L238" s="20"/>
      <c r="M238" s="20"/>
    </row>
    <row r="239" spans="7:13" x14ac:dyDescent="0.2">
      <c r="G239" s="20"/>
      <c r="H239" s="20"/>
      <c r="I239" s="20"/>
      <c r="J239" s="20"/>
      <c r="K239" s="20"/>
      <c r="L239" s="20"/>
      <c r="M239" s="20"/>
    </row>
    <row r="240" spans="7:13" x14ac:dyDescent="0.2">
      <c r="G240" s="20"/>
      <c r="H240" s="20"/>
      <c r="I240" s="20"/>
      <c r="J240" s="20"/>
      <c r="K240" s="20"/>
      <c r="L240" s="20"/>
      <c r="M240" s="20"/>
    </row>
    <row r="241" spans="7:13" x14ac:dyDescent="0.2">
      <c r="G241" s="20"/>
      <c r="H241" s="20"/>
      <c r="I241" s="20"/>
      <c r="J241" s="20"/>
      <c r="K241" s="20"/>
      <c r="L241" s="20"/>
      <c r="M241" s="20"/>
    </row>
    <row r="242" spans="7:13" x14ac:dyDescent="0.2">
      <c r="G242" s="20"/>
      <c r="H242" s="20"/>
      <c r="I242" s="20"/>
      <c r="J242" s="20"/>
      <c r="K242" s="20"/>
      <c r="L242" s="20"/>
      <c r="M242" s="20"/>
    </row>
    <row r="243" spans="7:13" x14ac:dyDescent="0.2">
      <c r="G243" s="20"/>
      <c r="H243" s="20"/>
      <c r="I243" s="20"/>
      <c r="J243" s="20"/>
      <c r="K243" s="20"/>
      <c r="L243" s="20"/>
      <c r="M243" s="20"/>
    </row>
    <row r="244" spans="7:13" x14ac:dyDescent="0.2">
      <c r="G244" s="20"/>
      <c r="H244" s="20"/>
      <c r="I244" s="20"/>
      <c r="J244" s="20"/>
      <c r="K244" s="20"/>
      <c r="L244" s="20"/>
      <c r="M244" s="20"/>
    </row>
    <row r="245" spans="7:13" x14ac:dyDescent="0.2">
      <c r="G245" s="20"/>
      <c r="H245" s="20"/>
      <c r="I245" s="20"/>
      <c r="J245" s="20"/>
      <c r="K245" s="20"/>
      <c r="L245" s="20"/>
      <c r="M245" s="20"/>
    </row>
    <row r="246" spans="7:13" x14ac:dyDescent="0.2">
      <c r="G246" s="20"/>
      <c r="H246" s="20"/>
      <c r="I246" s="20"/>
      <c r="J246" s="20"/>
      <c r="K246" s="20"/>
      <c r="L246" s="20"/>
      <c r="M246" s="20"/>
    </row>
    <row r="247" spans="7:13" x14ac:dyDescent="0.2">
      <c r="G247" s="20"/>
      <c r="H247" s="20"/>
      <c r="I247" s="20"/>
      <c r="J247" s="20"/>
      <c r="K247" s="20"/>
      <c r="L247" s="20"/>
      <c r="M247" s="20"/>
    </row>
    <row r="248" spans="7:13" x14ac:dyDescent="0.2">
      <c r="G248" s="20"/>
      <c r="H248" s="20"/>
      <c r="I248" s="20"/>
      <c r="J248" s="20"/>
      <c r="K248" s="20"/>
      <c r="L248" s="20"/>
      <c r="M248" s="20"/>
    </row>
    <row r="249" spans="7:13" x14ac:dyDescent="0.2">
      <c r="G249" s="20"/>
      <c r="H249" s="20"/>
      <c r="I249" s="20"/>
      <c r="J249" s="20"/>
      <c r="K249" s="20"/>
      <c r="L249" s="20"/>
      <c r="M249" s="20"/>
    </row>
    <row r="250" spans="7:13" x14ac:dyDescent="0.2">
      <c r="G250" s="20"/>
      <c r="H250" s="20"/>
      <c r="I250" s="20"/>
      <c r="J250" s="20"/>
      <c r="K250" s="20"/>
      <c r="L250" s="20"/>
      <c r="M250" s="20"/>
    </row>
    <row r="251" spans="7:13" x14ac:dyDescent="0.2">
      <c r="G251" s="20"/>
      <c r="H251" s="20"/>
      <c r="I251" s="20"/>
      <c r="J251" s="20"/>
      <c r="K251" s="20"/>
      <c r="L251" s="20"/>
      <c r="M251" s="20"/>
    </row>
    <row r="252" spans="7:13" x14ac:dyDescent="0.2">
      <c r="G252" s="20"/>
      <c r="H252" s="20"/>
      <c r="I252" s="20"/>
      <c r="J252" s="20"/>
      <c r="K252" s="20"/>
      <c r="L252" s="20"/>
      <c r="M252" s="20"/>
    </row>
    <row r="253" spans="7:13" x14ac:dyDescent="0.2">
      <c r="G253" s="20"/>
      <c r="H253" s="20"/>
      <c r="I253" s="20"/>
      <c r="J253" s="20"/>
      <c r="K253" s="20"/>
      <c r="L253" s="20"/>
      <c r="M253" s="20"/>
    </row>
    <row r="254" spans="7:13" x14ac:dyDescent="0.2">
      <c r="G254" s="20"/>
      <c r="H254" s="20"/>
      <c r="I254" s="20"/>
      <c r="J254" s="20"/>
      <c r="K254" s="20"/>
      <c r="L254" s="20"/>
      <c r="M254" s="20"/>
    </row>
    <row r="255" spans="7:13" x14ac:dyDescent="0.2">
      <c r="G255" s="20"/>
      <c r="H255" s="20"/>
      <c r="I255" s="20"/>
      <c r="J255" s="20"/>
      <c r="K255" s="20"/>
      <c r="L255" s="20"/>
      <c r="M255" s="20"/>
    </row>
    <row r="256" spans="7:13" x14ac:dyDescent="0.2">
      <c r="G256" s="20"/>
      <c r="H256" s="20"/>
      <c r="I256" s="20"/>
      <c r="J256" s="20"/>
      <c r="K256" s="20"/>
      <c r="L256" s="20"/>
      <c r="M256" s="20"/>
    </row>
    <row r="257" spans="7:13" x14ac:dyDescent="0.2">
      <c r="G257" s="20"/>
      <c r="H257" s="20"/>
      <c r="I257" s="20"/>
      <c r="J257" s="20"/>
      <c r="K257" s="20"/>
      <c r="L257" s="20"/>
      <c r="M257" s="20"/>
    </row>
    <row r="258" spans="7:13" x14ac:dyDescent="0.2">
      <c r="G258" s="20"/>
      <c r="H258" s="20"/>
      <c r="I258" s="20"/>
      <c r="J258" s="20"/>
      <c r="K258" s="20"/>
      <c r="L258" s="20"/>
      <c r="M258" s="20"/>
    </row>
    <row r="259" spans="7:13" x14ac:dyDescent="0.2">
      <c r="G259" s="20"/>
      <c r="H259" s="20"/>
      <c r="I259" s="20"/>
      <c r="J259" s="20"/>
      <c r="K259" s="20"/>
      <c r="L259" s="20"/>
      <c r="M259" s="20"/>
    </row>
    <row r="260" spans="7:13" x14ac:dyDescent="0.2">
      <c r="G260" s="20"/>
      <c r="H260" s="20"/>
      <c r="I260" s="20"/>
      <c r="J260" s="20"/>
      <c r="K260" s="20"/>
      <c r="L260" s="20"/>
      <c r="M260" s="20"/>
    </row>
    <row r="261" spans="7:13" x14ac:dyDescent="0.2">
      <c r="G261" s="20"/>
      <c r="H261" s="20"/>
      <c r="I261" s="20"/>
      <c r="J261" s="20"/>
      <c r="K261" s="20"/>
      <c r="L261" s="20"/>
      <c r="M261" s="20"/>
    </row>
    <row r="262" spans="7:13" x14ac:dyDescent="0.2">
      <c r="G262" s="20"/>
      <c r="H262" s="20"/>
      <c r="I262" s="20"/>
      <c r="J262" s="20"/>
      <c r="K262" s="20"/>
      <c r="L262" s="20"/>
      <c r="M262" s="20"/>
    </row>
    <row r="263" spans="7:13" x14ac:dyDescent="0.2">
      <c r="G263" s="20"/>
      <c r="H263" s="20"/>
      <c r="I263" s="20"/>
      <c r="J263" s="20"/>
      <c r="K263" s="20"/>
      <c r="L263" s="20"/>
      <c r="M263" s="20"/>
    </row>
    <row r="264" spans="7:13" x14ac:dyDescent="0.2">
      <c r="G264" s="20"/>
      <c r="H264" s="20"/>
      <c r="I264" s="20"/>
      <c r="J264" s="20"/>
      <c r="K264" s="20"/>
      <c r="L264" s="20"/>
      <c r="M264" s="20"/>
    </row>
    <row r="265" spans="7:13" x14ac:dyDescent="0.2">
      <c r="G265" s="20"/>
      <c r="H265" s="20"/>
      <c r="I265" s="20"/>
      <c r="J265" s="20"/>
      <c r="K265" s="20"/>
      <c r="L265" s="20"/>
      <c r="M265" s="20"/>
    </row>
    <row r="266" spans="7:13" x14ac:dyDescent="0.2">
      <c r="G266" s="20"/>
      <c r="H266" s="20"/>
      <c r="I266" s="20"/>
      <c r="J266" s="20"/>
      <c r="K266" s="20"/>
      <c r="L266" s="20"/>
      <c r="M266" s="20"/>
    </row>
    <row r="267" spans="7:13" x14ac:dyDescent="0.2">
      <c r="G267" s="20"/>
      <c r="H267" s="20"/>
      <c r="I267" s="20"/>
      <c r="J267" s="20"/>
      <c r="K267" s="20"/>
      <c r="L267" s="20"/>
      <c r="M267" s="20"/>
    </row>
    <row r="268" spans="7:13" x14ac:dyDescent="0.2">
      <c r="G268" s="20"/>
      <c r="H268" s="20"/>
      <c r="I268" s="20"/>
      <c r="J268" s="20"/>
      <c r="K268" s="20"/>
      <c r="L268" s="20"/>
      <c r="M268" s="20"/>
    </row>
    <row r="269" spans="7:13" x14ac:dyDescent="0.2">
      <c r="G269" s="20"/>
      <c r="H269" s="20"/>
      <c r="I269" s="20"/>
      <c r="J269" s="20"/>
      <c r="K269" s="20"/>
      <c r="L269" s="20"/>
      <c r="M269" s="20"/>
    </row>
    <row r="270" spans="7:13" x14ac:dyDescent="0.2">
      <c r="G270" s="20"/>
      <c r="H270" s="20"/>
      <c r="I270" s="20"/>
      <c r="J270" s="20"/>
      <c r="K270" s="20"/>
      <c r="L270" s="20"/>
      <c r="M270" s="20"/>
    </row>
    <row r="271" spans="7:13" x14ac:dyDescent="0.2">
      <c r="G271" s="20"/>
      <c r="H271" s="20"/>
      <c r="I271" s="20"/>
      <c r="J271" s="20"/>
      <c r="K271" s="20"/>
      <c r="L271" s="20"/>
      <c r="M271" s="20"/>
    </row>
    <row r="272" spans="7:13" x14ac:dyDescent="0.2">
      <c r="G272" s="20"/>
      <c r="H272" s="20"/>
      <c r="I272" s="20"/>
      <c r="J272" s="20"/>
      <c r="K272" s="20"/>
      <c r="L272" s="20"/>
      <c r="M272" s="20"/>
    </row>
    <row r="273" spans="7:13" x14ac:dyDescent="0.2">
      <c r="G273" s="20"/>
      <c r="H273" s="20"/>
      <c r="I273" s="20"/>
      <c r="J273" s="20"/>
      <c r="K273" s="20"/>
      <c r="L273" s="20"/>
      <c r="M273" s="20"/>
    </row>
    <row r="274" spans="7:13" x14ac:dyDescent="0.2">
      <c r="G274" s="20"/>
      <c r="H274" s="20"/>
      <c r="I274" s="20"/>
      <c r="J274" s="20"/>
      <c r="K274" s="20"/>
      <c r="L274" s="20"/>
      <c r="M274" s="20"/>
    </row>
    <row r="275" spans="7:13" x14ac:dyDescent="0.2">
      <c r="G275" s="20"/>
      <c r="H275" s="20"/>
      <c r="I275" s="20"/>
      <c r="J275" s="20"/>
      <c r="K275" s="20"/>
      <c r="L275" s="20"/>
      <c r="M275" s="20"/>
    </row>
    <row r="276" spans="7:13" x14ac:dyDescent="0.2">
      <c r="G276" s="20"/>
      <c r="H276" s="20"/>
      <c r="I276" s="20"/>
      <c r="J276" s="20"/>
      <c r="K276" s="20"/>
      <c r="L276" s="20"/>
      <c r="M276" s="20"/>
    </row>
    <row r="277" spans="7:13" x14ac:dyDescent="0.2">
      <c r="G277" s="20"/>
      <c r="H277" s="20"/>
      <c r="I277" s="20"/>
      <c r="J277" s="20"/>
      <c r="K277" s="20"/>
      <c r="L277" s="20"/>
      <c r="M277" s="20"/>
    </row>
    <row r="278" spans="7:13" x14ac:dyDescent="0.2">
      <c r="G278" s="20"/>
      <c r="H278" s="20"/>
      <c r="I278" s="20"/>
      <c r="J278" s="20"/>
      <c r="K278" s="20"/>
      <c r="L278" s="20"/>
      <c r="M278" s="20"/>
    </row>
    <row r="279" spans="7:13" x14ac:dyDescent="0.2">
      <c r="G279" s="20"/>
      <c r="H279" s="20"/>
      <c r="I279" s="20"/>
      <c r="J279" s="20"/>
      <c r="K279" s="20"/>
      <c r="L279" s="20"/>
      <c r="M279" s="20"/>
    </row>
    <row r="280" spans="7:13" x14ac:dyDescent="0.2">
      <c r="G280" s="20"/>
      <c r="H280" s="20"/>
      <c r="I280" s="20"/>
      <c r="J280" s="20"/>
      <c r="K280" s="20"/>
      <c r="L280" s="20"/>
      <c r="M280" s="20"/>
    </row>
    <row r="281" spans="7:13" x14ac:dyDescent="0.2">
      <c r="G281" s="20"/>
      <c r="H281" s="20"/>
      <c r="I281" s="20"/>
      <c r="J281" s="20"/>
      <c r="K281" s="20"/>
      <c r="L281" s="20"/>
      <c r="M281" s="20"/>
    </row>
    <row r="282" spans="7:13" x14ac:dyDescent="0.2">
      <c r="G282" s="20"/>
      <c r="H282" s="20"/>
      <c r="I282" s="20"/>
      <c r="J282" s="20"/>
      <c r="K282" s="20"/>
      <c r="L282" s="20"/>
      <c r="M282" s="20"/>
    </row>
    <row r="283" spans="7:13" x14ac:dyDescent="0.2">
      <c r="G283" s="20"/>
      <c r="H283" s="20"/>
      <c r="I283" s="20"/>
      <c r="J283" s="20"/>
      <c r="K283" s="20"/>
      <c r="L283" s="20"/>
      <c r="M283" s="20"/>
    </row>
    <row r="284" spans="7:13" x14ac:dyDescent="0.2">
      <c r="G284" s="20"/>
      <c r="H284" s="20"/>
      <c r="I284" s="20"/>
      <c r="J284" s="20"/>
      <c r="K284" s="20"/>
      <c r="L284" s="20"/>
      <c r="M284" s="20"/>
    </row>
    <row r="285" spans="7:13" x14ac:dyDescent="0.2">
      <c r="G285" s="20"/>
      <c r="H285" s="20"/>
      <c r="I285" s="20"/>
      <c r="J285" s="20"/>
      <c r="K285" s="20"/>
      <c r="L285" s="20"/>
      <c r="M285" s="20"/>
    </row>
    <row r="286" spans="7:13" x14ac:dyDescent="0.2">
      <c r="G286" s="20"/>
      <c r="H286" s="20"/>
      <c r="I286" s="20"/>
      <c r="J286" s="20"/>
      <c r="K286" s="20"/>
      <c r="L286" s="20"/>
      <c r="M286" s="20"/>
    </row>
    <row r="287" spans="7:13" x14ac:dyDescent="0.2">
      <c r="G287" s="20"/>
      <c r="H287" s="20"/>
      <c r="I287" s="20"/>
      <c r="J287" s="20"/>
      <c r="K287" s="20"/>
      <c r="L287" s="20"/>
      <c r="M287" s="20"/>
    </row>
    <row r="288" spans="7:13" x14ac:dyDescent="0.2">
      <c r="G288" s="20"/>
      <c r="H288" s="20"/>
      <c r="I288" s="20"/>
      <c r="J288" s="20"/>
      <c r="K288" s="20"/>
      <c r="L288" s="20"/>
      <c r="M288" s="20"/>
    </row>
    <row r="289" spans="7:13" x14ac:dyDescent="0.2">
      <c r="G289" s="20"/>
      <c r="H289" s="20"/>
      <c r="I289" s="20"/>
      <c r="J289" s="20"/>
      <c r="K289" s="20"/>
      <c r="L289" s="20"/>
      <c r="M289" s="20"/>
    </row>
    <row r="290" spans="7:13" x14ac:dyDescent="0.2">
      <c r="G290" s="20"/>
      <c r="H290" s="20"/>
      <c r="I290" s="20"/>
      <c r="J290" s="20"/>
      <c r="K290" s="20"/>
      <c r="L290" s="20"/>
      <c r="M290" s="20"/>
    </row>
    <row r="291" spans="7:13" x14ac:dyDescent="0.2">
      <c r="G291" s="20"/>
      <c r="H291" s="20"/>
      <c r="I291" s="20"/>
      <c r="J291" s="20"/>
      <c r="K291" s="20"/>
      <c r="L291" s="20"/>
      <c r="M291" s="20"/>
    </row>
    <row r="292" spans="7:13" x14ac:dyDescent="0.2">
      <c r="G292" s="20"/>
      <c r="H292" s="20"/>
      <c r="I292" s="20"/>
      <c r="J292" s="20"/>
      <c r="K292" s="20"/>
      <c r="L292" s="20"/>
      <c r="M292" s="20"/>
    </row>
    <row r="293" spans="7:13" x14ac:dyDescent="0.2">
      <c r="G293" s="20"/>
      <c r="H293" s="20"/>
      <c r="I293" s="20"/>
      <c r="J293" s="20"/>
      <c r="K293" s="20"/>
      <c r="L293" s="20"/>
      <c r="M293" s="20"/>
    </row>
    <row r="294" spans="7:13" x14ac:dyDescent="0.2">
      <c r="G294" s="20"/>
      <c r="H294" s="20"/>
      <c r="I294" s="20"/>
      <c r="J294" s="20"/>
      <c r="K294" s="20"/>
      <c r="L294" s="20"/>
      <c r="M294" s="20"/>
    </row>
    <row r="295" spans="7:13" x14ac:dyDescent="0.2">
      <c r="G295" s="20"/>
      <c r="H295" s="20"/>
      <c r="I295" s="20"/>
      <c r="J295" s="20"/>
      <c r="K295" s="20"/>
      <c r="L295" s="20"/>
      <c r="M295" s="20"/>
    </row>
    <row r="296" spans="7:13" x14ac:dyDescent="0.2">
      <c r="G296" s="20"/>
      <c r="H296" s="20"/>
      <c r="I296" s="20"/>
      <c r="J296" s="20"/>
      <c r="K296" s="20"/>
      <c r="L296" s="20"/>
      <c r="M296" s="20"/>
    </row>
    <row r="297" spans="7:13" x14ac:dyDescent="0.2">
      <c r="G297" s="20"/>
      <c r="H297" s="20"/>
      <c r="I297" s="20"/>
      <c r="J297" s="20"/>
      <c r="K297" s="20"/>
      <c r="L297" s="20"/>
      <c r="M297" s="20"/>
    </row>
    <row r="298" spans="7:13" x14ac:dyDescent="0.2">
      <c r="G298" s="20"/>
      <c r="H298" s="20"/>
      <c r="I298" s="20"/>
      <c r="J298" s="20"/>
      <c r="K298" s="20"/>
      <c r="L298" s="20"/>
      <c r="M298" s="20"/>
    </row>
    <row r="299" spans="7:13" x14ac:dyDescent="0.2">
      <c r="G299" s="20"/>
      <c r="H299" s="20"/>
      <c r="I299" s="20"/>
      <c r="J299" s="20"/>
      <c r="K299" s="20"/>
      <c r="L299" s="20"/>
      <c r="M299" s="20"/>
    </row>
    <row r="300" spans="7:13" x14ac:dyDescent="0.2">
      <c r="G300" s="20"/>
      <c r="H300" s="20"/>
      <c r="I300" s="20"/>
      <c r="J300" s="20"/>
      <c r="K300" s="20"/>
      <c r="L300" s="20"/>
      <c r="M300" s="20"/>
    </row>
    <row r="301" spans="7:13" x14ac:dyDescent="0.2">
      <c r="G301" s="20"/>
      <c r="H301" s="20"/>
      <c r="I301" s="20"/>
      <c r="J301" s="20"/>
      <c r="K301" s="20"/>
      <c r="L301" s="20"/>
      <c r="M301" s="20"/>
    </row>
    <row r="302" spans="7:13" x14ac:dyDescent="0.2">
      <c r="G302" s="20"/>
      <c r="H302" s="20"/>
      <c r="I302" s="20"/>
      <c r="J302" s="20"/>
      <c r="K302" s="20"/>
      <c r="L302" s="20"/>
      <c r="M302" s="20"/>
    </row>
    <row r="303" spans="7:13" x14ac:dyDescent="0.2">
      <c r="G303" s="20"/>
      <c r="H303" s="20"/>
      <c r="I303" s="20"/>
      <c r="J303" s="20"/>
      <c r="K303" s="20"/>
      <c r="L303" s="20"/>
      <c r="M303" s="20"/>
    </row>
    <row r="304" spans="7:13" x14ac:dyDescent="0.2">
      <c r="G304" s="20"/>
      <c r="H304" s="20"/>
      <c r="I304" s="20"/>
      <c r="J304" s="20"/>
      <c r="K304" s="20"/>
      <c r="L304" s="20"/>
      <c r="M304" s="20"/>
    </row>
    <row r="305" spans="7:13" x14ac:dyDescent="0.2">
      <c r="G305" s="20"/>
      <c r="H305" s="20"/>
      <c r="I305" s="20"/>
      <c r="J305" s="20"/>
      <c r="K305" s="20"/>
      <c r="L305" s="20"/>
      <c r="M305" s="20"/>
    </row>
    <row r="306" spans="7:13" x14ac:dyDescent="0.2">
      <c r="G306" s="20"/>
      <c r="H306" s="20"/>
      <c r="I306" s="20"/>
      <c r="J306" s="20"/>
      <c r="K306" s="20"/>
      <c r="L306" s="20"/>
      <c r="M306" s="20"/>
    </row>
    <row r="307" spans="7:13" x14ac:dyDescent="0.2">
      <c r="G307" s="20"/>
      <c r="H307" s="20"/>
      <c r="I307" s="20"/>
      <c r="J307" s="20"/>
      <c r="K307" s="20"/>
      <c r="L307" s="20"/>
      <c r="M307" s="20"/>
    </row>
    <row r="308" spans="7:13" x14ac:dyDescent="0.2">
      <c r="G308" s="20"/>
      <c r="H308" s="20"/>
      <c r="I308" s="20"/>
      <c r="J308" s="20"/>
      <c r="K308" s="20"/>
      <c r="L308" s="20"/>
      <c r="M308" s="20"/>
    </row>
    <row r="309" spans="7:13" x14ac:dyDescent="0.2">
      <c r="G309" s="20"/>
      <c r="H309" s="20"/>
      <c r="I309" s="20"/>
      <c r="J309" s="20"/>
      <c r="K309" s="20"/>
      <c r="L309" s="20"/>
      <c r="M309" s="20"/>
    </row>
    <row r="310" spans="7:13" x14ac:dyDescent="0.2">
      <c r="G310" s="20"/>
      <c r="H310" s="20"/>
      <c r="I310" s="20"/>
      <c r="J310" s="20"/>
      <c r="K310" s="20"/>
      <c r="L310" s="20"/>
      <c r="M310" s="20"/>
    </row>
    <row r="311" spans="7:13" x14ac:dyDescent="0.2">
      <c r="G311" s="20"/>
      <c r="H311" s="20"/>
      <c r="I311" s="20"/>
      <c r="J311" s="20"/>
      <c r="K311" s="20"/>
      <c r="L311" s="20"/>
      <c r="M311" s="20"/>
    </row>
    <row r="312" spans="7:13" x14ac:dyDescent="0.2">
      <c r="G312" s="20"/>
      <c r="H312" s="20"/>
      <c r="I312" s="20"/>
      <c r="J312" s="20"/>
      <c r="K312" s="20"/>
      <c r="L312" s="20"/>
      <c r="M312" s="20"/>
    </row>
    <row r="313" spans="7:13" x14ac:dyDescent="0.2">
      <c r="G313" s="20"/>
      <c r="H313" s="20"/>
      <c r="I313" s="20"/>
      <c r="J313" s="20"/>
      <c r="K313" s="20"/>
      <c r="L313" s="20"/>
      <c r="M313" s="20"/>
    </row>
    <row r="314" spans="7:13" x14ac:dyDescent="0.2">
      <c r="G314" s="20"/>
      <c r="H314" s="20"/>
      <c r="I314" s="20"/>
      <c r="J314" s="20"/>
      <c r="K314" s="20"/>
      <c r="L314" s="20"/>
      <c r="M314" s="20"/>
    </row>
    <row r="315" spans="7:13" x14ac:dyDescent="0.2">
      <c r="G315" s="20"/>
      <c r="H315" s="20"/>
      <c r="I315" s="20"/>
      <c r="J315" s="20"/>
      <c r="K315" s="20"/>
      <c r="L315" s="20"/>
      <c r="M315" s="20"/>
    </row>
    <row r="316" spans="7:13" x14ac:dyDescent="0.2">
      <c r="G316" s="20"/>
      <c r="H316" s="20"/>
      <c r="I316" s="20"/>
      <c r="J316" s="20"/>
      <c r="K316" s="20"/>
      <c r="L316" s="20"/>
      <c r="M316" s="20"/>
    </row>
    <row r="317" spans="7:13" x14ac:dyDescent="0.2">
      <c r="G317" s="20"/>
      <c r="H317" s="20"/>
      <c r="I317" s="20"/>
      <c r="J317" s="20"/>
      <c r="K317" s="20"/>
      <c r="L317" s="20"/>
      <c r="M317" s="20"/>
    </row>
    <row r="318" spans="7:13" x14ac:dyDescent="0.2">
      <c r="G318" s="20"/>
      <c r="H318" s="20"/>
      <c r="I318" s="20"/>
      <c r="J318" s="20"/>
      <c r="K318" s="20"/>
      <c r="L318" s="20"/>
      <c r="M318" s="20"/>
    </row>
    <row r="319" spans="7:13" x14ac:dyDescent="0.2">
      <c r="G319" s="20"/>
      <c r="H319" s="20"/>
      <c r="I319" s="20"/>
      <c r="J319" s="20"/>
      <c r="K319" s="20"/>
      <c r="L319" s="20"/>
      <c r="M319" s="20"/>
    </row>
    <row r="320" spans="7:13" x14ac:dyDescent="0.2">
      <c r="G320" s="20"/>
      <c r="H320" s="20"/>
      <c r="I320" s="20"/>
      <c r="J320" s="20"/>
      <c r="K320" s="20"/>
      <c r="L320" s="20"/>
      <c r="M320" s="20"/>
    </row>
    <row r="321" spans="7:13" x14ac:dyDescent="0.2">
      <c r="G321" s="20"/>
      <c r="H321" s="20"/>
      <c r="I321" s="20"/>
      <c r="J321" s="20"/>
      <c r="K321" s="20"/>
      <c r="L321" s="20"/>
      <c r="M321" s="20"/>
    </row>
    <row r="322" spans="7:13" x14ac:dyDescent="0.2">
      <c r="G322" s="20"/>
      <c r="H322" s="20"/>
      <c r="I322" s="20"/>
      <c r="J322" s="20"/>
      <c r="K322" s="20"/>
      <c r="L322" s="20"/>
      <c r="M322" s="20"/>
    </row>
    <row r="323" spans="7:13" x14ac:dyDescent="0.2">
      <c r="G323" s="20"/>
      <c r="H323" s="20"/>
      <c r="I323" s="20"/>
      <c r="J323" s="20"/>
      <c r="K323" s="20"/>
      <c r="L323" s="20"/>
      <c r="M323" s="20"/>
    </row>
    <row r="324" spans="7:13" x14ac:dyDescent="0.2">
      <c r="G324" s="20"/>
      <c r="H324" s="20"/>
      <c r="I324" s="20"/>
      <c r="J324" s="20"/>
      <c r="K324" s="20"/>
      <c r="L324" s="20"/>
      <c r="M324" s="20"/>
    </row>
    <row r="325" spans="7:13" x14ac:dyDescent="0.2">
      <c r="G325" s="20"/>
      <c r="H325" s="20"/>
      <c r="I325" s="20"/>
      <c r="J325" s="20"/>
      <c r="K325" s="20"/>
      <c r="L325" s="20"/>
      <c r="M325" s="20"/>
    </row>
    <row r="326" spans="7:13" x14ac:dyDescent="0.2">
      <c r="G326" s="20"/>
      <c r="H326" s="20"/>
      <c r="I326" s="20"/>
      <c r="J326" s="20"/>
      <c r="K326" s="20"/>
      <c r="L326" s="20"/>
      <c r="M326" s="20"/>
    </row>
    <row r="327" spans="7:13" x14ac:dyDescent="0.2">
      <c r="G327" s="20"/>
      <c r="H327" s="20"/>
      <c r="I327" s="20"/>
      <c r="J327" s="20"/>
      <c r="K327" s="20"/>
      <c r="L327" s="20"/>
      <c r="M327" s="20"/>
    </row>
    <row r="328" spans="7:13" x14ac:dyDescent="0.2">
      <c r="G328" s="20"/>
      <c r="H328" s="20"/>
      <c r="I328" s="20"/>
      <c r="J328" s="20"/>
      <c r="K328" s="20"/>
      <c r="L328" s="20"/>
      <c r="M328" s="20"/>
    </row>
    <row r="329" spans="7:13" x14ac:dyDescent="0.2">
      <c r="G329" s="20"/>
      <c r="H329" s="20"/>
      <c r="I329" s="20"/>
      <c r="J329" s="20"/>
      <c r="K329" s="20"/>
      <c r="L329" s="20"/>
      <c r="M329" s="20"/>
    </row>
    <row r="330" spans="7:13" x14ac:dyDescent="0.2">
      <c r="G330" s="20"/>
      <c r="H330" s="20"/>
      <c r="I330" s="20"/>
      <c r="J330" s="20"/>
      <c r="K330" s="20"/>
      <c r="L330" s="20"/>
      <c r="M330" s="20"/>
    </row>
    <row r="331" spans="7:13" x14ac:dyDescent="0.2">
      <c r="G331" s="20"/>
      <c r="H331" s="20"/>
      <c r="I331" s="20"/>
      <c r="J331" s="20"/>
      <c r="K331" s="20"/>
      <c r="L331" s="20"/>
      <c r="M331" s="20"/>
    </row>
    <row r="332" spans="7:13" x14ac:dyDescent="0.2">
      <c r="G332" s="20"/>
      <c r="H332" s="20"/>
      <c r="I332" s="20"/>
      <c r="J332" s="20"/>
      <c r="K332" s="20"/>
      <c r="L332" s="20"/>
      <c r="M332" s="20"/>
    </row>
    <row r="333" spans="7:13" x14ac:dyDescent="0.2">
      <c r="G333" s="20"/>
      <c r="H333" s="20"/>
      <c r="I333" s="20"/>
      <c r="J333" s="20"/>
      <c r="K333" s="20"/>
      <c r="L333" s="20"/>
      <c r="M333" s="20"/>
    </row>
    <row r="334" spans="7:13" x14ac:dyDescent="0.2">
      <c r="G334" s="20"/>
      <c r="H334" s="20"/>
      <c r="I334" s="20"/>
      <c r="J334" s="20"/>
      <c r="K334" s="20"/>
      <c r="L334" s="20"/>
      <c r="M334" s="20"/>
    </row>
    <row r="335" spans="7:13" x14ac:dyDescent="0.2">
      <c r="G335" s="20"/>
      <c r="H335" s="20"/>
      <c r="I335" s="20"/>
      <c r="J335" s="20"/>
      <c r="K335" s="20"/>
      <c r="L335" s="20"/>
      <c r="M335" s="20"/>
    </row>
    <row r="336" spans="7:13" x14ac:dyDescent="0.2">
      <c r="G336" s="20"/>
      <c r="H336" s="20"/>
      <c r="I336" s="20"/>
      <c r="J336" s="20"/>
      <c r="K336" s="20"/>
      <c r="L336" s="20"/>
      <c r="M336" s="20"/>
    </row>
    <row r="337" spans="7:13" x14ac:dyDescent="0.2">
      <c r="G337" s="20"/>
      <c r="H337" s="20"/>
      <c r="I337" s="20"/>
      <c r="J337" s="20"/>
      <c r="K337" s="20"/>
      <c r="L337" s="20"/>
      <c r="M337" s="20"/>
    </row>
    <row r="338" spans="7:13" x14ac:dyDescent="0.2">
      <c r="G338" s="20"/>
      <c r="H338" s="20"/>
      <c r="I338" s="20"/>
      <c r="J338" s="20"/>
      <c r="K338" s="20"/>
      <c r="L338" s="20"/>
      <c r="M338" s="20"/>
    </row>
    <row r="339" spans="7:13" x14ac:dyDescent="0.2">
      <c r="G339" s="20"/>
      <c r="H339" s="20"/>
      <c r="I339" s="20"/>
      <c r="J339" s="20"/>
      <c r="K339" s="20"/>
      <c r="L339" s="20"/>
      <c r="M339" s="20"/>
    </row>
    <row r="340" spans="7:13" x14ac:dyDescent="0.2">
      <c r="G340" s="20"/>
      <c r="H340" s="20"/>
      <c r="I340" s="20"/>
      <c r="J340" s="20"/>
      <c r="K340" s="20"/>
      <c r="L340" s="20"/>
      <c r="M340" s="20"/>
    </row>
    <row r="341" spans="7:13" x14ac:dyDescent="0.2">
      <c r="G341" s="20"/>
      <c r="H341" s="20"/>
      <c r="I341" s="20"/>
      <c r="J341" s="20"/>
      <c r="K341" s="20"/>
      <c r="L341" s="20"/>
      <c r="M341" s="20"/>
    </row>
    <row r="342" spans="7:13" x14ac:dyDescent="0.2">
      <c r="G342" s="20"/>
      <c r="H342" s="20"/>
      <c r="I342" s="20"/>
      <c r="J342" s="20"/>
      <c r="K342" s="20"/>
      <c r="L342" s="20"/>
      <c r="M342" s="20"/>
    </row>
    <row r="343" spans="7:13" x14ac:dyDescent="0.2">
      <c r="G343" s="20"/>
      <c r="H343" s="20"/>
      <c r="I343" s="20"/>
      <c r="J343" s="20"/>
      <c r="K343" s="20"/>
      <c r="L343" s="20"/>
      <c r="M343" s="20"/>
    </row>
    <row r="344" spans="7:13" x14ac:dyDescent="0.2">
      <c r="G344" s="20"/>
      <c r="H344" s="20"/>
      <c r="I344" s="20"/>
      <c r="J344" s="20"/>
      <c r="K344" s="20"/>
      <c r="L344" s="20"/>
      <c r="M344" s="20"/>
    </row>
    <row r="345" spans="7:13" x14ac:dyDescent="0.2">
      <c r="G345" s="20"/>
      <c r="H345" s="20"/>
      <c r="I345" s="20"/>
      <c r="J345" s="20"/>
      <c r="K345" s="20"/>
      <c r="L345" s="20"/>
      <c r="M345" s="20"/>
    </row>
    <row r="346" spans="7:13" x14ac:dyDescent="0.2">
      <c r="G346" s="20"/>
      <c r="H346" s="20"/>
      <c r="I346" s="20"/>
      <c r="J346" s="20"/>
      <c r="K346" s="20"/>
      <c r="L346" s="20"/>
      <c r="M346" s="20"/>
    </row>
    <row r="347" spans="7:13" x14ac:dyDescent="0.2">
      <c r="G347" s="20"/>
      <c r="H347" s="20"/>
      <c r="I347" s="20"/>
      <c r="J347" s="20"/>
      <c r="K347" s="20"/>
      <c r="L347" s="20"/>
      <c r="M347" s="20"/>
    </row>
    <row r="348" spans="7:13" x14ac:dyDescent="0.2">
      <c r="G348" s="20"/>
      <c r="H348" s="20"/>
      <c r="I348" s="20"/>
      <c r="J348" s="20"/>
      <c r="K348" s="20"/>
      <c r="L348" s="20"/>
      <c r="M348" s="20"/>
    </row>
    <row r="349" spans="7:13" x14ac:dyDescent="0.2">
      <c r="G349" s="20"/>
      <c r="H349" s="20"/>
      <c r="I349" s="20"/>
      <c r="J349" s="20"/>
      <c r="K349" s="20"/>
      <c r="L349" s="20"/>
      <c r="M349" s="20"/>
    </row>
    <row r="350" spans="7:13" x14ac:dyDescent="0.2">
      <c r="G350" s="20"/>
      <c r="H350" s="20"/>
      <c r="I350" s="20"/>
      <c r="J350" s="20"/>
      <c r="K350" s="20"/>
      <c r="L350" s="20"/>
      <c r="M350" s="20"/>
    </row>
    <row r="351" spans="7:13" x14ac:dyDescent="0.2">
      <c r="G351" s="20"/>
      <c r="H351" s="20"/>
      <c r="I351" s="20"/>
      <c r="J351" s="20"/>
      <c r="K351" s="20"/>
      <c r="L351" s="20"/>
      <c r="M351" s="20"/>
    </row>
    <row r="352" spans="7:13" x14ac:dyDescent="0.2">
      <c r="G352" s="20"/>
      <c r="H352" s="20"/>
      <c r="I352" s="20"/>
      <c r="J352" s="20"/>
      <c r="K352" s="20"/>
      <c r="L352" s="20"/>
      <c r="M352" s="20"/>
    </row>
    <row r="353" spans="7:13" x14ac:dyDescent="0.2">
      <c r="G353" s="20"/>
      <c r="H353" s="20"/>
      <c r="I353" s="20"/>
      <c r="J353" s="20"/>
      <c r="K353" s="20"/>
      <c r="L353" s="20"/>
      <c r="M353" s="20"/>
    </row>
    <row r="354" spans="7:13" x14ac:dyDescent="0.2">
      <c r="G354" s="20"/>
      <c r="H354" s="20"/>
      <c r="I354" s="20"/>
      <c r="J354" s="20"/>
      <c r="K354" s="20"/>
      <c r="L354" s="20"/>
      <c r="M354" s="20"/>
    </row>
    <row r="355" spans="7:13" x14ac:dyDescent="0.2">
      <c r="G355" s="20"/>
      <c r="H355" s="20"/>
      <c r="I355" s="20"/>
      <c r="J355" s="20"/>
      <c r="K355" s="20"/>
      <c r="L355" s="20"/>
      <c r="M355" s="20"/>
    </row>
    <row r="356" spans="7:13" x14ac:dyDescent="0.2">
      <c r="G356" s="20"/>
      <c r="H356" s="20"/>
      <c r="I356" s="20"/>
      <c r="J356" s="20"/>
      <c r="K356" s="20"/>
      <c r="L356" s="20"/>
      <c r="M356" s="20"/>
    </row>
    <row r="357" spans="7:13" x14ac:dyDescent="0.2">
      <c r="G357" s="20"/>
      <c r="H357" s="20"/>
      <c r="I357" s="20"/>
      <c r="J357" s="20"/>
      <c r="K357" s="20"/>
      <c r="L357" s="20"/>
      <c r="M357" s="20"/>
    </row>
    <row r="358" spans="7:13" x14ac:dyDescent="0.2">
      <c r="G358" s="20"/>
      <c r="H358" s="20"/>
      <c r="I358" s="20"/>
      <c r="J358" s="20"/>
      <c r="K358" s="20"/>
      <c r="L358" s="20"/>
      <c r="M358" s="20"/>
    </row>
    <row r="359" spans="7:13" x14ac:dyDescent="0.2">
      <c r="G359" s="20"/>
      <c r="H359" s="20"/>
      <c r="I359" s="20"/>
      <c r="J359" s="20"/>
      <c r="K359" s="20"/>
      <c r="L359" s="20"/>
      <c r="M359" s="20"/>
    </row>
    <row r="360" spans="7:13" x14ac:dyDescent="0.2">
      <c r="G360" s="20"/>
      <c r="H360" s="20"/>
      <c r="I360" s="20"/>
      <c r="J360" s="20"/>
      <c r="K360" s="20"/>
      <c r="L360" s="20"/>
      <c r="M360" s="20"/>
    </row>
    <row r="361" spans="7:13" x14ac:dyDescent="0.2">
      <c r="G361" s="20"/>
      <c r="H361" s="20"/>
      <c r="I361" s="20"/>
      <c r="J361" s="20"/>
      <c r="K361" s="20"/>
      <c r="L361" s="20"/>
      <c r="M361" s="20"/>
    </row>
    <row r="362" spans="7:13" x14ac:dyDescent="0.2">
      <c r="G362" s="20"/>
      <c r="H362" s="20"/>
      <c r="I362" s="20"/>
      <c r="J362" s="20"/>
      <c r="K362" s="20"/>
      <c r="L362" s="20"/>
      <c r="M362" s="20"/>
    </row>
    <row r="363" spans="7:13" x14ac:dyDescent="0.2">
      <c r="G363" s="20"/>
      <c r="H363" s="20"/>
      <c r="I363" s="20"/>
      <c r="J363" s="20"/>
      <c r="K363" s="20"/>
      <c r="L363" s="20"/>
      <c r="M363" s="20"/>
    </row>
    <row r="364" spans="7:13" x14ac:dyDescent="0.2">
      <c r="G364" s="20"/>
      <c r="H364" s="20"/>
      <c r="I364" s="20"/>
      <c r="J364" s="20"/>
      <c r="K364" s="20"/>
      <c r="L364" s="20"/>
      <c r="M364" s="20"/>
    </row>
    <row r="365" spans="7:13" x14ac:dyDescent="0.2">
      <c r="G365" s="20"/>
      <c r="H365" s="20"/>
      <c r="I365" s="20"/>
      <c r="J365" s="20"/>
      <c r="K365" s="20"/>
      <c r="L365" s="20"/>
      <c r="M365" s="20"/>
    </row>
    <row r="366" spans="7:13" x14ac:dyDescent="0.2">
      <c r="G366" s="20"/>
      <c r="H366" s="20"/>
      <c r="I366" s="20"/>
      <c r="J366" s="20"/>
      <c r="K366" s="20"/>
      <c r="L366" s="20"/>
      <c r="M366" s="20"/>
    </row>
    <row r="367" spans="7:13" x14ac:dyDescent="0.2">
      <c r="G367" s="20"/>
      <c r="H367" s="20"/>
      <c r="I367" s="20"/>
      <c r="J367" s="20"/>
      <c r="K367" s="20"/>
      <c r="L367" s="20"/>
      <c r="M367" s="20"/>
    </row>
    <row r="368" spans="7:13" x14ac:dyDescent="0.2">
      <c r="G368" s="20"/>
      <c r="H368" s="20"/>
      <c r="I368" s="20"/>
      <c r="J368" s="20"/>
      <c r="K368" s="20"/>
      <c r="L368" s="20"/>
      <c r="M368" s="20"/>
    </row>
    <row r="369" spans="7:13" x14ac:dyDescent="0.2">
      <c r="G369" s="20"/>
      <c r="H369" s="20"/>
      <c r="I369" s="20"/>
      <c r="J369" s="20"/>
      <c r="K369" s="20"/>
      <c r="L369" s="20"/>
      <c r="M369" s="20"/>
    </row>
    <row r="370" spans="7:13" x14ac:dyDescent="0.2">
      <c r="G370" s="20"/>
      <c r="H370" s="20"/>
      <c r="I370" s="20"/>
      <c r="J370" s="20"/>
      <c r="K370" s="20"/>
      <c r="L370" s="20"/>
      <c r="M370" s="20"/>
    </row>
    <row r="371" spans="7:13" x14ac:dyDescent="0.2">
      <c r="G371" s="20"/>
      <c r="H371" s="20"/>
      <c r="I371" s="20"/>
      <c r="J371" s="20"/>
      <c r="K371" s="20"/>
      <c r="L371" s="20"/>
      <c r="M371" s="20"/>
    </row>
    <row r="372" spans="7:13" x14ac:dyDescent="0.2">
      <c r="G372" s="20"/>
      <c r="H372" s="20"/>
      <c r="I372" s="20"/>
      <c r="J372" s="20"/>
      <c r="K372" s="20"/>
      <c r="L372" s="20"/>
      <c r="M372" s="20"/>
    </row>
    <row r="373" spans="7:13" x14ac:dyDescent="0.2">
      <c r="G373" s="20"/>
      <c r="H373" s="20"/>
      <c r="I373" s="20"/>
      <c r="J373" s="20"/>
      <c r="K373" s="20"/>
      <c r="L373" s="20"/>
      <c r="M373" s="20"/>
    </row>
    <row r="374" spans="7:13" x14ac:dyDescent="0.2">
      <c r="G374" s="20"/>
      <c r="H374" s="20"/>
      <c r="I374" s="20"/>
      <c r="J374" s="20"/>
      <c r="K374" s="20"/>
      <c r="L374" s="20"/>
      <c r="M374" s="20"/>
    </row>
    <row r="375" spans="7:13" x14ac:dyDescent="0.2">
      <c r="G375" s="20"/>
      <c r="H375" s="20"/>
      <c r="I375" s="20"/>
      <c r="J375" s="20"/>
      <c r="K375" s="20"/>
      <c r="L375" s="20"/>
      <c r="M375" s="20"/>
    </row>
    <row r="376" spans="7:13" x14ac:dyDescent="0.2">
      <c r="G376" s="20"/>
      <c r="H376" s="20"/>
      <c r="I376" s="20"/>
      <c r="J376" s="20"/>
      <c r="K376" s="20"/>
      <c r="L376" s="20"/>
      <c r="M376" s="20"/>
    </row>
    <row r="377" spans="7:13" x14ac:dyDescent="0.2">
      <c r="G377" s="20"/>
      <c r="H377" s="20"/>
      <c r="I377" s="20"/>
      <c r="J377" s="20"/>
      <c r="K377" s="20"/>
      <c r="L377" s="20"/>
      <c r="M377" s="20"/>
    </row>
    <row r="378" spans="7:13" x14ac:dyDescent="0.2">
      <c r="G378" s="20"/>
      <c r="H378" s="20"/>
      <c r="I378" s="20"/>
      <c r="J378" s="20"/>
      <c r="K378" s="20"/>
      <c r="L378" s="20"/>
      <c r="M378" s="20"/>
    </row>
    <row r="379" spans="7:13" x14ac:dyDescent="0.2">
      <c r="G379" s="20"/>
      <c r="H379" s="20"/>
      <c r="I379" s="20"/>
      <c r="J379" s="20"/>
      <c r="K379" s="20"/>
      <c r="L379" s="20"/>
      <c r="M379" s="20"/>
    </row>
    <row r="380" spans="7:13" x14ac:dyDescent="0.2">
      <c r="G380" s="20"/>
      <c r="H380" s="20"/>
      <c r="I380" s="20"/>
      <c r="J380" s="20"/>
      <c r="K380" s="20"/>
      <c r="L380" s="20"/>
      <c r="M380" s="20"/>
    </row>
    <row r="381" spans="7:13" x14ac:dyDescent="0.2">
      <c r="G381" s="20"/>
      <c r="H381" s="20"/>
      <c r="I381" s="20"/>
      <c r="J381" s="20"/>
      <c r="K381" s="20"/>
      <c r="L381" s="20"/>
      <c r="M381" s="20"/>
    </row>
    <row r="382" spans="7:13" x14ac:dyDescent="0.2">
      <c r="G382" s="20"/>
      <c r="H382" s="20"/>
      <c r="I382" s="20"/>
      <c r="J382" s="20"/>
      <c r="K382" s="20"/>
      <c r="L382" s="20"/>
      <c r="M382" s="20"/>
    </row>
    <row r="383" spans="7:13" x14ac:dyDescent="0.2">
      <c r="G383" s="20"/>
      <c r="H383" s="20"/>
      <c r="I383" s="20"/>
      <c r="J383" s="20"/>
      <c r="K383" s="20"/>
      <c r="L383" s="20"/>
      <c r="M383" s="20"/>
    </row>
    <row r="384" spans="7:13" x14ac:dyDescent="0.2">
      <c r="G384" s="20"/>
      <c r="H384" s="20"/>
      <c r="I384" s="20"/>
      <c r="J384" s="20"/>
      <c r="K384" s="20"/>
      <c r="L384" s="20"/>
      <c r="M384" s="20"/>
    </row>
    <row r="385" spans="7:13" x14ac:dyDescent="0.2">
      <c r="G385" s="20"/>
      <c r="H385" s="20"/>
      <c r="I385" s="20"/>
      <c r="J385" s="20"/>
      <c r="K385" s="20"/>
      <c r="L385" s="20"/>
      <c r="M385" s="20"/>
    </row>
    <row r="386" spans="7:13" x14ac:dyDescent="0.2">
      <c r="G386" s="20"/>
      <c r="H386" s="20"/>
      <c r="I386" s="20"/>
      <c r="J386" s="20"/>
      <c r="K386" s="20"/>
      <c r="L386" s="20"/>
      <c r="M386" s="20"/>
    </row>
    <row r="387" spans="7:13" x14ac:dyDescent="0.2">
      <c r="G387" s="20"/>
      <c r="H387" s="20"/>
      <c r="I387" s="20"/>
      <c r="J387" s="20"/>
      <c r="K387" s="20"/>
      <c r="L387" s="20"/>
      <c r="M387" s="20"/>
    </row>
    <row r="388" spans="7:13" x14ac:dyDescent="0.2">
      <c r="G388" s="20"/>
      <c r="H388" s="20"/>
      <c r="I388" s="20"/>
      <c r="J388" s="20"/>
      <c r="K388" s="20"/>
      <c r="L388" s="20"/>
      <c r="M388" s="20"/>
    </row>
    <row r="389" spans="7:13" x14ac:dyDescent="0.2">
      <c r="G389" s="20"/>
      <c r="H389" s="20"/>
      <c r="I389" s="20"/>
      <c r="J389" s="20"/>
      <c r="K389" s="20"/>
      <c r="L389" s="20"/>
      <c r="M389" s="20"/>
    </row>
    <row r="390" spans="7:13" x14ac:dyDescent="0.2">
      <c r="G390" s="20"/>
      <c r="H390" s="20"/>
      <c r="I390" s="20"/>
      <c r="J390" s="20"/>
      <c r="K390" s="20"/>
      <c r="L390" s="20"/>
      <c r="M390" s="20"/>
    </row>
    <row r="391" spans="7:13" x14ac:dyDescent="0.2">
      <c r="G391" s="20"/>
      <c r="H391" s="20"/>
      <c r="I391" s="20"/>
      <c r="J391" s="20"/>
      <c r="K391" s="20"/>
      <c r="L391" s="20"/>
      <c r="M391" s="20"/>
    </row>
    <row r="392" spans="7:13" x14ac:dyDescent="0.2">
      <c r="G392" s="20"/>
      <c r="H392" s="20"/>
      <c r="I392" s="20"/>
      <c r="J392" s="20"/>
      <c r="K392" s="20"/>
      <c r="L392" s="20"/>
      <c r="M392" s="20"/>
    </row>
    <row r="393" spans="7:13" x14ac:dyDescent="0.2">
      <c r="G393" s="20"/>
      <c r="H393" s="20"/>
      <c r="I393" s="20"/>
      <c r="J393" s="20"/>
      <c r="K393" s="20"/>
      <c r="L393" s="20"/>
      <c r="M393" s="20"/>
    </row>
    <row r="394" spans="7:13" x14ac:dyDescent="0.2">
      <c r="G394" s="20"/>
      <c r="H394" s="20"/>
      <c r="I394" s="20"/>
      <c r="J394" s="20"/>
      <c r="K394" s="20"/>
      <c r="L394" s="20"/>
      <c r="M394" s="20"/>
    </row>
    <row r="395" spans="7:13" x14ac:dyDescent="0.2">
      <c r="G395" s="20"/>
      <c r="H395" s="20"/>
      <c r="I395" s="20"/>
      <c r="J395" s="20"/>
      <c r="K395" s="20"/>
      <c r="L395" s="20"/>
      <c r="M395" s="20"/>
    </row>
    <row r="396" spans="7:13" x14ac:dyDescent="0.2">
      <c r="G396" s="20"/>
      <c r="H396" s="20"/>
      <c r="I396" s="20"/>
      <c r="J396" s="20"/>
      <c r="K396" s="20"/>
      <c r="L396" s="20"/>
      <c r="M396" s="20"/>
    </row>
    <row r="397" spans="7:13" x14ac:dyDescent="0.2">
      <c r="G397" s="20"/>
      <c r="H397" s="20"/>
      <c r="I397" s="20"/>
      <c r="J397" s="20"/>
      <c r="K397" s="20"/>
      <c r="L397" s="20"/>
      <c r="M397" s="20"/>
    </row>
    <row r="398" spans="7:13" x14ac:dyDescent="0.2">
      <c r="G398" s="20"/>
      <c r="H398" s="20"/>
      <c r="I398" s="20"/>
      <c r="J398" s="20"/>
      <c r="K398" s="20"/>
      <c r="L398" s="20"/>
      <c r="M398" s="20"/>
    </row>
    <row r="399" spans="7:13" x14ac:dyDescent="0.2">
      <c r="G399" s="20"/>
      <c r="H399" s="20"/>
      <c r="I399" s="20"/>
      <c r="J399" s="20"/>
      <c r="K399" s="20"/>
      <c r="L399" s="20"/>
      <c r="M399" s="20"/>
    </row>
    <row r="400" spans="7:13" x14ac:dyDescent="0.2">
      <c r="G400" s="20"/>
      <c r="H400" s="20"/>
      <c r="I400" s="20"/>
      <c r="J400" s="20"/>
      <c r="K400" s="20"/>
      <c r="L400" s="20"/>
      <c r="M400" s="20"/>
    </row>
    <row r="401" spans="7:13" x14ac:dyDescent="0.2">
      <c r="G401" s="20"/>
      <c r="H401" s="20"/>
      <c r="I401" s="20"/>
      <c r="J401" s="20"/>
      <c r="K401" s="20"/>
      <c r="L401" s="20"/>
      <c r="M401" s="20"/>
    </row>
    <row r="402" spans="7:13" x14ac:dyDescent="0.2">
      <c r="G402" s="20"/>
      <c r="H402" s="20"/>
      <c r="I402" s="20"/>
      <c r="J402" s="20"/>
      <c r="K402" s="20"/>
      <c r="L402" s="20"/>
      <c r="M402" s="20"/>
    </row>
    <row r="403" spans="7:13" x14ac:dyDescent="0.2">
      <c r="G403" s="20"/>
      <c r="H403" s="20"/>
      <c r="I403" s="20"/>
      <c r="J403" s="20"/>
      <c r="K403" s="20"/>
      <c r="L403" s="20"/>
      <c r="M403" s="20"/>
    </row>
    <row r="404" spans="7:13" x14ac:dyDescent="0.2">
      <c r="G404" s="20"/>
      <c r="H404" s="20"/>
      <c r="I404" s="20"/>
      <c r="J404" s="20"/>
      <c r="K404" s="20"/>
      <c r="L404" s="20"/>
      <c r="M404" s="20"/>
    </row>
    <row r="405" spans="7:13" x14ac:dyDescent="0.2">
      <c r="G405" s="20"/>
      <c r="H405" s="20"/>
      <c r="I405" s="20"/>
      <c r="J405" s="20"/>
      <c r="K405" s="20"/>
      <c r="L405" s="20"/>
      <c r="M405" s="20"/>
    </row>
    <row r="406" spans="7:13" x14ac:dyDescent="0.2">
      <c r="G406" s="20"/>
      <c r="H406" s="20"/>
      <c r="I406" s="20"/>
      <c r="J406" s="20"/>
      <c r="K406" s="20"/>
      <c r="L406" s="20"/>
      <c r="M406" s="20"/>
    </row>
    <row r="407" spans="7:13" x14ac:dyDescent="0.2">
      <c r="G407" s="20"/>
      <c r="H407" s="20"/>
      <c r="I407" s="20"/>
      <c r="J407" s="20"/>
      <c r="K407" s="20"/>
      <c r="L407" s="20"/>
      <c r="M407" s="20"/>
    </row>
    <row r="408" spans="7:13" x14ac:dyDescent="0.2">
      <c r="G408" s="20"/>
      <c r="H408" s="20"/>
      <c r="I408" s="20"/>
      <c r="J408" s="20"/>
      <c r="K408" s="20"/>
      <c r="L408" s="20"/>
      <c r="M408" s="20"/>
    </row>
    <row r="409" spans="7:13" x14ac:dyDescent="0.2">
      <c r="G409" s="20"/>
      <c r="H409" s="20"/>
      <c r="I409" s="20"/>
      <c r="J409" s="20"/>
      <c r="K409" s="20"/>
      <c r="L409" s="20"/>
      <c r="M409" s="20"/>
    </row>
    <row r="410" spans="7:13" x14ac:dyDescent="0.2">
      <c r="G410" s="20"/>
      <c r="H410" s="20"/>
      <c r="I410" s="20"/>
      <c r="J410" s="20"/>
      <c r="K410" s="20"/>
      <c r="L410" s="20"/>
      <c r="M410" s="20"/>
    </row>
    <row r="411" spans="7:13" x14ac:dyDescent="0.2">
      <c r="G411" s="20"/>
      <c r="H411" s="20"/>
      <c r="I411" s="20"/>
      <c r="J411" s="20"/>
      <c r="K411" s="20"/>
      <c r="L411" s="20"/>
      <c r="M411" s="20"/>
    </row>
    <row r="412" spans="7:13" x14ac:dyDescent="0.2">
      <c r="G412" s="20"/>
      <c r="H412" s="20"/>
      <c r="I412" s="20"/>
      <c r="J412" s="20"/>
      <c r="K412" s="20"/>
      <c r="L412" s="20"/>
      <c r="M412" s="20"/>
    </row>
    <row r="413" spans="7:13" x14ac:dyDescent="0.2">
      <c r="G413" s="20"/>
      <c r="H413" s="20"/>
      <c r="I413" s="20"/>
      <c r="J413" s="20"/>
      <c r="K413" s="20"/>
      <c r="L413" s="20"/>
      <c r="M413" s="20"/>
    </row>
    <row r="414" spans="7:13" x14ac:dyDescent="0.2">
      <c r="G414" s="20"/>
      <c r="H414" s="20"/>
      <c r="I414" s="20"/>
      <c r="J414" s="20"/>
      <c r="K414" s="20"/>
      <c r="L414" s="20"/>
      <c r="M414" s="20"/>
    </row>
    <row r="415" spans="7:13" x14ac:dyDescent="0.2">
      <c r="G415" s="20"/>
      <c r="H415" s="20"/>
      <c r="I415" s="20"/>
      <c r="J415" s="20"/>
      <c r="K415" s="20"/>
      <c r="L415" s="20"/>
      <c r="M415" s="20"/>
    </row>
    <row r="416" spans="7:13" x14ac:dyDescent="0.2">
      <c r="G416" s="20"/>
      <c r="H416" s="20"/>
      <c r="I416" s="20"/>
      <c r="J416" s="20"/>
      <c r="K416" s="20"/>
      <c r="L416" s="20"/>
      <c r="M416" s="20"/>
    </row>
    <row r="417" spans="7:13" x14ac:dyDescent="0.2">
      <c r="G417" s="20"/>
      <c r="H417" s="20"/>
      <c r="I417" s="20"/>
      <c r="J417" s="20"/>
      <c r="K417" s="20"/>
      <c r="L417" s="20"/>
      <c r="M417" s="20"/>
    </row>
    <row r="418" spans="7:13" x14ac:dyDescent="0.2">
      <c r="G418" s="20"/>
      <c r="H418" s="20"/>
      <c r="I418" s="20"/>
      <c r="J418" s="20"/>
      <c r="K418" s="20"/>
      <c r="L418" s="20"/>
      <c r="M418" s="20"/>
    </row>
    <row r="419" spans="7:13" x14ac:dyDescent="0.2">
      <c r="G419" s="20"/>
      <c r="H419" s="20"/>
      <c r="I419" s="20"/>
      <c r="J419" s="20"/>
      <c r="K419" s="20"/>
      <c r="L419" s="20"/>
      <c r="M419" s="20"/>
    </row>
    <row r="420" spans="7:13" x14ac:dyDescent="0.2">
      <c r="G420" s="20"/>
      <c r="H420" s="20"/>
      <c r="I420" s="20"/>
      <c r="J420" s="20"/>
      <c r="K420" s="20"/>
      <c r="L420" s="20"/>
      <c r="M420" s="20"/>
    </row>
    <row r="421" spans="7:13" x14ac:dyDescent="0.2">
      <c r="G421" s="20"/>
      <c r="H421" s="20"/>
      <c r="I421" s="20"/>
      <c r="J421" s="20"/>
      <c r="K421" s="20"/>
      <c r="L421" s="20"/>
      <c r="M421" s="20"/>
    </row>
    <row r="422" spans="7:13" x14ac:dyDescent="0.2">
      <c r="G422" s="20"/>
      <c r="H422" s="20"/>
      <c r="I422" s="20"/>
      <c r="J422" s="20"/>
      <c r="K422" s="20"/>
      <c r="L422" s="20"/>
      <c r="M422" s="20"/>
    </row>
    <row r="423" spans="7:13" x14ac:dyDescent="0.2">
      <c r="G423" s="20"/>
      <c r="H423" s="20"/>
      <c r="I423" s="20"/>
      <c r="J423" s="20"/>
      <c r="K423" s="20"/>
      <c r="L423" s="20"/>
      <c r="M423" s="20"/>
    </row>
    <row r="424" spans="7:13" x14ac:dyDescent="0.2">
      <c r="G424" s="20"/>
      <c r="H424" s="20"/>
      <c r="I424" s="20"/>
      <c r="J424" s="20"/>
      <c r="K424" s="20"/>
      <c r="L424" s="20"/>
      <c r="M424" s="20"/>
    </row>
    <row r="425" spans="7:13" x14ac:dyDescent="0.2">
      <c r="G425" s="20"/>
      <c r="H425" s="20"/>
      <c r="I425" s="20"/>
      <c r="J425" s="20"/>
      <c r="K425" s="20"/>
      <c r="L425" s="20"/>
      <c r="M425" s="20"/>
    </row>
    <row r="426" spans="7:13" x14ac:dyDescent="0.2">
      <c r="G426" s="20"/>
      <c r="H426" s="20"/>
      <c r="I426" s="20"/>
      <c r="J426" s="20"/>
      <c r="K426" s="20"/>
      <c r="L426" s="20"/>
      <c r="M426" s="20"/>
    </row>
    <row r="427" spans="7:13" x14ac:dyDescent="0.2">
      <c r="G427" s="20"/>
      <c r="H427" s="20"/>
      <c r="I427" s="20"/>
      <c r="J427" s="20"/>
      <c r="K427" s="20"/>
      <c r="L427" s="20"/>
      <c r="M427" s="20"/>
    </row>
    <row r="428" spans="7:13" x14ac:dyDescent="0.2">
      <c r="G428" s="20"/>
      <c r="H428" s="20"/>
      <c r="I428" s="20"/>
      <c r="J428" s="20"/>
      <c r="K428" s="20"/>
      <c r="L428" s="20"/>
      <c r="M428" s="20"/>
    </row>
    <row r="429" spans="7:13" x14ac:dyDescent="0.2">
      <c r="G429" s="20"/>
      <c r="H429" s="20"/>
      <c r="I429" s="20"/>
      <c r="J429" s="20"/>
      <c r="K429" s="20"/>
      <c r="L429" s="20"/>
      <c r="M429" s="20"/>
    </row>
    <row r="430" spans="7:13" x14ac:dyDescent="0.2">
      <c r="G430" s="20"/>
      <c r="H430" s="20"/>
      <c r="I430" s="20"/>
      <c r="J430" s="20"/>
      <c r="K430" s="20"/>
      <c r="L430" s="20"/>
      <c r="M430" s="20"/>
    </row>
    <row r="431" spans="7:13" x14ac:dyDescent="0.2">
      <c r="G431" s="20"/>
      <c r="H431" s="20"/>
      <c r="I431" s="20"/>
      <c r="J431" s="20"/>
      <c r="K431" s="20"/>
      <c r="L431" s="20"/>
      <c r="M431" s="20"/>
    </row>
    <row r="432" spans="7:13" x14ac:dyDescent="0.2">
      <c r="G432" s="20"/>
      <c r="H432" s="20"/>
      <c r="I432" s="20"/>
      <c r="J432" s="20"/>
      <c r="K432" s="20"/>
      <c r="L432" s="20"/>
      <c r="M432" s="20"/>
    </row>
    <row r="433" spans="7:13" x14ac:dyDescent="0.2">
      <c r="G433" s="20"/>
      <c r="H433" s="20"/>
      <c r="I433" s="20"/>
      <c r="J433" s="20"/>
      <c r="K433" s="20"/>
      <c r="L433" s="20"/>
      <c r="M433" s="20"/>
    </row>
    <row r="434" spans="7:13" x14ac:dyDescent="0.2">
      <c r="G434" s="20"/>
      <c r="H434" s="20"/>
      <c r="I434" s="20"/>
      <c r="J434" s="20"/>
      <c r="K434" s="20"/>
      <c r="L434" s="20"/>
      <c r="M434" s="20"/>
    </row>
    <row r="435" spans="7:13" x14ac:dyDescent="0.2">
      <c r="G435" s="20"/>
      <c r="H435" s="20"/>
      <c r="I435" s="20"/>
      <c r="J435" s="20"/>
      <c r="K435" s="20"/>
      <c r="L435" s="20"/>
      <c r="M435" s="20"/>
    </row>
    <row r="436" spans="7:13" x14ac:dyDescent="0.2">
      <c r="G436" s="20"/>
      <c r="H436" s="20"/>
      <c r="I436" s="20"/>
      <c r="J436" s="20"/>
      <c r="K436" s="20"/>
      <c r="L436" s="20"/>
      <c r="M436" s="20"/>
    </row>
    <row r="437" spans="7:13" x14ac:dyDescent="0.2">
      <c r="G437" s="20"/>
      <c r="H437" s="20"/>
      <c r="I437" s="20"/>
      <c r="J437" s="20"/>
      <c r="K437" s="20"/>
      <c r="L437" s="20"/>
      <c r="M437" s="20"/>
    </row>
    <row r="438" spans="7:13" x14ac:dyDescent="0.2">
      <c r="G438" s="20"/>
      <c r="H438" s="20"/>
      <c r="I438" s="20"/>
      <c r="J438" s="20"/>
      <c r="K438" s="20"/>
      <c r="L438" s="20"/>
      <c r="M438" s="20"/>
    </row>
    <row r="439" spans="7:13" x14ac:dyDescent="0.2">
      <c r="G439" s="20"/>
      <c r="H439" s="20"/>
      <c r="I439" s="20"/>
      <c r="J439" s="20"/>
      <c r="K439" s="20"/>
      <c r="L439" s="20"/>
      <c r="M439" s="20"/>
    </row>
    <row r="440" spans="7:13" x14ac:dyDescent="0.2">
      <c r="G440" s="20"/>
      <c r="H440" s="20"/>
      <c r="I440" s="20"/>
      <c r="J440" s="20"/>
      <c r="K440" s="20"/>
      <c r="L440" s="20"/>
      <c r="M440" s="20"/>
    </row>
    <row r="441" spans="7:13" x14ac:dyDescent="0.2">
      <c r="G441" s="20"/>
      <c r="H441" s="20"/>
      <c r="I441" s="20"/>
      <c r="J441" s="20"/>
      <c r="K441" s="20"/>
      <c r="L441" s="20"/>
      <c r="M441" s="20"/>
    </row>
    <row r="442" spans="7:13" x14ac:dyDescent="0.2">
      <c r="G442" s="20"/>
      <c r="H442" s="20"/>
      <c r="I442" s="20"/>
      <c r="J442" s="20"/>
      <c r="K442" s="20"/>
      <c r="L442" s="20"/>
      <c r="M442" s="20"/>
    </row>
    <row r="443" spans="7:13" x14ac:dyDescent="0.2">
      <c r="G443" s="20"/>
      <c r="H443" s="20"/>
      <c r="I443" s="20"/>
      <c r="J443" s="20"/>
      <c r="K443" s="20"/>
      <c r="L443" s="20"/>
      <c r="M443" s="20"/>
    </row>
    <row r="444" spans="7:13" x14ac:dyDescent="0.2">
      <c r="G444" s="20"/>
      <c r="H444" s="20"/>
      <c r="I444" s="20"/>
      <c r="J444" s="20"/>
      <c r="K444" s="20"/>
      <c r="L444" s="20"/>
      <c r="M444" s="20"/>
    </row>
    <row r="445" spans="7:13" x14ac:dyDescent="0.2">
      <c r="G445" s="20"/>
      <c r="H445" s="20"/>
      <c r="I445" s="20"/>
      <c r="J445" s="20"/>
      <c r="K445" s="20"/>
      <c r="L445" s="20"/>
      <c r="M445" s="20"/>
    </row>
    <row r="446" spans="7:13" x14ac:dyDescent="0.2">
      <c r="G446" s="20"/>
      <c r="H446" s="20"/>
      <c r="I446" s="20"/>
      <c r="J446" s="20"/>
      <c r="K446" s="20"/>
      <c r="L446" s="20"/>
      <c r="M446" s="20"/>
    </row>
    <row r="447" spans="7:13" x14ac:dyDescent="0.2">
      <c r="G447" s="20"/>
      <c r="H447" s="20"/>
      <c r="I447" s="20"/>
      <c r="J447" s="20"/>
      <c r="K447" s="20"/>
      <c r="L447" s="20"/>
      <c r="M447" s="20"/>
    </row>
    <row r="448" spans="7:13" x14ac:dyDescent="0.2">
      <c r="G448" s="20"/>
      <c r="H448" s="20"/>
      <c r="I448" s="20"/>
      <c r="J448" s="20"/>
      <c r="K448" s="20"/>
      <c r="L448" s="20"/>
      <c r="M448" s="20"/>
    </row>
    <row r="449" spans="7:13" x14ac:dyDescent="0.2">
      <c r="G449" s="20"/>
      <c r="H449" s="20"/>
      <c r="I449" s="20"/>
      <c r="J449" s="20"/>
      <c r="K449" s="20"/>
      <c r="L449" s="20"/>
      <c r="M449" s="20"/>
    </row>
    <row r="450" spans="7:13" x14ac:dyDescent="0.2">
      <c r="G450" s="20"/>
      <c r="H450" s="20"/>
      <c r="I450" s="20"/>
      <c r="J450" s="20"/>
      <c r="K450" s="20"/>
      <c r="L450" s="20"/>
      <c r="M450" s="20"/>
    </row>
    <row r="451" spans="7:13" x14ac:dyDescent="0.2">
      <c r="G451" s="20"/>
      <c r="H451" s="20"/>
      <c r="I451" s="20"/>
      <c r="J451" s="20"/>
      <c r="K451" s="20"/>
      <c r="L451" s="20"/>
      <c r="M451" s="20"/>
    </row>
    <row r="452" spans="7:13" x14ac:dyDescent="0.2">
      <c r="G452" s="20"/>
      <c r="H452" s="20"/>
      <c r="I452" s="20"/>
      <c r="J452" s="20"/>
      <c r="K452" s="20"/>
      <c r="L452" s="20"/>
      <c r="M452" s="20"/>
    </row>
    <row r="453" spans="7:13" x14ac:dyDescent="0.2">
      <c r="G453" s="20"/>
      <c r="H453" s="20"/>
      <c r="I453" s="20"/>
      <c r="J453" s="20"/>
      <c r="K453" s="20"/>
      <c r="L453" s="20"/>
      <c r="M453" s="20"/>
    </row>
    <row r="454" spans="7:13" x14ac:dyDescent="0.2">
      <c r="G454" s="20"/>
      <c r="H454" s="20"/>
      <c r="I454" s="20"/>
      <c r="J454" s="20"/>
      <c r="K454" s="20"/>
      <c r="L454" s="20"/>
      <c r="M454" s="20"/>
    </row>
    <row r="455" spans="7:13" x14ac:dyDescent="0.2">
      <c r="G455" s="20"/>
      <c r="H455" s="20"/>
      <c r="I455" s="20"/>
      <c r="J455" s="20"/>
      <c r="K455" s="20"/>
      <c r="L455" s="20"/>
      <c r="M455" s="20"/>
    </row>
    <row r="456" spans="7:13" x14ac:dyDescent="0.2">
      <c r="G456" s="20"/>
      <c r="H456" s="20"/>
      <c r="I456" s="20"/>
      <c r="J456" s="20"/>
      <c r="K456" s="20"/>
      <c r="L456" s="20"/>
      <c r="M456" s="20"/>
    </row>
    <row r="457" spans="7:13" x14ac:dyDescent="0.2">
      <c r="G457" s="20"/>
      <c r="H457" s="20"/>
      <c r="I457" s="20"/>
      <c r="J457" s="20"/>
      <c r="K457" s="20"/>
      <c r="L457" s="20"/>
      <c r="M457" s="20"/>
    </row>
    <row r="458" spans="7:13" x14ac:dyDescent="0.2">
      <c r="G458" s="20"/>
      <c r="H458" s="20"/>
      <c r="I458" s="20"/>
      <c r="J458" s="20"/>
      <c r="K458" s="20"/>
      <c r="L458" s="20"/>
      <c r="M458" s="20"/>
    </row>
    <row r="459" spans="7:13" x14ac:dyDescent="0.2">
      <c r="G459" s="20"/>
      <c r="H459" s="20"/>
      <c r="I459" s="20"/>
      <c r="J459" s="20"/>
      <c r="K459" s="20"/>
      <c r="L459" s="20"/>
      <c r="M459" s="20"/>
    </row>
    <row r="460" spans="7:13" x14ac:dyDescent="0.2">
      <c r="G460" s="20"/>
      <c r="H460" s="20"/>
      <c r="I460" s="20"/>
      <c r="J460" s="20"/>
      <c r="K460" s="20"/>
      <c r="L460" s="20"/>
      <c r="M460" s="20"/>
    </row>
    <row r="461" spans="7:13" x14ac:dyDescent="0.2">
      <c r="G461" s="20"/>
      <c r="H461" s="20"/>
      <c r="I461" s="20"/>
      <c r="J461" s="20"/>
      <c r="K461" s="20"/>
      <c r="L461" s="20"/>
      <c r="M461" s="20"/>
    </row>
    <row r="462" spans="7:13" x14ac:dyDescent="0.2">
      <c r="G462" s="20"/>
      <c r="H462" s="20"/>
      <c r="I462" s="20"/>
      <c r="J462" s="20"/>
      <c r="K462" s="20"/>
      <c r="L462" s="20"/>
      <c r="M462" s="20"/>
    </row>
    <row r="463" spans="7:13" x14ac:dyDescent="0.2">
      <c r="G463" s="20"/>
      <c r="H463" s="20"/>
      <c r="I463" s="20"/>
      <c r="J463" s="20"/>
      <c r="K463" s="20"/>
      <c r="L463" s="20"/>
      <c r="M463" s="20"/>
    </row>
    <row r="464" spans="7:13" x14ac:dyDescent="0.2">
      <c r="G464" s="20"/>
      <c r="H464" s="20"/>
      <c r="I464" s="20"/>
      <c r="J464" s="20"/>
      <c r="K464" s="20"/>
      <c r="L464" s="20"/>
      <c r="M464" s="20"/>
    </row>
    <row r="465" spans="7:13" x14ac:dyDescent="0.2">
      <c r="G465" s="20"/>
      <c r="H465" s="20"/>
      <c r="I465" s="20"/>
      <c r="J465" s="20"/>
      <c r="K465" s="20"/>
      <c r="L465" s="20"/>
      <c r="M465" s="20"/>
    </row>
    <row r="466" spans="7:13" x14ac:dyDescent="0.2">
      <c r="G466" s="20"/>
      <c r="H466" s="20"/>
      <c r="I466" s="20"/>
      <c r="J466" s="20"/>
      <c r="K466" s="20"/>
      <c r="L466" s="20"/>
      <c r="M466" s="20"/>
    </row>
    <row r="467" spans="7:13" x14ac:dyDescent="0.2">
      <c r="G467" s="20"/>
      <c r="H467" s="20"/>
      <c r="I467" s="20"/>
      <c r="J467" s="20"/>
      <c r="K467" s="20"/>
      <c r="L467" s="20"/>
      <c r="M467" s="20"/>
    </row>
    <row r="468" spans="7:13" x14ac:dyDescent="0.2">
      <c r="G468" s="20"/>
      <c r="H468" s="20"/>
      <c r="I468" s="20"/>
      <c r="J468" s="20"/>
      <c r="K468" s="20"/>
      <c r="L468" s="20"/>
      <c r="M468" s="20"/>
    </row>
    <row r="469" spans="7:13" x14ac:dyDescent="0.2">
      <c r="G469" s="20"/>
      <c r="H469" s="20"/>
      <c r="I469" s="20"/>
      <c r="J469" s="20"/>
      <c r="K469" s="20"/>
      <c r="L469" s="20"/>
      <c r="M469" s="20"/>
    </row>
    <row r="470" spans="7:13" x14ac:dyDescent="0.2">
      <c r="G470" s="20"/>
      <c r="H470" s="20"/>
      <c r="I470" s="20"/>
      <c r="J470" s="20"/>
      <c r="K470" s="20"/>
      <c r="L470" s="20"/>
      <c r="M470" s="20"/>
    </row>
    <row r="471" spans="7:13" x14ac:dyDescent="0.2">
      <c r="G471" s="20"/>
      <c r="H471" s="20"/>
      <c r="I471" s="20"/>
      <c r="J471" s="20"/>
      <c r="K471" s="20"/>
      <c r="L471" s="20"/>
      <c r="M471" s="20"/>
    </row>
    <row r="472" spans="7:13" x14ac:dyDescent="0.2">
      <c r="G472" s="20"/>
      <c r="H472" s="20"/>
      <c r="I472" s="20"/>
      <c r="J472" s="20"/>
      <c r="K472" s="20"/>
      <c r="L472" s="20"/>
      <c r="M472" s="20"/>
    </row>
    <row r="473" spans="7:13" x14ac:dyDescent="0.2">
      <c r="G473" s="20"/>
      <c r="H473" s="20"/>
      <c r="I473" s="20"/>
      <c r="J473" s="20"/>
      <c r="K473" s="20"/>
      <c r="L473" s="20"/>
      <c r="M473" s="20"/>
    </row>
    <row r="474" spans="7:13" x14ac:dyDescent="0.2">
      <c r="G474" s="20"/>
      <c r="H474" s="20"/>
      <c r="I474" s="20"/>
      <c r="J474" s="20"/>
      <c r="K474" s="20"/>
      <c r="L474" s="20"/>
      <c r="M474" s="20"/>
    </row>
    <row r="475" spans="7:13" x14ac:dyDescent="0.2">
      <c r="G475" s="20"/>
      <c r="H475" s="20"/>
      <c r="I475" s="20"/>
      <c r="J475" s="20"/>
      <c r="K475" s="20"/>
      <c r="L475" s="20"/>
      <c r="M475" s="20"/>
    </row>
    <row r="476" spans="7:13" x14ac:dyDescent="0.2">
      <c r="G476" s="20"/>
      <c r="H476" s="20"/>
      <c r="I476" s="20"/>
      <c r="J476" s="20"/>
      <c r="K476" s="20"/>
      <c r="L476" s="20"/>
      <c r="M476" s="20"/>
    </row>
    <row r="477" spans="7:13" x14ac:dyDescent="0.2">
      <c r="G477" s="20"/>
      <c r="H477" s="20"/>
      <c r="I477" s="20"/>
      <c r="J477" s="20"/>
      <c r="K477" s="20"/>
      <c r="L477" s="20"/>
      <c r="M477" s="20"/>
    </row>
    <row r="478" spans="7:13" x14ac:dyDescent="0.2">
      <c r="G478" s="20"/>
      <c r="H478" s="20"/>
      <c r="I478" s="20"/>
      <c r="J478" s="20"/>
      <c r="K478" s="20"/>
      <c r="L478" s="20"/>
      <c r="M478" s="20"/>
    </row>
    <row r="479" spans="7:13" x14ac:dyDescent="0.2">
      <c r="G479" s="20"/>
      <c r="H479" s="20"/>
      <c r="I479" s="20"/>
      <c r="J479" s="20"/>
      <c r="K479" s="20"/>
      <c r="L479" s="20"/>
      <c r="M479" s="20"/>
    </row>
    <row r="480" spans="7:13" x14ac:dyDescent="0.2">
      <c r="G480" s="20"/>
      <c r="H480" s="20"/>
      <c r="I480" s="20"/>
      <c r="J480" s="20"/>
      <c r="K480" s="20"/>
      <c r="L480" s="20"/>
      <c r="M480" s="20"/>
    </row>
    <row r="481" spans="7:13" x14ac:dyDescent="0.2">
      <c r="G481" s="20"/>
      <c r="H481" s="20"/>
      <c r="I481" s="20"/>
      <c r="J481" s="20"/>
      <c r="K481" s="20"/>
      <c r="L481" s="20"/>
      <c r="M481" s="20"/>
    </row>
    <row r="482" spans="7:13" x14ac:dyDescent="0.2">
      <c r="G482" s="20"/>
      <c r="H482" s="20"/>
      <c r="I482" s="20"/>
      <c r="J482" s="20"/>
      <c r="K482" s="20"/>
      <c r="L482" s="20"/>
      <c r="M482" s="20"/>
    </row>
    <row r="483" spans="7:13" x14ac:dyDescent="0.2">
      <c r="G483" s="20"/>
      <c r="H483" s="20"/>
      <c r="I483" s="20"/>
      <c r="J483" s="20"/>
      <c r="K483" s="20"/>
      <c r="L483" s="20"/>
      <c r="M483" s="20"/>
    </row>
    <row r="484" spans="7:13" x14ac:dyDescent="0.2">
      <c r="G484" s="20"/>
      <c r="H484" s="20"/>
      <c r="I484" s="20"/>
      <c r="J484" s="20"/>
      <c r="K484" s="20"/>
      <c r="L484" s="20"/>
      <c r="M484" s="20"/>
    </row>
    <row r="485" spans="7:13" x14ac:dyDescent="0.2">
      <c r="G485" s="20"/>
      <c r="H485" s="20"/>
      <c r="I485" s="20"/>
      <c r="J485" s="20"/>
      <c r="K485" s="20"/>
      <c r="L485" s="20"/>
      <c r="M485" s="20"/>
    </row>
    <row r="486" spans="7:13" x14ac:dyDescent="0.2">
      <c r="G486" s="20"/>
      <c r="H486" s="20"/>
      <c r="I486" s="20"/>
      <c r="J486" s="20"/>
      <c r="K486" s="20"/>
      <c r="L486" s="20"/>
      <c r="M486" s="20"/>
    </row>
    <row r="487" spans="7:13" x14ac:dyDescent="0.2">
      <c r="G487" s="20"/>
      <c r="H487" s="20"/>
      <c r="I487" s="20"/>
      <c r="J487" s="20"/>
      <c r="K487" s="20"/>
      <c r="L487" s="20"/>
      <c r="M487" s="20"/>
    </row>
    <row r="488" spans="7:13" x14ac:dyDescent="0.2">
      <c r="G488" s="20"/>
      <c r="H488" s="20"/>
      <c r="I488" s="20"/>
      <c r="J488" s="20"/>
      <c r="K488" s="20"/>
      <c r="L488" s="20"/>
      <c r="M488" s="20"/>
    </row>
    <row r="489" spans="7:13" x14ac:dyDescent="0.2">
      <c r="G489" s="20"/>
      <c r="H489" s="20"/>
      <c r="I489" s="20"/>
      <c r="J489" s="20"/>
      <c r="K489" s="20"/>
      <c r="L489" s="20"/>
      <c r="M489" s="20"/>
    </row>
    <row r="490" spans="7:13" x14ac:dyDescent="0.2">
      <c r="G490" s="20"/>
      <c r="H490" s="20"/>
      <c r="I490" s="20"/>
      <c r="J490" s="20"/>
      <c r="K490" s="20"/>
      <c r="L490" s="20"/>
      <c r="M490" s="20"/>
    </row>
    <row r="491" spans="7:13" x14ac:dyDescent="0.2">
      <c r="G491" s="20"/>
      <c r="H491" s="20"/>
      <c r="I491" s="20"/>
      <c r="J491" s="20"/>
      <c r="K491" s="20"/>
      <c r="L491" s="20"/>
      <c r="M491" s="20"/>
    </row>
    <row r="492" spans="7:13" x14ac:dyDescent="0.2">
      <c r="G492" s="20"/>
      <c r="H492" s="20"/>
      <c r="I492" s="20"/>
      <c r="J492" s="20"/>
      <c r="K492" s="20"/>
      <c r="L492" s="20"/>
      <c r="M492" s="20"/>
    </row>
    <row r="493" spans="7:13" x14ac:dyDescent="0.2">
      <c r="G493" s="20"/>
      <c r="H493" s="20"/>
      <c r="I493" s="20"/>
      <c r="J493" s="20"/>
      <c r="K493" s="20"/>
      <c r="L493" s="20"/>
      <c r="M493" s="20"/>
    </row>
    <row r="494" spans="7:13" x14ac:dyDescent="0.2">
      <c r="G494" s="20"/>
      <c r="H494" s="20"/>
      <c r="I494" s="20"/>
      <c r="J494" s="20"/>
      <c r="K494" s="20"/>
      <c r="L494" s="20"/>
      <c r="M494" s="20"/>
    </row>
    <row r="495" spans="7:13" x14ac:dyDescent="0.2">
      <c r="G495" s="20"/>
      <c r="H495" s="20"/>
      <c r="I495" s="20"/>
      <c r="J495" s="20"/>
      <c r="K495" s="20"/>
      <c r="L495" s="20"/>
      <c r="M495" s="20"/>
    </row>
    <row r="496" spans="7:13" x14ac:dyDescent="0.2">
      <c r="G496" s="20"/>
      <c r="H496" s="20"/>
      <c r="I496" s="20"/>
      <c r="J496" s="20"/>
      <c r="K496" s="20"/>
      <c r="L496" s="20"/>
      <c r="M496" s="20"/>
    </row>
    <row r="497" spans="7:13" x14ac:dyDescent="0.2">
      <c r="G497" s="20"/>
      <c r="H497" s="20"/>
      <c r="I497" s="20"/>
      <c r="J497" s="20"/>
      <c r="K497" s="20"/>
      <c r="L497" s="20"/>
      <c r="M497" s="20"/>
    </row>
    <row r="498" spans="7:13" x14ac:dyDescent="0.2">
      <c r="G498" s="20"/>
      <c r="H498" s="20"/>
      <c r="I498" s="20"/>
      <c r="J498" s="20"/>
      <c r="K498" s="20"/>
      <c r="L498" s="20"/>
      <c r="M498" s="20"/>
    </row>
    <row r="499" spans="7:13" x14ac:dyDescent="0.2">
      <c r="G499" s="20"/>
      <c r="H499" s="20"/>
      <c r="I499" s="20"/>
      <c r="J499" s="20"/>
      <c r="K499" s="20"/>
      <c r="L499" s="20"/>
      <c r="M499" s="20"/>
    </row>
    <row r="500" spans="7:13" x14ac:dyDescent="0.2">
      <c r="G500" s="20"/>
      <c r="H500" s="20"/>
      <c r="I500" s="20"/>
      <c r="J500" s="20"/>
      <c r="K500" s="20"/>
      <c r="L500" s="20"/>
      <c r="M500" s="20"/>
    </row>
    <row r="501" spans="7:13" x14ac:dyDescent="0.2">
      <c r="G501" s="20"/>
      <c r="H501" s="20"/>
      <c r="I501" s="20"/>
      <c r="J501" s="20"/>
      <c r="K501" s="20"/>
      <c r="L501" s="20"/>
      <c r="M501" s="20"/>
    </row>
    <row r="502" spans="7:13" x14ac:dyDescent="0.2">
      <c r="G502" s="20"/>
      <c r="H502" s="20"/>
      <c r="I502" s="20"/>
      <c r="J502" s="20"/>
      <c r="K502" s="20"/>
      <c r="L502" s="20"/>
      <c r="M502" s="20"/>
    </row>
    <row r="503" spans="7:13" x14ac:dyDescent="0.2">
      <c r="G503" s="20"/>
      <c r="H503" s="20"/>
      <c r="I503" s="20"/>
      <c r="J503" s="20"/>
      <c r="K503" s="20"/>
      <c r="L503" s="20"/>
      <c r="M503" s="20"/>
    </row>
    <row r="504" spans="7:13" x14ac:dyDescent="0.2">
      <c r="G504" s="20"/>
      <c r="H504" s="20"/>
      <c r="I504" s="20"/>
      <c r="J504" s="20"/>
      <c r="K504" s="20"/>
      <c r="L504" s="20"/>
      <c r="M504" s="20"/>
    </row>
    <row r="505" spans="7:13" x14ac:dyDescent="0.2">
      <c r="G505" s="20"/>
      <c r="H505" s="20"/>
      <c r="I505" s="20"/>
      <c r="J505" s="20"/>
      <c r="K505" s="20"/>
      <c r="L505" s="20"/>
      <c r="M505" s="20"/>
    </row>
    <row r="506" spans="7:13" x14ac:dyDescent="0.2">
      <c r="G506" s="20"/>
      <c r="H506" s="20"/>
      <c r="I506" s="20"/>
      <c r="J506" s="20"/>
      <c r="K506" s="20"/>
      <c r="L506" s="20"/>
      <c r="M506" s="20"/>
    </row>
    <row r="507" spans="7:13" x14ac:dyDescent="0.2">
      <c r="G507" s="20"/>
      <c r="H507" s="20"/>
      <c r="I507" s="20"/>
      <c r="J507" s="20"/>
      <c r="K507" s="20"/>
      <c r="L507" s="20"/>
      <c r="M507" s="20"/>
    </row>
    <row r="508" spans="7:13" x14ac:dyDescent="0.2">
      <c r="G508" s="20"/>
      <c r="H508" s="20"/>
      <c r="I508" s="20"/>
      <c r="J508" s="20"/>
      <c r="K508" s="20"/>
      <c r="L508" s="20"/>
      <c r="M508" s="20"/>
    </row>
    <row r="509" spans="7:13" x14ac:dyDescent="0.2">
      <c r="G509" s="20"/>
      <c r="H509" s="20"/>
      <c r="I509" s="20"/>
      <c r="J509" s="20"/>
      <c r="K509" s="20"/>
      <c r="L509" s="20"/>
      <c r="M509" s="20"/>
    </row>
    <row r="510" spans="7:13" x14ac:dyDescent="0.2">
      <c r="G510" s="20"/>
      <c r="H510" s="20"/>
      <c r="I510" s="20"/>
      <c r="J510" s="20"/>
      <c r="K510" s="20"/>
      <c r="L510" s="20"/>
      <c r="M510" s="20"/>
    </row>
    <row r="511" spans="7:13" x14ac:dyDescent="0.2">
      <c r="G511" s="20"/>
      <c r="H511" s="20"/>
      <c r="I511" s="20"/>
      <c r="J511" s="20"/>
      <c r="K511" s="20"/>
      <c r="L511" s="20"/>
      <c r="M511" s="20"/>
    </row>
    <row r="512" spans="7:13" x14ac:dyDescent="0.2">
      <c r="G512" s="20"/>
      <c r="H512" s="20"/>
      <c r="I512" s="20"/>
      <c r="J512" s="20"/>
      <c r="K512" s="20"/>
      <c r="L512" s="20"/>
      <c r="M512" s="20"/>
    </row>
    <row r="513" spans="7:13" x14ac:dyDescent="0.2">
      <c r="G513" s="20"/>
      <c r="H513" s="20"/>
      <c r="I513" s="20"/>
      <c r="J513" s="20"/>
      <c r="K513" s="20"/>
      <c r="L513" s="20"/>
      <c r="M513" s="20"/>
    </row>
    <row r="514" spans="7:13" x14ac:dyDescent="0.2">
      <c r="G514" s="20"/>
      <c r="H514" s="20"/>
      <c r="I514" s="20"/>
      <c r="J514" s="20"/>
      <c r="K514" s="20"/>
      <c r="L514" s="20"/>
      <c r="M514" s="20"/>
    </row>
    <row r="515" spans="7:13" x14ac:dyDescent="0.2">
      <c r="G515" s="20"/>
      <c r="H515" s="20"/>
      <c r="I515" s="20"/>
      <c r="J515" s="20"/>
      <c r="K515" s="20"/>
      <c r="L515" s="20"/>
      <c r="M515" s="20"/>
    </row>
    <row r="516" spans="7:13" x14ac:dyDescent="0.2">
      <c r="G516" s="20"/>
      <c r="H516" s="20"/>
      <c r="I516" s="20"/>
      <c r="J516" s="20"/>
      <c r="K516" s="20"/>
      <c r="L516" s="20"/>
      <c r="M516" s="20"/>
    </row>
    <row r="517" spans="7:13" x14ac:dyDescent="0.2">
      <c r="G517" s="20"/>
      <c r="H517" s="20"/>
      <c r="I517" s="20"/>
      <c r="J517" s="20"/>
      <c r="K517" s="20"/>
      <c r="L517" s="20"/>
      <c r="M517" s="20"/>
    </row>
    <row r="518" spans="7:13" x14ac:dyDescent="0.2">
      <c r="G518" s="20"/>
      <c r="H518" s="20"/>
      <c r="I518" s="20"/>
      <c r="J518" s="20"/>
      <c r="K518" s="20"/>
      <c r="L518" s="20"/>
      <c r="M518" s="20"/>
    </row>
    <row r="519" spans="7:13" x14ac:dyDescent="0.2">
      <c r="G519" s="20"/>
      <c r="H519" s="20"/>
      <c r="I519" s="20"/>
      <c r="J519" s="20"/>
      <c r="K519" s="20"/>
      <c r="L519" s="20"/>
      <c r="M519" s="20"/>
    </row>
    <row r="520" spans="7:13" x14ac:dyDescent="0.2">
      <c r="G520" s="20"/>
      <c r="H520" s="20"/>
      <c r="I520" s="20"/>
      <c r="J520" s="20"/>
      <c r="K520" s="20"/>
      <c r="L520" s="20"/>
      <c r="M520" s="20"/>
    </row>
    <row r="521" spans="7:13" x14ac:dyDescent="0.2">
      <c r="G521" s="20"/>
      <c r="H521" s="20"/>
      <c r="I521" s="20"/>
      <c r="J521" s="20"/>
      <c r="K521" s="20"/>
      <c r="L521" s="20"/>
      <c r="M521" s="20"/>
    </row>
    <row r="522" spans="7:13" x14ac:dyDescent="0.2">
      <c r="G522" s="20"/>
      <c r="H522" s="20"/>
      <c r="I522" s="20"/>
      <c r="J522" s="20"/>
      <c r="K522" s="20"/>
      <c r="L522" s="20"/>
      <c r="M522" s="20"/>
    </row>
    <row r="523" spans="7:13" x14ac:dyDescent="0.2">
      <c r="G523" s="20"/>
      <c r="H523" s="20"/>
      <c r="I523" s="20"/>
      <c r="J523" s="20"/>
      <c r="K523" s="20"/>
      <c r="L523" s="20"/>
      <c r="M523" s="20"/>
    </row>
    <row r="524" spans="7:13" x14ac:dyDescent="0.2">
      <c r="G524" s="20"/>
      <c r="H524" s="20"/>
      <c r="I524" s="20"/>
      <c r="J524" s="20"/>
      <c r="K524" s="20"/>
      <c r="L524" s="20"/>
      <c r="M524" s="20"/>
    </row>
    <row r="525" spans="7:13" x14ac:dyDescent="0.2">
      <c r="G525" s="20"/>
      <c r="H525" s="20"/>
      <c r="I525" s="20"/>
      <c r="J525" s="20"/>
      <c r="K525" s="20"/>
      <c r="L525" s="20"/>
      <c r="M525" s="20"/>
    </row>
    <row r="526" spans="7:13" x14ac:dyDescent="0.2">
      <c r="G526" s="20"/>
      <c r="H526" s="20"/>
      <c r="I526" s="20"/>
      <c r="J526" s="20"/>
      <c r="K526" s="20"/>
      <c r="L526" s="20"/>
      <c r="M526" s="20"/>
    </row>
    <row r="527" spans="7:13" x14ac:dyDescent="0.2">
      <c r="G527" s="20"/>
      <c r="H527" s="20"/>
      <c r="I527" s="20"/>
      <c r="J527" s="20"/>
      <c r="K527" s="20"/>
      <c r="L527" s="20"/>
      <c r="M527" s="20"/>
    </row>
    <row r="528" spans="7:13" x14ac:dyDescent="0.2">
      <c r="G528" s="20"/>
      <c r="H528" s="20"/>
      <c r="I528" s="20"/>
      <c r="J528" s="20"/>
      <c r="K528" s="20"/>
      <c r="L528" s="20"/>
      <c r="M528" s="20"/>
    </row>
    <row r="529" spans="7:13" x14ac:dyDescent="0.2">
      <c r="G529" s="20"/>
      <c r="H529" s="20"/>
      <c r="I529" s="20"/>
      <c r="J529" s="20"/>
      <c r="K529" s="20"/>
      <c r="L529" s="20"/>
      <c r="M529" s="20"/>
    </row>
    <row r="530" spans="7:13" x14ac:dyDescent="0.2">
      <c r="G530" s="20"/>
      <c r="H530" s="20"/>
      <c r="I530" s="20"/>
      <c r="J530" s="20"/>
      <c r="K530" s="20"/>
      <c r="L530" s="20"/>
      <c r="M530" s="20"/>
    </row>
    <row r="531" spans="7:13" x14ac:dyDescent="0.2">
      <c r="G531" s="20"/>
      <c r="H531" s="20"/>
      <c r="I531" s="20"/>
      <c r="J531" s="20"/>
      <c r="K531" s="20"/>
      <c r="L531" s="20"/>
      <c r="M531" s="20"/>
    </row>
    <row r="532" spans="7:13" x14ac:dyDescent="0.2">
      <c r="G532" s="20"/>
      <c r="H532" s="20"/>
      <c r="I532" s="20"/>
      <c r="J532" s="20"/>
      <c r="K532" s="20"/>
      <c r="L532" s="20"/>
      <c r="M532" s="20"/>
    </row>
    <row r="533" spans="7:13" x14ac:dyDescent="0.2">
      <c r="G533" s="20"/>
      <c r="H533" s="20"/>
      <c r="I533" s="20"/>
      <c r="J533" s="20"/>
      <c r="K533" s="20"/>
      <c r="L533" s="20"/>
      <c r="M533" s="20"/>
    </row>
    <row r="534" spans="7:13" x14ac:dyDescent="0.2">
      <c r="G534" s="20"/>
      <c r="H534" s="20"/>
      <c r="I534" s="20"/>
      <c r="J534" s="20"/>
      <c r="K534" s="20"/>
      <c r="L534" s="20"/>
      <c r="M534" s="20"/>
    </row>
    <row r="535" spans="7:13" x14ac:dyDescent="0.2">
      <c r="G535" s="20"/>
      <c r="H535" s="20"/>
      <c r="I535" s="20"/>
      <c r="J535" s="20"/>
      <c r="K535" s="20"/>
      <c r="L535" s="20"/>
      <c r="M535" s="20"/>
    </row>
    <row r="536" spans="7:13" x14ac:dyDescent="0.2">
      <c r="G536" s="20"/>
      <c r="H536" s="20"/>
      <c r="I536" s="20"/>
      <c r="J536" s="20"/>
      <c r="K536" s="20"/>
      <c r="L536" s="20"/>
      <c r="M536" s="20"/>
    </row>
    <row r="537" spans="7:13" x14ac:dyDescent="0.2">
      <c r="G537" s="20"/>
      <c r="H537" s="20"/>
      <c r="I537" s="20"/>
      <c r="J537" s="20"/>
      <c r="K537" s="20"/>
      <c r="L537" s="20"/>
      <c r="M537" s="20"/>
    </row>
    <row r="538" spans="7:13" x14ac:dyDescent="0.2">
      <c r="G538" s="20"/>
      <c r="H538" s="20"/>
      <c r="I538" s="20"/>
      <c r="J538" s="20"/>
      <c r="K538" s="20"/>
      <c r="L538" s="20"/>
      <c r="M538" s="20"/>
    </row>
    <row r="539" spans="7:13" x14ac:dyDescent="0.2">
      <c r="G539" s="20"/>
      <c r="H539" s="20"/>
      <c r="I539" s="20"/>
      <c r="J539" s="20"/>
      <c r="K539" s="20"/>
      <c r="L539" s="20"/>
      <c r="M539" s="20"/>
    </row>
    <row r="540" spans="7:13" x14ac:dyDescent="0.2">
      <c r="G540" s="20"/>
      <c r="H540" s="20"/>
      <c r="I540" s="20"/>
      <c r="J540" s="20"/>
      <c r="K540" s="20"/>
      <c r="L540" s="20"/>
      <c r="M540" s="20"/>
    </row>
    <row r="541" spans="7:13" x14ac:dyDescent="0.2">
      <c r="G541" s="20"/>
      <c r="H541" s="20"/>
      <c r="I541" s="20"/>
      <c r="J541" s="20"/>
      <c r="K541" s="20"/>
      <c r="L541" s="20"/>
      <c r="M541" s="20"/>
    </row>
    <row r="542" spans="7:13" x14ac:dyDescent="0.2">
      <c r="G542" s="20"/>
      <c r="H542" s="20"/>
      <c r="I542" s="20"/>
      <c r="J542" s="20"/>
      <c r="K542" s="20"/>
      <c r="L542" s="20"/>
      <c r="M542" s="20"/>
    </row>
    <row r="543" spans="7:13" x14ac:dyDescent="0.2">
      <c r="G543" s="20"/>
      <c r="H543" s="20"/>
      <c r="I543" s="20"/>
      <c r="J543" s="20"/>
      <c r="K543" s="20"/>
      <c r="L543" s="20"/>
      <c r="M543" s="20"/>
    </row>
    <row r="544" spans="7:13" x14ac:dyDescent="0.2">
      <c r="G544" s="20"/>
      <c r="H544" s="20"/>
      <c r="I544" s="20"/>
      <c r="J544" s="20"/>
      <c r="K544" s="20"/>
      <c r="L544" s="20"/>
      <c r="M544" s="20"/>
    </row>
    <row r="545" spans="7:13" x14ac:dyDescent="0.2">
      <c r="G545" s="20"/>
      <c r="H545" s="20"/>
      <c r="I545" s="20"/>
      <c r="J545" s="20"/>
      <c r="K545" s="20"/>
      <c r="L545" s="20"/>
      <c r="M545" s="20"/>
    </row>
    <row r="546" spans="7:13" x14ac:dyDescent="0.2">
      <c r="G546" s="20"/>
      <c r="H546" s="20"/>
      <c r="I546" s="20"/>
      <c r="J546" s="20"/>
      <c r="K546" s="20"/>
      <c r="L546" s="20"/>
      <c r="M546" s="20"/>
    </row>
    <row r="547" spans="7:13" x14ac:dyDescent="0.2">
      <c r="G547" s="20"/>
      <c r="H547" s="20"/>
      <c r="I547" s="20"/>
      <c r="J547" s="20"/>
      <c r="K547" s="20"/>
      <c r="L547" s="20"/>
      <c r="M547" s="20"/>
    </row>
    <row r="548" spans="7:13" x14ac:dyDescent="0.2">
      <c r="G548" s="20"/>
      <c r="H548" s="20"/>
      <c r="I548" s="20"/>
      <c r="J548" s="20"/>
      <c r="K548" s="20"/>
      <c r="L548" s="20"/>
      <c r="M548" s="20"/>
    </row>
    <row r="549" spans="7:13" x14ac:dyDescent="0.2">
      <c r="G549" s="20"/>
      <c r="H549" s="20"/>
      <c r="I549" s="20"/>
      <c r="J549" s="20"/>
      <c r="K549" s="20"/>
      <c r="L549" s="20"/>
      <c r="M549" s="20"/>
    </row>
    <row r="550" spans="7:13" x14ac:dyDescent="0.2">
      <c r="G550" s="20"/>
      <c r="H550" s="20"/>
      <c r="I550" s="20"/>
      <c r="J550" s="20"/>
      <c r="K550" s="20"/>
      <c r="L550" s="20"/>
      <c r="M550" s="20"/>
    </row>
    <row r="551" spans="7:13" x14ac:dyDescent="0.2">
      <c r="G551" s="20"/>
      <c r="H551" s="20"/>
      <c r="I551" s="20"/>
      <c r="J551" s="20"/>
      <c r="K551" s="20"/>
      <c r="L551" s="20"/>
      <c r="M551" s="20"/>
    </row>
    <row r="552" spans="7:13" x14ac:dyDescent="0.2">
      <c r="G552" s="20"/>
      <c r="H552" s="20"/>
      <c r="I552" s="20"/>
      <c r="J552" s="20"/>
      <c r="K552" s="20"/>
      <c r="L552" s="20"/>
      <c r="M552" s="20"/>
    </row>
    <row r="553" spans="7:13" x14ac:dyDescent="0.2">
      <c r="G553" s="20"/>
      <c r="H553" s="20"/>
      <c r="I553" s="20"/>
      <c r="J553" s="20"/>
      <c r="K553" s="20"/>
      <c r="L553" s="20"/>
      <c r="M553" s="20"/>
    </row>
    <row r="554" spans="7:13" x14ac:dyDescent="0.2">
      <c r="G554" s="20"/>
      <c r="H554" s="20"/>
      <c r="I554" s="20"/>
      <c r="J554" s="20"/>
      <c r="K554" s="20"/>
      <c r="L554" s="20"/>
      <c r="M554" s="20"/>
    </row>
    <row r="555" spans="7:13" x14ac:dyDescent="0.2">
      <c r="G555" s="20"/>
      <c r="H555" s="20"/>
      <c r="I555" s="20"/>
      <c r="J555" s="20"/>
      <c r="K555" s="20"/>
      <c r="L555" s="20"/>
      <c r="M555" s="20"/>
    </row>
    <row r="556" spans="7:13" x14ac:dyDescent="0.2">
      <c r="G556" s="20"/>
      <c r="H556" s="20"/>
      <c r="I556" s="20"/>
      <c r="J556" s="20"/>
      <c r="K556" s="20"/>
      <c r="L556" s="20"/>
      <c r="M556" s="20"/>
    </row>
    <row r="557" spans="7:13" x14ac:dyDescent="0.2">
      <c r="G557" s="20"/>
      <c r="H557" s="20"/>
      <c r="I557" s="20"/>
      <c r="J557" s="20"/>
      <c r="K557" s="20"/>
      <c r="L557" s="20"/>
      <c r="M557" s="20"/>
    </row>
    <row r="558" spans="7:13" x14ac:dyDescent="0.2">
      <c r="G558" s="20"/>
      <c r="H558" s="20"/>
      <c r="I558" s="20"/>
      <c r="J558" s="20"/>
      <c r="K558" s="20"/>
      <c r="L558" s="20"/>
      <c r="M558" s="20"/>
    </row>
    <row r="559" spans="7:13" x14ac:dyDescent="0.2">
      <c r="G559" s="20"/>
      <c r="H559" s="20"/>
      <c r="I559" s="20"/>
      <c r="J559" s="20"/>
      <c r="K559" s="20"/>
      <c r="L559" s="20"/>
      <c r="M559" s="20"/>
    </row>
    <row r="560" spans="7:13" x14ac:dyDescent="0.2">
      <c r="G560" s="20"/>
      <c r="H560" s="20"/>
      <c r="I560" s="20"/>
      <c r="J560" s="20"/>
      <c r="K560" s="20"/>
      <c r="L560" s="20"/>
      <c r="M560" s="20"/>
    </row>
    <row r="561" spans="7:13" x14ac:dyDescent="0.2">
      <c r="G561" s="20"/>
      <c r="H561" s="20"/>
      <c r="I561" s="20"/>
      <c r="J561" s="20"/>
      <c r="K561" s="20"/>
      <c r="L561" s="20"/>
      <c r="M561" s="20"/>
    </row>
    <row r="562" spans="7:13" x14ac:dyDescent="0.2">
      <c r="G562" s="20"/>
      <c r="H562" s="20"/>
      <c r="I562" s="20"/>
      <c r="J562" s="20"/>
      <c r="K562" s="20"/>
      <c r="L562" s="20"/>
      <c r="M562" s="20"/>
    </row>
    <row r="563" spans="7:13" x14ac:dyDescent="0.2">
      <c r="G563" s="20"/>
      <c r="H563" s="20"/>
      <c r="I563" s="20"/>
      <c r="J563" s="20"/>
      <c r="K563" s="20"/>
      <c r="L563" s="20"/>
      <c r="M563" s="20"/>
    </row>
    <row r="564" spans="7:13" x14ac:dyDescent="0.2">
      <c r="G564" s="20"/>
      <c r="H564" s="20"/>
      <c r="I564" s="20"/>
      <c r="J564" s="20"/>
      <c r="K564" s="20"/>
      <c r="L564" s="20"/>
      <c r="M564" s="20"/>
    </row>
    <row r="565" spans="7:13" x14ac:dyDescent="0.2">
      <c r="G565" s="20"/>
      <c r="H565" s="20"/>
      <c r="I565" s="20"/>
      <c r="J565" s="20"/>
      <c r="K565" s="20"/>
      <c r="L565" s="20"/>
      <c r="M565" s="20"/>
    </row>
    <row r="566" spans="7:13" x14ac:dyDescent="0.2">
      <c r="G566" s="20"/>
      <c r="H566" s="20"/>
      <c r="I566" s="20"/>
      <c r="J566" s="20"/>
      <c r="K566" s="20"/>
      <c r="L566" s="20"/>
      <c r="M566" s="20"/>
    </row>
    <row r="567" spans="7:13" x14ac:dyDescent="0.2">
      <c r="G567" s="20"/>
      <c r="H567" s="20"/>
      <c r="I567" s="20"/>
      <c r="J567" s="20"/>
      <c r="K567" s="20"/>
      <c r="L567" s="20"/>
      <c r="M567" s="20"/>
    </row>
    <row r="568" spans="7:13" x14ac:dyDescent="0.2">
      <c r="G568" s="20"/>
      <c r="H568" s="20"/>
      <c r="I568" s="20"/>
      <c r="J568" s="20"/>
      <c r="K568" s="20"/>
      <c r="L568" s="20"/>
      <c r="M568" s="20"/>
    </row>
    <row r="569" spans="7:13" x14ac:dyDescent="0.2">
      <c r="G569" s="20"/>
      <c r="H569" s="20"/>
      <c r="I569" s="20"/>
      <c r="J569" s="20"/>
      <c r="K569" s="20"/>
      <c r="L569" s="20"/>
      <c r="M569" s="20"/>
    </row>
    <row r="570" spans="7:13" x14ac:dyDescent="0.2">
      <c r="G570" s="20"/>
      <c r="H570" s="20"/>
      <c r="I570" s="20"/>
      <c r="J570" s="20"/>
      <c r="K570" s="20"/>
      <c r="L570" s="20"/>
      <c r="M570" s="20"/>
    </row>
    <row r="571" spans="7:13" x14ac:dyDescent="0.2">
      <c r="G571" s="20"/>
      <c r="H571" s="20"/>
      <c r="I571" s="20"/>
      <c r="J571" s="20"/>
      <c r="K571" s="20"/>
      <c r="L571" s="20"/>
      <c r="M571" s="20"/>
    </row>
    <row r="572" spans="7:13" x14ac:dyDescent="0.2">
      <c r="G572" s="20"/>
      <c r="H572" s="20"/>
      <c r="I572" s="20"/>
      <c r="J572" s="20"/>
      <c r="K572" s="20"/>
      <c r="L572" s="20"/>
      <c r="M572" s="20"/>
    </row>
    <row r="573" spans="7:13" x14ac:dyDescent="0.2">
      <c r="G573" s="20"/>
      <c r="H573" s="20"/>
      <c r="I573" s="20"/>
      <c r="J573" s="20"/>
      <c r="K573" s="20"/>
      <c r="L573" s="20"/>
      <c r="M573" s="20"/>
    </row>
    <row r="574" spans="7:13" x14ac:dyDescent="0.2">
      <c r="G574" s="20"/>
      <c r="H574" s="20"/>
      <c r="I574" s="20"/>
      <c r="J574" s="20"/>
      <c r="K574" s="20"/>
      <c r="L574" s="20"/>
      <c r="M574" s="20"/>
    </row>
    <row r="575" spans="7:13" x14ac:dyDescent="0.2">
      <c r="G575" s="20"/>
      <c r="H575" s="20"/>
      <c r="I575" s="20"/>
      <c r="J575" s="20"/>
      <c r="K575" s="20"/>
      <c r="L575" s="20"/>
      <c r="M575" s="20"/>
    </row>
    <row r="576" spans="7:13" x14ac:dyDescent="0.2">
      <c r="G576" s="20"/>
      <c r="H576" s="20"/>
      <c r="I576" s="20"/>
      <c r="J576" s="20"/>
      <c r="K576" s="20"/>
      <c r="L576" s="20"/>
      <c r="M576" s="20"/>
    </row>
    <row r="577" spans="7:13" x14ac:dyDescent="0.2">
      <c r="G577" s="20"/>
      <c r="H577" s="20"/>
      <c r="I577" s="20"/>
      <c r="J577" s="20"/>
      <c r="K577" s="20"/>
      <c r="L577" s="20"/>
      <c r="M577" s="20"/>
    </row>
    <row r="578" spans="7:13" x14ac:dyDescent="0.2">
      <c r="G578" s="20"/>
      <c r="H578" s="20"/>
      <c r="I578" s="20"/>
      <c r="J578" s="20"/>
      <c r="K578" s="20"/>
      <c r="L578" s="20"/>
      <c r="M578" s="20"/>
    </row>
    <row r="579" spans="7:13" x14ac:dyDescent="0.2">
      <c r="G579" s="20"/>
      <c r="H579" s="20"/>
      <c r="I579" s="20"/>
      <c r="J579" s="20"/>
      <c r="K579" s="20"/>
      <c r="L579" s="20"/>
      <c r="M579" s="20"/>
    </row>
    <row r="580" spans="7:13" x14ac:dyDescent="0.2">
      <c r="G580" s="20"/>
      <c r="H580" s="20"/>
      <c r="I580" s="20"/>
      <c r="J580" s="20"/>
      <c r="K580" s="20"/>
      <c r="L580" s="20"/>
      <c r="M580" s="20"/>
    </row>
  </sheetData>
  <customSheetViews>
    <customSheetView guid="{4AC0B1B2-829D-11D5-A898-00D0591129E6}" scale="60" showPageBreaks="1" fitToPage="1" printArea="1" state="hidden" view="pageBreakPreview" showRuler="0">
      <pane xSplit="2" ySplit="11" topLeftCell="D18" activePane="bottomRight" state="frozen"/>
      <selection pane="bottomRight" activeCell="N24" sqref="N24:N36"/>
      <rowBreaks count="2" manualBreakCount="2">
        <brk id="54" max="16383" man="1"/>
        <brk id="96" max="20" man="1"/>
      </rowBreaks>
      <pageMargins left="0.27" right="0.17" top="0.63" bottom="0.33" header="0.35" footer="0.19"/>
      <printOptions horizontalCentered="1"/>
      <pageSetup scale="41" orientation="landscape" r:id="rId1"/>
      <headerFooter alignWithMargins="0"/>
    </customSheetView>
  </customSheetViews>
  <mergeCells count="19">
    <mergeCell ref="Q5:Q6"/>
    <mergeCell ref="C5:C6"/>
    <mergeCell ref="D5:D6"/>
    <mergeCell ref="E5:E6"/>
    <mergeCell ref="N5:N6"/>
    <mergeCell ref="J5:J6"/>
    <mergeCell ref="L5:L6"/>
    <mergeCell ref="M5:M6"/>
    <mergeCell ref="K5:K6"/>
    <mergeCell ref="A1:U1"/>
    <mergeCell ref="A2:U2"/>
    <mergeCell ref="F5:F6"/>
    <mergeCell ref="G5:G6"/>
    <mergeCell ref="H5:H6"/>
    <mergeCell ref="I5:I6"/>
    <mergeCell ref="B5:B6"/>
    <mergeCell ref="O5:O6"/>
    <mergeCell ref="P5:P6"/>
    <mergeCell ref="R5:U5"/>
  </mergeCells>
  <phoneticPr fontId="0" type="noConversion"/>
  <printOptions horizontalCentered="1"/>
  <pageMargins left="0.27" right="0.17" top="0.63" bottom="0.33" header="0.35" footer="0.19"/>
  <pageSetup scale="40" orientation="landscape" r:id="rId2"/>
  <headerFooter alignWithMargins="0"/>
  <rowBreaks count="1" manualBreakCount="1">
    <brk id="84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3"/>
  <sheetViews>
    <sheetView zoomScale="65" zoomScaleNormal="100" workbookViewId="0">
      <pane xSplit="2" ySplit="6" topLeftCell="C35" activePane="bottomRight" state="frozen"/>
      <selection activeCell="B45" sqref="B45"/>
      <selection pane="topRight" activeCell="B45" sqref="B45"/>
      <selection pane="bottomLeft" activeCell="B45" sqref="B45"/>
      <selection pane="bottomRight" activeCell="B45" sqref="B45"/>
    </sheetView>
  </sheetViews>
  <sheetFormatPr defaultRowHeight="12.75" x14ac:dyDescent="0.2"/>
  <cols>
    <col min="2" max="2" width="34.140625" bestFit="1" customWidth="1"/>
    <col min="3" max="3" width="21.28515625" bestFit="1" customWidth="1"/>
    <col min="4" max="4" width="18.7109375" customWidth="1"/>
    <col min="5" max="5" width="27" customWidth="1"/>
    <col min="6" max="8" width="16.5703125" hidden="1" customWidth="1"/>
    <col min="9" max="9" width="17.5703125" hidden="1" customWidth="1"/>
    <col min="10" max="11" width="16.5703125" hidden="1" customWidth="1"/>
    <col min="12" max="12" width="19" hidden="1" customWidth="1"/>
    <col min="13" max="13" width="14.7109375" customWidth="1"/>
    <col min="14" max="14" width="16.5703125" customWidth="1"/>
    <col min="15" max="16" width="16.5703125" hidden="1" customWidth="1"/>
    <col min="17" max="17" width="3.140625" hidden="1" customWidth="1"/>
    <col min="18" max="21" width="16.5703125" customWidth="1"/>
  </cols>
  <sheetData>
    <row r="1" spans="1:21" ht="24.95" customHeight="1" x14ac:dyDescent="0.35">
      <c r="A1" s="240" t="str">
        <f>'Deal List'!A1</f>
        <v>PROJECT PHOENIX STATUS REPORT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1" ht="24.95" customHeight="1" x14ac:dyDescent="0.3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</row>
    <row r="4" spans="1:21" x14ac:dyDescent="0.2">
      <c r="B4" s="20"/>
      <c r="C4" s="20"/>
      <c r="D4" s="20"/>
      <c r="E4" s="20"/>
      <c r="F4" s="20"/>
    </row>
    <row r="5" spans="1:21" s="63" customFormat="1" x14ac:dyDescent="0.2">
      <c r="B5" s="234" t="s">
        <v>17</v>
      </c>
      <c r="C5" s="234" t="s">
        <v>276</v>
      </c>
      <c r="D5" s="234" t="s">
        <v>277</v>
      </c>
      <c r="E5" s="234" t="s">
        <v>278</v>
      </c>
      <c r="F5" s="234" t="s">
        <v>281</v>
      </c>
      <c r="G5" s="234" t="s">
        <v>282</v>
      </c>
      <c r="H5" s="234" t="s">
        <v>279</v>
      </c>
      <c r="I5" s="234" t="s">
        <v>8</v>
      </c>
      <c r="J5" s="234" t="s">
        <v>9</v>
      </c>
      <c r="K5" s="234" t="s">
        <v>280</v>
      </c>
      <c r="L5" s="234" t="s">
        <v>11</v>
      </c>
      <c r="M5" s="234" t="s">
        <v>297</v>
      </c>
      <c r="N5" s="241" t="s">
        <v>283</v>
      </c>
      <c r="O5" s="241" t="s">
        <v>285</v>
      </c>
      <c r="P5" s="243" t="s">
        <v>262</v>
      </c>
      <c r="Q5" s="244"/>
      <c r="R5" s="244"/>
      <c r="S5" s="244"/>
      <c r="T5" s="244"/>
      <c r="U5" s="245"/>
    </row>
    <row r="6" spans="1:21" s="63" customFormat="1" x14ac:dyDescent="0.2">
      <c r="A6" s="78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42"/>
      <c r="O6" s="242"/>
      <c r="P6" s="79" t="s">
        <v>259</v>
      </c>
      <c r="Q6" s="80" t="s">
        <v>260</v>
      </c>
      <c r="R6" s="80" t="s">
        <v>9</v>
      </c>
      <c r="S6" s="80" t="s">
        <v>261</v>
      </c>
      <c r="T6" s="80" t="s">
        <v>9</v>
      </c>
      <c r="U6" s="81" t="s">
        <v>261</v>
      </c>
    </row>
    <row r="7" spans="1:21" ht="18" customHeight="1" x14ac:dyDescent="0.2">
      <c r="A7" s="58"/>
      <c r="B7" s="32" t="str">
        <f>'Deal List'!B7</f>
        <v>Priority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5"/>
      <c r="N7" s="20"/>
      <c r="O7" s="20"/>
      <c r="P7" s="20"/>
      <c r="Q7" s="20"/>
    </row>
    <row r="8" spans="1:21" ht="16.5" customHeight="1" x14ac:dyDescent="0.2">
      <c r="A8" s="1"/>
      <c r="B8" s="138" t="str">
        <f>'Deal List'!B8</f>
        <v>American National Can/Rexam</v>
      </c>
      <c r="C8" s="139" t="str">
        <f>'Deal List'!C8</f>
        <v>-</v>
      </c>
      <c r="D8" s="139" t="str">
        <f>'Deal List'!D8</f>
        <v>-</v>
      </c>
      <c r="E8" s="139" t="str">
        <f>'Deal List'!E8</f>
        <v>Craig Childers</v>
      </c>
      <c r="F8" s="139" t="str">
        <f>'Deal List'!F8</f>
        <v>Becky Brakke</v>
      </c>
      <c r="G8" s="139" t="str">
        <f>'Deal List'!G8</f>
        <v>Javier Gallo</v>
      </c>
      <c r="H8" s="139" t="str">
        <f>'Deal List'!H8</f>
        <v>Ken Lee</v>
      </c>
      <c r="I8" s="139" t="str">
        <f>'Deal List'!I8</f>
        <v>Gerri Gobbi</v>
      </c>
      <c r="J8" s="139" t="str">
        <f>'Deal List'!J8</f>
        <v>-</v>
      </c>
      <c r="K8" s="139" t="str">
        <f>'Deal List'!L8</f>
        <v>Jim Keller</v>
      </c>
      <c r="L8" s="139" t="str">
        <f>'Deal List'!M8</f>
        <v>Nina Nguyen</v>
      </c>
      <c r="M8" s="216" t="str">
        <f>IF('Deal List'!Q8=0,"-",'Deal List'!Q8)</f>
        <v>-</v>
      </c>
      <c r="N8" s="162" t="s">
        <v>255</v>
      </c>
      <c r="O8" s="163" t="s">
        <v>304</v>
      </c>
      <c r="P8" s="163">
        <f>'Deal List'!P8</f>
        <v>37134</v>
      </c>
      <c r="Q8" s="164" t="e">
        <f>'Deal List'!#REF!</f>
        <v>#REF!</v>
      </c>
      <c r="R8" s="145">
        <f>'Deal List'!R8</f>
        <v>-163711.94957926637</v>
      </c>
      <c r="S8" s="145">
        <f>'Deal List'!S8</f>
        <v>-7976763</v>
      </c>
      <c r="T8" s="145">
        <f>'Deal List'!T8</f>
        <v>0</v>
      </c>
      <c r="U8" s="146">
        <f>'Deal List'!U8</f>
        <v>-8140474.9495792668</v>
      </c>
    </row>
    <row r="9" spans="1:21" ht="16.5" customHeight="1" x14ac:dyDescent="0.2">
      <c r="A9" s="1"/>
      <c r="B9" s="147" t="str">
        <f>'Deal List'!B9</f>
        <v>Chase</v>
      </c>
      <c r="C9" s="87" t="str">
        <f>'Deal List'!C9</f>
        <v>Scott Vonderheide</v>
      </c>
      <c r="D9" s="87" t="str">
        <f>'Deal List'!D9</f>
        <v>Chris Watts</v>
      </c>
      <c r="E9" s="87" t="str">
        <f>'Deal List'!E9</f>
        <v>Mike Harris</v>
      </c>
      <c r="F9" s="87" t="str">
        <f>'Deal List'!F9</f>
        <v>Cindy Stephens</v>
      </c>
      <c r="G9" s="87" t="str">
        <f>'Deal List'!G9</f>
        <v>Dag Joraholmen</v>
      </c>
      <c r="H9" s="87" t="str">
        <f>'Deal List'!H9</f>
        <v>Ken Lee</v>
      </c>
      <c r="I9" s="87" t="str">
        <f>'Deal List'!I9</f>
        <v>Roger Persson</v>
      </c>
      <c r="J9" s="87" t="str">
        <f>'Deal List'!J9</f>
        <v>-</v>
      </c>
      <c r="K9" s="87" t="str">
        <f>'Deal List'!L9</f>
        <v>Mike Smith</v>
      </c>
      <c r="L9" s="87" t="str">
        <f>'Deal List'!M9</f>
        <v>-</v>
      </c>
      <c r="M9" s="217" t="str">
        <f>IF('Deal List'!Q9=0,"-",'Deal List'!Q9)</f>
        <v>Q3</v>
      </c>
      <c r="N9" s="131">
        <f>'Deal List'!N9</f>
        <v>0.6</v>
      </c>
      <c r="O9" s="97">
        <f>'Deal List'!O9</f>
        <v>37102</v>
      </c>
      <c r="P9" s="97">
        <f>'Deal List'!P9</f>
        <v>37141</v>
      </c>
      <c r="Q9" s="99" t="e">
        <f>'Deal List'!#REF!</f>
        <v>#REF!</v>
      </c>
      <c r="R9" s="90">
        <f>'Deal List'!R9</f>
        <v>0</v>
      </c>
      <c r="S9" s="90">
        <f>'Deal List'!S9</f>
        <v>5069473</v>
      </c>
      <c r="T9" s="90">
        <f>'Deal List'!T9</f>
        <v>0</v>
      </c>
      <c r="U9" s="148">
        <f>'Deal List'!U9</f>
        <v>5069473</v>
      </c>
    </row>
    <row r="10" spans="1:21" ht="16.5" customHeight="1" x14ac:dyDescent="0.2">
      <c r="A10" s="1"/>
      <c r="B10" s="147" t="str">
        <f>'Deal List'!B10</f>
        <v>Molded Fiber Glass</v>
      </c>
      <c r="C10" s="87" t="str">
        <f>'Deal List'!C10</f>
        <v>Catherine Simoes</v>
      </c>
      <c r="D10" s="87" t="str">
        <f>'Deal List'!D10</f>
        <v>-</v>
      </c>
      <c r="E10" s="87" t="str">
        <f>'Deal List'!E10</f>
        <v>Charlene Jackson</v>
      </c>
      <c r="F10" s="87" t="str">
        <f>'Deal List'!F10</f>
        <v>Terry Lacy</v>
      </c>
      <c r="G10" s="87" t="str">
        <f>'Deal List'!G10</f>
        <v>Peter Johnston</v>
      </c>
      <c r="H10" s="87" t="str">
        <f>'Deal List'!H10</f>
        <v>Mike Kim</v>
      </c>
      <c r="I10" s="87" t="str">
        <f>'Deal List'!I10</f>
        <v>Gerri Gobbi</v>
      </c>
      <c r="J10" s="87" t="str">
        <f>'Deal List'!J10</f>
        <v>Rajesh Dhir</v>
      </c>
      <c r="K10" s="87" t="str">
        <f>'Deal List'!L10</f>
        <v>-</v>
      </c>
      <c r="L10" s="87" t="str">
        <f>'Deal List'!M10</f>
        <v>David Saindon</v>
      </c>
      <c r="M10" s="218" t="str">
        <f>IF('Deal List'!Q10=0,"-",'Deal List'!Q10)</f>
        <v>-</v>
      </c>
      <c r="N10" s="131">
        <f>'Deal List'!N10</f>
        <v>0.45</v>
      </c>
      <c r="O10" s="89">
        <f>'Deal List'!O10</f>
        <v>37116</v>
      </c>
      <c r="P10" s="89">
        <f>'Deal List'!P10</f>
        <v>37148</v>
      </c>
      <c r="Q10" s="99" t="e">
        <f>'Deal List'!#REF!</f>
        <v>#REF!</v>
      </c>
      <c r="R10" s="90">
        <f>'Deal List'!R10</f>
        <v>1465571.5731567778</v>
      </c>
      <c r="S10" s="90">
        <f>'Deal List'!S10</f>
        <v>5584887</v>
      </c>
      <c r="T10" s="90">
        <f>'Deal List'!T10</f>
        <v>2772983.2745348089</v>
      </c>
      <c r="U10" s="148">
        <f>'Deal List'!U10</f>
        <v>9823441.8476915862</v>
      </c>
    </row>
    <row r="11" spans="1:21" ht="16.5" customHeight="1" x14ac:dyDescent="0.2">
      <c r="A11" s="1"/>
      <c r="B11" s="147" t="str">
        <f>'Deal List'!B11</f>
        <v>Owens Illinois</v>
      </c>
      <c r="C11" s="87" t="str">
        <f>'Deal List'!C11</f>
        <v>Saji John</v>
      </c>
      <c r="D11" s="87" t="str">
        <f>'Deal List'!D11</f>
        <v>Stephanie Segura</v>
      </c>
      <c r="E11" s="87" t="str">
        <f>'Deal List'!E11</f>
        <v>Maureen Palmer</v>
      </c>
      <c r="F11" s="87" t="str">
        <f>'Deal List'!F11</f>
        <v>Lisa Polk</v>
      </c>
      <c r="G11" s="87" t="str">
        <f>'Deal List'!G11</f>
        <v>Tony Valenzuela</v>
      </c>
      <c r="H11" s="87" t="str">
        <f>'Deal List'!H11</f>
        <v>Dickson Koo</v>
      </c>
      <c r="I11" s="87" t="str">
        <f>'Deal List'!I11</f>
        <v>Gerri Gobbi</v>
      </c>
      <c r="J11" s="87" t="str">
        <f>'Deal List'!J11</f>
        <v>-</v>
      </c>
      <c r="K11" s="87" t="str">
        <f>'Deal List'!L11</f>
        <v>Jim Keller</v>
      </c>
      <c r="L11" s="87" t="str">
        <f>'Deal List'!M11</f>
        <v>David Saindon</v>
      </c>
      <c r="M11" s="217" t="str">
        <f>IF('Deal List'!Q11=0,"-",'Deal List'!Q11)</f>
        <v>Q3</v>
      </c>
      <c r="N11" s="131">
        <f>'Deal List'!N11</f>
        <v>0.45</v>
      </c>
      <c r="O11" s="89">
        <f>'Deal List'!O11</f>
        <v>37109</v>
      </c>
      <c r="P11" s="89">
        <f>'Deal List'!P11</f>
        <v>37141</v>
      </c>
      <c r="Q11" s="99" t="e">
        <f>'Deal List'!#REF!</f>
        <v>#REF!</v>
      </c>
      <c r="R11" s="90">
        <f>'Deal List'!R11</f>
        <v>-2868929.1933180862</v>
      </c>
      <c r="S11" s="90">
        <f>'Deal List'!S11</f>
        <v>-18474512</v>
      </c>
      <c r="T11" s="90">
        <f>'Deal List'!T11</f>
        <v>0</v>
      </c>
      <c r="U11" s="148">
        <f>'Deal List'!U11</f>
        <v>-21343441.193318088</v>
      </c>
    </row>
    <row r="12" spans="1:21" ht="16.5" customHeight="1" x14ac:dyDescent="0.2">
      <c r="A12" s="1"/>
      <c r="B12" s="147" t="str">
        <f>'Deal List'!B12</f>
        <v>Quebecor</v>
      </c>
      <c r="C12" s="87" t="str">
        <f>'Deal List'!C12</f>
        <v>Oliver Jones</v>
      </c>
      <c r="D12" s="87" t="str">
        <f>'Deal List'!D12</f>
        <v>Chris Watts</v>
      </c>
      <c r="E12" s="87" t="str">
        <f>'Deal List'!E12</f>
        <v>Maureen Palmer</v>
      </c>
      <c r="F12" s="87" t="str">
        <f>'Deal List'!F12</f>
        <v>Whitney Fox</v>
      </c>
      <c r="G12" s="87" t="str">
        <f>'Deal List'!G12</f>
        <v>Bob Clifford</v>
      </c>
      <c r="H12" s="87" t="str">
        <f>'Deal List'!H12</f>
        <v>Ken Lee</v>
      </c>
      <c r="I12" s="87" t="str">
        <f>'Deal List'!I12</f>
        <v>Gerri Gobbi</v>
      </c>
      <c r="J12" s="87" t="str">
        <f>'Deal List'!J12</f>
        <v>Chad Corbit</v>
      </c>
      <c r="K12" s="87" t="str">
        <f>'Deal List'!L12</f>
        <v>Michelle Maynard</v>
      </c>
      <c r="L12" s="87" t="str">
        <f>'Deal List'!M12</f>
        <v>David Saindon</v>
      </c>
      <c r="M12" s="217" t="str">
        <f>IF('Deal List'!Q12=0,"-",'Deal List'!Q12)</f>
        <v>Q3</v>
      </c>
      <c r="N12" s="131">
        <f>'Deal List'!N12</f>
        <v>0.75</v>
      </c>
      <c r="O12" s="89">
        <f>'Deal List'!O12</f>
        <v>37090</v>
      </c>
      <c r="P12" s="89">
        <f>'Deal List'!P12</f>
        <v>37134</v>
      </c>
      <c r="Q12" s="99" t="e">
        <f>'Deal List'!#REF!</f>
        <v>#REF!</v>
      </c>
      <c r="R12" s="90">
        <f>'Deal List'!R12</f>
        <v>19680375.734434858</v>
      </c>
      <c r="S12" s="90">
        <f>'Deal List'!S12</f>
        <v>25017854</v>
      </c>
      <c r="T12" s="90">
        <f>'Deal List'!T12</f>
        <v>54940255.858534627</v>
      </c>
      <c r="U12" s="148">
        <f>'Deal List'!U12</f>
        <v>99638485.592969477</v>
      </c>
    </row>
    <row r="13" spans="1:21" ht="16.5" customHeight="1" x14ac:dyDescent="0.2">
      <c r="A13" s="1"/>
      <c r="B13" s="147" t="str">
        <f>'Deal List'!B13</f>
        <v>Simon Property Group (EMA/OA)</v>
      </c>
      <c r="C13" s="87" t="str">
        <f>'Deal List'!C13</f>
        <v>Terry Donovan</v>
      </c>
      <c r="D13" s="87" t="str">
        <f>'Deal List'!D13</f>
        <v>Chris Ahn</v>
      </c>
      <c r="E13" s="87" t="str">
        <f>'Deal List'!E13</f>
        <v>Mike Harris</v>
      </c>
      <c r="F13" s="87" t="str">
        <f>'Deal List'!F13</f>
        <v>Ben Smith</v>
      </c>
      <c r="G13" s="87" t="str">
        <f>'Deal List'!G13</f>
        <v>J Paul Oxer</v>
      </c>
      <c r="H13" s="87" t="str">
        <f>'Deal List'!H13</f>
        <v>Mike Kim</v>
      </c>
      <c r="I13" s="87" t="str">
        <f>'Deal List'!I13</f>
        <v>Gerri Gobbi</v>
      </c>
      <c r="J13" s="87" t="str">
        <f>'Deal List'!J13</f>
        <v>Chad Corbit</v>
      </c>
      <c r="K13" s="87" t="str">
        <f>'Deal List'!L13</f>
        <v>Michelle Maynard</v>
      </c>
      <c r="L13" s="87" t="str">
        <f>'Deal List'!M13</f>
        <v>John Mackel</v>
      </c>
      <c r="M13" s="217" t="str">
        <f>IF('Deal List'!Q13=0,"-",'Deal List'!Q13)</f>
        <v>Q4</v>
      </c>
      <c r="N13" s="131">
        <f>'Deal List'!N13</f>
        <v>0.25</v>
      </c>
      <c r="O13" s="89">
        <f>'Deal List'!O13</f>
        <v>37087</v>
      </c>
      <c r="P13" s="89">
        <f>'Deal List'!P13</f>
        <v>37164</v>
      </c>
      <c r="Q13" s="99" t="e">
        <f>'Deal List'!#REF!</f>
        <v>#REF!</v>
      </c>
      <c r="R13" s="90">
        <f>'Deal List'!R13</f>
        <v>-14925718.155738518</v>
      </c>
      <c r="S13" s="90">
        <f>'Deal List'!S13</f>
        <v>28534667</v>
      </c>
      <c r="T13" s="90">
        <f>'Deal List'!T13</f>
        <v>21965938.571285509</v>
      </c>
      <c r="U13" s="148">
        <f>'Deal List'!U13</f>
        <v>35574887.415546991</v>
      </c>
    </row>
    <row r="14" spans="1:21" ht="16.5" customHeight="1" x14ac:dyDescent="0.2">
      <c r="A14" s="1"/>
      <c r="B14" s="147" t="str">
        <f>'Deal List'!B14</f>
        <v>Springs Industries</v>
      </c>
      <c r="C14" s="87" t="str">
        <f>'Deal List'!C14</f>
        <v>Andy Chen</v>
      </c>
      <c r="D14" s="87" t="str">
        <f>'Deal List'!D14</f>
        <v>-</v>
      </c>
      <c r="E14" s="87" t="str">
        <f>'Deal List'!E14</f>
        <v>Charlene Jackson</v>
      </c>
      <c r="F14" s="87" t="str">
        <f>'Deal List'!F14</f>
        <v>Debra Blake</v>
      </c>
      <c r="G14" s="87" t="str">
        <f>'Deal List'!G14</f>
        <v>Kristin Griffin</v>
      </c>
      <c r="H14" s="87" t="str">
        <f>'Deal List'!H14</f>
        <v>Ken Lee</v>
      </c>
      <c r="I14" s="87" t="str">
        <f>'Deal List'!I14</f>
        <v>Roger Persson</v>
      </c>
      <c r="J14" s="87" t="str">
        <f>'Deal List'!J14</f>
        <v>Pedro Man</v>
      </c>
      <c r="K14" s="87" t="str">
        <f>'Deal List'!L14</f>
        <v>Bill Rapp</v>
      </c>
      <c r="L14" s="87" t="str">
        <f>'Deal List'!M14</f>
        <v>Nina Nguyen</v>
      </c>
      <c r="M14" s="217" t="str">
        <f>IF('Deal List'!Q14=0,"-",'Deal List'!Q14)</f>
        <v>Q4</v>
      </c>
      <c r="N14" s="131">
        <f>'Deal List'!N14</f>
        <v>0.95</v>
      </c>
      <c r="O14" s="92">
        <f>'Deal List'!O14</f>
        <v>37057</v>
      </c>
      <c r="P14" s="96">
        <f>'Deal List'!P14</f>
        <v>37127</v>
      </c>
      <c r="Q14" s="98" t="e">
        <f>'Deal List'!#REF!</f>
        <v>#REF!</v>
      </c>
      <c r="R14" s="90">
        <f>'Deal List'!R14</f>
        <v>209933.51850150965</v>
      </c>
      <c r="S14" s="90">
        <f>'Deal List'!S14</f>
        <v>6862573</v>
      </c>
      <c r="T14" s="90">
        <f>'Deal List'!T14</f>
        <v>2714290.1101044766</v>
      </c>
      <c r="U14" s="148">
        <f>'Deal List'!U14</f>
        <v>9786796.628605986</v>
      </c>
    </row>
    <row r="15" spans="1:21" ht="16.5" customHeight="1" x14ac:dyDescent="0.2">
      <c r="A15" s="1"/>
      <c r="B15" s="147" t="str">
        <f>'Deal List'!B15</f>
        <v>Starwood</v>
      </c>
      <c r="C15" s="87" t="str">
        <f>'Deal List'!C15</f>
        <v>Saji John</v>
      </c>
      <c r="D15" s="87" t="str">
        <f>'Deal List'!D15</f>
        <v>Chris Ahn</v>
      </c>
      <c r="E15" s="87" t="str">
        <f>'Deal List'!E15</f>
        <v>Mike Harris</v>
      </c>
      <c r="F15" s="87" t="str">
        <f>'Deal List'!F15</f>
        <v>Kevin Boudreaux</v>
      </c>
      <c r="G15" s="87" t="str">
        <f>'Deal List'!G15</f>
        <v>Kevin Covack</v>
      </c>
      <c r="H15" s="87" t="str">
        <f>'Deal List'!H15</f>
        <v>Dickson Koo</v>
      </c>
      <c r="I15" s="87" t="str">
        <f>'Deal List'!I15</f>
        <v>Roger Persson</v>
      </c>
      <c r="J15" s="87" t="str">
        <f>'Deal List'!J15</f>
        <v>Rajesh Dhir</v>
      </c>
      <c r="K15" s="87" t="str">
        <f>'Deal List'!L15</f>
        <v>-</v>
      </c>
      <c r="L15" s="87" t="str">
        <f>'Deal List'!M15</f>
        <v>Nina Nguyen</v>
      </c>
      <c r="M15" s="218" t="str">
        <f>IF('Deal List'!Q15=0,"-",'Deal List'!Q15)</f>
        <v>Q3</v>
      </c>
      <c r="N15" s="131">
        <f>'Deal List'!N15</f>
        <v>1</v>
      </c>
      <c r="O15" s="89">
        <f>'Deal List'!O15</f>
        <v>37088</v>
      </c>
      <c r="P15" s="97">
        <f>'Deal List'!P15</f>
        <v>37127</v>
      </c>
      <c r="Q15" s="99" t="e">
        <f>'Deal List'!#REF!</f>
        <v>#REF!</v>
      </c>
      <c r="R15" s="90">
        <f>'Deal List'!R15</f>
        <v>65735.797030493864</v>
      </c>
      <c r="S15" s="90">
        <f>'Deal List'!S15</f>
        <v>5818212</v>
      </c>
      <c r="T15" s="90">
        <f>'Deal List'!T15</f>
        <v>0</v>
      </c>
      <c r="U15" s="148">
        <f>'Deal List'!U15</f>
        <v>5883947.7970304936</v>
      </c>
    </row>
    <row r="16" spans="1:21" ht="16.5" customHeight="1" x14ac:dyDescent="0.2">
      <c r="A16" s="1"/>
      <c r="B16" s="147" t="str">
        <f>'Deal List'!B16</f>
        <v>Suiza Foods</v>
      </c>
      <c r="C16" s="87" t="str">
        <f>'Deal List'!C16</f>
        <v>Terry Donovan</v>
      </c>
      <c r="D16" s="87" t="str">
        <f>'Deal List'!D16</f>
        <v>Rusty Parks</v>
      </c>
      <c r="E16" s="87" t="str">
        <f>'Deal List'!E16</f>
        <v>Richard Zdunkewicz</v>
      </c>
      <c r="F16" s="87" t="str">
        <f>'Deal List'!F16</f>
        <v>Kevin Boudreaux</v>
      </c>
      <c r="G16" s="87" t="str">
        <f>'Deal List'!G16</f>
        <v>C Allured</v>
      </c>
      <c r="H16" s="87" t="str">
        <f>'Deal List'!H16</f>
        <v>Joe Capasso</v>
      </c>
      <c r="I16" s="87" t="str">
        <f>'Deal List'!I16</f>
        <v>Gerri Gobbi</v>
      </c>
      <c r="J16" s="87" t="str">
        <f>'Deal List'!J16</f>
        <v>Andre Gibson</v>
      </c>
      <c r="K16" s="87" t="str">
        <f>'Deal List'!L16</f>
        <v>Michelle Maynard</v>
      </c>
      <c r="L16" s="87" t="str">
        <f>'Deal List'!M16</f>
        <v>Nina Nguyen</v>
      </c>
      <c r="M16" s="217" t="str">
        <f>IF('Deal List'!Q16=0,"-",'Deal List'!Q16)</f>
        <v>Q4</v>
      </c>
      <c r="N16" s="131">
        <f>'Deal List'!N16</f>
        <v>1</v>
      </c>
      <c r="O16" s="89">
        <f>'Deal List'!O16</f>
        <v>37043</v>
      </c>
      <c r="P16" s="97">
        <f>'Deal List'!P16</f>
        <v>37127</v>
      </c>
      <c r="Q16" s="99" t="e">
        <f>'Deal List'!#REF!</f>
        <v>#REF!</v>
      </c>
      <c r="R16" s="90">
        <f>'Deal List'!R16</f>
        <v>32599318.6698821</v>
      </c>
      <c r="S16" s="90">
        <f>'Deal List'!S16</f>
        <v>-40991019</v>
      </c>
      <c r="T16" s="90">
        <f>'Deal List'!T16</f>
        <v>27628612.871973611</v>
      </c>
      <c r="U16" s="148">
        <f>'Deal List'!U16</f>
        <v>19236912.541855711</v>
      </c>
    </row>
    <row r="17" spans="1:21" ht="16.5" customHeight="1" x14ac:dyDescent="0.2">
      <c r="A17" s="1"/>
      <c r="B17" s="150" t="str">
        <f>'Deal List'!B17</f>
        <v>Tyco</v>
      </c>
      <c r="C17" s="151" t="str">
        <f>'Deal List'!C17</f>
        <v>Terry Donovan</v>
      </c>
      <c r="D17" s="151" t="str">
        <f>'Deal List'!D17</f>
        <v>Rusty Parks</v>
      </c>
      <c r="E17" s="151" t="str">
        <f>'Deal List'!E17</f>
        <v>Craig Childers</v>
      </c>
      <c r="F17" s="151" t="str">
        <f>'Deal List'!F17</f>
        <v>Florence Zoes</v>
      </c>
      <c r="G17" s="151" t="str">
        <f>'Deal List'!G17</f>
        <v>Scott Layne</v>
      </c>
      <c r="H17" s="151" t="str">
        <f>'Deal List'!H17</f>
        <v>Ken Lee</v>
      </c>
      <c r="I17" s="151" t="str">
        <f>'Deal List'!I17</f>
        <v>Gerri Gobbi</v>
      </c>
      <c r="J17" s="151" t="str">
        <f>'Deal List'!J17</f>
        <v>Pedro Man</v>
      </c>
      <c r="K17" s="151" t="str">
        <f>'Deal List'!L17</f>
        <v>Debbie Asmus</v>
      </c>
      <c r="L17" s="151" t="str">
        <f>'Deal List'!M17</f>
        <v>Nina Nguyen</v>
      </c>
      <c r="M17" s="219" t="str">
        <f>IF('Deal List'!Q17=0,"-",'Deal List'!Q17)</f>
        <v>Q3</v>
      </c>
      <c r="N17" s="165">
        <f>'Deal List'!N17</f>
        <v>0.85</v>
      </c>
      <c r="O17" s="166">
        <f>'Deal List'!O17</f>
        <v>37057</v>
      </c>
      <c r="P17" s="167">
        <f>'Deal List'!P17</f>
        <v>37134</v>
      </c>
      <c r="Q17" s="168" t="e">
        <f>'Deal List'!#REF!</f>
        <v>#REF!</v>
      </c>
      <c r="R17" s="157">
        <f>'Deal List'!R17</f>
        <v>5113966.6395230722</v>
      </c>
      <c r="S17" s="157">
        <f>'Deal List'!S17</f>
        <v>1628446.73</v>
      </c>
      <c r="T17" s="157">
        <f>'Deal List'!T17</f>
        <v>15282357.144480951</v>
      </c>
      <c r="U17" s="158">
        <f>'Deal List'!U17</f>
        <v>22024770.514004022</v>
      </c>
    </row>
    <row r="18" spans="1:21" ht="16.5" customHeight="1" x14ac:dyDescent="0.2">
      <c r="A18" s="1"/>
      <c r="B18" s="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226"/>
      <c r="N18" s="227"/>
      <c r="O18" s="194"/>
      <c r="P18" s="228"/>
      <c r="Q18" s="229"/>
      <c r="R18" s="197"/>
      <c r="S18" s="197"/>
      <c r="T18" s="197"/>
      <c r="U18" s="197"/>
    </row>
    <row r="19" spans="1:21" ht="18" customHeight="1" x14ac:dyDescent="0.2">
      <c r="A19" s="9"/>
      <c r="B19" s="2" t="str">
        <f>'Deal List'!B19</f>
        <v>Tier Two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194"/>
      <c r="N19" s="67"/>
      <c r="O19" s="71"/>
      <c r="P19" s="71"/>
      <c r="Q19" s="67"/>
      <c r="R19" s="69"/>
      <c r="S19" s="69"/>
      <c r="T19" s="69"/>
      <c r="U19" s="72"/>
    </row>
    <row r="20" spans="1:21" ht="18" customHeight="1" x14ac:dyDescent="0.2">
      <c r="A20" s="61"/>
      <c r="B20" s="138" t="str">
        <f>'Deal List'!B20</f>
        <v>ArchDiocese of Chicago</v>
      </c>
      <c r="C20" s="139" t="str">
        <f>'Deal List'!C20</f>
        <v>Saji John</v>
      </c>
      <c r="D20" s="139" t="str">
        <f>'Deal List'!D20</f>
        <v>Stephanie Segura</v>
      </c>
      <c r="E20" s="139" t="str">
        <f>'Deal List'!E20</f>
        <v>-</v>
      </c>
      <c r="F20" s="139" t="str">
        <f>'Deal List'!F20</f>
        <v>Rob Smith</v>
      </c>
      <c r="G20" s="139" t="str">
        <f>'Deal List'!G20</f>
        <v>Tim Novacyk</v>
      </c>
      <c r="H20" s="139" t="str">
        <f>'Deal List'!H20</f>
        <v>Mike Kim</v>
      </c>
      <c r="I20" s="139" t="str">
        <f>'Deal List'!I20</f>
        <v>-</v>
      </c>
      <c r="J20" s="139" t="str">
        <f>'Deal List'!J20</f>
        <v>Andre Gibson</v>
      </c>
      <c r="K20" s="139" t="str">
        <f>'Deal List'!L20</f>
        <v>Mike Smith</v>
      </c>
      <c r="L20" s="139" t="str">
        <f>'Deal List'!M20</f>
        <v>Nina Nguyen</v>
      </c>
      <c r="M20" s="216" t="str">
        <f>IF('Deal List'!Q19=0,"-",'Deal List'!Q19)</f>
        <v>-</v>
      </c>
      <c r="N20" s="162">
        <f>'Deal List'!N20</f>
        <v>0</v>
      </c>
      <c r="O20" s="163">
        <f>'Deal List'!O20</f>
        <v>0</v>
      </c>
      <c r="P20" s="169">
        <f>'Deal List'!P20</f>
        <v>0</v>
      </c>
      <c r="Q20" s="164" t="e">
        <f>'Deal List'!#REF!</f>
        <v>#REF!</v>
      </c>
      <c r="R20" s="145">
        <f>'Deal List'!R20</f>
        <v>3265807.83050283</v>
      </c>
      <c r="S20" s="145">
        <f>'Deal List'!S20</f>
        <v>2867733</v>
      </c>
      <c r="T20" s="145">
        <f>'Deal List'!T20</f>
        <v>0</v>
      </c>
      <c r="U20" s="146">
        <f>'Deal List'!U20</f>
        <v>6133540.8305028304</v>
      </c>
    </row>
    <row r="21" spans="1:21" ht="18" customHeight="1" x14ac:dyDescent="0.2">
      <c r="A21" s="61"/>
      <c r="B21" s="147" t="str">
        <f>'Deal List'!B21</f>
        <v>BICCGeneral/General Cable</v>
      </c>
      <c r="C21" s="87" t="str">
        <f>'Deal List'!C21</f>
        <v>Saji John</v>
      </c>
      <c r="D21" s="87" t="str">
        <f>'Deal List'!D21</f>
        <v>Andy Chen</v>
      </c>
      <c r="E21" s="87" t="str">
        <f>'Deal List'!E21</f>
        <v>Charlene Jackson</v>
      </c>
      <c r="F21" s="87" t="str">
        <f>'Deal List'!F21</f>
        <v>Rhonda Short</v>
      </c>
      <c r="G21" s="87" t="str">
        <f>'Deal List'!G21</f>
        <v>Steve Swerdloff</v>
      </c>
      <c r="H21" s="87" t="str">
        <f>'Deal List'!H21</f>
        <v>Mike Kim</v>
      </c>
      <c r="I21" s="87" t="str">
        <f>'Deal List'!I21</f>
        <v>-</v>
      </c>
      <c r="J21" s="87" t="str">
        <f>'Deal List'!J21</f>
        <v>Franco Cuminato</v>
      </c>
      <c r="K21" s="87" t="str">
        <f>'Deal List'!L21</f>
        <v>-</v>
      </c>
      <c r="L21" s="87" t="str">
        <f>'Deal List'!M21</f>
        <v>-</v>
      </c>
      <c r="M21" s="220" t="str">
        <f>IF('Deal List'!Q20=0,"-",'Deal List'!Q20)</f>
        <v>-</v>
      </c>
      <c r="N21" s="131">
        <f>'Deal List'!N21</f>
        <v>0</v>
      </c>
      <c r="O21" s="89">
        <f>'Deal List'!O21</f>
        <v>0</v>
      </c>
      <c r="P21" s="89">
        <f>'Deal List'!P21</f>
        <v>0</v>
      </c>
      <c r="Q21" s="99" t="e">
        <f>'Deal List'!#REF!</f>
        <v>#REF!</v>
      </c>
      <c r="R21" s="90">
        <f>'Deal List'!R21</f>
        <v>3043245.8074421077</v>
      </c>
      <c r="S21" s="90">
        <f>'Deal List'!S21</f>
        <v>0</v>
      </c>
      <c r="T21" s="90">
        <f>'Deal List'!T21</f>
        <v>4184499.9778179638</v>
      </c>
      <c r="U21" s="148">
        <f>'Deal List'!U21</f>
        <v>7227745.785260072</v>
      </c>
    </row>
    <row r="22" spans="1:21" ht="18" customHeight="1" x14ac:dyDescent="0.2">
      <c r="A22" s="61"/>
      <c r="B22" s="147" t="str">
        <f>'Deal List'!B22</f>
        <v>Eli Lilly</v>
      </c>
      <c r="C22" s="87" t="str">
        <f>'Deal List'!C22</f>
        <v>Edith Cross</v>
      </c>
      <c r="D22" s="87" t="str">
        <f>'Deal List'!D22</f>
        <v>Andy Chen</v>
      </c>
      <c r="E22" s="87" t="str">
        <f>'Deal List'!E22</f>
        <v>Craig Childers</v>
      </c>
      <c r="F22" s="87" t="str">
        <f>'Deal List'!F22</f>
        <v>Whitney Fox</v>
      </c>
      <c r="G22" s="87" t="str">
        <f>'Deal List'!G22</f>
        <v>Peter D'Lassandro</v>
      </c>
      <c r="H22" s="87" t="str">
        <f>'Deal List'!H22</f>
        <v xml:space="preserve">Dickson Koo </v>
      </c>
      <c r="I22" s="87" t="str">
        <f>'Deal List'!I22</f>
        <v>Steve Nguyen</v>
      </c>
      <c r="J22" s="87" t="str">
        <f>'Deal List'!J22</f>
        <v>Tarek Dou-Saada</v>
      </c>
      <c r="K22" s="87" t="str">
        <f>'Deal List'!L22</f>
        <v>Jim Keller</v>
      </c>
      <c r="L22" s="87" t="str">
        <f>'Deal List'!M22</f>
        <v>David Saindon</v>
      </c>
      <c r="M22" s="217" t="str">
        <f>IF('Deal List'!Q21=0,"-",'Deal List'!Q21)</f>
        <v>-</v>
      </c>
      <c r="N22" s="131">
        <f>'Deal List'!N22</f>
        <v>0.25</v>
      </c>
      <c r="O22" s="96">
        <f>'Deal List'!O22</f>
        <v>37043</v>
      </c>
      <c r="P22" s="96">
        <f>'Deal List'!P22</f>
        <v>0</v>
      </c>
      <c r="Q22" s="98" t="e">
        <f>'Deal List'!#REF!</f>
        <v>#REF!</v>
      </c>
      <c r="R22" s="90">
        <f>'Deal List'!R22</f>
        <v>6008507.8023899589</v>
      </c>
      <c r="S22" s="90">
        <f>'Deal List'!S22</f>
        <v>50585492</v>
      </c>
      <c r="T22" s="90">
        <f>'Deal List'!T22</f>
        <v>0</v>
      </c>
      <c r="U22" s="148">
        <f>'Deal List'!U22</f>
        <v>56593999.802389957</v>
      </c>
    </row>
    <row r="23" spans="1:21" ht="18" customHeight="1" x14ac:dyDescent="0.2">
      <c r="A23" s="61"/>
      <c r="B23" s="147" t="str">
        <f>'Deal List'!B23</f>
        <v>GGP</v>
      </c>
      <c r="C23" s="87" t="str">
        <f>'Deal List'!C23</f>
        <v>Oliver Jones</v>
      </c>
      <c r="D23" s="87" t="str">
        <f>'Deal List'!D23</f>
        <v>Stephanie Segura</v>
      </c>
      <c r="E23" s="87" t="str">
        <f>'Deal List'!E23</f>
        <v>Mike Harris</v>
      </c>
      <c r="F23" s="87" t="str">
        <f>'Deal List'!F23</f>
        <v>Becky Brakke</v>
      </c>
      <c r="G23" s="87" t="str">
        <f>'Deal List'!G23</f>
        <v>Victor Chael</v>
      </c>
      <c r="H23" s="87" t="str">
        <f>'Deal List'!H23</f>
        <v>Dickson Koo</v>
      </c>
      <c r="I23" s="87" t="str">
        <f>'Deal List'!I23</f>
        <v>Jeff Cobb</v>
      </c>
      <c r="J23" s="87" t="str">
        <f>'Deal List'!J23</f>
        <v>-</v>
      </c>
      <c r="K23" s="87" t="str">
        <f>'Deal List'!L23</f>
        <v>-</v>
      </c>
      <c r="L23" s="87" t="str">
        <f>'Deal List'!M23</f>
        <v>-</v>
      </c>
      <c r="M23" s="220" t="str">
        <f>IF('Deal List'!Q22=0,"-",'Deal List'!Q22)</f>
        <v>Q4</v>
      </c>
      <c r="N23" s="131">
        <f>'Deal List'!N23</f>
        <v>0</v>
      </c>
      <c r="O23" s="89">
        <f>'Deal List'!O23</f>
        <v>0</v>
      </c>
      <c r="P23" s="89">
        <f>'Deal List'!P23</f>
        <v>0</v>
      </c>
      <c r="Q23" s="99" t="e">
        <f>'Deal List'!#REF!</f>
        <v>#REF!</v>
      </c>
      <c r="R23" s="90">
        <f>'Deal List'!R23</f>
        <v>0</v>
      </c>
      <c r="S23" s="90">
        <f>'Deal List'!S23</f>
        <v>-19719895</v>
      </c>
      <c r="T23" s="90">
        <f>'Deal List'!T23</f>
        <v>0</v>
      </c>
      <c r="U23" s="148">
        <f>'Deal List'!U23</f>
        <v>-19719895</v>
      </c>
    </row>
    <row r="24" spans="1:21" ht="18" customHeight="1" x14ac:dyDescent="0.2">
      <c r="A24" s="61"/>
      <c r="B24" s="147" t="str">
        <f>'Deal List'!B24</f>
        <v>IBM</v>
      </c>
      <c r="C24" s="87" t="str">
        <f>'Deal List'!C24</f>
        <v>Todd Perry</v>
      </c>
      <c r="D24" s="87" t="str">
        <f>'Deal List'!D24</f>
        <v>Chris Ahn</v>
      </c>
      <c r="E24" s="87" t="str">
        <f>'Deal List'!E24</f>
        <v>Richard Zdunkewicz</v>
      </c>
      <c r="F24" s="87" t="str">
        <f>'Deal List'!F24</f>
        <v>Ben Smith</v>
      </c>
      <c r="G24" s="87" t="str">
        <f>'Deal List'!G24</f>
        <v>Jeff Nieland</v>
      </c>
      <c r="H24" s="87" t="str">
        <f>'Deal List'!H24</f>
        <v>Ken Lee</v>
      </c>
      <c r="I24" s="87" t="str">
        <f>'Deal List'!I24</f>
        <v>Steve Nguyen</v>
      </c>
      <c r="J24" s="87" t="str">
        <f>'Deal List'!J24</f>
        <v>-</v>
      </c>
      <c r="K24" s="87" t="str">
        <f>'Deal List'!L24</f>
        <v>Mike Smith</v>
      </c>
      <c r="L24" s="87" t="str">
        <f>'Deal List'!M24</f>
        <v>Nina Nguyen</v>
      </c>
      <c r="M24" s="217" t="str">
        <f>IF('Deal List'!Q23=0,"-",'Deal List'!Q23)</f>
        <v>Q3</v>
      </c>
      <c r="N24" s="131">
        <f>'Deal List'!N24</f>
        <v>0.05</v>
      </c>
      <c r="O24" s="89">
        <f>'Deal List'!O24</f>
        <v>0</v>
      </c>
      <c r="P24" s="89">
        <f>'Deal List'!P24</f>
        <v>0</v>
      </c>
      <c r="Q24" s="99" t="e">
        <f>'Deal List'!#REF!</f>
        <v>#REF!</v>
      </c>
      <c r="R24" s="90">
        <f>'Deal List'!R24</f>
        <v>0</v>
      </c>
      <c r="S24" s="90">
        <f>'Deal List'!S24</f>
        <v>-31851958</v>
      </c>
      <c r="T24" s="90">
        <f>'Deal List'!T24</f>
        <v>0</v>
      </c>
      <c r="U24" s="148">
        <f>'Deal List'!U24</f>
        <v>-31851958</v>
      </c>
    </row>
    <row r="25" spans="1:21" ht="18" customHeight="1" x14ac:dyDescent="0.2">
      <c r="A25" s="61"/>
      <c r="B25" s="147" t="str">
        <f>'Deal List'!B25</f>
        <v>Infomart</v>
      </c>
      <c r="C25" s="87" t="str">
        <f>'Deal List'!C25</f>
        <v>Scott Vonderheide</v>
      </c>
      <c r="D25" s="87" t="str">
        <f>'Deal List'!D25</f>
        <v>Chris Ahn</v>
      </c>
      <c r="E25" s="87" t="str">
        <f>'Deal List'!E25</f>
        <v>-</v>
      </c>
      <c r="F25" s="87" t="str">
        <f>'Deal List'!F25</f>
        <v>Nikita Harris</v>
      </c>
      <c r="G25" s="87" t="str">
        <f>'Deal List'!G25</f>
        <v>Peter Johnston</v>
      </c>
      <c r="H25" s="87" t="str">
        <f>'Deal List'!H25</f>
        <v>Mike Kim</v>
      </c>
      <c r="I25" s="87" t="str">
        <f>'Deal List'!I25</f>
        <v>-</v>
      </c>
      <c r="J25" s="87" t="str">
        <f>'Deal List'!J25</f>
        <v>Franco Cuminato</v>
      </c>
      <c r="K25" s="87" t="str">
        <f>'Deal List'!L25</f>
        <v>-</v>
      </c>
      <c r="L25" s="87" t="str">
        <f>'Deal List'!M25</f>
        <v>Nina Nguyen</v>
      </c>
      <c r="M25" s="220" t="str">
        <f>IF('Deal List'!Q24=0,"-",'Deal List'!Q24)</f>
        <v>Q4</v>
      </c>
      <c r="N25" s="131">
        <f>'Deal List'!N25</f>
        <v>0</v>
      </c>
      <c r="O25" s="96">
        <f>'Deal List'!O25</f>
        <v>0</v>
      </c>
      <c r="P25" s="96">
        <f>'Deal List'!P25</f>
        <v>0</v>
      </c>
      <c r="Q25" s="98" t="e">
        <f>'Deal List'!#REF!</f>
        <v>#REF!</v>
      </c>
      <c r="R25" s="90">
        <f>'Deal List'!R25</f>
        <v>0</v>
      </c>
      <c r="S25" s="90">
        <f>'Deal List'!S25</f>
        <v>0</v>
      </c>
      <c r="T25" s="90">
        <f>'Deal List'!T25</f>
        <v>976484.94317811227</v>
      </c>
      <c r="U25" s="148">
        <f>'Deal List'!U25</f>
        <v>976484.94317811227</v>
      </c>
    </row>
    <row r="26" spans="1:21" ht="18" customHeight="1" x14ac:dyDescent="0.2">
      <c r="A26" s="61"/>
      <c r="B26" s="147" t="str">
        <f>'Deal List'!B26</f>
        <v>JC Penney</v>
      </c>
      <c r="C26" s="87" t="str">
        <f>'Deal List'!C26</f>
        <v>Catherine Simoes</v>
      </c>
      <c r="D26" s="87" t="str">
        <f>'Deal List'!D26</f>
        <v>Chris Ahn</v>
      </c>
      <c r="E26" s="87" t="str">
        <f>'Deal List'!E26</f>
        <v>Mike Harris</v>
      </c>
      <c r="F26" s="87" t="str">
        <f>'Deal List'!F26</f>
        <v>Chris Copass</v>
      </c>
      <c r="G26" s="87" t="str">
        <f>'Deal List'!G26</f>
        <v>Bill Douglass</v>
      </c>
      <c r="H26" s="87" t="str">
        <f>'Deal List'!H26</f>
        <v>Mike Kim</v>
      </c>
      <c r="I26" s="87" t="str">
        <f>'Deal List'!I26</f>
        <v>Humberto Cubillos</v>
      </c>
      <c r="J26" s="87" t="str">
        <f>'Deal List'!J26</f>
        <v>Andre Gibson</v>
      </c>
      <c r="K26" s="87" t="str">
        <f>'Deal List'!L26</f>
        <v>-</v>
      </c>
      <c r="L26" s="87" t="str">
        <f>'Deal List'!M26</f>
        <v>Nina Nguyen</v>
      </c>
      <c r="M26" s="220" t="str">
        <f>IF('Deal List'!Q25=0,"-",'Deal List'!Q25)</f>
        <v>-</v>
      </c>
      <c r="N26" s="131">
        <f>'Deal List'!N26</f>
        <v>0</v>
      </c>
      <c r="O26" s="96">
        <f>'Deal List'!O26</f>
        <v>0</v>
      </c>
      <c r="P26" s="96">
        <f>'Deal List'!P26</f>
        <v>0</v>
      </c>
      <c r="Q26" s="98" t="e">
        <f>'Deal List'!#REF!</f>
        <v>#REF!</v>
      </c>
      <c r="R26" s="90">
        <f>'Deal List'!R26</f>
        <v>18676.433798181875</v>
      </c>
      <c r="S26" s="90">
        <f>'Deal List'!S26</f>
        <v>37813691</v>
      </c>
      <c r="T26" s="90">
        <f>'Deal List'!T26</f>
        <v>0</v>
      </c>
      <c r="U26" s="148">
        <f>'Deal List'!U26</f>
        <v>37832367.433798179</v>
      </c>
    </row>
    <row r="27" spans="1:21" ht="18" customHeight="1" x14ac:dyDescent="0.2">
      <c r="A27" s="61"/>
      <c r="B27" s="147" t="str">
        <f>'Deal List'!B27</f>
        <v>Kaiser Healthcare</v>
      </c>
      <c r="C27" s="87" t="str">
        <f>'Deal List'!C27</f>
        <v>Scott Vonderheide</v>
      </c>
      <c r="D27" s="87" t="str">
        <f>'Deal List'!D27</f>
        <v>Chris Ahn</v>
      </c>
      <c r="E27" s="87" t="str">
        <f>'Deal List'!E27</f>
        <v>George Waidelich</v>
      </c>
      <c r="F27" s="87" t="str">
        <f>'Deal List'!F27</f>
        <v>-</v>
      </c>
      <c r="G27" s="87" t="str">
        <f>'Deal List'!G27</f>
        <v>-</v>
      </c>
      <c r="H27" s="87" t="str">
        <f>'Deal List'!H27</f>
        <v>Ken Lee</v>
      </c>
      <c r="I27" s="87" t="str">
        <f>'Deal List'!I27</f>
        <v>-</v>
      </c>
      <c r="J27" s="87" t="str">
        <f>'Deal List'!J27</f>
        <v>-</v>
      </c>
      <c r="K27" s="87" t="str">
        <f>'Deal List'!L27</f>
        <v>-</v>
      </c>
      <c r="L27" s="87" t="str">
        <f>'Deal List'!M27</f>
        <v>-</v>
      </c>
      <c r="M27" s="220" t="str">
        <f>IF('Deal List'!Q26=0,"-",'Deal List'!Q26)</f>
        <v>-</v>
      </c>
      <c r="N27" s="131">
        <f>'Deal List'!N27</f>
        <v>0</v>
      </c>
      <c r="O27" s="96">
        <f>'Deal List'!O27</f>
        <v>0</v>
      </c>
      <c r="P27" s="96">
        <f>'Deal List'!P27</f>
        <v>0</v>
      </c>
      <c r="Q27" s="98" t="e">
        <f>'Deal List'!#REF!</f>
        <v>#REF!</v>
      </c>
      <c r="R27" s="90">
        <f>'Deal List'!R27</f>
        <v>87699.792227649872</v>
      </c>
      <c r="S27" s="90">
        <f>'Deal List'!S27</f>
        <v>0</v>
      </c>
      <c r="T27" s="90">
        <f>'Deal List'!T27</f>
        <v>0</v>
      </c>
      <c r="U27" s="148">
        <f>'Deal List'!U27</f>
        <v>87699.792227649872</v>
      </c>
    </row>
    <row r="28" spans="1:21" ht="18" customHeight="1" x14ac:dyDescent="0.2">
      <c r="A28" s="61"/>
      <c r="B28" s="147" t="str">
        <f>'Deal List'!B28</f>
        <v>Lucent</v>
      </c>
      <c r="C28" s="87" t="str">
        <f>'Deal List'!C28</f>
        <v>Oliver Jones</v>
      </c>
      <c r="D28" s="87" t="str">
        <f>'Deal List'!D28</f>
        <v>Andy Chen</v>
      </c>
      <c r="E28" s="87" t="str">
        <f>'Deal List'!E28</f>
        <v>Tony Barnhart</v>
      </c>
      <c r="F28" s="87" t="e">
        <f>'Deal List'!#REF!</f>
        <v>#REF!</v>
      </c>
      <c r="G28" s="87" t="e">
        <f>'Deal List'!#REF!</f>
        <v>#REF!</v>
      </c>
      <c r="H28" s="87" t="e">
        <f>'Deal List'!#REF!</f>
        <v>#REF!</v>
      </c>
      <c r="I28" s="87" t="e">
        <f>'Deal List'!#REF!</f>
        <v>#REF!</v>
      </c>
      <c r="J28" s="87" t="e">
        <f>'Deal List'!#REF!</f>
        <v>#REF!</v>
      </c>
      <c r="K28" s="87" t="e">
        <f>'Deal List'!#REF!</f>
        <v>#REF!</v>
      </c>
      <c r="L28" s="87" t="e">
        <f>'Deal List'!#REF!</f>
        <v>#REF!</v>
      </c>
      <c r="M28" s="220" t="str">
        <f>IF('Deal List'!Q27=0,"-",'Deal List'!Q27)</f>
        <v>-</v>
      </c>
      <c r="N28" s="131">
        <f>'Deal List'!N28</f>
        <v>0</v>
      </c>
      <c r="O28" s="89" t="e">
        <f>'Deal List'!#REF!</f>
        <v>#REF!</v>
      </c>
      <c r="P28" s="89" t="e">
        <f>'Deal List'!#REF!</f>
        <v>#REF!</v>
      </c>
      <c r="Q28" s="99" t="e">
        <f>'Deal List'!#REF!</f>
        <v>#REF!</v>
      </c>
      <c r="R28" s="90">
        <f>'Deal List'!R28</f>
        <v>0</v>
      </c>
      <c r="S28" s="90">
        <f>'Deal List'!S28</f>
        <v>-2905414</v>
      </c>
      <c r="T28" s="90">
        <f>'Deal List'!T28</f>
        <v>0</v>
      </c>
      <c r="U28" s="148">
        <f>'Deal List'!U28</f>
        <v>-2905414</v>
      </c>
    </row>
    <row r="29" spans="1:21" ht="18" customHeight="1" x14ac:dyDescent="0.2">
      <c r="A29" s="61"/>
      <c r="B29" s="147" t="str">
        <f>'Deal List'!B29</f>
        <v>Macerich</v>
      </c>
      <c r="C29" s="87" t="str">
        <f>'Deal List'!C29</f>
        <v>Catherine Simoes</v>
      </c>
      <c r="D29" s="87" t="str">
        <f>'Deal List'!D29</f>
        <v>Chris Watts</v>
      </c>
      <c r="E29" s="87" t="str">
        <f>'Deal List'!E29</f>
        <v>Mike Harris</v>
      </c>
      <c r="F29" s="87" t="str">
        <f>'Deal List'!F29</f>
        <v>Brent Edwards</v>
      </c>
      <c r="G29" s="87" t="str">
        <f>'Deal List'!G29</f>
        <v>-</v>
      </c>
      <c r="H29" s="87" t="str">
        <f>'Deal List'!H29</f>
        <v>Dickson Koo</v>
      </c>
      <c r="I29" s="87" t="str">
        <f>'Deal List'!I29</f>
        <v>Catherine Simoes</v>
      </c>
      <c r="J29" s="87" t="str">
        <f>'Deal List'!J29</f>
        <v>Chad Corbit</v>
      </c>
      <c r="K29" s="87" t="str">
        <f>'Deal List'!L29</f>
        <v>-</v>
      </c>
      <c r="L29" s="87" t="str">
        <f>'Deal List'!M29</f>
        <v>David Saindon</v>
      </c>
      <c r="M29" s="220" t="str">
        <f>IF('Deal List'!Q28=0,"-",'Deal List'!Q28)</f>
        <v>-</v>
      </c>
      <c r="N29" s="131">
        <f>'Deal List'!N29</f>
        <v>0</v>
      </c>
      <c r="O29" s="89">
        <f>'Deal List'!O29</f>
        <v>0</v>
      </c>
      <c r="P29" s="89">
        <f>'Deal List'!P29</f>
        <v>0</v>
      </c>
      <c r="Q29" s="99" t="e">
        <f>'Deal List'!#REF!</f>
        <v>#REF!</v>
      </c>
      <c r="R29" s="90">
        <f>'Deal List'!R29</f>
        <v>-16437.331438165307</v>
      </c>
      <c r="S29" s="90">
        <f>'Deal List'!S29</f>
        <v>412264</v>
      </c>
      <c r="T29" s="90">
        <f>'Deal List'!T29</f>
        <v>174175.48934920999</v>
      </c>
      <c r="U29" s="148">
        <f>'Deal List'!U29</f>
        <v>570002.15791104466</v>
      </c>
    </row>
    <row r="30" spans="1:21" ht="18" customHeight="1" x14ac:dyDescent="0.2">
      <c r="A30" s="61"/>
      <c r="B30" s="147" t="str">
        <f>'Deal List'!B30</f>
        <v>Ocean Spray Cranberries, Inc.</v>
      </c>
      <c r="C30" s="87" t="str">
        <f>'Deal List'!C30</f>
        <v>Terry Donovan</v>
      </c>
      <c r="D30" s="87" t="str">
        <f>'Deal List'!D30</f>
        <v>Andy Chen</v>
      </c>
      <c r="E30" s="87" t="str">
        <f>'Deal List'!E30</f>
        <v>Richard Zdunkewicz</v>
      </c>
      <c r="F30" s="87" t="str">
        <f>'Deal List'!F30</f>
        <v>Nikita Harris</v>
      </c>
      <c r="G30" s="87" t="str">
        <f>'Deal List'!G30</f>
        <v>Chris Wheeler</v>
      </c>
      <c r="H30" s="87" t="str">
        <f>'Deal List'!H30</f>
        <v>Mike Kim</v>
      </c>
      <c r="I30" s="87" t="str">
        <f>'Deal List'!I30</f>
        <v>-</v>
      </c>
      <c r="J30" s="87" t="str">
        <f>'Deal List'!J30</f>
        <v>Franco Cuminato</v>
      </c>
      <c r="K30" s="87" t="str">
        <f>'Deal List'!L30</f>
        <v>-</v>
      </c>
      <c r="L30" s="87" t="str">
        <f>'Deal List'!M30</f>
        <v>-</v>
      </c>
      <c r="M30" s="220" t="str">
        <f>IF('Deal List'!Q29=0,"-",'Deal List'!Q29)</f>
        <v>-</v>
      </c>
      <c r="N30" s="131">
        <f>'Deal List'!N30</f>
        <v>0</v>
      </c>
      <c r="O30" s="89">
        <f>'Deal List'!O30</f>
        <v>0</v>
      </c>
      <c r="P30" s="89">
        <f>'Deal List'!P30</f>
        <v>0</v>
      </c>
      <c r="Q30" s="99" t="e">
        <f>'Deal List'!#REF!</f>
        <v>#REF!</v>
      </c>
      <c r="R30" s="90">
        <f>'Deal List'!R30</f>
        <v>2638915.608061132</v>
      </c>
      <c r="S30" s="90">
        <f>'Deal List'!S30</f>
        <v>0</v>
      </c>
      <c r="T30" s="90">
        <f>'Deal List'!T30</f>
        <v>2379268.6969465227</v>
      </c>
      <c r="U30" s="148">
        <f>'Deal List'!U30</f>
        <v>5018184.3050076552</v>
      </c>
    </row>
    <row r="31" spans="1:21" ht="18" customHeight="1" x14ac:dyDescent="0.2">
      <c r="A31" s="62"/>
      <c r="B31" s="149" t="str">
        <f>'Deal List'!B31</f>
        <v>Owens (includes Canada)</v>
      </c>
      <c r="C31" s="87" t="str">
        <f>'Deal List'!C31</f>
        <v>Catherine Simoes</v>
      </c>
      <c r="D31" s="87" t="str">
        <f>'Deal List'!D31</f>
        <v>Chris Ahn</v>
      </c>
      <c r="E31" s="87" t="str">
        <f>'Deal List'!E31</f>
        <v>Maureen Palmer</v>
      </c>
      <c r="F31" s="87" t="str">
        <f>'Deal List'!F31</f>
        <v>Lisa Polk</v>
      </c>
      <c r="G31" s="87" t="str">
        <f>'Deal List'!G31</f>
        <v>B Kortes</v>
      </c>
      <c r="H31" s="87" t="str">
        <f>'Deal List'!H31</f>
        <v>Ken Lee</v>
      </c>
      <c r="I31" s="87" t="str">
        <f>'Deal List'!I31</f>
        <v>-</v>
      </c>
      <c r="J31" s="87" t="str">
        <f>'Deal List'!J31</f>
        <v>Rajesh Dhir</v>
      </c>
      <c r="K31" s="87" t="str">
        <f>'Deal List'!L31</f>
        <v>Jim Keller</v>
      </c>
      <c r="L31" s="87" t="str">
        <f>'Deal List'!M31</f>
        <v>David Saindon</v>
      </c>
      <c r="M31" s="217" t="str">
        <f>IF('Deal List'!Q30=0,"-",'Deal List'!Q30)</f>
        <v>-</v>
      </c>
      <c r="N31" s="131">
        <f>'Deal List'!N31</f>
        <v>0.1</v>
      </c>
      <c r="O31" s="98">
        <f>'Deal List'!O31</f>
        <v>37123</v>
      </c>
      <c r="P31" s="98">
        <f>'Deal List'!P31</f>
        <v>0</v>
      </c>
      <c r="Q31" s="98" t="e">
        <f>'Deal List'!#REF!</f>
        <v>#REF!</v>
      </c>
      <c r="R31" s="90">
        <f>'Deal List'!R31</f>
        <v>0</v>
      </c>
      <c r="S31" s="90">
        <f>'Deal List'!S31</f>
        <v>7873905</v>
      </c>
      <c r="T31" s="90">
        <f>'Deal List'!T31</f>
        <v>0</v>
      </c>
      <c r="U31" s="148">
        <f>'Deal List'!U31</f>
        <v>7873905</v>
      </c>
    </row>
    <row r="32" spans="1:21" ht="18" customHeight="1" x14ac:dyDescent="0.2">
      <c r="A32" s="62"/>
      <c r="B32" s="149" t="str">
        <f>'Deal List'!B32</f>
        <v>Packaged Ice</v>
      </c>
      <c r="C32" s="87" t="str">
        <f>'Deal List'!C32</f>
        <v>Scott Vonderheide</v>
      </c>
      <c r="D32" s="87" t="str">
        <f>'Deal List'!D32</f>
        <v>Stephanie Segura</v>
      </c>
      <c r="E32" s="87" t="str">
        <f>'Deal List'!E32</f>
        <v>-</v>
      </c>
      <c r="F32" s="87" t="str">
        <f>'Deal List'!F32</f>
        <v>Ben Smith</v>
      </c>
      <c r="G32" s="87" t="str">
        <f>'Deal List'!G32</f>
        <v>Michell Faust</v>
      </c>
      <c r="H32" s="87" t="str">
        <f>'Deal List'!H32</f>
        <v>Mike Kim</v>
      </c>
      <c r="I32" s="87" t="str">
        <f>'Deal List'!I32</f>
        <v>-</v>
      </c>
      <c r="J32" s="87" t="str">
        <f>'Deal List'!J32</f>
        <v>Tim Sundel</v>
      </c>
      <c r="K32" s="87" t="str">
        <f>'Deal List'!L32</f>
        <v>Rich Freed</v>
      </c>
      <c r="L32" s="87" t="str">
        <f>'Deal List'!M32</f>
        <v>Nina Nguyen</v>
      </c>
      <c r="M32" s="217" t="str">
        <f>IF('Deal List'!Q31=0,"-",'Deal List'!Q31)</f>
        <v>-</v>
      </c>
      <c r="N32" s="131">
        <f>'Deal List'!N32</f>
        <v>0.5</v>
      </c>
      <c r="O32" s="98">
        <f>'Deal List'!O32</f>
        <v>37057</v>
      </c>
      <c r="P32" s="98">
        <f>'Deal List'!P32</f>
        <v>37134</v>
      </c>
      <c r="Q32" s="98" t="e">
        <f>'Deal List'!#REF!</f>
        <v>#REF!</v>
      </c>
      <c r="R32" s="90">
        <f>'Deal List'!R32</f>
        <v>0</v>
      </c>
      <c r="S32" s="90">
        <f>'Deal List'!S32</f>
        <v>-5696587</v>
      </c>
      <c r="T32" s="90">
        <f>'Deal List'!T32</f>
        <v>3018097.9451451879</v>
      </c>
      <c r="U32" s="148">
        <f>'Deal List'!U32</f>
        <v>-2678489.0548548121</v>
      </c>
    </row>
    <row r="33" spans="1:21" ht="18" customHeight="1" x14ac:dyDescent="0.2">
      <c r="A33" s="62"/>
      <c r="B33" s="149" t="str">
        <f>'Deal List'!B33</f>
        <v>Pilkington (includes Rossford, OH)</v>
      </c>
      <c r="C33" s="87" t="str">
        <f>'Deal List'!C33</f>
        <v>Oliver Jones</v>
      </c>
      <c r="D33" s="87" t="str">
        <f>'Deal List'!D33</f>
        <v>Chris Watts</v>
      </c>
      <c r="E33" s="87" t="str">
        <f>'Deal List'!E33</f>
        <v>Maureen Palmer</v>
      </c>
      <c r="F33" s="87" t="str">
        <f>'Deal List'!F33</f>
        <v>Lisa Polk</v>
      </c>
      <c r="G33" s="87" t="str">
        <f>'Deal List'!G33</f>
        <v>Barbara Kortes</v>
      </c>
      <c r="H33" s="87" t="str">
        <f>'Deal List'!H33</f>
        <v>Dickson Koo</v>
      </c>
      <c r="I33" s="87" t="str">
        <f>'Deal List'!I33</f>
        <v>Steve Nguyen</v>
      </c>
      <c r="J33" s="87" t="str">
        <f>'Deal List'!J33</f>
        <v>Andre Gibson</v>
      </c>
      <c r="K33" s="87" t="str">
        <f>'Deal List'!L33</f>
        <v>Ed Essandoh</v>
      </c>
      <c r="L33" s="87" t="str">
        <f>'Deal List'!M33</f>
        <v>Nina Nguyen</v>
      </c>
      <c r="M33" s="217" t="str">
        <f>IF('Deal List'!Q32=0,"-",'Deal List'!Q32)</f>
        <v>-</v>
      </c>
      <c r="N33" s="131">
        <f>'Deal List'!N33</f>
        <v>0</v>
      </c>
      <c r="O33" s="98">
        <f>'Deal List'!O33</f>
        <v>0</v>
      </c>
      <c r="P33" s="98">
        <f>'Deal List'!P33</f>
        <v>0</v>
      </c>
      <c r="Q33" s="98" t="e">
        <f>'Deal List'!#REF!</f>
        <v>#REF!</v>
      </c>
      <c r="R33" s="90">
        <f>'Deal List'!R33</f>
        <v>34652335.361138418</v>
      </c>
      <c r="S33" s="90">
        <f>'Deal List'!S33</f>
        <v>13704468.779999999</v>
      </c>
      <c r="T33" s="90">
        <f>'Deal List'!T33</f>
        <v>4591434.7378478711</v>
      </c>
      <c r="U33" s="148">
        <f>'Deal List'!U33</f>
        <v>52948238.878986292</v>
      </c>
    </row>
    <row r="34" spans="1:21" ht="18" customHeight="1" x14ac:dyDescent="0.2">
      <c r="A34" s="62"/>
      <c r="B34" s="149" t="str">
        <f>'Deal List'!B34</f>
        <v>Polaroid</v>
      </c>
      <c r="C34" s="87" t="str">
        <f>'Deal List'!C34</f>
        <v>Saji John</v>
      </c>
      <c r="D34" s="87" t="str">
        <f>'Deal List'!D34</f>
        <v>Stephanie Segura</v>
      </c>
      <c r="E34" s="87" t="str">
        <f>'Deal List'!E34</f>
        <v>Richard Zdunkewicz</v>
      </c>
      <c r="F34" s="87" t="str">
        <f>'Deal List'!F34</f>
        <v>Debra Blake</v>
      </c>
      <c r="G34" s="87" t="str">
        <f>'Deal List'!G34</f>
        <v>Chris Wheeler</v>
      </c>
      <c r="H34" s="87" t="str">
        <f>'Deal List'!H34</f>
        <v>Mike Kim</v>
      </c>
      <c r="I34" s="87" t="str">
        <f>'Deal List'!I34</f>
        <v>-</v>
      </c>
      <c r="J34" s="87" t="str">
        <f>'Deal List'!J34</f>
        <v>Rajesh Dhir</v>
      </c>
      <c r="K34" s="87" t="str">
        <f>'Deal List'!L34</f>
        <v>Marianne Castano</v>
      </c>
      <c r="L34" s="87" t="str">
        <f>'Deal List'!M34</f>
        <v>Nina Nguyen</v>
      </c>
      <c r="M34" s="217" t="str">
        <f>IF('Deal List'!Q33=0,"-",'Deal List'!Q33)</f>
        <v>-</v>
      </c>
      <c r="N34" s="131">
        <f>'Deal List'!N34</f>
        <v>0</v>
      </c>
      <c r="O34" s="98">
        <f>'Deal List'!O34</f>
        <v>0</v>
      </c>
      <c r="P34" s="98">
        <f>'Deal List'!P34</f>
        <v>0</v>
      </c>
      <c r="Q34" s="98" t="e">
        <f>'Deal List'!#REF!</f>
        <v>#REF!</v>
      </c>
      <c r="R34" s="90">
        <f>'Deal List'!R34</f>
        <v>-166541.49053105162</v>
      </c>
      <c r="S34" s="90">
        <f>'Deal List'!S34</f>
        <v>0</v>
      </c>
      <c r="T34" s="90">
        <f>'Deal List'!T34</f>
        <v>4478915.6766688358</v>
      </c>
      <c r="U34" s="148">
        <f>'Deal List'!U34</f>
        <v>4312374.1861377843</v>
      </c>
    </row>
    <row r="35" spans="1:21" ht="18" customHeight="1" x14ac:dyDescent="0.2">
      <c r="A35" s="62"/>
      <c r="B35" s="149" t="str">
        <f>'Deal List'!B35</f>
        <v>Prudential</v>
      </c>
      <c r="C35" s="87" t="str">
        <f>'Deal List'!C35</f>
        <v>Oliver Jones</v>
      </c>
      <c r="D35" s="87" t="str">
        <f>'Deal List'!D35</f>
        <v>Chris Watts</v>
      </c>
      <c r="E35" s="87" t="str">
        <f>'Deal List'!E35</f>
        <v>Tom Prisk</v>
      </c>
      <c r="F35" s="87" t="str">
        <f>'Deal List'!F35</f>
        <v>Nikita Harris</v>
      </c>
      <c r="G35" s="87" t="str">
        <f>'Deal List'!G35</f>
        <v>-</v>
      </c>
      <c r="H35" s="87" t="str">
        <f>'Deal List'!H35</f>
        <v>Dickson Koo</v>
      </c>
      <c r="I35" s="87" t="str">
        <f>'Deal List'!I35</f>
        <v>Jeff Cobb</v>
      </c>
      <c r="J35" s="87" t="str">
        <f>'Deal List'!J35</f>
        <v>-</v>
      </c>
      <c r="K35" s="87" t="str">
        <f>'Deal List'!L35</f>
        <v>-</v>
      </c>
      <c r="L35" s="87" t="str">
        <f>'Deal List'!M35</f>
        <v>David Saindon</v>
      </c>
      <c r="M35" s="220" t="str">
        <f>IF('Deal List'!Q34=0,"-",'Deal List'!Q34)</f>
        <v>-</v>
      </c>
      <c r="N35" s="131">
        <f>'Deal List'!N35</f>
        <v>0</v>
      </c>
      <c r="O35" s="98">
        <f>'Deal List'!O35</f>
        <v>0</v>
      </c>
      <c r="P35" s="98">
        <f>'Deal List'!P35</f>
        <v>0</v>
      </c>
      <c r="Q35" s="98" t="e">
        <f>'Deal List'!#REF!</f>
        <v>#REF!</v>
      </c>
      <c r="R35" s="90">
        <f>'Deal List'!R35</f>
        <v>0</v>
      </c>
      <c r="S35" s="90">
        <f>'Deal List'!S35</f>
        <v>11184671</v>
      </c>
      <c r="T35" s="90">
        <f>'Deal List'!T35</f>
        <v>0</v>
      </c>
      <c r="U35" s="148">
        <f>'Deal List'!U35</f>
        <v>11184671</v>
      </c>
    </row>
    <row r="36" spans="1:21" ht="18" customHeight="1" x14ac:dyDescent="0.2">
      <c r="A36" s="62"/>
      <c r="B36" s="149" t="str">
        <f>'Deal List'!B36</f>
        <v>Quaker</v>
      </c>
      <c r="C36" s="87" t="str">
        <f>'Deal List'!C36</f>
        <v>Saji John</v>
      </c>
      <c r="D36" s="87" t="str">
        <f>'Deal List'!D36</f>
        <v>Andy Chen</v>
      </c>
      <c r="E36" s="87" t="str">
        <f>'Deal List'!E36</f>
        <v>Charlene Jackson</v>
      </c>
      <c r="F36" s="87" t="str">
        <f>'Deal List'!F36</f>
        <v>Rob Krotee</v>
      </c>
      <c r="G36" s="87" t="str">
        <f>'Deal List'!G36</f>
        <v>John Tickell</v>
      </c>
      <c r="H36" s="87" t="str">
        <f>'Deal List'!H36</f>
        <v>Jerald Surface</v>
      </c>
      <c r="I36" s="87" t="str">
        <f>'Deal List'!I36</f>
        <v>Steve Nguyen</v>
      </c>
      <c r="J36" s="87" t="str">
        <f>'Deal List'!J36</f>
        <v>Rajesh Dhir</v>
      </c>
      <c r="K36" s="87" t="str">
        <f>'Deal List'!L36</f>
        <v>-</v>
      </c>
      <c r="L36" s="87" t="str">
        <f>'Deal List'!M36</f>
        <v>Nina Nguyen</v>
      </c>
      <c r="M36" s="220" t="str">
        <f>IF('Deal List'!Q35=0,"-",'Deal List'!Q35)</f>
        <v>-</v>
      </c>
      <c r="N36" s="131">
        <f>'Deal List'!N36</f>
        <v>0</v>
      </c>
      <c r="O36" s="98">
        <f>'Deal List'!O36</f>
        <v>0</v>
      </c>
      <c r="P36" s="98">
        <f>'Deal List'!P36</f>
        <v>0</v>
      </c>
      <c r="Q36" s="98" t="e">
        <f>'Deal List'!#REF!</f>
        <v>#REF!</v>
      </c>
      <c r="R36" s="90">
        <f>'Deal List'!R36</f>
        <v>9413609.6531865671</v>
      </c>
      <c r="S36" s="90">
        <f>'Deal List'!S36</f>
        <v>12480057.890000001</v>
      </c>
      <c r="T36" s="90">
        <f>'Deal List'!T36</f>
        <v>9099397.709915664</v>
      </c>
      <c r="U36" s="148">
        <f>'Deal List'!U36</f>
        <v>30993065.253102232</v>
      </c>
    </row>
    <row r="37" spans="1:21" ht="18" customHeight="1" x14ac:dyDescent="0.2">
      <c r="A37" s="62"/>
      <c r="B37" s="149" t="str">
        <f>'Deal List'!B37</f>
        <v>Rich Product</v>
      </c>
      <c r="C37" s="87" t="str">
        <f>'Deal List'!C37</f>
        <v>Scott Vonderheide</v>
      </c>
      <c r="D37" s="87" t="str">
        <f>'Deal List'!D37</f>
        <v>Chris Ahn</v>
      </c>
      <c r="E37" s="87" t="str">
        <f>'Deal List'!E37</f>
        <v>Richard Zdunkewicz</v>
      </c>
      <c r="F37" s="87" t="str">
        <f>'Deal List'!F28</f>
        <v>-</v>
      </c>
      <c r="G37" s="87" t="str">
        <f>'Deal List'!G28</f>
        <v>Michael O Brown</v>
      </c>
      <c r="H37" s="87" t="str">
        <f>'Deal List'!H28</f>
        <v>Ken Lee</v>
      </c>
      <c r="I37" s="87" t="str">
        <f>'Deal List'!I28</f>
        <v>Matt Guin</v>
      </c>
      <c r="J37" s="87" t="str">
        <f>'Deal List'!J28</f>
        <v>-</v>
      </c>
      <c r="K37" s="87" t="str">
        <f>'Deal List'!L28</f>
        <v>-</v>
      </c>
      <c r="L37" s="87" t="str">
        <f>'Deal List'!M28</f>
        <v>-</v>
      </c>
      <c r="M37" s="220" t="str">
        <f>IF('Deal List'!Q36=0,"-",'Deal List'!Q36)</f>
        <v>-</v>
      </c>
      <c r="N37" s="131">
        <f>'Deal List'!N37</f>
        <v>0</v>
      </c>
      <c r="O37" s="98">
        <f>'Deal List'!O37</f>
        <v>0</v>
      </c>
      <c r="P37" s="98">
        <f>'Deal List'!P37</f>
        <v>0</v>
      </c>
      <c r="Q37" s="98" t="e">
        <f>'Deal List'!#REF!</f>
        <v>#REF!</v>
      </c>
      <c r="R37" s="90">
        <f>'Deal List'!R37</f>
        <v>1521984.4076508165</v>
      </c>
      <c r="S37" s="90">
        <f>'Deal List'!S37</f>
        <v>-6826068</v>
      </c>
      <c r="T37" s="90">
        <f>'Deal List'!T37</f>
        <v>0</v>
      </c>
      <c r="U37" s="148">
        <f>'Deal List'!U37</f>
        <v>-5304083.5923491837</v>
      </c>
    </row>
    <row r="38" spans="1:21" ht="18" customHeight="1" x14ac:dyDescent="0.2">
      <c r="A38" s="62"/>
      <c r="B38" s="149" t="str">
        <f>'Deal List'!B38</f>
        <v>Ridge Tool</v>
      </c>
      <c r="C38" s="87" t="str">
        <f>'Deal List'!C38</f>
        <v>Scott Vonderheide</v>
      </c>
      <c r="D38" s="87" t="str">
        <f>'Deal List'!D38</f>
        <v>Stephanie Segura</v>
      </c>
      <c r="E38" s="87" t="str">
        <f>'Deal List'!E38</f>
        <v>-</v>
      </c>
      <c r="F38" s="87" t="str">
        <f>'Deal List'!F37</f>
        <v>Richard Hannum</v>
      </c>
      <c r="G38" s="87" t="str">
        <f>'Deal List'!G37</f>
        <v>John Nanof</v>
      </c>
      <c r="H38" s="87" t="str">
        <f>'Deal List'!H37</f>
        <v>Jerald Surface</v>
      </c>
      <c r="I38" s="87" t="str">
        <f>'Deal List'!I37</f>
        <v>Jodi Thrasher</v>
      </c>
      <c r="J38" s="87" t="str">
        <f>'Deal List'!J37</f>
        <v>-</v>
      </c>
      <c r="K38" s="87" t="str">
        <f>'Deal List'!L37</f>
        <v>-</v>
      </c>
      <c r="L38" s="87" t="str">
        <f>'Deal List'!M37</f>
        <v>David Saindon</v>
      </c>
      <c r="M38" s="220" t="str">
        <f>IF('Deal List'!Q37=0,"-",'Deal List'!Q37)</f>
        <v>-</v>
      </c>
      <c r="N38" s="131">
        <f>'Deal List'!N38</f>
        <v>0</v>
      </c>
      <c r="O38" s="98">
        <f>'Deal List'!O38</f>
        <v>0</v>
      </c>
      <c r="P38" s="98">
        <f>'Deal List'!P38</f>
        <v>0</v>
      </c>
      <c r="Q38" s="98" t="e">
        <f>'Deal List'!#REF!</f>
        <v>#REF!</v>
      </c>
      <c r="R38" s="90">
        <f>'Deal List'!R38</f>
        <v>-86960.104797596432</v>
      </c>
      <c r="S38" s="90">
        <f>'Deal List'!S38</f>
        <v>0</v>
      </c>
      <c r="T38" s="90">
        <f>'Deal List'!T38</f>
        <v>1905055.2309534142</v>
      </c>
      <c r="U38" s="148">
        <f>'Deal List'!U38</f>
        <v>1818095.1261558179</v>
      </c>
    </row>
    <row r="39" spans="1:21" ht="18" customHeight="1" x14ac:dyDescent="0.2">
      <c r="A39" s="62"/>
      <c r="B39" s="149" t="str">
        <f>'Deal List'!B39</f>
        <v>Rite Aid</v>
      </c>
      <c r="C39" s="87" t="str">
        <f>'Deal List'!C39</f>
        <v>Catherine Simoes</v>
      </c>
      <c r="D39" s="87" t="str">
        <f>'Deal List'!D39</f>
        <v>Chris Watts</v>
      </c>
      <c r="E39" s="87" t="str">
        <f>'Deal List'!E39</f>
        <v>Lamar Frazier</v>
      </c>
      <c r="F39" s="87" t="str">
        <f>'Deal List'!F38</f>
        <v>Nikita Harris</v>
      </c>
      <c r="G39" s="87" t="str">
        <f>'Deal List'!G38</f>
        <v>Steve Beck</v>
      </c>
      <c r="H39" s="87" t="str">
        <f>'Deal List'!H38</f>
        <v>Mike Kim</v>
      </c>
      <c r="I39" s="87" t="str">
        <f>'Deal List'!I38</f>
        <v>Nat MacAdams</v>
      </c>
      <c r="J39" s="87" t="str">
        <f>'Deal List'!J38</f>
        <v>Andre Gibson</v>
      </c>
      <c r="K39" s="87" t="str">
        <f>'Deal List'!L38</f>
        <v>-</v>
      </c>
      <c r="L39" s="87" t="str">
        <f>'Deal List'!M38</f>
        <v>-</v>
      </c>
      <c r="M39" s="221" t="str">
        <f>IF('Deal List'!Q38=0,"-",'Deal List'!Q38)</f>
        <v>-</v>
      </c>
      <c r="N39" s="131">
        <f>'Deal List'!N39</f>
        <v>0</v>
      </c>
      <c r="O39" s="98">
        <f>'Deal List'!O39</f>
        <v>0</v>
      </c>
      <c r="P39" s="98">
        <f>'Deal List'!P39</f>
        <v>0</v>
      </c>
      <c r="Q39" s="98" t="e">
        <f>'Deal List'!#REF!</f>
        <v>#REF!</v>
      </c>
      <c r="R39" s="90">
        <f>'Deal List'!R39</f>
        <v>0</v>
      </c>
      <c r="S39" s="90">
        <f>'Deal List'!S39</f>
        <v>0</v>
      </c>
      <c r="T39" s="90">
        <f>'Deal List'!T39</f>
        <v>0</v>
      </c>
      <c r="U39" s="148">
        <f>'Deal List'!U39</f>
        <v>0</v>
      </c>
    </row>
    <row r="40" spans="1:21" ht="18" customHeight="1" x14ac:dyDescent="0.2">
      <c r="A40" s="62"/>
      <c r="B40" s="149" t="str">
        <f>'Deal List'!B40</f>
        <v>Saks</v>
      </c>
      <c r="C40" s="87" t="str">
        <f>'Deal List'!C40</f>
        <v>Terry Donovan</v>
      </c>
      <c r="D40" s="87" t="str">
        <f>'Deal List'!D40</f>
        <v>Stephanie Segura</v>
      </c>
      <c r="E40" s="87" t="str">
        <f>'Deal List'!E40</f>
        <v>Mike Harris</v>
      </c>
      <c r="F40" s="87" t="str">
        <f>'Deal List'!F39</f>
        <v>-</v>
      </c>
      <c r="G40" s="87" t="str">
        <f>'Deal List'!G39</f>
        <v>-</v>
      </c>
      <c r="H40" s="87" t="str">
        <f>'Deal List'!H39</f>
        <v>-</v>
      </c>
      <c r="I40" s="87" t="str">
        <f>'Deal List'!I39</f>
        <v>-</v>
      </c>
      <c r="J40" s="87" t="str">
        <f>'Deal List'!J39</f>
        <v>-</v>
      </c>
      <c r="K40" s="87" t="str">
        <f>'Deal List'!L39</f>
        <v>-</v>
      </c>
      <c r="L40" s="87" t="str">
        <f>'Deal List'!M39</f>
        <v>-</v>
      </c>
      <c r="M40" s="220" t="str">
        <f>IF('Deal List'!Q39=0,"-",'Deal List'!Q39)</f>
        <v>-</v>
      </c>
      <c r="N40" s="131">
        <f>'Deal List'!N40</f>
        <v>0</v>
      </c>
      <c r="O40" s="98">
        <f>'Deal List'!O40</f>
        <v>0</v>
      </c>
      <c r="P40" s="98">
        <f>'Deal List'!P40</f>
        <v>0</v>
      </c>
      <c r="Q40" s="98" t="e">
        <f>'Deal List'!#REF!</f>
        <v>#REF!</v>
      </c>
      <c r="R40" s="90">
        <f>'Deal List'!R40</f>
        <v>2279682.571717829</v>
      </c>
      <c r="S40" s="90">
        <f>'Deal List'!S40</f>
        <v>-2661879</v>
      </c>
      <c r="T40" s="90">
        <f>'Deal List'!T40</f>
        <v>0</v>
      </c>
      <c r="U40" s="148">
        <f>'Deal List'!U40</f>
        <v>-382196.42828217102</v>
      </c>
    </row>
    <row r="41" spans="1:21" ht="18" customHeight="1" x14ac:dyDescent="0.2">
      <c r="A41" s="62"/>
      <c r="B41" s="149" t="str">
        <f>'Deal List'!B41</f>
        <v>Sonoco</v>
      </c>
      <c r="C41" s="87" t="str">
        <f>'Deal List'!C41</f>
        <v>Terry Donovan</v>
      </c>
      <c r="D41" s="87" t="str">
        <f>'Deal List'!D41</f>
        <v>Andy Chen</v>
      </c>
      <c r="E41" s="87" t="str">
        <f>'Deal List'!E41</f>
        <v>-</v>
      </c>
      <c r="F41" s="87" t="str">
        <f>'Deal List'!F40</f>
        <v>Whitney Fox</v>
      </c>
      <c r="G41" s="87" t="str">
        <f>'Deal List'!G40</f>
        <v>Bryan Gee</v>
      </c>
      <c r="H41" s="87" t="str">
        <f>'Deal List'!H40</f>
        <v>Mike Kim</v>
      </c>
      <c r="I41" s="87" t="str">
        <f>'Deal List'!I40</f>
        <v>Jeff Cobb</v>
      </c>
      <c r="J41" s="87" t="str">
        <f>'Deal List'!J40</f>
        <v>-</v>
      </c>
      <c r="K41" s="87" t="str">
        <f>'Deal List'!L40</f>
        <v>-</v>
      </c>
      <c r="L41" s="87" t="str">
        <f>'Deal List'!M40</f>
        <v>David Saindon</v>
      </c>
      <c r="M41" s="222" t="str">
        <f>IF('Deal List'!Q40=0,"-",'Deal List'!Q40)</f>
        <v>-</v>
      </c>
      <c r="N41" s="131">
        <f>'Deal List'!N41</f>
        <v>0</v>
      </c>
      <c r="O41" s="98">
        <f>'Deal List'!O41</f>
        <v>0</v>
      </c>
      <c r="P41" s="98">
        <f>'Deal List'!P41</f>
        <v>0</v>
      </c>
      <c r="Q41" s="98" t="e">
        <f>'Deal List'!#REF!</f>
        <v>#REF!</v>
      </c>
      <c r="R41" s="90">
        <f>'Deal List'!R41</f>
        <v>0</v>
      </c>
      <c r="S41" s="90">
        <f>'Deal List'!S41</f>
        <v>-9265142</v>
      </c>
      <c r="T41" s="90">
        <f>'Deal List'!T41</f>
        <v>0</v>
      </c>
      <c r="U41" s="148">
        <f>'Deal List'!U41</f>
        <v>-9265142</v>
      </c>
    </row>
    <row r="42" spans="1:21" ht="18" customHeight="1" x14ac:dyDescent="0.2">
      <c r="A42" s="62"/>
      <c r="B42" s="160" t="str">
        <f>'Deal List'!B42</f>
        <v>UC/CSU</v>
      </c>
      <c r="C42" s="151" t="str">
        <f>'Deal List'!C42</f>
        <v>Catherine Simoes</v>
      </c>
      <c r="D42" s="151" t="str">
        <f>'Deal List'!D42</f>
        <v>Chris Watts</v>
      </c>
      <c r="E42" s="151" t="str">
        <f>'Deal List'!E42</f>
        <v>Lamar Frazier</v>
      </c>
      <c r="F42" s="151" t="str">
        <f>'Deal List'!F42</f>
        <v>-</v>
      </c>
      <c r="G42" s="151" t="str">
        <f>'Deal List'!G42</f>
        <v>Tom Riley</v>
      </c>
      <c r="H42" s="151" t="str">
        <f>'Deal List'!H42</f>
        <v>Joe Capasso</v>
      </c>
      <c r="I42" s="151" t="str">
        <f>'Deal List'!I42</f>
        <v>-</v>
      </c>
      <c r="J42" s="151" t="str">
        <f>'Deal List'!J42</f>
        <v>Chad Corbit</v>
      </c>
      <c r="K42" s="151" t="str">
        <f>'Deal List'!L42</f>
        <v>Andy Wu</v>
      </c>
      <c r="L42" s="151" t="str">
        <f>'Deal List'!M42</f>
        <v>-</v>
      </c>
      <c r="M42" s="219" t="str">
        <f>IF('Deal List'!Q41=0,"-",'Deal List'!Q41)</f>
        <v>-</v>
      </c>
      <c r="N42" s="165">
        <f>'Deal List'!N42</f>
        <v>0</v>
      </c>
      <c r="O42" s="161">
        <f>'Deal List'!O42</f>
        <v>0</v>
      </c>
      <c r="P42" s="161">
        <f>'Deal List'!P42</f>
        <v>0</v>
      </c>
      <c r="Q42" s="161" t="e">
        <f>'Deal List'!#REF!</f>
        <v>#REF!</v>
      </c>
      <c r="R42" s="157">
        <f>'Deal List'!R42</f>
        <v>0</v>
      </c>
      <c r="S42" s="157">
        <f>'Deal List'!S42</f>
        <v>0</v>
      </c>
      <c r="T42" s="157">
        <f>'Deal List'!T42</f>
        <v>0</v>
      </c>
      <c r="U42" s="158">
        <f>'Deal List'!U42</f>
        <v>0</v>
      </c>
    </row>
    <row r="43" spans="1:21" ht="18" customHeight="1" x14ac:dyDescent="0.2">
      <c r="A43" s="62"/>
      <c r="C43" s="4"/>
      <c r="D43" s="4"/>
      <c r="E43" s="4"/>
      <c r="F43" s="4"/>
    </row>
    <row r="44" spans="1:21" ht="18" customHeight="1" x14ac:dyDescent="0.2">
      <c r="A44" s="62"/>
      <c r="C44" s="4"/>
      <c r="D44" s="4"/>
      <c r="E44" s="4"/>
      <c r="F44" s="4"/>
    </row>
    <row r="45" spans="1:21" ht="18" customHeight="1" x14ac:dyDescent="0.2">
      <c r="A45" s="62"/>
      <c r="B45" s="207" t="str">
        <f>'Deal List'!B45</f>
        <v>READY FOR REBOOK</v>
      </c>
      <c r="C45" s="208" t="str">
        <f>'Deal List'!C45</f>
        <v>REBOOK TARGET</v>
      </c>
      <c r="D45" s="4"/>
      <c r="E45" s="4"/>
      <c r="F45" s="4"/>
    </row>
    <row r="46" spans="1:21" ht="18" customHeight="1" x14ac:dyDescent="0.2">
      <c r="A46" s="62"/>
      <c r="B46" t="str">
        <f>'Deal List'!B46</f>
        <v>Starwood</v>
      </c>
      <c r="C46" s="230">
        <f>'Deal List'!C46</f>
        <v>0</v>
      </c>
      <c r="D46" s="54"/>
      <c r="E46" s="54"/>
      <c r="F46" s="54"/>
      <c r="G46" s="54"/>
      <c r="H46" s="54"/>
      <c r="I46" s="54"/>
      <c r="J46" s="54"/>
      <c r="K46" s="54"/>
      <c r="L46" s="54"/>
    </row>
    <row r="47" spans="1:21" ht="18" customHeight="1" x14ac:dyDescent="0.2">
      <c r="A47" s="62"/>
      <c r="B47" t="str">
        <f>'Deal List'!B47</f>
        <v>Suiza Foods</v>
      </c>
      <c r="C47" s="230">
        <f>'Deal List'!C47</f>
        <v>0</v>
      </c>
      <c r="D47" s="54"/>
      <c r="E47" s="54"/>
      <c r="F47" s="54"/>
      <c r="G47" s="54"/>
      <c r="H47" s="54"/>
      <c r="I47" s="54"/>
      <c r="J47" s="54"/>
      <c r="K47" s="54"/>
      <c r="L47" s="54"/>
    </row>
    <row r="48" spans="1:21" ht="18" customHeight="1" x14ac:dyDescent="0.2">
      <c r="A48" s="62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1:12" ht="18" customHeight="1" x14ac:dyDescent="0.2">
      <c r="A49" s="62"/>
      <c r="C49" s="232"/>
      <c r="D49" s="54"/>
      <c r="E49" s="54"/>
      <c r="F49" s="54"/>
      <c r="G49" s="54"/>
      <c r="H49" s="54"/>
      <c r="I49" s="54"/>
      <c r="J49" s="54"/>
      <c r="K49" s="54"/>
      <c r="L49" s="54"/>
    </row>
    <row r="50" spans="1:12" ht="18" customHeight="1" x14ac:dyDescent="0.2">
      <c r="A50" s="62"/>
      <c r="B50" s="207" t="str">
        <f>'Deal List'!B50</f>
        <v>COMPLETE</v>
      </c>
      <c r="C50" s="208" t="str">
        <f>'Deal List'!C50</f>
        <v>DATE</v>
      </c>
      <c r="D50" s="231"/>
      <c r="E50" s="54"/>
      <c r="F50" s="54"/>
      <c r="G50" s="54"/>
      <c r="H50" s="54"/>
      <c r="I50" s="54"/>
      <c r="J50" s="54"/>
      <c r="K50" s="54"/>
      <c r="L50" s="54"/>
    </row>
    <row r="51" spans="1:12" ht="18" customHeight="1" x14ac:dyDescent="0.2">
      <c r="A51" s="62"/>
      <c r="B51" t="str">
        <f>'Deal List'!B51</f>
        <v>American National Can/Rexam</v>
      </c>
      <c r="C51" s="230">
        <f>'Deal List'!C51</f>
        <v>0</v>
      </c>
      <c r="D51" s="54"/>
      <c r="E51" s="54"/>
      <c r="F51" s="54"/>
      <c r="G51" s="54"/>
      <c r="H51" s="54"/>
      <c r="I51" s="54"/>
      <c r="J51" s="54"/>
      <c r="K51" s="54"/>
      <c r="L51" s="54"/>
    </row>
    <row r="52" spans="1:12" ht="18" customHeight="1" x14ac:dyDescent="0.2">
      <c r="A52" s="62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spans="1:12" ht="18" customHeight="1" x14ac:dyDescent="0.2">
      <c r="A53" s="62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2" ht="18" customHeight="1" x14ac:dyDescent="0.2">
      <c r="A54" s="62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spans="1:12" ht="18" customHeight="1" x14ac:dyDescent="0.2">
      <c r="A55" s="62"/>
      <c r="B55" s="3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spans="1:12" ht="18" customHeight="1" x14ac:dyDescent="0.2">
      <c r="A56" s="62"/>
      <c r="B56" s="3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spans="1:12" ht="18" customHeight="1" x14ac:dyDescent="0.2">
      <c r="A57" s="62"/>
      <c r="B57" s="3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spans="1:12" ht="18" customHeight="1" x14ac:dyDescent="0.2">
      <c r="A58" s="62"/>
      <c r="B58" s="3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12" ht="18" customHeight="1" x14ac:dyDescent="0.2">
      <c r="A59" s="62"/>
      <c r="B59" s="3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1:12" ht="18" customHeight="1" x14ac:dyDescent="0.2">
      <c r="A60" s="62"/>
      <c r="B60" s="3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spans="1:12" ht="18" customHeight="1" x14ac:dyDescent="0.2">
      <c r="A61" s="62"/>
      <c r="B61" s="3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spans="1:12" ht="18" customHeight="1" x14ac:dyDescent="0.2">
      <c r="A62" s="62"/>
      <c r="B62" s="3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ht="18" customHeight="1" x14ac:dyDescent="0.2">
      <c r="A63" s="62"/>
      <c r="B63" s="3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spans="1:12" ht="18" customHeight="1" x14ac:dyDescent="0.2">
      <c r="A64" s="62"/>
      <c r="B64" s="3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spans="1:12" ht="18" customHeight="1" x14ac:dyDescent="0.2">
      <c r="A65" s="62"/>
      <c r="B65" s="3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spans="1:12" ht="18" customHeight="1" x14ac:dyDescent="0.2">
      <c r="A66" s="62"/>
      <c r="B66" s="3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spans="1:12" ht="18" customHeight="1" x14ac:dyDescent="0.2">
      <c r="A67" s="62"/>
      <c r="B67" s="3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spans="1:12" ht="18" customHeight="1" x14ac:dyDescent="0.2">
      <c r="A68" s="62"/>
      <c r="B68" s="3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ht="18" customHeight="1" x14ac:dyDescent="0.2">
      <c r="A69" s="62"/>
      <c r="B69" s="3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ht="18" customHeight="1" x14ac:dyDescent="0.2">
      <c r="A70" s="62"/>
      <c r="B70" s="3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spans="1:12" ht="18" customHeight="1" x14ac:dyDescent="0.2">
      <c r="A71" s="62"/>
      <c r="B71" s="3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spans="1:12" ht="18" customHeight="1" x14ac:dyDescent="0.2">
      <c r="A72" s="62"/>
      <c r="B72" s="3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ht="18" customHeight="1" x14ac:dyDescent="0.2">
      <c r="A73" s="62"/>
      <c r="B73" s="3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ht="18" customHeight="1" x14ac:dyDescent="0.2">
      <c r="A74" s="62"/>
      <c r="B74" s="3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spans="1:12" ht="18" customHeight="1" x14ac:dyDescent="0.2">
      <c r="A75" s="62"/>
      <c r="B75" s="3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spans="1:12" ht="18" customHeight="1" x14ac:dyDescent="0.2">
      <c r="A76" s="62"/>
      <c r="B76" s="3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spans="1:12" ht="18" customHeight="1" x14ac:dyDescent="0.2">
      <c r="A77" s="62"/>
      <c r="B77" s="3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spans="1:12" ht="18" customHeight="1" x14ac:dyDescent="0.2">
      <c r="A78" s="62"/>
      <c r="B78" s="3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ht="18" customHeight="1" x14ac:dyDescent="0.2">
      <c r="A79" s="62"/>
      <c r="B79" s="3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ht="18" customHeight="1" x14ac:dyDescent="0.2">
      <c r="A80" s="62"/>
      <c r="B80" s="3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spans="1:12" ht="18" customHeight="1" x14ac:dyDescent="0.2">
      <c r="A81" s="62"/>
      <c r="B81" s="3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1:12" ht="18" customHeight="1" x14ac:dyDescent="0.2">
      <c r="A82" s="62"/>
      <c r="B82" s="3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1:12" ht="18" customHeight="1" x14ac:dyDescent="0.2">
      <c r="A83" s="62"/>
      <c r="B83" s="3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ht="18" customHeight="1" x14ac:dyDescent="0.2">
      <c r="A84" s="62"/>
      <c r="B84" s="3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ht="18" customHeight="1" x14ac:dyDescent="0.2">
      <c r="A85" s="62"/>
      <c r="B85" s="3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spans="1:12" ht="18" customHeight="1" x14ac:dyDescent="0.2">
      <c r="A86" s="62"/>
      <c r="B86" s="3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spans="1:12" ht="18" customHeight="1" x14ac:dyDescent="0.2">
      <c r="A87" s="62"/>
      <c r="B87" s="3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spans="1:12" ht="18" customHeight="1" x14ac:dyDescent="0.2">
      <c r="A88" s="62"/>
      <c r="B88" s="3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ht="18" customHeight="1" x14ac:dyDescent="0.2">
      <c r="A89" s="62"/>
      <c r="B89" s="3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ht="18" customHeight="1" x14ac:dyDescent="0.2">
      <c r="A90" s="62"/>
      <c r="B90" s="3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spans="1:12" ht="18" customHeight="1" x14ac:dyDescent="0.2">
      <c r="A91" s="62"/>
      <c r="B91" s="3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spans="1:12" ht="18" customHeight="1" x14ac:dyDescent="0.2">
      <c r="A92" s="62"/>
      <c r="B92" s="3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spans="1:12" ht="18" customHeight="1" x14ac:dyDescent="0.2">
      <c r="A93" s="62"/>
      <c r="B93" s="3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spans="1:12" ht="18" customHeight="1" x14ac:dyDescent="0.2">
      <c r="A94" s="62"/>
      <c r="B94" s="3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spans="1:12" ht="18" customHeight="1" x14ac:dyDescent="0.2">
      <c r="A95" s="62"/>
      <c r="B95" s="3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spans="1:12" ht="18" customHeight="1" x14ac:dyDescent="0.2">
      <c r="A96" s="62"/>
      <c r="B96" s="3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spans="1:12" ht="18" customHeight="1" x14ac:dyDescent="0.2">
      <c r="A97" s="62"/>
      <c r="B97" s="3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spans="1:12" ht="18" customHeight="1" x14ac:dyDescent="0.2">
      <c r="A98" s="62"/>
      <c r="B98" s="3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ht="18" customHeight="1" x14ac:dyDescent="0.2">
      <c r="A99" s="62"/>
      <c r="B99" s="3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ht="18" customHeight="1" x14ac:dyDescent="0.2">
      <c r="A100" s="62"/>
      <c r="B100" s="3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1:12" ht="18" customHeight="1" x14ac:dyDescent="0.2">
      <c r="A101" s="62"/>
      <c r="B101" s="3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spans="1:12" ht="18" customHeight="1" x14ac:dyDescent="0.2">
      <c r="A102" s="62"/>
      <c r="B102" s="3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spans="1:12" ht="18" customHeight="1" x14ac:dyDescent="0.2">
      <c r="A103" s="62"/>
      <c r="B103" s="3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spans="1:12" ht="18" customHeight="1" x14ac:dyDescent="0.2">
      <c r="A104" s="62"/>
      <c r="B104" s="3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spans="1:12" ht="18" customHeight="1" x14ac:dyDescent="0.2">
      <c r="A105" s="62"/>
      <c r="B105" s="3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spans="1:12" ht="18" customHeight="1" x14ac:dyDescent="0.2">
      <c r="A106" s="62"/>
      <c r="B106" s="3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spans="1:12" ht="18" customHeight="1" x14ac:dyDescent="0.2">
      <c r="A107" s="62"/>
      <c r="B107" s="3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spans="1:12" ht="18" customHeight="1" x14ac:dyDescent="0.2">
      <c r="A108" s="62"/>
      <c r="B108" s="3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spans="1:12" ht="18" customHeight="1" x14ac:dyDescent="0.2">
      <c r="A109" s="62"/>
      <c r="B109" s="3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spans="1:12" ht="18" customHeight="1" x14ac:dyDescent="0.2">
      <c r="A110" s="62"/>
      <c r="B110" s="3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spans="1:12" ht="18" customHeight="1" x14ac:dyDescent="0.2">
      <c r="A111" s="62"/>
      <c r="B111" s="3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spans="1:12" ht="18" customHeight="1" x14ac:dyDescent="0.2">
      <c r="A112" s="62"/>
      <c r="B112" s="3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spans="1:17" ht="18" customHeight="1" x14ac:dyDescent="0.2">
      <c r="A113" s="62"/>
      <c r="B113" s="3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spans="1:17" ht="18" customHeight="1" x14ac:dyDescent="0.2">
      <c r="A114" s="62"/>
      <c r="B114" s="3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spans="1:17" ht="18" customHeight="1" x14ac:dyDescent="0.2">
      <c r="A115" s="62"/>
      <c r="B115" s="3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spans="1:17" ht="18" customHeight="1" x14ac:dyDescent="0.2">
      <c r="A116" s="62"/>
      <c r="B116" s="3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spans="1:17" ht="18" customHeight="1" x14ac:dyDescent="0.2">
      <c r="A117" s="62"/>
      <c r="B117" s="3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spans="1:17" ht="18" customHeight="1" x14ac:dyDescent="0.2">
      <c r="A118" s="62"/>
      <c r="B118" s="3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spans="1:17" ht="18" customHeight="1" x14ac:dyDescent="0.2">
      <c r="A119" s="62"/>
      <c r="B119" s="3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spans="1:17" ht="18" customHeight="1" x14ac:dyDescent="0.2">
      <c r="A120" s="62"/>
      <c r="B120" s="3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spans="1:17" ht="18" customHeight="1" x14ac:dyDescent="0.2">
      <c r="A121" s="62"/>
      <c r="B121" s="3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spans="1:17" ht="18" customHeight="1" x14ac:dyDescent="0.2">
      <c r="A122" s="62"/>
      <c r="B122" s="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4"/>
    </row>
    <row r="123" spans="1:17" ht="18" customHeight="1" x14ac:dyDescent="0.2">
      <c r="A123" s="62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4"/>
      <c r="N123" s="4"/>
      <c r="O123" s="4"/>
      <c r="P123" s="4"/>
      <c r="Q123" s="4"/>
    </row>
    <row r="124" spans="1:17" ht="18" customHeight="1" x14ac:dyDescent="0.2">
      <c r="A124" s="6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18" customHeight="1" x14ac:dyDescent="0.2">
      <c r="A125" s="62"/>
      <c r="C125" s="4"/>
      <c r="D125" s="4"/>
      <c r="E125" s="4"/>
      <c r="F125" s="4"/>
      <c r="G125" s="4"/>
      <c r="H125" s="4"/>
      <c r="I125" s="4"/>
      <c r="J125" s="9" t="s">
        <v>239</v>
      </c>
      <c r="K125" s="4"/>
      <c r="L125" s="4"/>
      <c r="M125" s="4"/>
      <c r="N125" s="4"/>
      <c r="O125" s="4"/>
      <c r="P125" s="4"/>
      <c r="Q125" s="4"/>
    </row>
    <row r="126" spans="1:17" ht="18" customHeight="1" x14ac:dyDescent="0.2">
      <c r="A126" s="6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18" customHeight="1" x14ac:dyDescent="0.2">
      <c r="A127" s="62"/>
      <c r="C127" s="4"/>
      <c r="D127" s="4"/>
      <c r="E127" s="4"/>
      <c r="F127" s="4"/>
      <c r="G127" s="4"/>
      <c r="H127" s="4"/>
      <c r="I127" s="4"/>
      <c r="J127" s="44" t="s">
        <v>241</v>
      </c>
      <c r="M127" s="4"/>
      <c r="N127" s="4"/>
      <c r="O127" s="4"/>
      <c r="P127" s="4"/>
      <c r="Q127" s="4"/>
    </row>
    <row r="128" spans="1:17" ht="18" customHeight="1" x14ac:dyDescent="0.2">
      <c r="A128" s="6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4"/>
      <c r="O128" s="4"/>
      <c r="P128" s="4"/>
      <c r="Q128" s="4"/>
    </row>
    <row r="129" spans="1:12" ht="18" customHeight="1" x14ac:dyDescent="0.2">
      <c r="A129" s="62"/>
      <c r="B129" s="9"/>
      <c r="C129" s="9"/>
      <c r="D129" s="9"/>
      <c r="E129" s="9"/>
      <c r="F129" s="9"/>
      <c r="G129" s="20"/>
      <c r="H129" s="20"/>
      <c r="I129" s="20"/>
      <c r="J129" s="20"/>
      <c r="K129" s="20"/>
      <c r="L129" s="20"/>
    </row>
    <row r="130" spans="1:12" ht="18" customHeight="1" x14ac:dyDescent="0.2">
      <c r="A130" s="62"/>
      <c r="B130" s="45" t="s">
        <v>236</v>
      </c>
      <c r="C130" s="20" t="s">
        <v>242</v>
      </c>
      <c r="D130" s="20"/>
      <c r="E130" s="20"/>
      <c r="F130" s="45"/>
      <c r="H130" s="20"/>
      <c r="I130" s="20"/>
      <c r="J130" s="20"/>
      <c r="K130" s="20"/>
      <c r="L130" s="20"/>
    </row>
    <row r="131" spans="1:12" ht="18" customHeight="1" x14ac:dyDescent="0.2">
      <c r="A131" s="62"/>
      <c r="B131" s="45" t="s">
        <v>238</v>
      </c>
      <c r="C131" s="20" t="s">
        <v>243</v>
      </c>
      <c r="D131" s="20"/>
      <c r="E131" s="20"/>
      <c r="F131" s="45"/>
      <c r="G131" s="8"/>
      <c r="H131" s="20"/>
      <c r="I131" s="20"/>
      <c r="J131" s="20"/>
      <c r="K131" s="20"/>
      <c r="L131" s="20"/>
    </row>
    <row r="132" spans="1:12" ht="18" customHeight="1" x14ac:dyDescent="0.2">
      <c r="A132" s="62"/>
      <c r="B132" s="45" t="s">
        <v>237</v>
      </c>
      <c r="C132" s="20" t="s">
        <v>244</v>
      </c>
      <c r="D132" s="20"/>
      <c r="E132" s="20"/>
      <c r="F132" s="45"/>
      <c r="H132" s="20"/>
      <c r="I132" s="20"/>
      <c r="J132" s="20"/>
      <c r="K132" s="20"/>
      <c r="L132" s="20"/>
    </row>
    <row r="133" spans="1:12" x14ac:dyDescent="0.2">
      <c r="G133" s="20"/>
      <c r="H133" s="20"/>
      <c r="I133" s="20"/>
      <c r="J133" s="20"/>
      <c r="K133" s="20"/>
      <c r="L133" s="20"/>
    </row>
    <row r="134" spans="1:12" x14ac:dyDescent="0.2">
      <c r="G134" s="20"/>
      <c r="H134" s="20"/>
      <c r="I134" s="20"/>
      <c r="J134" s="20"/>
      <c r="K134" s="20"/>
      <c r="L134" s="20"/>
    </row>
    <row r="135" spans="1:12" x14ac:dyDescent="0.2">
      <c r="G135" s="20"/>
      <c r="H135" s="20"/>
      <c r="I135" s="20"/>
      <c r="J135" s="20"/>
      <c r="K135" s="20"/>
      <c r="L135" s="20"/>
    </row>
    <row r="136" spans="1:12" x14ac:dyDescent="0.2">
      <c r="G136" s="20"/>
      <c r="H136" s="20"/>
      <c r="I136" s="20"/>
      <c r="J136" s="20"/>
      <c r="K136" s="20"/>
      <c r="L136" s="20"/>
    </row>
    <row r="137" spans="1:12" x14ac:dyDescent="0.2">
      <c r="G137" s="20"/>
      <c r="H137" s="20"/>
      <c r="I137" s="20"/>
      <c r="J137" s="20"/>
      <c r="K137" s="20"/>
      <c r="L137" s="20"/>
    </row>
    <row r="138" spans="1:12" x14ac:dyDescent="0.2">
      <c r="G138" s="20"/>
      <c r="H138" s="20"/>
      <c r="I138" s="20"/>
      <c r="J138" s="20"/>
      <c r="K138" s="20"/>
      <c r="L138" s="20"/>
    </row>
    <row r="139" spans="1:12" x14ac:dyDescent="0.2">
      <c r="G139" s="20"/>
      <c r="H139" s="20"/>
      <c r="I139" s="20"/>
      <c r="J139" s="20"/>
      <c r="K139" s="20"/>
      <c r="L139" s="20"/>
    </row>
    <row r="140" spans="1:12" x14ac:dyDescent="0.2">
      <c r="G140" s="20"/>
      <c r="H140" s="20"/>
      <c r="I140" s="20"/>
      <c r="J140" s="20"/>
      <c r="K140" s="20"/>
      <c r="L140" s="20"/>
    </row>
    <row r="141" spans="1:12" x14ac:dyDescent="0.2">
      <c r="G141" s="20"/>
      <c r="H141" s="20"/>
      <c r="I141" s="20"/>
      <c r="J141" s="20"/>
      <c r="K141" s="20"/>
      <c r="L141" s="20"/>
    </row>
    <row r="142" spans="1:12" x14ac:dyDescent="0.2">
      <c r="G142" s="20"/>
      <c r="H142" s="20"/>
      <c r="I142" s="20"/>
      <c r="J142" s="20"/>
      <c r="K142" s="20"/>
      <c r="L142" s="20"/>
    </row>
    <row r="143" spans="1:12" x14ac:dyDescent="0.2">
      <c r="G143" s="20"/>
      <c r="H143" s="20"/>
      <c r="I143" s="20"/>
      <c r="J143" s="20"/>
      <c r="K143" s="20"/>
      <c r="L143" s="20"/>
    </row>
    <row r="144" spans="1:12" x14ac:dyDescent="0.2">
      <c r="G144" s="20"/>
      <c r="H144" s="20"/>
      <c r="I144" s="20"/>
      <c r="J144" s="20"/>
      <c r="K144" s="20"/>
      <c r="L144" s="20"/>
    </row>
    <row r="145" spans="7:12" x14ac:dyDescent="0.2">
      <c r="G145" s="20"/>
      <c r="H145" s="20"/>
      <c r="I145" s="20"/>
      <c r="J145" s="20"/>
      <c r="K145" s="20"/>
      <c r="L145" s="20"/>
    </row>
    <row r="146" spans="7:12" x14ac:dyDescent="0.2">
      <c r="G146" s="20"/>
      <c r="H146" s="20"/>
      <c r="I146" s="20"/>
      <c r="J146" s="20"/>
      <c r="K146" s="20"/>
      <c r="L146" s="20"/>
    </row>
    <row r="147" spans="7:12" x14ac:dyDescent="0.2">
      <c r="G147" s="20"/>
      <c r="H147" s="20"/>
      <c r="I147" s="20"/>
      <c r="J147" s="20"/>
      <c r="K147" s="20"/>
      <c r="L147" s="20"/>
    </row>
    <row r="148" spans="7:12" x14ac:dyDescent="0.2">
      <c r="G148" s="20"/>
      <c r="H148" s="20"/>
      <c r="I148" s="20"/>
      <c r="J148" s="20"/>
      <c r="K148" s="20"/>
      <c r="L148" s="20"/>
    </row>
    <row r="149" spans="7:12" x14ac:dyDescent="0.2">
      <c r="G149" s="20"/>
      <c r="H149" s="20"/>
      <c r="I149" s="20"/>
      <c r="J149" s="20"/>
      <c r="K149" s="20"/>
      <c r="L149" s="20"/>
    </row>
    <row r="150" spans="7:12" x14ac:dyDescent="0.2">
      <c r="G150" s="20"/>
      <c r="H150" s="20"/>
      <c r="I150" s="20"/>
      <c r="J150" s="20"/>
      <c r="K150" s="20"/>
      <c r="L150" s="20"/>
    </row>
    <row r="151" spans="7:12" x14ac:dyDescent="0.2">
      <c r="G151" s="20"/>
      <c r="H151" s="20"/>
      <c r="I151" s="20"/>
      <c r="J151" s="20"/>
      <c r="K151" s="20"/>
      <c r="L151" s="20"/>
    </row>
    <row r="152" spans="7:12" x14ac:dyDescent="0.2">
      <c r="G152" s="20"/>
      <c r="H152" s="20"/>
      <c r="I152" s="20"/>
      <c r="J152" s="20"/>
      <c r="K152" s="20"/>
      <c r="L152" s="20"/>
    </row>
    <row r="153" spans="7:12" x14ac:dyDescent="0.2">
      <c r="G153" s="20"/>
      <c r="H153" s="20"/>
      <c r="I153" s="20"/>
      <c r="J153" s="20"/>
      <c r="K153" s="20"/>
      <c r="L153" s="20"/>
    </row>
    <row r="154" spans="7:12" x14ac:dyDescent="0.2">
      <c r="G154" s="20"/>
      <c r="H154" s="20"/>
      <c r="I154" s="20"/>
      <c r="J154" s="20"/>
      <c r="K154" s="20"/>
      <c r="L154" s="20"/>
    </row>
    <row r="155" spans="7:12" x14ac:dyDescent="0.2">
      <c r="G155" s="20"/>
      <c r="H155" s="20"/>
      <c r="I155" s="20"/>
      <c r="J155" s="20"/>
      <c r="K155" s="20"/>
      <c r="L155" s="20"/>
    </row>
    <row r="156" spans="7:12" x14ac:dyDescent="0.2">
      <c r="G156" s="20"/>
      <c r="H156" s="20"/>
      <c r="I156" s="20"/>
      <c r="J156" s="20"/>
      <c r="K156" s="20"/>
      <c r="L156" s="20"/>
    </row>
    <row r="157" spans="7:12" x14ac:dyDescent="0.2">
      <c r="G157" s="20"/>
      <c r="H157" s="20"/>
      <c r="I157" s="20"/>
      <c r="J157" s="20"/>
      <c r="K157" s="20"/>
      <c r="L157" s="20"/>
    </row>
    <row r="158" spans="7:12" x14ac:dyDescent="0.2">
      <c r="G158" s="20"/>
      <c r="H158" s="20"/>
      <c r="I158" s="20"/>
      <c r="J158" s="20"/>
      <c r="K158" s="20"/>
      <c r="L158" s="20"/>
    </row>
    <row r="159" spans="7:12" x14ac:dyDescent="0.2">
      <c r="G159" s="20"/>
      <c r="H159" s="20"/>
      <c r="I159" s="20"/>
      <c r="J159" s="20"/>
      <c r="K159" s="20"/>
      <c r="L159" s="20"/>
    </row>
    <row r="160" spans="7:12" x14ac:dyDescent="0.2">
      <c r="G160" s="20"/>
      <c r="H160" s="20"/>
      <c r="I160" s="20"/>
      <c r="J160" s="20"/>
      <c r="K160" s="20"/>
      <c r="L160" s="20"/>
    </row>
    <row r="161" spans="7:12" x14ac:dyDescent="0.2">
      <c r="G161" s="20"/>
      <c r="H161" s="20"/>
      <c r="I161" s="20"/>
      <c r="J161" s="20"/>
      <c r="K161" s="20"/>
      <c r="L161" s="20"/>
    </row>
    <row r="162" spans="7:12" x14ac:dyDescent="0.2">
      <c r="G162" s="20"/>
      <c r="H162" s="20"/>
      <c r="I162" s="20"/>
      <c r="J162" s="20"/>
      <c r="K162" s="20"/>
      <c r="L162" s="20"/>
    </row>
    <row r="163" spans="7:12" x14ac:dyDescent="0.2">
      <c r="G163" s="20"/>
      <c r="H163" s="20"/>
      <c r="I163" s="20"/>
      <c r="J163" s="20"/>
      <c r="K163" s="20"/>
      <c r="L163" s="20"/>
    </row>
    <row r="164" spans="7:12" x14ac:dyDescent="0.2">
      <c r="G164" s="20"/>
      <c r="H164" s="20"/>
      <c r="I164" s="20"/>
      <c r="J164" s="20"/>
      <c r="K164" s="20"/>
      <c r="L164" s="20"/>
    </row>
    <row r="165" spans="7:12" x14ac:dyDescent="0.2">
      <c r="G165" s="20"/>
      <c r="H165" s="20"/>
      <c r="I165" s="20"/>
      <c r="J165" s="20"/>
      <c r="K165" s="20"/>
      <c r="L165" s="20"/>
    </row>
    <row r="166" spans="7:12" x14ac:dyDescent="0.2">
      <c r="G166" s="20"/>
      <c r="H166" s="20"/>
      <c r="I166" s="20"/>
      <c r="J166" s="20"/>
      <c r="K166" s="20"/>
      <c r="L166" s="20"/>
    </row>
    <row r="167" spans="7:12" x14ac:dyDescent="0.2">
      <c r="G167" s="20"/>
      <c r="H167" s="20"/>
      <c r="I167" s="20"/>
      <c r="J167" s="20"/>
      <c r="K167" s="20"/>
      <c r="L167" s="20"/>
    </row>
    <row r="168" spans="7:12" x14ac:dyDescent="0.2">
      <c r="G168" s="20"/>
      <c r="H168" s="20"/>
      <c r="I168" s="20"/>
      <c r="J168" s="20"/>
      <c r="K168" s="20"/>
      <c r="L168" s="20"/>
    </row>
    <row r="169" spans="7:12" x14ac:dyDescent="0.2">
      <c r="G169" s="20"/>
      <c r="H169" s="20"/>
      <c r="I169" s="20"/>
      <c r="J169" s="20"/>
      <c r="K169" s="20"/>
      <c r="L169" s="20"/>
    </row>
    <row r="170" spans="7:12" x14ac:dyDescent="0.2">
      <c r="G170" s="20"/>
      <c r="H170" s="20"/>
      <c r="I170" s="20"/>
      <c r="J170" s="20"/>
      <c r="K170" s="20"/>
      <c r="L170" s="20"/>
    </row>
    <row r="171" spans="7:12" x14ac:dyDescent="0.2">
      <c r="G171" s="20"/>
      <c r="H171" s="20"/>
      <c r="I171" s="20"/>
      <c r="J171" s="20"/>
      <c r="K171" s="20"/>
      <c r="L171" s="20"/>
    </row>
    <row r="172" spans="7:12" x14ac:dyDescent="0.2">
      <c r="G172" s="20"/>
      <c r="H172" s="20"/>
      <c r="I172" s="20"/>
      <c r="J172" s="20"/>
      <c r="K172" s="20"/>
      <c r="L172" s="20"/>
    </row>
    <row r="173" spans="7:12" x14ac:dyDescent="0.2">
      <c r="G173" s="20"/>
      <c r="H173" s="20"/>
      <c r="I173" s="20"/>
      <c r="J173" s="20"/>
      <c r="K173" s="20"/>
      <c r="L173" s="20"/>
    </row>
    <row r="174" spans="7:12" x14ac:dyDescent="0.2">
      <c r="G174" s="20"/>
      <c r="H174" s="20"/>
      <c r="I174" s="20"/>
      <c r="J174" s="20"/>
      <c r="K174" s="20"/>
      <c r="L174" s="20"/>
    </row>
    <row r="175" spans="7:12" x14ac:dyDescent="0.2">
      <c r="G175" s="20"/>
      <c r="H175" s="20"/>
      <c r="I175" s="20"/>
      <c r="J175" s="20"/>
      <c r="K175" s="20"/>
      <c r="L175" s="20"/>
    </row>
    <row r="176" spans="7:12" x14ac:dyDescent="0.2">
      <c r="G176" s="20"/>
      <c r="H176" s="20"/>
      <c r="I176" s="20"/>
      <c r="J176" s="20"/>
      <c r="K176" s="20"/>
      <c r="L176" s="20"/>
    </row>
    <row r="177" spans="7:12" x14ac:dyDescent="0.2">
      <c r="G177" s="20"/>
      <c r="H177" s="20"/>
      <c r="I177" s="20"/>
      <c r="J177" s="20"/>
      <c r="K177" s="20"/>
      <c r="L177" s="20"/>
    </row>
    <row r="178" spans="7:12" x14ac:dyDescent="0.2">
      <c r="G178" s="20"/>
      <c r="H178" s="20"/>
      <c r="I178" s="20"/>
      <c r="J178" s="20"/>
      <c r="K178" s="20"/>
      <c r="L178" s="20"/>
    </row>
    <row r="179" spans="7:12" x14ac:dyDescent="0.2">
      <c r="G179" s="20"/>
      <c r="H179" s="20"/>
      <c r="I179" s="20"/>
      <c r="J179" s="20"/>
      <c r="K179" s="20"/>
      <c r="L179" s="20"/>
    </row>
    <row r="180" spans="7:12" x14ac:dyDescent="0.2">
      <c r="G180" s="20"/>
      <c r="H180" s="20"/>
      <c r="I180" s="20"/>
      <c r="J180" s="20"/>
      <c r="K180" s="20"/>
      <c r="L180" s="20"/>
    </row>
    <row r="181" spans="7:12" x14ac:dyDescent="0.2">
      <c r="G181" s="20"/>
      <c r="H181" s="20"/>
      <c r="I181" s="20"/>
      <c r="J181" s="20"/>
      <c r="K181" s="20"/>
      <c r="L181" s="20"/>
    </row>
    <row r="182" spans="7:12" x14ac:dyDescent="0.2">
      <c r="G182" s="20"/>
      <c r="H182" s="20"/>
      <c r="I182" s="20"/>
      <c r="J182" s="20"/>
      <c r="K182" s="20"/>
      <c r="L182" s="20"/>
    </row>
    <row r="183" spans="7:12" x14ac:dyDescent="0.2">
      <c r="G183" s="20"/>
      <c r="H183" s="20"/>
      <c r="I183" s="20"/>
      <c r="J183" s="20"/>
      <c r="K183" s="20"/>
      <c r="L183" s="20"/>
    </row>
    <row r="184" spans="7:12" x14ac:dyDescent="0.2">
      <c r="G184" s="20"/>
      <c r="H184" s="20"/>
      <c r="I184" s="20"/>
      <c r="J184" s="20"/>
      <c r="K184" s="20"/>
      <c r="L184" s="20"/>
    </row>
    <row r="185" spans="7:12" x14ac:dyDescent="0.2">
      <c r="G185" s="20"/>
      <c r="H185" s="20"/>
      <c r="I185" s="20"/>
      <c r="J185" s="20"/>
      <c r="K185" s="20"/>
      <c r="L185" s="20"/>
    </row>
    <row r="186" spans="7:12" x14ac:dyDescent="0.2">
      <c r="G186" s="20"/>
      <c r="H186" s="20"/>
      <c r="I186" s="20"/>
      <c r="J186" s="20"/>
      <c r="K186" s="20"/>
      <c r="L186" s="20"/>
    </row>
    <row r="187" spans="7:12" x14ac:dyDescent="0.2">
      <c r="G187" s="20"/>
      <c r="H187" s="20"/>
      <c r="I187" s="20"/>
      <c r="J187" s="20"/>
      <c r="K187" s="20"/>
      <c r="L187" s="20"/>
    </row>
    <row r="188" spans="7:12" x14ac:dyDescent="0.2">
      <c r="G188" s="20"/>
      <c r="H188" s="20"/>
      <c r="I188" s="20"/>
      <c r="J188" s="20"/>
      <c r="K188" s="20"/>
      <c r="L188" s="20"/>
    </row>
    <row r="189" spans="7:12" x14ac:dyDescent="0.2">
      <c r="G189" s="20"/>
      <c r="H189" s="20"/>
      <c r="I189" s="20"/>
      <c r="J189" s="20"/>
      <c r="K189" s="20"/>
      <c r="L189" s="20"/>
    </row>
    <row r="190" spans="7:12" x14ac:dyDescent="0.2">
      <c r="G190" s="20"/>
      <c r="H190" s="20"/>
      <c r="I190" s="20"/>
      <c r="J190" s="20"/>
      <c r="K190" s="20"/>
      <c r="L190" s="20"/>
    </row>
    <row r="191" spans="7:12" x14ac:dyDescent="0.2">
      <c r="G191" s="20"/>
      <c r="H191" s="20"/>
      <c r="I191" s="20"/>
      <c r="J191" s="20"/>
      <c r="K191" s="20"/>
      <c r="L191" s="20"/>
    </row>
    <row r="192" spans="7:12" x14ac:dyDescent="0.2">
      <c r="G192" s="20"/>
      <c r="H192" s="20"/>
      <c r="I192" s="20"/>
      <c r="J192" s="20"/>
      <c r="K192" s="20"/>
      <c r="L192" s="20"/>
    </row>
    <row r="193" spans="7:12" x14ac:dyDescent="0.2">
      <c r="G193" s="20"/>
      <c r="H193" s="20"/>
      <c r="I193" s="20"/>
      <c r="J193" s="20"/>
      <c r="K193" s="20"/>
      <c r="L193" s="20"/>
    </row>
    <row r="194" spans="7:12" x14ac:dyDescent="0.2">
      <c r="G194" s="20"/>
      <c r="H194" s="20"/>
      <c r="I194" s="20"/>
      <c r="J194" s="20"/>
      <c r="K194" s="20"/>
      <c r="L194" s="20"/>
    </row>
    <row r="195" spans="7:12" x14ac:dyDescent="0.2">
      <c r="G195" s="20"/>
      <c r="H195" s="20"/>
      <c r="I195" s="20"/>
      <c r="J195" s="20"/>
      <c r="K195" s="20"/>
      <c r="L195" s="20"/>
    </row>
    <row r="196" spans="7:12" x14ac:dyDescent="0.2">
      <c r="G196" s="20"/>
      <c r="H196" s="20"/>
      <c r="I196" s="20"/>
      <c r="J196" s="20"/>
      <c r="K196" s="20"/>
      <c r="L196" s="20"/>
    </row>
    <row r="197" spans="7:12" x14ac:dyDescent="0.2">
      <c r="G197" s="20"/>
      <c r="H197" s="20"/>
      <c r="I197" s="20"/>
      <c r="J197" s="20"/>
      <c r="K197" s="20"/>
      <c r="L197" s="20"/>
    </row>
    <row r="198" spans="7:12" x14ac:dyDescent="0.2">
      <c r="G198" s="20"/>
      <c r="H198" s="20"/>
      <c r="I198" s="20"/>
      <c r="J198" s="20"/>
      <c r="K198" s="20"/>
      <c r="L198" s="20"/>
    </row>
    <row r="199" spans="7:12" x14ac:dyDescent="0.2">
      <c r="G199" s="20"/>
      <c r="H199" s="20"/>
      <c r="I199" s="20"/>
      <c r="J199" s="20"/>
      <c r="K199" s="20"/>
      <c r="L199" s="20"/>
    </row>
    <row r="200" spans="7:12" x14ac:dyDescent="0.2">
      <c r="G200" s="20"/>
      <c r="H200" s="20"/>
      <c r="I200" s="20"/>
      <c r="J200" s="20"/>
      <c r="K200" s="20"/>
      <c r="L200" s="20"/>
    </row>
    <row r="201" spans="7:12" x14ac:dyDescent="0.2">
      <c r="G201" s="20"/>
      <c r="H201" s="20"/>
      <c r="I201" s="20"/>
      <c r="J201" s="20"/>
      <c r="K201" s="20"/>
      <c r="L201" s="20"/>
    </row>
    <row r="202" spans="7:12" x14ac:dyDescent="0.2">
      <c r="G202" s="20"/>
      <c r="H202" s="20"/>
      <c r="I202" s="20"/>
      <c r="J202" s="20"/>
      <c r="K202" s="20"/>
      <c r="L202" s="20"/>
    </row>
    <row r="203" spans="7:12" x14ac:dyDescent="0.2">
      <c r="G203" s="20"/>
      <c r="H203" s="20"/>
      <c r="I203" s="20"/>
      <c r="J203" s="20"/>
      <c r="K203" s="20"/>
      <c r="L203" s="20"/>
    </row>
    <row r="204" spans="7:12" x14ac:dyDescent="0.2">
      <c r="G204" s="20"/>
      <c r="H204" s="20"/>
      <c r="I204" s="20"/>
      <c r="J204" s="20"/>
      <c r="K204" s="20"/>
      <c r="L204" s="20"/>
    </row>
    <row r="205" spans="7:12" x14ac:dyDescent="0.2">
      <c r="G205" s="20"/>
      <c r="H205" s="20"/>
      <c r="I205" s="20"/>
      <c r="J205" s="20"/>
      <c r="K205" s="20"/>
      <c r="L205" s="20"/>
    </row>
    <row r="206" spans="7:12" x14ac:dyDescent="0.2">
      <c r="G206" s="20"/>
      <c r="H206" s="20"/>
      <c r="I206" s="20"/>
      <c r="J206" s="20"/>
      <c r="K206" s="20"/>
      <c r="L206" s="20"/>
    </row>
    <row r="207" spans="7:12" x14ac:dyDescent="0.2">
      <c r="G207" s="20"/>
      <c r="H207" s="20"/>
      <c r="I207" s="20"/>
      <c r="J207" s="20"/>
      <c r="K207" s="20"/>
      <c r="L207" s="20"/>
    </row>
    <row r="208" spans="7:12" x14ac:dyDescent="0.2">
      <c r="G208" s="20"/>
      <c r="H208" s="20"/>
      <c r="I208" s="20"/>
      <c r="J208" s="20"/>
      <c r="K208" s="20"/>
      <c r="L208" s="20"/>
    </row>
    <row r="209" spans="7:12" x14ac:dyDescent="0.2">
      <c r="G209" s="20"/>
      <c r="H209" s="20"/>
      <c r="I209" s="20"/>
      <c r="J209" s="20"/>
      <c r="K209" s="20"/>
      <c r="L209" s="20"/>
    </row>
    <row r="210" spans="7:12" x14ac:dyDescent="0.2">
      <c r="G210" s="20"/>
      <c r="H210" s="20"/>
      <c r="I210" s="20"/>
      <c r="J210" s="20"/>
      <c r="K210" s="20"/>
      <c r="L210" s="20"/>
    </row>
    <row r="211" spans="7:12" x14ac:dyDescent="0.2">
      <c r="G211" s="20"/>
      <c r="H211" s="20"/>
      <c r="I211" s="20"/>
      <c r="J211" s="20"/>
      <c r="K211" s="20"/>
      <c r="L211" s="20"/>
    </row>
    <row r="212" spans="7:12" x14ac:dyDescent="0.2">
      <c r="G212" s="20"/>
      <c r="H212" s="20"/>
      <c r="I212" s="20"/>
      <c r="J212" s="20"/>
      <c r="K212" s="20"/>
      <c r="L212" s="20"/>
    </row>
    <row r="213" spans="7:12" x14ac:dyDescent="0.2">
      <c r="G213" s="20"/>
      <c r="H213" s="20"/>
      <c r="I213" s="20"/>
      <c r="J213" s="20"/>
      <c r="K213" s="20"/>
      <c r="L213" s="20"/>
    </row>
    <row r="214" spans="7:12" x14ac:dyDescent="0.2">
      <c r="G214" s="20"/>
      <c r="H214" s="20"/>
      <c r="I214" s="20"/>
      <c r="J214" s="20"/>
      <c r="K214" s="20"/>
      <c r="L214" s="20"/>
    </row>
    <row r="215" spans="7:12" x14ac:dyDescent="0.2">
      <c r="G215" s="20"/>
      <c r="H215" s="20"/>
      <c r="I215" s="20"/>
      <c r="J215" s="20"/>
      <c r="K215" s="20"/>
      <c r="L215" s="20"/>
    </row>
    <row r="216" spans="7:12" x14ac:dyDescent="0.2">
      <c r="G216" s="20"/>
      <c r="H216" s="20"/>
      <c r="I216" s="20"/>
      <c r="J216" s="20"/>
      <c r="K216" s="20"/>
      <c r="L216" s="20"/>
    </row>
    <row r="217" spans="7:12" x14ac:dyDescent="0.2">
      <c r="G217" s="20"/>
      <c r="H217" s="20"/>
      <c r="I217" s="20"/>
      <c r="J217" s="20"/>
      <c r="K217" s="20"/>
      <c r="L217" s="20"/>
    </row>
    <row r="218" spans="7:12" x14ac:dyDescent="0.2">
      <c r="G218" s="20"/>
      <c r="H218" s="20"/>
      <c r="I218" s="20"/>
      <c r="J218" s="20"/>
      <c r="K218" s="20"/>
      <c r="L218" s="20"/>
    </row>
    <row r="219" spans="7:12" x14ac:dyDescent="0.2">
      <c r="G219" s="20"/>
      <c r="H219" s="20"/>
      <c r="I219" s="20"/>
      <c r="J219" s="20"/>
      <c r="K219" s="20"/>
      <c r="L219" s="20"/>
    </row>
    <row r="220" spans="7:12" x14ac:dyDescent="0.2">
      <c r="G220" s="20"/>
      <c r="H220" s="20"/>
      <c r="I220" s="20"/>
      <c r="J220" s="20"/>
      <c r="K220" s="20"/>
      <c r="L220" s="20"/>
    </row>
    <row r="221" spans="7:12" x14ac:dyDescent="0.2">
      <c r="G221" s="20"/>
      <c r="H221" s="20"/>
      <c r="I221" s="20"/>
      <c r="J221" s="20"/>
      <c r="K221" s="20"/>
      <c r="L221" s="20"/>
    </row>
    <row r="222" spans="7:12" x14ac:dyDescent="0.2">
      <c r="G222" s="20"/>
      <c r="H222" s="20"/>
      <c r="I222" s="20"/>
      <c r="J222" s="20"/>
      <c r="K222" s="20"/>
      <c r="L222" s="20"/>
    </row>
    <row r="223" spans="7:12" x14ac:dyDescent="0.2">
      <c r="G223" s="20"/>
      <c r="H223" s="20"/>
      <c r="I223" s="20"/>
      <c r="J223" s="20"/>
      <c r="K223" s="20"/>
      <c r="L223" s="20"/>
    </row>
    <row r="224" spans="7:12" x14ac:dyDescent="0.2">
      <c r="G224" s="20"/>
      <c r="H224" s="20"/>
      <c r="I224" s="20"/>
      <c r="J224" s="20"/>
      <c r="K224" s="20"/>
      <c r="L224" s="20"/>
    </row>
    <row r="225" spans="7:12" x14ac:dyDescent="0.2">
      <c r="G225" s="20"/>
      <c r="H225" s="20"/>
      <c r="I225" s="20"/>
      <c r="J225" s="20"/>
      <c r="K225" s="20"/>
      <c r="L225" s="20"/>
    </row>
    <row r="226" spans="7:12" x14ac:dyDescent="0.2">
      <c r="G226" s="20"/>
      <c r="H226" s="20"/>
      <c r="I226" s="20"/>
      <c r="J226" s="20"/>
      <c r="K226" s="20"/>
      <c r="L226" s="20"/>
    </row>
    <row r="227" spans="7:12" x14ac:dyDescent="0.2">
      <c r="G227" s="20"/>
      <c r="H227" s="20"/>
      <c r="I227" s="20"/>
      <c r="J227" s="20"/>
      <c r="K227" s="20"/>
      <c r="L227" s="20"/>
    </row>
    <row r="228" spans="7:12" x14ac:dyDescent="0.2">
      <c r="G228" s="20"/>
      <c r="H228" s="20"/>
      <c r="I228" s="20"/>
      <c r="J228" s="20"/>
      <c r="K228" s="20"/>
      <c r="L228" s="20"/>
    </row>
    <row r="229" spans="7:12" x14ac:dyDescent="0.2">
      <c r="G229" s="20"/>
      <c r="H229" s="20"/>
      <c r="I229" s="20"/>
      <c r="J229" s="20"/>
      <c r="K229" s="20"/>
      <c r="L229" s="20"/>
    </row>
    <row r="230" spans="7:12" x14ac:dyDescent="0.2">
      <c r="G230" s="20"/>
      <c r="H230" s="20"/>
      <c r="I230" s="20"/>
      <c r="J230" s="20"/>
      <c r="K230" s="20"/>
      <c r="L230" s="20"/>
    </row>
    <row r="231" spans="7:12" x14ac:dyDescent="0.2">
      <c r="G231" s="20"/>
      <c r="H231" s="20"/>
      <c r="I231" s="20"/>
      <c r="J231" s="20"/>
      <c r="K231" s="20"/>
      <c r="L231" s="20"/>
    </row>
    <row r="232" spans="7:12" x14ac:dyDescent="0.2">
      <c r="G232" s="20"/>
      <c r="H232" s="20"/>
      <c r="I232" s="20"/>
      <c r="J232" s="20"/>
      <c r="K232" s="20"/>
      <c r="L232" s="20"/>
    </row>
    <row r="233" spans="7:12" x14ac:dyDescent="0.2">
      <c r="G233" s="20"/>
      <c r="H233" s="20"/>
      <c r="I233" s="20"/>
      <c r="J233" s="20"/>
      <c r="K233" s="20"/>
      <c r="L233" s="20"/>
    </row>
    <row r="234" spans="7:12" x14ac:dyDescent="0.2">
      <c r="G234" s="20"/>
      <c r="H234" s="20"/>
      <c r="I234" s="20"/>
      <c r="J234" s="20"/>
      <c r="K234" s="20"/>
      <c r="L234" s="20"/>
    </row>
    <row r="235" spans="7:12" x14ac:dyDescent="0.2">
      <c r="G235" s="20"/>
      <c r="H235" s="20"/>
      <c r="I235" s="20"/>
      <c r="J235" s="20"/>
      <c r="K235" s="20"/>
      <c r="L235" s="20"/>
    </row>
    <row r="236" spans="7:12" x14ac:dyDescent="0.2">
      <c r="G236" s="20"/>
      <c r="H236" s="20"/>
      <c r="I236" s="20"/>
      <c r="J236" s="20"/>
      <c r="K236" s="20"/>
      <c r="L236" s="20"/>
    </row>
    <row r="237" spans="7:12" x14ac:dyDescent="0.2">
      <c r="G237" s="20"/>
      <c r="H237" s="20"/>
      <c r="I237" s="20"/>
      <c r="J237" s="20"/>
      <c r="K237" s="20"/>
      <c r="L237" s="20"/>
    </row>
    <row r="238" spans="7:12" x14ac:dyDescent="0.2">
      <c r="G238" s="20"/>
      <c r="H238" s="20"/>
      <c r="I238" s="20"/>
      <c r="J238" s="20"/>
      <c r="K238" s="20"/>
      <c r="L238" s="20"/>
    </row>
    <row r="239" spans="7:12" x14ac:dyDescent="0.2">
      <c r="G239" s="20"/>
      <c r="H239" s="20"/>
      <c r="I239" s="20"/>
      <c r="J239" s="20"/>
      <c r="K239" s="20"/>
      <c r="L239" s="20"/>
    </row>
    <row r="240" spans="7:12" x14ac:dyDescent="0.2">
      <c r="G240" s="20"/>
      <c r="H240" s="20"/>
      <c r="I240" s="20"/>
      <c r="J240" s="20"/>
      <c r="K240" s="20"/>
      <c r="L240" s="20"/>
    </row>
    <row r="241" spans="7:12" x14ac:dyDescent="0.2">
      <c r="G241" s="20"/>
      <c r="H241" s="20"/>
      <c r="I241" s="20"/>
      <c r="J241" s="20"/>
      <c r="K241" s="20"/>
      <c r="L241" s="20"/>
    </row>
    <row r="242" spans="7:12" x14ac:dyDescent="0.2">
      <c r="G242" s="20"/>
      <c r="H242" s="20"/>
      <c r="I242" s="20"/>
      <c r="J242" s="20"/>
      <c r="K242" s="20"/>
      <c r="L242" s="20"/>
    </row>
    <row r="243" spans="7:12" x14ac:dyDescent="0.2">
      <c r="G243" s="20"/>
      <c r="H243" s="20"/>
      <c r="I243" s="20"/>
      <c r="J243" s="20"/>
      <c r="K243" s="20"/>
      <c r="L243" s="20"/>
    </row>
    <row r="244" spans="7:12" x14ac:dyDescent="0.2">
      <c r="G244" s="20"/>
      <c r="H244" s="20"/>
      <c r="I244" s="20"/>
      <c r="J244" s="20"/>
      <c r="K244" s="20"/>
      <c r="L244" s="20"/>
    </row>
    <row r="245" spans="7:12" x14ac:dyDescent="0.2">
      <c r="G245" s="20"/>
      <c r="H245" s="20"/>
      <c r="I245" s="20"/>
      <c r="J245" s="20"/>
      <c r="K245" s="20"/>
      <c r="L245" s="20"/>
    </row>
    <row r="246" spans="7:12" x14ac:dyDescent="0.2">
      <c r="G246" s="20"/>
      <c r="H246" s="20"/>
      <c r="I246" s="20"/>
      <c r="J246" s="20"/>
      <c r="K246" s="20"/>
      <c r="L246" s="20"/>
    </row>
    <row r="247" spans="7:12" x14ac:dyDescent="0.2">
      <c r="G247" s="20"/>
      <c r="H247" s="20"/>
      <c r="I247" s="20"/>
      <c r="J247" s="20"/>
      <c r="K247" s="20"/>
      <c r="L247" s="20"/>
    </row>
    <row r="248" spans="7:12" x14ac:dyDescent="0.2">
      <c r="G248" s="20"/>
      <c r="H248" s="20"/>
      <c r="I248" s="20"/>
      <c r="J248" s="20"/>
      <c r="K248" s="20"/>
      <c r="L248" s="20"/>
    </row>
    <row r="249" spans="7:12" x14ac:dyDescent="0.2">
      <c r="G249" s="20"/>
      <c r="H249" s="20"/>
      <c r="I249" s="20"/>
      <c r="J249" s="20"/>
      <c r="K249" s="20"/>
      <c r="L249" s="20"/>
    </row>
    <row r="250" spans="7:12" x14ac:dyDescent="0.2">
      <c r="G250" s="20"/>
      <c r="H250" s="20"/>
      <c r="I250" s="20"/>
      <c r="J250" s="20"/>
      <c r="K250" s="20"/>
      <c r="L250" s="20"/>
    </row>
    <row r="251" spans="7:12" x14ac:dyDescent="0.2">
      <c r="G251" s="20"/>
      <c r="H251" s="20"/>
      <c r="I251" s="20"/>
      <c r="J251" s="20"/>
      <c r="K251" s="20"/>
      <c r="L251" s="20"/>
    </row>
    <row r="252" spans="7:12" x14ac:dyDescent="0.2">
      <c r="G252" s="20"/>
      <c r="H252" s="20"/>
      <c r="I252" s="20"/>
      <c r="J252" s="20"/>
      <c r="K252" s="20"/>
      <c r="L252" s="20"/>
    </row>
    <row r="253" spans="7:12" x14ac:dyDescent="0.2">
      <c r="G253" s="20"/>
      <c r="H253" s="20"/>
      <c r="I253" s="20"/>
      <c r="J253" s="20"/>
      <c r="K253" s="20"/>
      <c r="L253" s="20"/>
    </row>
    <row r="254" spans="7:12" x14ac:dyDescent="0.2">
      <c r="G254" s="20"/>
      <c r="H254" s="20"/>
      <c r="I254" s="20"/>
      <c r="J254" s="20"/>
      <c r="K254" s="20"/>
      <c r="L254" s="20"/>
    </row>
    <row r="255" spans="7:12" x14ac:dyDescent="0.2">
      <c r="G255" s="20"/>
      <c r="H255" s="20"/>
      <c r="I255" s="20"/>
      <c r="J255" s="20"/>
      <c r="K255" s="20"/>
      <c r="L255" s="20"/>
    </row>
    <row r="256" spans="7:12" x14ac:dyDescent="0.2">
      <c r="G256" s="20"/>
      <c r="H256" s="20"/>
      <c r="I256" s="20"/>
      <c r="J256" s="20"/>
      <c r="K256" s="20"/>
      <c r="L256" s="20"/>
    </row>
    <row r="257" spans="7:12" x14ac:dyDescent="0.2">
      <c r="G257" s="20"/>
      <c r="H257" s="20"/>
      <c r="I257" s="20"/>
      <c r="J257" s="20"/>
      <c r="K257" s="20"/>
      <c r="L257" s="20"/>
    </row>
    <row r="258" spans="7:12" x14ac:dyDescent="0.2">
      <c r="G258" s="20"/>
      <c r="H258" s="20"/>
      <c r="I258" s="20"/>
      <c r="J258" s="20"/>
      <c r="K258" s="20"/>
      <c r="L258" s="20"/>
    </row>
    <row r="259" spans="7:12" x14ac:dyDescent="0.2">
      <c r="G259" s="20"/>
      <c r="H259" s="20"/>
      <c r="I259" s="20"/>
      <c r="J259" s="20"/>
      <c r="K259" s="20"/>
      <c r="L259" s="20"/>
    </row>
    <row r="260" spans="7:12" x14ac:dyDescent="0.2">
      <c r="G260" s="20"/>
      <c r="H260" s="20"/>
      <c r="I260" s="20"/>
      <c r="J260" s="20"/>
      <c r="K260" s="20"/>
      <c r="L260" s="20"/>
    </row>
    <row r="261" spans="7:12" x14ac:dyDescent="0.2">
      <c r="G261" s="20"/>
      <c r="H261" s="20"/>
      <c r="I261" s="20"/>
      <c r="J261" s="20"/>
      <c r="K261" s="20"/>
      <c r="L261" s="20"/>
    </row>
    <row r="262" spans="7:12" x14ac:dyDescent="0.2">
      <c r="G262" s="20"/>
      <c r="H262" s="20"/>
      <c r="I262" s="20"/>
      <c r="J262" s="20"/>
      <c r="K262" s="20"/>
      <c r="L262" s="20"/>
    </row>
    <row r="263" spans="7:12" x14ac:dyDescent="0.2">
      <c r="G263" s="20"/>
      <c r="H263" s="20"/>
      <c r="I263" s="20"/>
      <c r="J263" s="20"/>
      <c r="K263" s="20"/>
      <c r="L263" s="20"/>
    </row>
    <row r="264" spans="7:12" x14ac:dyDescent="0.2">
      <c r="G264" s="20"/>
      <c r="H264" s="20"/>
      <c r="I264" s="20"/>
      <c r="J264" s="20"/>
      <c r="K264" s="20"/>
      <c r="L264" s="20"/>
    </row>
    <row r="265" spans="7:12" x14ac:dyDescent="0.2">
      <c r="G265" s="20"/>
      <c r="H265" s="20"/>
      <c r="I265" s="20"/>
      <c r="J265" s="20"/>
      <c r="K265" s="20"/>
      <c r="L265" s="20"/>
    </row>
    <row r="266" spans="7:12" x14ac:dyDescent="0.2">
      <c r="G266" s="20"/>
      <c r="H266" s="20"/>
      <c r="I266" s="20"/>
      <c r="J266" s="20"/>
      <c r="K266" s="20"/>
      <c r="L266" s="20"/>
    </row>
    <row r="267" spans="7:12" x14ac:dyDescent="0.2">
      <c r="G267" s="20"/>
      <c r="H267" s="20"/>
      <c r="I267" s="20"/>
      <c r="J267" s="20"/>
      <c r="K267" s="20"/>
      <c r="L267" s="20"/>
    </row>
    <row r="268" spans="7:12" x14ac:dyDescent="0.2">
      <c r="G268" s="20"/>
      <c r="H268" s="20"/>
      <c r="I268" s="20"/>
      <c r="J268" s="20"/>
      <c r="K268" s="20"/>
      <c r="L268" s="20"/>
    </row>
    <row r="269" spans="7:12" x14ac:dyDescent="0.2">
      <c r="G269" s="20"/>
      <c r="H269" s="20"/>
      <c r="I269" s="20"/>
      <c r="J269" s="20"/>
      <c r="K269" s="20"/>
      <c r="L269" s="20"/>
    </row>
    <row r="270" spans="7:12" x14ac:dyDescent="0.2">
      <c r="G270" s="20"/>
      <c r="H270" s="20"/>
      <c r="I270" s="20"/>
      <c r="J270" s="20"/>
      <c r="K270" s="20"/>
      <c r="L270" s="20"/>
    </row>
    <row r="271" spans="7:12" x14ac:dyDescent="0.2">
      <c r="G271" s="20"/>
      <c r="H271" s="20"/>
      <c r="I271" s="20"/>
      <c r="J271" s="20"/>
      <c r="K271" s="20"/>
      <c r="L271" s="20"/>
    </row>
    <row r="272" spans="7:12" x14ac:dyDescent="0.2">
      <c r="G272" s="20"/>
      <c r="H272" s="20"/>
      <c r="I272" s="20"/>
      <c r="J272" s="20"/>
      <c r="K272" s="20"/>
      <c r="L272" s="20"/>
    </row>
    <row r="273" spans="7:12" x14ac:dyDescent="0.2">
      <c r="G273" s="20"/>
      <c r="H273" s="20"/>
      <c r="I273" s="20"/>
      <c r="J273" s="20"/>
      <c r="K273" s="20"/>
      <c r="L273" s="20"/>
    </row>
    <row r="274" spans="7:12" x14ac:dyDescent="0.2">
      <c r="G274" s="20"/>
      <c r="H274" s="20"/>
      <c r="I274" s="20"/>
      <c r="J274" s="20"/>
      <c r="K274" s="20"/>
      <c r="L274" s="20"/>
    </row>
    <row r="275" spans="7:12" x14ac:dyDescent="0.2">
      <c r="G275" s="20"/>
      <c r="H275" s="20"/>
      <c r="I275" s="20"/>
      <c r="J275" s="20"/>
      <c r="K275" s="20"/>
      <c r="L275" s="20"/>
    </row>
    <row r="276" spans="7:12" x14ac:dyDescent="0.2">
      <c r="G276" s="20"/>
      <c r="H276" s="20"/>
      <c r="I276" s="20"/>
      <c r="J276" s="20"/>
      <c r="K276" s="20"/>
      <c r="L276" s="20"/>
    </row>
    <row r="277" spans="7:12" x14ac:dyDescent="0.2">
      <c r="G277" s="20"/>
      <c r="H277" s="20"/>
      <c r="I277" s="20"/>
      <c r="J277" s="20"/>
      <c r="K277" s="20"/>
      <c r="L277" s="20"/>
    </row>
    <row r="278" spans="7:12" x14ac:dyDescent="0.2">
      <c r="G278" s="20"/>
      <c r="H278" s="20"/>
      <c r="I278" s="20"/>
      <c r="J278" s="20"/>
      <c r="K278" s="20"/>
      <c r="L278" s="20"/>
    </row>
    <row r="279" spans="7:12" x14ac:dyDescent="0.2">
      <c r="G279" s="20"/>
      <c r="H279" s="20"/>
      <c r="I279" s="20"/>
      <c r="J279" s="20"/>
      <c r="K279" s="20"/>
      <c r="L279" s="20"/>
    </row>
    <row r="280" spans="7:12" x14ac:dyDescent="0.2">
      <c r="G280" s="20"/>
      <c r="H280" s="20"/>
      <c r="I280" s="20"/>
      <c r="J280" s="20"/>
      <c r="K280" s="20"/>
      <c r="L280" s="20"/>
    </row>
    <row r="281" spans="7:12" x14ac:dyDescent="0.2">
      <c r="G281" s="20"/>
      <c r="H281" s="20"/>
      <c r="I281" s="20"/>
      <c r="J281" s="20"/>
      <c r="K281" s="20"/>
      <c r="L281" s="20"/>
    </row>
    <row r="282" spans="7:12" x14ac:dyDescent="0.2">
      <c r="G282" s="20"/>
      <c r="H282" s="20"/>
      <c r="I282" s="20"/>
      <c r="J282" s="20"/>
      <c r="K282" s="20"/>
      <c r="L282" s="20"/>
    </row>
    <row r="283" spans="7:12" x14ac:dyDescent="0.2">
      <c r="G283" s="20"/>
      <c r="H283" s="20"/>
      <c r="I283" s="20"/>
      <c r="J283" s="20"/>
      <c r="K283" s="20"/>
      <c r="L283" s="20"/>
    </row>
    <row r="284" spans="7:12" x14ac:dyDescent="0.2">
      <c r="G284" s="20"/>
      <c r="H284" s="20"/>
      <c r="I284" s="20"/>
      <c r="J284" s="20"/>
      <c r="K284" s="20"/>
      <c r="L284" s="20"/>
    </row>
    <row r="285" spans="7:12" x14ac:dyDescent="0.2">
      <c r="G285" s="20"/>
      <c r="H285" s="20"/>
      <c r="I285" s="20"/>
      <c r="J285" s="20"/>
      <c r="K285" s="20"/>
      <c r="L285" s="20"/>
    </row>
    <row r="286" spans="7:12" x14ac:dyDescent="0.2">
      <c r="G286" s="20"/>
      <c r="H286" s="20"/>
      <c r="I286" s="20"/>
      <c r="J286" s="20"/>
      <c r="K286" s="20"/>
      <c r="L286" s="20"/>
    </row>
    <row r="287" spans="7:12" x14ac:dyDescent="0.2">
      <c r="G287" s="20"/>
      <c r="H287" s="20"/>
      <c r="I287" s="20"/>
      <c r="J287" s="20"/>
      <c r="K287" s="20"/>
      <c r="L287" s="20"/>
    </row>
    <row r="288" spans="7:12" x14ac:dyDescent="0.2">
      <c r="G288" s="20"/>
      <c r="H288" s="20"/>
      <c r="I288" s="20"/>
      <c r="J288" s="20"/>
      <c r="K288" s="20"/>
      <c r="L288" s="20"/>
    </row>
    <row r="289" spans="7:12" x14ac:dyDescent="0.2">
      <c r="G289" s="20"/>
      <c r="H289" s="20"/>
      <c r="I289" s="20"/>
      <c r="J289" s="20"/>
      <c r="K289" s="20"/>
      <c r="L289" s="20"/>
    </row>
    <row r="290" spans="7:12" x14ac:dyDescent="0.2">
      <c r="G290" s="20"/>
      <c r="H290" s="20"/>
      <c r="I290" s="20"/>
      <c r="J290" s="20"/>
      <c r="K290" s="20"/>
      <c r="L290" s="20"/>
    </row>
    <row r="291" spans="7:12" x14ac:dyDescent="0.2">
      <c r="G291" s="20"/>
      <c r="H291" s="20"/>
      <c r="I291" s="20"/>
      <c r="J291" s="20"/>
      <c r="K291" s="20"/>
      <c r="L291" s="20"/>
    </row>
    <row r="292" spans="7:12" x14ac:dyDescent="0.2">
      <c r="G292" s="20"/>
      <c r="H292" s="20"/>
      <c r="I292" s="20"/>
      <c r="J292" s="20"/>
      <c r="K292" s="20"/>
      <c r="L292" s="20"/>
    </row>
    <row r="293" spans="7:12" x14ac:dyDescent="0.2">
      <c r="G293" s="20"/>
      <c r="H293" s="20"/>
      <c r="I293" s="20"/>
      <c r="J293" s="20"/>
      <c r="K293" s="20"/>
      <c r="L293" s="20"/>
    </row>
    <row r="294" spans="7:12" x14ac:dyDescent="0.2">
      <c r="G294" s="20"/>
      <c r="H294" s="20"/>
      <c r="I294" s="20"/>
      <c r="J294" s="20"/>
      <c r="K294" s="20"/>
      <c r="L294" s="20"/>
    </row>
    <row r="295" spans="7:12" x14ac:dyDescent="0.2">
      <c r="G295" s="20"/>
      <c r="H295" s="20"/>
      <c r="I295" s="20"/>
      <c r="J295" s="20"/>
      <c r="K295" s="20"/>
      <c r="L295" s="20"/>
    </row>
    <row r="296" spans="7:12" x14ac:dyDescent="0.2">
      <c r="G296" s="20"/>
      <c r="H296" s="20"/>
      <c r="I296" s="20"/>
      <c r="J296" s="20"/>
      <c r="K296" s="20"/>
      <c r="L296" s="20"/>
    </row>
    <row r="297" spans="7:12" x14ac:dyDescent="0.2">
      <c r="G297" s="20"/>
      <c r="H297" s="20"/>
      <c r="I297" s="20"/>
      <c r="J297" s="20"/>
      <c r="K297" s="20"/>
      <c r="L297" s="20"/>
    </row>
    <row r="298" spans="7:12" x14ac:dyDescent="0.2">
      <c r="G298" s="20"/>
      <c r="H298" s="20"/>
      <c r="I298" s="20"/>
      <c r="J298" s="20"/>
      <c r="K298" s="20"/>
      <c r="L298" s="20"/>
    </row>
    <row r="299" spans="7:12" x14ac:dyDescent="0.2">
      <c r="G299" s="20"/>
      <c r="H299" s="20"/>
      <c r="I299" s="20"/>
      <c r="J299" s="20"/>
      <c r="K299" s="20"/>
      <c r="L299" s="20"/>
    </row>
    <row r="300" spans="7:12" x14ac:dyDescent="0.2">
      <c r="G300" s="20"/>
      <c r="H300" s="20"/>
      <c r="I300" s="20"/>
      <c r="J300" s="20"/>
      <c r="K300" s="20"/>
      <c r="L300" s="20"/>
    </row>
    <row r="301" spans="7:12" x14ac:dyDescent="0.2">
      <c r="G301" s="20"/>
      <c r="H301" s="20"/>
      <c r="I301" s="20"/>
      <c r="J301" s="20"/>
      <c r="K301" s="20"/>
      <c r="L301" s="20"/>
    </row>
    <row r="302" spans="7:12" x14ac:dyDescent="0.2">
      <c r="G302" s="20"/>
      <c r="H302" s="20"/>
      <c r="I302" s="20"/>
      <c r="J302" s="20"/>
      <c r="K302" s="20"/>
      <c r="L302" s="20"/>
    </row>
    <row r="303" spans="7:12" x14ac:dyDescent="0.2">
      <c r="G303" s="20"/>
      <c r="H303" s="20"/>
      <c r="I303" s="20"/>
      <c r="J303" s="20"/>
      <c r="K303" s="20"/>
      <c r="L303" s="20"/>
    </row>
    <row r="304" spans="7:12" x14ac:dyDescent="0.2">
      <c r="G304" s="20"/>
      <c r="H304" s="20"/>
      <c r="I304" s="20"/>
      <c r="J304" s="20"/>
      <c r="K304" s="20"/>
      <c r="L304" s="20"/>
    </row>
    <row r="305" spans="7:12" x14ac:dyDescent="0.2">
      <c r="G305" s="20"/>
      <c r="H305" s="20"/>
      <c r="I305" s="20"/>
      <c r="J305" s="20"/>
      <c r="K305" s="20"/>
      <c r="L305" s="20"/>
    </row>
    <row r="306" spans="7:12" x14ac:dyDescent="0.2">
      <c r="G306" s="20"/>
      <c r="H306" s="20"/>
      <c r="I306" s="20"/>
      <c r="J306" s="20"/>
      <c r="K306" s="20"/>
      <c r="L306" s="20"/>
    </row>
    <row r="307" spans="7:12" x14ac:dyDescent="0.2">
      <c r="G307" s="20"/>
      <c r="H307" s="20"/>
      <c r="I307" s="20"/>
      <c r="J307" s="20"/>
      <c r="K307" s="20"/>
      <c r="L307" s="20"/>
    </row>
    <row r="308" spans="7:12" x14ac:dyDescent="0.2">
      <c r="G308" s="20"/>
      <c r="H308" s="20"/>
      <c r="I308" s="20"/>
      <c r="J308" s="20"/>
      <c r="K308" s="20"/>
      <c r="L308" s="20"/>
    </row>
    <row r="309" spans="7:12" x14ac:dyDescent="0.2">
      <c r="G309" s="20"/>
      <c r="H309" s="20"/>
      <c r="I309" s="20"/>
      <c r="J309" s="20"/>
      <c r="K309" s="20"/>
      <c r="L309" s="20"/>
    </row>
    <row r="310" spans="7:12" x14ac:dyDescent="0.2">
      <c r="G310" s="20"/>
      <c r="H310" s="20"/>
      <c r="I310" s="20"/>
      <c r="J310" s="20"/>
      <c r="K310" s="20"/>
      <c r="L310" s="20"/>
    </row>
    <row r="311" spans="7:12" x14ac:dyDescent="0.2">
      <c r="G311" s="20"/>
      <c r="H311" s="20"/>
      <c r="I311" s="20"/>
      <c r="J311" s="20"/>
      <c r="K311" s="20"/>
      <c r="L311" s="20"/>
    </row>
    <row r="312" spans="7:12" x14ac:dyDescent="0.2">
      <c r="G312" s="20"/>
      <c r="H312" s="20"/>
      <c r="I312" s="20"/>
      <c r="J312" s="20"/>
      <c r="K312" s="20"/>
      <c r="L312" s="20"/>
    </row>
    <row r="313" spans="7:12" x14ac:dyDescent="0.2">
      <c r="G313" s="20"/>
      <c r="H313" s="20"/>
      <c r="I313" s="20"/>
      <c r="J313" s="20"/>
      <c r="K313" s="20"/>
      <c r="L313" s="20"/>
    </row>
    <row r="314" spans="7:12" x14ac:dyDescent="0.2">
      <c r="G314" s="20"/>
      <c r="H314" s="20"/>
      <c r="I314" s="20"/>
      <c r="J314" s="20"/>
      <c r="K314" s="20"/>
      <c r="L314" s="20"/>
    </row>
    <row r="315" spans="7:12" x14ac:dyDescent="0.2">
      <c r="G315" s="20"/>
      <c r="H315" s="20"/>
      <c r="I315" s="20"/>
      <c r="J315" s="20"/>
      <c r="K315" s="20"/>
      <c r="L315" s="20"/>
    </row>
    <row r="316" spans="7:12" x14ac:dyDescent="0.2">
      <c r="G316" s="20"/>
      <c r="H316" s="20"/>
      <c r="I316" s="20"/>
      <c r="J316" s="20"/>
      <c r="K316" s="20"/>
      <c r="L316" s="20"/>
    </row>
    <row r="317" spans="7:12" x14ac:dyDescent="0.2">
      <c r="G317" s="20"/>
      <c r="H317" s="20"/>
      <c r="I317" s="20"/>
      <c r="J317" s="20"/>
      <c r="K317" s="20"/>
      <c r="L317" s="20"/>
    </row>
    <row r="318" spans="7:12" x14ac:dyDescent="0.2">
      <c r="G318" s="20"/>
      <c r="H318" s="20"/>
      <c r="I318" s="20"/>
      <c r="J318" s="20"/>
      <c r="K318" s="20"/>
      <c r="L318" s="20"/>
    </row>
    <row r="319" spans="7:12" x14ac:dyDescent="0.2">
      <c r="G319" s="20"/>
      <c r="H319" s="20"/>
      <c r="I319" s="20"/>
      <c r="J319" s="20"/>
      <c r="K319" s="20"/>
      <c r="L319" s="20"/>
    </row>
    <row r="320" spans="7:12" x14ac:dyDescent="0.2">
      <c r="G320" s="20"/>
      <c r="H320" s="20"/>
      <c r="I320" s="20"/>
      <c r="J320" s="20"/>
      <c r="K320" s="20"/>
      <c r="L320" s="20"/>
    </row>
    <row r="321" spans="7:12" x14ac:dyDescent="0.2">
      <c r="G321" s="20"/>
      <c r="H321" s="20"/>
      <c r="I321" s="20"/>
      <c r="J321" s="20"/>
      <c r="K321" s="20"/>
      <c r="L321" s="20"/>
    </row>
    <row r="322" spans="7:12" x14ac:dyDescent="0.2">
      <c r="G322" s="20"/>
      <c r="H322" s="20"/>
      <c r="I322" s="20"/>
      <c r="J322" s="20"/>
      <c r="K322" s="20"/>
      <c r="L322" s="20"/>
    </row>
    <row r="323" spans="7:12" x14ac:dyDescent="0.2">
      <c r="G323" s="20"/>
      <c r="H323" s="20"/>
      <c r="I323" s="20"/>
      <c r="J323" s="20"/>
      <c r="K323" s="20"/>
      <c r="L323" s="20"/>
    </row>
    <row r="324" spans="7:12" x14ac:dyDescent="0.2">
      <c r="G324" s="20"/>
      <c r="H324" s="20"/>
      <c r="I324" s="20"/>
      <c r="J324" s="20"/>
      <c r="K324" s="20"/>
      <c r="L324" s="20"/>
    </row>
    <row r="325" spans="7:12" x14ac:dyDescent="0.2">
      <c r="G325" s="20"/>
      <c r="H325" s="20"/>
      <c r="I325" s="20"/>
      <c r="J325" s="20"/>
      <c r="K325" s="20"/>
      <c r="L325" s="20"/>
    </row>
    <row r="326" spans="7:12" x14ac:dyDescent="0.2">
      <c r="G326" s="20"/>
      <c r="H326" s="20"/>
      <c r="I326" s="20"/>
      <c r="J326" s="20"/>
      <c r="K326" s="20"/>
      <c r="L326" s="20"/>
    </row>
    <row r="327" spans="7:12" x14ac:dyDescent="0.2">
      <c r="G327" s="20"/>
      <c r="H327" s="20"/>
      <c r="I327" s="20"/>
      <c r="J327" s="20"/>
      <c r="K327" s="20"/>
      <c r="L327" s="20"/>
    </row>
    <row r="328" spans="7:12" x14ac:dyDescent="0.2">
      <c r="G328" s="20"/>
      <c r="H328" s="20"/>
      <c r="I328" s="20"/>
      <c r="J328" s="20"/>
      <c r="K328" s="20"/>
      <c r="L328" s="20"/>
    </row>
    <row r="329" spans="7:12" x14ac:dyDescent="0.2">
      <c r="G329" s="20"/>
      <c r="H329" s="20"/>
      <c r="I329" s="20"/>
      <c r="J329" s="20"/>
      <c r="K329" s="20"/>
      <c r="L329" s="20"/>
    </row>
    <row r="330" spans="7:12" x14ac:dyDescent="0.2">
      <c r="G330" s="20"/>
      <c r="H330" s="20"/>
      <c r="I330" s="20"/>
      <c r="J330" s="20"/>
      <c r="K330" s="20"/>
      <c r="L330" s="20"/>
    </row>
    <row r="331" spans="7:12" x14ac:dyDescent="0.2">
      <c r="G331" s="20"/>
      <c r="H331" s="20"/>
      <c r="I331" s="20"/>
      <c r="J331" s="20"/>
      <c r="K331" s="20"/>
      <c r="L331" s="20"/>
    </row>
    <row r="332" spans="7:12" x14ac:dyDescent="0.2">
      <c r="G332" s="20"/>
      <c r="H332" s="20"/>
      <c r="I332" s="20"/>
      <c r="J332" s="20"/>
      <c r="K332" s="20"/>
      <c r="L332" s="20"/>
    </row>
    <row r="333" spans="7:12" x14ac:dyDescent="0.2">
      <c r="G333" s="20"/>
      <c r="H333" s="20"/>
      <c r="I333" s="20"/>
      <c r="J333" s="20"/>
      <c r="K333" s="20"/>
      <c r="L333" s="20"/>
    </row>
    <row r="334" spans="7:12" x14ac:dyDescent="0.2">
      <c r="G334" s="20"/>
      <c r="H334" s="20"/>
      <c r="I334" s="20"/>
      <c r="J334" s="20"/>
      <c r="K334" s="20"/>
      <c r="L334" s="20"/>
    </row>
    <row r="335" spans="7:12" x14ac:dyDescent="0.2">
      <c r="G335" s="20"/>
      <c r="H335" s="20"/>
      <c r="I335" s="20"/>
      <c r="J335" s="20"/>
      <c r="K335" s="20"/>
      <c r="L335" s="20"/>
    </row>
    <row r="336" spans="7:12" x14ac:dyDescent="0.2">
      <c r="G336" s="20"/>
      <c r="H336" s="20"/>
      <c r="I336" s="20"/>
      <c r="J336" s="20"/>
      <c r="K336" s="20"/>
      <c r="L336" s="20"/>
    </row>
    <row r="337" spans="7:12" x14ac:dyDescent="0.2">
      <c r="G337" s="20"/>
      <c r="H337" s="20"/>
      <c r="I337" s="20"/>
      <c r="J337" s="20"/>
      <c r="K337" s="20"/>
      <c r="L337" s="20"/>
    </row>
    <row r="338" spans="7:12" x14ac:dyDescent="0.2">
      <c r="G338" s="20"/>
      <c r="H338" s="20"/>
      <c r="I338" s="20"/>
      <c r="J338" s="20"/>
      <c r="K338" s="20"/>
      <c r="L338" s="20"/>
    </row>
    <row r="339" spans="7:12" x14ac:dyDescent="0.2">
      <c r="G339" s="20"/>
      <c r="H339" s="20"/>
      <c r="I339" s="20"/>
      <c r="J339" s="20"/>
      <c r="K339" s="20"/>
      <c r="L339" s="20"/>
    </row>
    <row r="340" spans="7:12" x14ac:dyDescent="0.2">
      <c r="G340" s="20"/>
      <c r="H340" s="20"/>
      <c r="I340" s="20"/>
      <c r="J340" s="20"/>
      <c r="K340" s="20"/>
      <c r="L340" s="20"/>
    </row>
    <row r="341" spans="7:12" x14ac:dyDescent="0.2">
      <c r="G341" s="20"/>
      <c r="H341" s="20"/>
      <c r="I341" s="20"/>
      <c r="J341" s="20"/>
      <c r="K341" s="20"/>
      <c r="L341" s="20"/>
    </row>
    <row r="342" spans="7:12" x14ac:dyDescent="0.2">
      <c r="G342" s="20"/>
      <c r="H342" s="20"/>
      <c r="I342" s="20"/>
      <c r="J342" s="20"/>
      <c r="K342" s="20"/>
      <c r="L342" s="20"/>
    </row>
    <row r="343" spans="7:12" x14ac:dyDescent="0.2">
      <c r="G343" s="20"/>
      <c r="H343" s="20"/>
      <c r="I343" s="20"/>
      <c r="J343" s="20"/>
      <c r="K343" s="20"/>
      <c r="L343" s="20"/>
    </row>
    <row r="344" spans="7:12" x14ac:dyDescent="0.2">
      <c r="G344" s="20"/>
      <c r="H344" s="20"/>
      <c r="I344" s="20"/>
      <c r="J344" s="20"/>
      <c r="K344" s="20"/>
      <c r="L344" s="20"/>
    </row>
    <row r="345" spans="7:12" x14ac:dyDescent="0.2">
      <c r="G345" s="20"/>
      <c r="H345" s="20"/>
      <c r="I345" s="20"/>
      <c r="J345" s="20"/>
      <c r="K345" s="20"/>
      <c r="L345" s="20"/>
    </row>
    <row r="346" spans="7:12" x14ac:dyDescent="0.2">
      <c r="G346" s="20"/>
      <c r="H346" s="20"/>
      <c r="I346" s="20"/>
      <c r="J346" s="20"/>
      <c r="K346" s="20"/>
      <c r="L346" s="20"/>
    </row>
    <row r="347" spans="7:12" x14ac:dyDescent="0.2">
      <c r="G347" s="20"/>
      <c r="H347" s="20"/>
      <c r="I347" s="20"/>
      <c r="J347" s="20"/>
      <c r="K347" s="20"/>
      <c r="L347" s="20"/>
    </row>
    <row r="348" spans="7:12" x14ac:dyDescent="0.2">
      <c r="G348" s="20"/>
      <c r="H348" s="20"/>
      <c r="I348" s="20"/>
      <c r="J348" s="20"/>
      <c r="K348" s="20"/>
      <c r="L348" s="20"/>
    </row>
    <row r="349" spans="7:12" x14ac:dyDescent="0.2">
      <c r="G349" s="20"/>
      <c r="H349" s="20"/>
      <c r="I349" s="20"/>
      <c r="J349" s="20"/>
      <c r="K349" s="20"/>
      <c r="L349" s="20"/>
    </row>
    <row r="350" spans="7:12" x14ac:dyDescent="0.2">
      <c r="G350" s="20"/>
      <c r="H350" s="20"/>
      <c r="I350" s="20"/>
      <c r="J350" s="20"/>
      <c r="K350" s="20"/>
      <c r="L350" s="20"/>
    </row>
    <row r="351" spans="7:12" x14ac:dyDescent="0.2">
      <c r="G351" s="20"/>
      <c r="H351" s="20"/>
      <c r="I351" s="20"/>
      <c r="J351" s="20"/>
      <c r="K351" s="20"/>
      <c r="L351" s="20"/>
    </row>
    <row r="352" spans="7:12" x14ac:dyDescent="0.2">
      <c r="G352" s="20"/>
      <c r="H352" s="20"/>
      <c r="I352" s="20"/>
      <c r="J352" s="20"/>
      <c r="K352" s="20"/>
      <c r="L352" s="20"/>
    </row>
    <row r="353" spans="7:12" x14ac:dyDescent="0.2">
      <c r="G353" s="20"/>
      <c r="H353" s="20"/>
      <c r="I353" s="20"/>
      <c r="J353" s="20"/>
      <c r="K353" s="20"/>
      <c r="L353" s="20"/>
    </row>
    <row r="354" spans="7:12" x14ac:dyDescent="0.2">
      <c r="G354" s="20"/>
      <c r="H354" s="20"/>
      <c r="I354" s="20"/>
      <c r="J354" s="20"/>
      <c r="K354" s="20"/>
      <c r="L354" s="20"/>
    </row>
    <row r="355" spans="7:12" x14ac:dyDescent="0.2">
      <c r="G355" s="20"/>
      <c r="H355" s="20"/>
      <c r="I355" s="20"/>
      <c r="J355" s="20"/>
      <c r="K355" s="20"/>
      <c r="L355" s="20"/>
    </row>
    <row r="356" spans="7:12" x14ac:dyDescent="0.2">
      <c r="G356" s="20"/>
      <c r="H356" s="20"/>
      <c r="I356" s="20"/>
      <c r="J356" s="20"/>
      <c r="K356" s="20"/>
      <c r="L356" s="20"/>
    </row>
    <row r="357" spans="7:12" x14ac:dyDescent="0.2">
      <c r="G357" s="20"/>
      <c r="H357" s="20"/>
      <c r="I357" s="20"/>
      <c r="J357" s="20"/>
      <c r="K357" s="20"/>
      <c r="L357" s="20"/>
    </row>
    <row r="358" spans="7:12" x14ac:dyDescent="0.2">
      <c r="G358" s="20"/>
      <c r="H358" s="20"/>
      <c r="I358" s="20"/>
      <c r="J358" s="20"/>
      <c r="K358" s="20"/>
      <c r="L358" s="20"/>
    </row>
    <row r="359" spans="7:12" x14ac:dyDescent="0.2">
      <c r="G359" s="20"/>
      <c r="H359" s="20"/>
      <c r="I359" s="20"/>
      <c r="J359" s="20"/>
      <c r="K359" s="20"/>
      <c r="L359" s="20"/>
    </row>
    <row r="360" spans="7:12" x14ac:dyDescent="0.2">
      <c r="G360" s="20"/>
      <c r="H360" s="20"/>
      <c r="I360" s="20"/>
      <c r="J360" s="20"/>
      <c r="K360" s="20"/>
      <c r="L360" s="20"/>
    </row>
    <row r="361" spans="7:12" x14ac:dyDescent="0.2">
      <c r="G361" s="20"/>
      <c r="H361" s="20"/>
      <c r="I361" s="20"/>
      <c r="J361" s="20"/>
      <c r="K361" s="20"/>
      <c r="L361" s="20"/>
    </row>
    <row r="362" spans="7:12" x14ac:dyDescent="0.2">
      <c r="G362" s="20"/>
      <c r="H362" s="20"/>
      <c r="I362" s="20"/>
      <c r="J362" s="20"/>
      <c r="K362" s="20"/>
      <c r="L362" s="20"/>
    </row>
    <row r="363" spans="7:12" x14ac:dyDescent="0.2">
      <c r="G363" s="20"/>
      <c r="H363" s="20"/>
      <c r="I363" s="20"/>
      <c r="J363" s="20"/>
      <c r="K363" s="20"/>
      <c r="L363" s="20"/>
    </row>
    <row r="364" spans="7:12" x14ac:dyDescent="0.2">
      <c r="G364" s="20"/>
      <c r="H364" s="20"/>
      <c r="I364" s="20"/>
      <c r="J364" s="20"/>
      <c r="K364" s="20"/>
      <c r="L364" s="20"/>
    </row>
    <row r="365" spans="7:12" x14ac:dyDescent="0.2">
      <c r="G365" s="20"/>
      <c r="H365" s="20"/>
      <c r="I365" s="20"/>
      <c r="J365" s="20"/>
      <c r="K365" s="20"/>
      <c r="L365" s="20"/>
    </row>
    <row r="366" spans="7:12" x14ac:dyDescent="0.2">
      <c r="G366" s="20"/>
      <c r="H366" s="20"/>
      <c r="I366" s="20"/>
      <c r="J366" s="20"/>
      <c r="K366" s="20"/>
      <c r="L366" s="20"/>
    </row>
    <row r="367" spans="7:12" x14ac:dyDescent="0.2">
      <c r="G367" s="20"/>
      <c r="H367" s="20"/>
      <c r="I367" s="20"/>
      <c r="J367" s="20"/>
      <c r="K367" s="20"/>
      <c r="L367" s="20"/>
    </row>
    <row r="368" spans="7:12" x14ac:dyDescent="0.2">
      <c r="G368" s="20"/>
      <c r="H368" s="20"/>
      <c r="I368" s="20"/>
      <c r="J368" s="20"/>
      <c r="K368" s="20"/>
      <c r="L368" s="20"/>
    </row>
    <row r="369" spans="7:12" x14ac:dyDescent="0.2">
      <c r="G369" s="20"/>
      <c r="H369" s="20"/>
      <c r="I369" s="20"/>
      <c r="J369" s="20"/>
      <c r="K369" s="20"/>
      <c r="L369" s="20"/>
    </row>
    <row r="370" spans="7:12" x14ac:dyDescent="0.2">
      <c r="G370" s="20"/>
      <c r="H370" s="20"/>
      <c r="I370" s="20"/>
      <c r="J370" s="20"/>
      <c r="K370" s="20"/>
      <c r="L370" s="20"/>
    </row>
    <row r="371" spans="7:12" x14ac:dyDescent="0.2">
      <c r="G371" s="20"/>
      <c r="H371" s="20"/>
      <c r="I371" s="20"/>
      <c r="J371" s="20"/>
      <c r="K371" s="20"/>
      <c r="L371" s="20"/>
    </row>
    <row r="372" spans="7:12" x14ac:dyDescent="0.2">
      <c r="G372" s="20"/>
      <c r="H372" s="20"/>
      <c r="I372" s="20"/>
      <c r="J372" s="20"/>
      <c r="K372" s="20"/>
      <c r="L372" s="20"/>
    </row>
    <row r="373" spans="7:12" x14ac:dyDescent="0.2">
      <c r="G373" s="20"/>
      <c r="H373" s="20"/>
      <c r="I373" s="20"/>
      <c r="J373" s="20"/>
      <c r="K373" s="20"/>
      <c r="L373" s="20"/>
    </row>
    <row r="374" spans="7:12" x14ac:dyDescent="0.2">
      <c r="G374" s="20"/>
      <c r="H374" s="20"/>
      <c r="I374" s="20"/>
      <c r="J374" s="20"/>
      <c r="K374" s="20"/>
      <c r="L374" s="20"/>
    </row>
    <row r="375" spans="7:12" x14ac:dyDescent="0.2">
      <c r="G375" s="20"/>
      <c r="H375" s="20"/>
      <c r="I375" s="20"/>
      <c r="J375" s="20"/>
      <c r="K375" s="20"/>
      <c r="L375" s="20"/>
    </row>
    <row r="376" spans="7:12" x14ac:dyDescent="0.2">
      <c r="G376" s="20"/>
      <c r="H376" s="20"/>
      <c r="I376" s="20"/>
      <c r="J376" s="20"/>
      <c r="K376" s="20"/>
      <c r="L376" s="20"/>
    </row>
    <row r="377" spans="7:12" x14ac:dyDescent="0.2">
      <c r="G377" s="20"/>
      <c r="H377" s="20"/>
      <c r="I377" s="20"/>
      <c r="J377" s="20"/>
      <c r="K377" s="20"/>
      <c r="L377" s="20"/>
    </row>
    <row r="378" spans="7:12" x14ac:dyDescent="0.2">
      <c r="G378" s="20"/>
      <c r="H378" s="20"/>
      <c r="I378" s="20"/>
      <c r="J378" s="20"/>
      <c r="K378" s="20"/>
      <c r="L378" s="20"/>
    </row>
    <row r="379" spans="7:12" x14ac:dyDescent="0.2">
      <c r="G379" s="20"/>
      <c r="H379" s="20"/>
      <c r="I379" s="20"/>
      <c r="J379" s="20"/>
      <c r="K379" s="20"/>
      <c r="L379" s="20"/>
    </row>
    <row r="380" spans="7:12" x14ac:dyDescent="0.2">
      <c r="G380" s="20"/>
      <c r="H380" s="20"/>
      <c r="I380" s="20"/>
      <c r="J380" s="20"/>
      <c r="K380" s="20"/>
      <c r="L380" s="20"/>
    </row>
    <row r="381" spans="7:12" x14ac:dyDescent="0.2">
      <c r="G381" s="20"/>
      <c r="H381" s="20"/>
      <c r="I381" s="20"/>
      <c r="J381" s="20"/>
      <c r="K381" s="20"/>
      <c r="L381" s="20"/>
    </row>
    <row r="382" spans="7:12" x14ac:dyDescent="0.2">
      <c r="G382" s="20"/>
      <c r="H382" s="20"/>
      <c r="I382" s="20"/>
      <c r="J382" s="20"/>
      <c r="K382" s="20"/>
      <c r="L382" s="20"/>
    </row>
    <row r="383" spans="7:12" x14ac:dyDescent="0.2">
      <c r="G383" s="20"/>
      <c r="H383" s="20"/>
      <c r="I383" s="20"/>
      <c r="J383" s="20"/>
      <c r="K383" s="20"/>
      <c r="L383" s="20"/>
    </row>
    <row r="384" spans="7:12" x14ac:dyDescent="0.2">
      <c r="G384" s="20"/>
      <c r="H384" s="20"/>
      <c r="I384" s="20"/>
      <c r="J384" s="20"/>
      <c r="K384" s="20"/>
      <c r="L384" s="20"/>
    </row>
    <row r="385" spans="7:12" x14ac:dyDescent="0.2">
      <c r="G385" s="20"/>
      <c r="H385" s="20"/>
      <c r="I385" s="20"/>
      <c r="J385" s="20"/>
      <c r="K385" s="20"/>
      <c r="L385" s="20"/>
    </row>
    <row r="386" spans="7:12" x14ac:dyDescent="0.2">
      <c r="G386" s="20"/>
      <c r="H386" s="20"/>
      <c r="I386" s="20"/>
      <c r="J386" s="20"/>
      <c r="K386" s="20"/>
      <c r="L386" s="20"/>
    </row>
    <row r="387" spans="7:12" x14ac:dyDescent="0.2">
      <c r="G387" s="20"/>
      <c r="H387" s="20"/>
      <c r="I387" s="20"/>
      <c r="J387" s="20"/>
      <c r="K387" s="20"/>
      <c r="L387" s="20"/>
    </row>
    <row r="388" spans="7:12" x14ac:dyDescent="0.2">
      <c r="G388" s="20"/>
      <c r="H388" s="20"/>
      <c r="I388" s="20"/>
      <c r="J388" s="20"/>
      <c r="K388" s="20"/>
      <c r="L388" s="20"/>
    </row>
    <row r="389" spans="7:12" x14ac:dyDescent="0.2">
      <c r="G389" s="20"/>
      <c r="H389" s="20"/>
      <c r="I389" s="20"/>
      <c r="J389" s="20"/>
      <c r="K389" s="20"/>
      <c r="L389" s="20"/>
    </row>
    <row r="390" spans="7:12" x14ac:dyDescent="0.2">
      <c r="G390" s="20"/>
      <c r="H390" s="20"/>
      <c r="I390" s="20"/>
      <c r="J390" s="20"/>
      <c r="K390" s="20"/>
      <c r="L390" s="20"/>
    </row>
    <row r="391" spans="7:12" x14ac:dyDescent="0.2">
      <c r="G391" s="20"/>
      <c r="H391" s="20"/>
      <c r="I391" s="20"/>
      <c r="J391" s="20"/>
      <c r="K391" s="20"/>
      <c r="L391" s="20"/>
    </row>
    <row r="392" spans="7:12" x14ac:dyDescent="0.2">
      <c r="G392" s="20"/>
      <c r="H392" s="20"/>
      <c r="I392" s="20"/>
      <c r="J392" s="20"/>
      <c r="K392" s="20"/>
      <c r="L392" s="20"/>
    </row>
    <row r="393" spans="7:12" x14ac:dyDescent="0.2">
      <c r="G393" s="20"/>
      <c r="H393" s="20"/>
      <c r="I393" s="20"/>
      <c r="J393" s="20"/>
      <c r="K393" s="20"/>
      <c r="L393" s="20"/>
    </row>
    <row r="394" spans="7:12" x14ac:dyDescent="0.2">
      <c r="G394" s="20"/>
      <c r="H394" s="20"/>
      <c r="I394" s="20"/>
      <c r="J394" s="20"/>
      <c r="K394" s="20"/>
      <c r="L394" s="20"/>
    </row>
    <row r="395" spans="7:12" x14ac:dyDescent="0.2">
      <c r="G395" s="20"/>
      <c r="H395" s="20"/>
      <c r="I395" s="20"/>
      <c r="J395" s="20"/>
      <c r="K395" s="20"/>
      <c r="L395" s="20"/>
    </row>
    <row r="396" spans="7:12" x14ac:dyDescent="0.2">
      <c r="G396" s="20"/>
      <c r="H396" s="20"/>
      <c r="I396" s="20"/>
      <c r="J396" s="20"/>
      <c r="K396" s="20"/>
      <c r="L396" s="20"/>
    </row>
    <row r="397" spans="7:12" x14ac:dyDescent="0.2">
      <c r="G397" s="20"/>
      <c r="H397" s="20"/>
      <c r="I397" s="20"/>
      <c r="J397" s="20"/>
      <c r="K397" s="20"/>
      <c r="L397" s="20"/>
    </row>
    <row r="398" spans="7:12" x14ac:dyDescent="0.2">
      <c r="G398" s="20"/>
      <c r="H398" s="20"/>
      <c r="I398" s="20"/>
      <c r="J398" s="20"/>
      <c r="K398" s="20"/>
      <c r="L398" s="20"/>
    </row>
    <row r="399" spans="7:12" x14ac:dyDescent="0.2">
      <c r="G399" s="20"/>
      <c r="H399" s="20"/>
      <c r="I399" s="20"/>
      <c r="J399" s="20"/>
      <c r="K399" s="20"/>
      <c r="L399" s="20"/>
    </row>
    <row r="400" spans="7:12" x14ac:dyDescent="0.2">
      <c r="G400" s="20"/>
      <c r="H400" s="20"/>
      <c r="I400" s="20"/>
      <c r="J400" s="20"/>
      <c r="K400" s="20"/>
      <c r="L400" s="20"/>
    </row>
    <row r="401" spans="7:12" x14ac:dyDescent="0.2">
      <c r="G401" s="20"/>
      <c r="H401" s="20"/>
      <c r="I401" s="20"/>
      <c r="J401" s="20"/>
      <c r="K401" s="20"/>
      <c r="L401" s="20"/>
    </row>
    <row r="402" spans="7:12" x14ac:dyDescent="0.2">
      <c r="G402" s="20"/>
      <c r="H402" s="20"/>
      <c r="I402" s="20"/>
      <c r="J402" s="20"/>
      <c r="K402" s="20"/>
      <c r="L402" s="20"/>
    </row>
    <row r="403" spans="7:12" x14ac:dyDescent="0.2">
      <c r="G403" s="20"/>
      <c r="H403" s="20"/>
      <c r="I403" s="20"/>
      <c r="J403" s="20"/>
      <c r="K403" s="20"/>
      <c r="L403" s="20"/>
    </row>
    <row r="404" spans="7:12" x14ac:dyDescent="0.2">
      <c r="G404" s="20"/>
      <c r="H404" s="20"/>
      <c r="I404" s="20"/>
      <c r="J404" s="20"/>
      <c r="K404" s="20"/>
      <c r="L404" s="20"/>
    </row>
    <row r="405" spans="7:12" x14ac:dyDescent="0.2">
      <c r="G405" s="20"/>
      <c r="H405" s="20"/>
      <c r="I405" s="20"/>
      <c r="J405" s="20"/>
      <c r="K405" s="20"/>
      <c r="L405" s="20"/>
    </row>
    <row r="406" spans="7:12" x14ac:dyDescent="0.2">
      <c r="G406" s="20"/>
      <c r="H406" s="20"/>
      <c r="I406" s="20"/>
      <c r="J406" s="20"/>
      <c r="K406" s="20"/>
      <c r="L406" s="20"/>
    </row>
    <row r="407" spans="7:12" x14ac:dyDescent="0.2">
      <c r="G407" s="20"/>
      <c r="H407" s="20"/>
      <c r="I407" s="20"/>
      <c r="J407" s="20"/>
      <c r="K407" s="20"/>
      <c r="L407" s="20"/>
    </row>
    <row r="408" spans="7:12" x14ac:dyDescent="0.2">
      <c r="G408" s="20"/>
      <c r="H408" s="20"/>
      <c r="I408" s="20"/>
      <c r="J408" s="20"/>
      <c r="K408" s="20"/>
      <c r="L408" s="20"/>
    </row>
    <row r="409" spans="7:12" x14ac:dyDescent="0.2">
      <c r="G409" s="20"/>
      <c r="H409" s="20"/>
      <c r="I409" s="20"/>
      <c r="J409" s="20"/>
      <c r="K409" s="20"/>
      <c r="L409" s="20"/>
    </row>
    <row r="410" spans="7:12" x14ac:dyDescent="0.2">
      <c r="G410" s="20"/>
      <c r="H410" s="20"/>
      <c r="I410" s="20"/>
      <c r="J410" s="20"/>
      <c r="K410" s="20"/>
      <c r="L410" s="20"/>
    </row>
    <row r="411" spans="7:12" x14ac:dyDescent="0.2">
      <c r="G411" s="20"/>
      <c r="H411" s="20"/>
      <c r="I411" s="20"/>
      <c r="J411" s="20"/>
      <c r="K411" s="20"/>
      <c r="L411" s="20"/>
    </row>
    <row r="412" spans="7:12" x14ac:dyDescent="0.2">
      <c r="G412" s="20"/>
      <c r="H412" s="20"/>
      <c r="I412" s="20"/>
      <c r="J412" s="20"/>
      <c r="K412" s="20"/>
      <c r="L412" s="20"/>
    </row>
    <row r="413" spans="7:12" x14ac:dyDescent="0.2">
      <c r="G413" s="20"/>
      <c r="H413" s="20"/>
      <c r="I413" s="20"/>
      <c r="J413" s="20"/>
      <c r="K413" s="20"/>
      <c r="L413" s="20"/>
    </row>
    <row r="414" spans="7:12" x14ac:dyDescent="0.2">
      <c r="G414" s="20"/>
      <c r="H414" s="20"/>
      <c r="I414" s="20"/>
      <c r="J414" s="20"/>
      <c r="K414" s="20"/>
      <c r="L414" s="20"/>
    </row>
    <row r="415" spans="7:12" x14ac:dyDescent="0.2">
      <c r="G415" s="20"/>
      <c r="H415" s="20"/>
      <c r="I415" s="20"/>
      <c r="J415" s="20"/>
      <c r="K415" s="20"/>
      <c r="L415" s="20"/>
    </row>
    <row r="416" spans="7:12" x14ac:dyDescent="0.2">
      <c r="G416" s="20"/>
      <c r="H416" s="20"/>
      <c r="I416" s="20"/>
      <c r="J416" s="20"/>
      <c r="K416" s="20"/>
      <c r="L416" s="20"/>
    </row>
    <row r="417" spans="7:12" x14ac:dyDescent="0.2">
      <c r="G417" s="20"/>
      <c r="H417" s="20"/>
      <c r="I417" s="20"/>
      <c r="J417" s="20"/>
      <c r="K417" s="20"/>
      <c r="L417" s="20"/>
    </row>
    <row r="418" spans="7:12" x14ac:dyDescent="0.2">
      <c r="G418" s="20"/>
      <c r="H418" s="20"/>
      <c r="I418" s="20"/>
      <c r="J418" s="20"/>
      <c r="K418" s="20"/>
      <c r="L418" s="20"/>
    </row>
    <row r="419" spans="7:12" x14ac:dyDescent="0.2">
      <c r="G419" s="20"/>
      <c r="H419" s="20"/>
      <c r="I419" s="20"/>
      <c r="J419" s="20"/>
      <c r="K419" s="20"/>
      <c r="L419" s="20"/>
    </row>
    <row r="420" spans="7:12" x14ac:dyDescent="0.2">
      <c r="G420" s="20"/>
      <c r="H420" s="20"/>
      <c r="I420" s="20"/>
      <c r="J420" s="20"/>
      <c r="K420" s="20"/>
      <c r="L420" s="20"/>
    </row>
    <row r="421" spans="7:12" x14ac:dyDescent="0.2">
      <c r="G421" s="20"/>
      <c r="H421" s="20"/>
      <c r="I421" s="20"/>
      <c r="J421" s="20"/>
      <c r="K421" s="20"/>
      <c r="L421" s="20"/>
    </row>
    <row r="422" spans="7:12" x14ac:dyDescent="0.2">
      <c r="G422" s="20"/>
      <c r="H422" s="20"/>
      <c r="I422" s="20"/>
      <c r="J422" s="20"/>
      <c r="K422" s="20"/>
      <c r="L422" s="20"/>
    </row>
    <row r="423" spans="7:12" x14ac:dyDescent="0.2">
      <c r="G423" s="20"/>
      <c r="H423" s="20"/>
      <c r="I423" s="20"/>
      <c r="J423" s="20"/>
      <c r="K423" s="20"/>
      <c r="L423" s="20"/>
    </row>
    <row r="424" spans="7:12" x14ac:dyDescent="0.2">
      <c r="G424" s="20"/>
      <c r="H424" s="20"/>
      <c r="I424" s="20"/>
      <c r="J424" s="20"/>
      <c r="K424" s="20"/>
      <c r="L424" s="20"/>
    </row>
    <row r="425" spans="7:12" x14ac:dyDescent="0.2">
      <c r="G425" s="20"/>
      <c r="H425" s="20"/>
      <c r="I425" s="20"/>
      <c r="J425" s="20"/>
      <c r="K425" s="20"/>
      <c r="L425" s="20"/>
    </row>
    <row r="426" spans="7:12" x14ac:dyDescent="0.2">
      <c r="G426" s="20"/>
      <c r="H426" s="20"/>
      <c r="I426" s="20"/>
      <c r="J426" s="20"/>
      <c r="K426" s="20"/>
      <c r="L426" s="20"/>
    </row>
    <row r="427" spans="7:12" x14ac:dyDescent="0.2">
      <c r="G427" s="20"/>
      <c r="H427" s="20"/>
      <c r="I427" s="20"/>
      <c r="J427" s="20"/>
      <c r="K427" s="20"/>
      <c r="L427" s="20"/>
    </row>
    <row r="428" spans="7:12" x14ac:dyDescent="0.2">
      <c r="G428" s="20"/>
      <c r="H428" s="20"/>
      <c r="I428" s="20"/>
      <c r="J428" s="20"/>
      <c r="K428" s="20"/>
      <c r="L428" s="20"/>
    </row>
    <row r="429" spans="7:12" x14ac:dyDescent="0.2">
      <c r="G429" s="20"/>
      <c r="H429" s="20"/>
      <c r="I429" s="20"/>
      <c r="J429" s="20"/>
      <c r="K429" s="20"/>
      <c r="L429" s="20"/>
    </row>
    <row r="430" spans="7:12" x14ac:dyDescent="0.2">
      <c r="G430" s="20"/>
      <c r="H430" s="20"/>
      <c r="I430" s="20"/>
      <c r="J430" s="20"/>
      <c r="K430" s="20"/>
      <c r="L430" s="20"/>
    </row>
    <row r="431" spans="7:12" x14ac:dyDescent="0.2">
      <c r="G431" s="20"/>
      <c r="H431" s="20"/>
      <c r="I431" s="20"/>
      <c r="J431" s="20"/>
      <c r="K431" s="20"/>
      <c r="L431" s="20"/>
    </row>
    <row r="432" spans="7:12" x14ac:dyDescent="0.2">
      <c r="G432" s="20"/>
      <c r="H432" s="20"/>
      <c r="I432" s="20"/>
      <c r="J432" s="20"/>
      <c r="K432" s="20"/>
      <c r="L432" s="20"/>
    </row>
    <row r="433" spans="7:12" x14ac:dyDescent="0.2">
      <c r="G433" s="20"/>
      <c r="H433" s="20"/>
      <c r="I433" s="20"/>
      <c r="J433" s="20"/>
      <c r="K433" s="20"/>
      <c r="L433" s="20"/>
    </row>
    <row r="434" spans="7:12" x14ac:dyDescent="0.2">
      <c r="G434" s="20"/>
      <c r="H434" s="20"/>
      <c r="I434" s="20"/>
      <c r="J434" s="20"/>
      <c r="K434" s="20"/>
      <c r="L434" s="20"/>
    </row>
    <row r="435" spans="7:12" x14ac:dyDescent="0.2">
      <c r="G435" s="20"/>
      <c r="H435" s="20"/>
      <c r="I435" s="20"/>
      <c r="J435" s="20"/>
      <c r="K435" s="20"/>
      <c r="L435" s="20"/>
    </row>
    <row r="436" spans="7:12" x14ac:dyDescent="0.2">
      <c r="G436" s="20"/>
      <c r="H436" s="20"/>
      <c r="I436" s="20"/>
      <c r="J436" s="20"/>
      <c r="K436" s="20"/>
      <c r="L436" s="20"/>
    </row>
    <row r="437" spans="7:12" x14ac:dyDescent="0.2">
      <c r="G437" s="20"/>
      <c r="H437" s="20"/>
      <c r="I437" s="20"/>
      <c r="J437" s="20"/>
      <c r="K437" s="20"/>
      <c r="L437" s="20"/>
    </row>
    <row r="438" spans="7:12" x14ac:dyDescent="0.2">
      <c r="G438" s="20"/>
      <c r="H438" s="20"/>
      <c r="I438" s="20"/>
      <c r="J438" s="20"/>
      <c r="K438" s="20"/>
      <c r="L438" s="20"/>
    </row>
    <row r="439" spans="7:12" x14ac:dyDescent="0.2">
      <c r="G439" s="20"/>
      <c r="H439" s="20"/>
      <c r="I439" s="20"/>
      <c r="J439" s="20"/>
      <c r="K439" s="20"/>
      <c r="L439" s="20"/>
    </row>
    <row r="440" spans="7:12" x14ac:dyDescent="0.2">
      <c r="G440" s="20"/>
      <c r="H440" s="20"/>
      <c r="I440" s="20"/>
      <c r="J440" s="20"/>
      <c r="K440" s="20"/>
      <c r="L440" s="20"/>
    </row>
    <row r="441" spans="7:12" x14ac:dyDescent="0.2">
      <c r="G441" s="20"/>
      <c r="H441" s="20"/>
      <c r="I441" s="20"/>
      <c r="J441" s="20"/>
      <c r="K441" s="20"/>
      <c r="L441" s="20"/>
    </row>
    <row r="442" spans="7:12" x14ac:dyDescent="0.2">
      <c r="G442" s="20"/>
      <c r="H442" s="20"/>
      <c r="I442" s="20"/>
      <c r="J442" s="20"/>
      <c r="K442" s="20"/>
      <c r="L442" s="20"/>
    </row>
    <row r="443" spans="7:12" x14ac:dyDescent="0.2">
      <c r="G443" s="20"/>
      <c r="H443" s="20"/>
      <c r="I443" s="20"/>
      <c r="J443" s="20"/>
      <c r="K443" s="20"/>
      <c r="L443" s="20"/>
    </row>
    <row r="444" spans="7:12" x14ac:dyDescent="0.2">
      <c r="G444" s="20"/>
      <c r="H444" s="20"/>
      <c r="I444" s="20"/>
      <c r="J444" s="20"/>
      <c r="K444" s="20"/>
      <c r="L444" s="20"/>
    </row>
    <row r="445" spans="7:12" x14ac:dyDescent="0.2">
      <c r="G445" s="20"/>
      <c r="H445" s="20"/>
      <c r="I445" s="20"/>
      <c r="J445" s="20"/>
      <c r="K445" s="20"/>
      <c r="L445" s="20"/>
    </row>
    <row r="446" spans="7:12" x14ac:dyDescent="0.2">
      <c r="G446" s="20"/>
      <c r="H446" s="20"/>
      <c r="I446" s="20"/>
      <c r="J446" s="20"/>
      <c r="K446" s="20"/>
      <c r="L446" s="20"/>
    </row>
    <row r="447" spans="7:12" x14ac:dyDescent="0.2">
      <c r="G447" s="20"/>
      <c r="H447" s="20"/>
      <c r="I447" s="20"/>
      <c r="J447" s="20"/>
      <c r="K447" s="20"/>
      <c r="L447" s="20"/>
    </row>
    <row r="448" spans="7:12" x14ac:dyDescent="0.2">
      <c r="G448" s="20"/>
      <c r="H448" s="20"/>
      <c r="I448" s="20"/>
      <c r="J448" s="20"/>
      <c r="K448" s="20"/>
      <c r="L448" s="20"/>
    </row>
    <row r="449" spans="7:12" x14ac:dyDescent="0.2">
      <c r="G449" s="20"/>
      <c r="H449" s="20"/>
      <c r="I449" s="20"/>
      <c r="J449" s="20"/>
      <c r="K449" s="20"/>
      <c r="L449" s="20"/>
    </row>
    <row r="450" spans="7:12" x14ac:dyDescent="0.2">
      <c r="G450" s="20"/>
      <c r="H450" s="20"/>
      <c r="I450" s="20"/>
      <c r="J450" s="20"/>
      <c r="K450" s="20"/>
      <c r="L450" s="20"/>
    </row>
    <row r="451" spans="7:12" x14ac:dyDescent="0.2">
      <c r="G451" s="20"/>
      <c r="H451" s="20"/>
      <c r="I451" s="20"/>
      <c r="J451" s="20"/>
      <c r="K451" s="20"/>
      <c r="L451" s="20"/>
    </row>
    <row r="452" spans="7:12" x14ac:dyDescent="0.2">
      <c r="G452" s="20"/>
      <c r="H452" s="20"/>
      <c r="I452" s="20"/>
      <c r="J452" s="20"/>
      <c r="K452" s="20"/>
      <c r="L452" s="20"/>
    </row>
    <row r="453" spans="7:12" x14ac:dyDescent="0.2">
      <c r="G453" s="20"/>
      <c r="H453" s="20"/>
      <c r="I453" s="20"/>
      <c r="J453" s="20"/>
      <c r="K453" s="20"/>
      <c r="L453" s="20"/>
    </row>
    <row r="454" spans="7:12" x14ac:dyDescent="0.2">
      <c r="G454" s="20"/>
      <c r="H454" s="20"/>
      <c r="I454" s="20"/>
      <c r="J454" s="20"/>
      <c r="K454" s="20"/>
      <c r="L454" s="20"/>
    </row>
    <row r="455" spans="7:12" x14ac:dyDescent="0.2">
      <c r="G455" s="20"/>
      <c r="H455" s="20"/>
      <c r="I455" s="20"/>
      <c r="J455" s="20"/>
      <c r="K455" s="20"/>
      <c r="L455" s="20"/>
    </row>
    <row r="456" spans="7:12" x14ac:dyDescent="0.2">
      <c r="G456" s="20"/>
      <c r="H456" s="20"/>
      <c r="I456" s="20"/>
      <c r="J456" s="20"/>
      <c r="K456" s="20"/>
      <c r="L456" s="20"/>
    </row>
    <row r="457" spans="7:12" x14ac:dyDescent="0.2">
      <c r="G457" s="20"/>
      <c r="H457" s="20"/>
      <c r="I457" s="20"/>
      <c r="J457" s="20"/>
      <c r="K457" s="20"/>
      <c r="L457" s="20"/>
    </row>
    <row r="458" spans="7:12" x14ac:dyDescent="0.2">
      <c r="G458" s="20"/>
      <c r="H458" s="20"/>
      <c r="I458" s="20"/>
      <c r="J458" s="20"/>
      <c r="K458" s="20"/>
      <c r="L458" s="20"/>
    </row>
    <row r="459" spans="7:12" x14ac:dyDescent="0.2">
      <c r="G459" s="20"/>
      <c r="H459" s="20"/>
      <c r="I459" s="20"/>
      <c r="J459" s="20"/>
      <c r="K459" s="20"/>
      <c r="L459" s="20"/>
    </row>
    <row r="460" spans="7:12" x14ac:dyDescent="0.2">
      <c r="G460" s="20"/>
      <c r="H460" s="20"/>
      <c r="I460" s="20"/>
      <c r="J460" s="20"/>
      <c r="K460" s="20"/>
      <c r="L460" s="20"/>
    </row>
    <row r="461" spans="7:12" x14ac:dyDescent="0.2">
      <c r="G461" s="20"/>
      <c r="H461" s="20"/>
      <c r="I461" s="20"/>
      <c r="J461" s="20"/>
      <c r="K461" s="20"/>
      <c r="L461" s="20"/>
    </row>
    <row r="462" spans="7:12" x14ac:dyDescent="0.2">
      <c r="G462" s="20"/>
      <c r="H462" s="20"/>
      <c r="I462" s="20"/>
      <c r="J462" s="20"/>
      <c r="K462" s="20"/>
      <c r="L462" s="20"/>
    </row>
    <row r="463" spans="7:12" x14ac:dyDescent="0.2">
      <c r="G463" s="20"/>
      <c r="H463" s="20"/>
      <c r="I463" s="20"/>
      <c r="J463" s="20"/>
      <c r="K463" s="20"/>
      <c r="L463" s="20"/>
    </row>
    <row r="464" spans="7:12" x14ac:dyDescent="0.2">
      <c r="G464" s="20"/>
      <c r="H464" s="20"/>
      <c r="I464" s="20"/>
      <c r="J464" s="20"/>
      <c r="K464" s="20"/>
      <c r="L464" s="20"/>
    </row>
    <row r="465" spans="7:12" x14ac:dyDescent="0.2">
      <c r="G465" s="20"/>
      <c r="H465" s="20"/>
      <c r="I465" s="20"/>
      <c r="J465" s="20"/>
      <c r="K465" s="20"/>
      <c r="L465" s="20"/>
    </row>
    <row r="466" spans="7:12" x14ac:dyDescent="0.2">
      <c r="G466" s="20"/>
      <c r="H466" s="20"/>
      <c r="I466" s="20"/>
      <c r="J466" s="20"/>
      <c r="K466" s="20"/>
      <c r="L466" s="20"/>
    </row>
    <row r="467" spans="7:12" x14ac:dyDescent="0.2">
      <c r="G467" s="20"/>
      <c r="H467" s="20"/>
      <c r="I467" s="20"/>
      <c r="J467" s="20"/>
      <c r="K467" s="20"/>
      <c r="L467" s="20"/>
    </row>
    <row r="468" spans="7:12" x14ac:dyDescent="0.2">
      <c r="G468" s="20"/>
      <c r="H468" s="20"/>
      <c r="I468" s="20"/>
      <c r="J468" s="20"/>
      <c r="K468" s="20"/>
      <c r="L468" s="20"/>
    </row>
    <row r="469" spans="7:12" x14ac:dyDescent="0.2">
      <c r="G469" s="20"/>
      <c r="H469" s="20"/>
      <c r="I469" s="20"/>
      <c r="J469" s="20"/>
      <c r="K469" s="20"/>
      <c r="L469" s="20"/>
    </row>
    <row r="470" spans="7:12" x14ac:dyDescent="0.2">
      <c r="G470" s="20"/>
      <c r="H470" s="20"/>
      <c r="I470" s="20"/>
      <c r="J470" s="20"/>
      <c r="K470" s="20"/>
      <c r="L470" s="20"/>
    </row>
    <row r="471" spans="7:12" x14ac:dyDescent="0.2">
      <c r="G471" s="20"/>
      <c r="H471" s="20"/>
      <c r="I471" s="20"/>
      <c r="J471" s="20"/>
      <c r="K471" s="20"/>
      <c r="L471" s="20"/>
    </row>
    <row r="472" spans="7:12" x14ac:dyDescent="0.2">
      <c r="G472" s="20"/>
      <c r="H472" s="20"/>
      <c r="I472" s="20"/>
      <c r="J472" s="20"/>
      <c r="K472" s="20"/>
      <c r="L472" s="20"/>
    </row>
    <row r="473" spans="7:12" x14ac:dyDescent="0.2">
      <c r="G473" s="20"/>
      <c r="H473" s="20"/>
      <c r="I473" s="20"/>
      <c r="J473" s="20"/>
      <c r="K473" s="20"/>
      <c r="L473" s="20"/>
    </row>
    <row r="474" spans="7:12" x14ac:dyDescent="0.2">
      <c r="G474" s="20"/>
      <c r="H474" s="20"/>
      <c r="I474" s="20"/>
      <c r="J474" s="20"/>
      <c r="K474" s="20"/>
      <c r="L474" s="20"/>
    </row>
    <row r="475" spans="7:12" x14ac:dyDescent="0.2">
      <c r="G475" s="20"/>
      <c r="H475" s="20"/>
      <c r="I475" s="20"/>
      <c r="J475" s="20"/>
      <c r="K475" s="20"/>
      <c r="L475" s="20"/>
    </row>
    <row r="476" spans="7:12" x14ac:dyDescent="0.2">
      <c r="G476" s="20"/>
      <c r="H476" s="20"/>
      <c r="I476" s="20"/>
      <c r="J476" s="20"/>
      <c r="K476" s="20"/>
      <c r="L476" s="20"/>
    </row>
    <row r="477" spans="7:12" x14ac:dyDescent="0.2">
      <c r="G477" s="20"/>
      <c r="H477" s="20"/>
      <c r="I477" s="20"/>
      <c r="J477" s="20"/>
      <c r="K477" s="20"/>
      <c r="L477" s="20"/>
    </row>
    <row r="478" spans="7:12" x14ac:dyDescent="0.2">
      <c r="G478" s="20"/>
      <c r="H478" s="20"/>
      <c r="I478" s="20"/>
      <c r="J478" s="20"/>
      <c r="K478" s="20"/>
      <c r="L478" s="20"/>
    </row>
    <row r="479" spans="7:12" x14ac:dyDescent="0.2">
      <c r="G479" s="20"/>
      <c r="H479" s="20"/>
      <c r="I479" s="20"/>
      <c r="J479" s="20"/>
      <c r="K479" s="20"/>
      <c r="L479" s="20"/>
    </row>
    <row r="480" spans="7:12" x14ac:dyDescent="0.2">
      <c r="G480" s="20"/>
      <c r="H480" s="20"/>
      <c r="I480" s="20"/>
      <c r="J480" s="20"/>
      <c r="K480" s="20"/>
      <c r="L480" s="20"/>
    </row>
    <row r="481" spans="7:12" x14ac:dyDescent="0.2">
      <c r="G481" s="20"/>
      <c r="H481" s="20"/>
      <c r="I481" s="20"/>
      <c r="J481" s="20"/>
      <c r="K481" s="20"/>
      <c r="L481" s="20"/>
    </row>
    <row r="482" spans="7:12" x14ac:dyDescent="0.2">
      <c r="G482" s="20"/>
      <c r="H482" s="20"/>
      <c r="I482" s="20"/>
      <c r="J482" s="20"/>
      <c r="K482" s="20"/>
      <c r="L482" s="20"/>
    </row>
    <row r="483" spans="7:12" x14ac:dyDescent="0.2">
      <c r="G483" s="20"/>
      <c r="H483" s="20"/>
      <c r="I483" s="20"/>
      <c r="J483" s="20"/>
      <c r="K483" s="20"/>
      <c r="L483" s="20"/>
    </row>
    <row r="484" spans="7:12" x14ac:dyDescent="0.2">
      <c r="G484" s="20"/>
      <c r="H484" s="20"/>
      <c r="I484" s="20"/>
      <c r="J484" s="20"/>
      <c r="K484" s="20"/>
      <c r="L484" s="20"/>
    </row>
    <row r="485" spans="7:12" x14ac:dyDescent="0.2">
      <c r="G485" s="20"/>
      <c r="H485" s="20"/>
      <c r="I485" s="20"/>
      <c r="J485" s="20"/>
      <c r="K485" s="20"/>
      <c r="L485" s="20"/>
    </row>
    <row r="486" spans="7:12" x14ac:dyDescent="0.2">
      <c r="G486" s="20"/>
      <c r="H486" s="20"/>
      <c r="I486" s="20"/>
      <c r="J486" s="20"/>
      <c r="K486" s="20"/>
      <c r="L486" s="20"/>
    </row>
    <row r="487" spans="7:12" x14ac:dyDescent="0.2">
      <c r="G487" s="20"/>
      <c r="H487" s="20"/>
      <c r="I487" s="20"/>
      <c r="J487" s="20"/>
      <c r="K487" s="20"/>
      <c r="L487" s="20"/>
    </row>
    <row r="488" spans="7:12" x14ac:dyDescent="0.2">
      <c r="G488" s="20"/>
      <c r="H488" s="20"/>
      <c r="I488" s="20"/>
      <c r="J488" s="20"/>
      <c r="K488" s="20"/>
      <c r="L488" s="20"/>
    </row>
    <row r="489" spans="7:12" x14ac:dyDescent="0.2">
      <c r="G489" s="20"/>
      <c r="H489" s="20"/>
      <c r="I489" s="20"/>
      <c r="J489" s="20"/>
      <c r="K489" s="20"/>
      <c r="L489" s="20"/>
    </row>
    <row r="490" spans="7:12" x14ac:dyDescent="0.2">
      <c r="G490" s="20"/>
      <c r="H490" s="20"/>
      <c r="I490" s="20"/>
      <c r="J490" s="20"/>
      <c r="K490" s="20"/>
      <c r="L490" s="20"/>
    </row>
    <row r="491" spans="7:12" x14ac:dyDescent="0.2">
      <c r="G491" s="20"/>
      <c r="H491" s="20"/>
      <c r="I491" s="20"/>
      <c r="J491" s="20"/>
      <c r="K491" s="20"/>
      <c r="L491" s="20"/>
    </row>
    <row r="492" spans="7:12" x14ac:dyDescent="0.2">
      <c r="G492" s="20"/>
      <c r="H492" s="20"/>
      <c r="I492" s="20"/>
      <c r="J492" s="20"/>
      <c r="K492" s="20"/>
      <c r="L492" s="20"/>
    </row>
    <row r="493" spans="7:12" x14ac:dyDescent="0.2">
      <c r="G493" s="20"/>
      <c r="H493" s="20"/>
      <c r="I493" s="20"/>
      <c r="J493" s="20"/>
      <c r="K493" s="20"/>
      <c r="L493" s="20"/>
    </row>
    <row r="494" spans="7:12" x14ac:dyDescent="0.2">
      <c r="G494" s="20"/>
      <c r="H494" s="20"/>
      <c r="I494" s="20"/>
      <c r="J494" s="20"/>
      <c r="K494" s="20"/>
      <c r="L494" s="20"/>
    </row>
    <row r="495" spans="7:12" x14ac:dyDescent="0.2">
      <c r="G495" s="20"/>
      <c r="H495" s="20"/>
      <c r="I495" s="20"/>
      <c r="J495" s="20"/>
      <c r="K495" s="20"/>
      <c r="L495" s="20"/>
    </row>
    <row r="496" spans="7:12" x14ac:dyDescent="0.2">
      <c r="G496" s="20"/>
      <c r="H496" s="20"/>
      <c r="I496" s="20"/>
      <c r="J496" s="20"/>
      <c r="K496" s="20"/>
      <c r="L496" s="20"/>
    </row>
    <row r="497" spans="7:12" x14ac:dyDescent="0.2">
      <c r="G497" s="20"/>
      <c r="H497" s="20"/>
      <c r="I497" s="20"/>
      <c r="J497" s="20"/>
      <c r="K497" s="20"/>
      <c r="L497" s="20"/>
    </row>
    <row r="498" spans="7:12" x14ac:dyDescent="0.2">
      <c r="G498" s="20"/>
      <c r="H498" s="20"/>
      <c r="I498" s="20"/>
      <c r="J498" s="20"/>
      <c r="K498" s="20"/>
      <c r="L498" s="20"/>
    </row>
    <row r="499" spans="7:12" x14ac:dyDescent="0.2">
      <c r="G499" s="20"/>
      <c r="H499" s="20"/>
      <c r="I499" s="20"/>
      <c r="J499" s="20"/>
      <c r="K499" s="20"/>
      <c r="L499" s="20"/>
    </row>
    <row r="500" spans="7:12" x14ac:dyDescent="0.2">
      <c r="G500" s="20"/>
      <c r="H500" s="20"/>
      <c r="I500" s="20"/>
      <c r="J500" s="20"/>
      <c r="K500" s="20"/>
      <c r="L500" s="20"/>
    </row>
    <row r="501" spans="7:12" x14ac:dyDescent="0.2">
      <c r="G501" s="20"/>
      <c r="H501" s="20"/>
      <c r="I501" s="20"/>
      <c r="J501" s="20"/>
      <c r="K501" s="20"/>
      <c r="L501" s="20"/>
    </row>
    <row r="502" spans="7:12" x14ac:dyDescent="0.2">
      <c r="G502" s="20"/>
      <c r="H502" s="20"/>
      <c r="I502" s="20"/>
      <c r="J502" s="20"/>
      <c r="K502" s="20"/>
      <c r="L502" s="20"/>
    </row>
    <row r="503" spans="7:12" x14ac:dyDescent="0.2">
      <c r="G503" s="20"/>
      <c r="H503" s="20"/>
      <c r="I503" s="20"/>
      <c r="J503" s="20"/>
      <c r="K503" s="20"/>
      <c r="L503" s="20"/>
    </row>
    <row r="504" spans="7:12" x14ac:dyDescent="0.2">
      <c r="G504" s="20"/>
      <c r="H504" s="20"/>
      <c r="I504" s="20"/>
      <c r="J504" s="20"/>
      <c r="K504" s="20"/>
      <c r="L504" s="20"/>
    </row>
    <row r="505" spans="7:12" x14ac:dyDescent="0.2">
      <c r="G505" s="20"/>
      <c r="H505" s="20"/>
      <c r="I505" s="20"/>
      <c r="J505" s="20"/>
      <c r="K505" s="20"/>
      <c r="L505" s="20"/>
    </row>
    <row r="506" spans="7:12" x14ac:dyDescent="0.2">
      <c r="G506" s="20"/>
      <c r="H506" s="20"/>
      <c r="I506" s="20"/>
      <c r="J506" s="20"/>
      <c r="K506" s="20"/>
      <c r="L506" s="20"/>
    </row>
    <row r="507" spans="7:12" x14ac:dyDescent="0.2">
      <c r="G507" s="20"/>
      <c r="H507" s="20"/>
      <c r="I507" s="20"/>
      <c r="J507" s="20"/>
      <c r="K507" s="20"/>
      <c r="L507" s="20"/>
    </row>
    <row r="508" spans="7:12" x14ac:dyDescent="0.2">
      <c r="G508" s="20"/>
      <c r="H508" s="20"/>
      <c r="I508" s="20"/>
      <c r="J508" s="20"/>
      <c r="K508" s="20"/>
      <c r="L508" s="20"/>
    </row>
    <row r="509" spans="7:12" x14ac:dyDescent="0.2">
      <c r="G509" s="20"/>
      <c r="H509" s="20"/>
      <c r="I509" s="20"/>
      <c r="J509" s="20"/>
      <c r="K509" s="20"/>
      <c r="L509" s="20"/>
    </row>
    <row r="510" spans="7:12" x14ac:dyDescent="0.2">
      <c r="G510" s="20"/>
      <c r="H510" s="20"/>
      <c r="I510" s="20"/>
      <c r="J510" s="20"/>
      <c r="K510" s="20"/>
      <c r="L510" s="20"/>
    </row>
    <row r="511" spans="7:12" x14ac:dyDescent="0.2">
      <c r="G511" s="20"/>
      <c r="H511" s="20"/>
      <c r="I511" s="20"/>
      <c r="J511" s="20"/>
      <c r="K511" s="20"/>
      <c r="L511" s="20"/>
    </row>
    <row r="512" spans="7:12" x14ac:dyDescent="0.2">
      <c r="G512" s="20"/>
      <c r="H512" s="20"/>
      <c r="I512" s="20"/>
      <c r="J512" s="20"/>
      <c r="K512" s="20"/>
      <c r="L512" s="20"/>
    </row>
    <row r="513" spans="7:12" x14ac:dyDescent="0.2">
      <c r="G513" s="20"/>
      <c r="H513" s="20"/>
      <c r="I513" s="20"/>
      <c r="J513" s="20"/>
      <c r="K513" s="20"/>
      <c r="L513" s="20"/>
    </row>
    <row r="514" spans="7:12" x14ac:dyDescent="0.2">
      <c r="G514" s="20"/>
      <c r="H514" s="20"/>
      <c r="I514" s="20"/>
      <c r="J514" s="20"/>
      <c r="K514" s="20"/>
      <c r="L514" s="20"/>
    </row>
    <row r="515" spans="7:12" x14ac:dyDescent="0.2">
      <c r="G515" s="20"/>
      <c r="H515" s="20"/>
      <c r="I515" s="20"/>
      <c r="J515" s="20"/>
      <c r="K515" s="20"/>
      <c r="L515" s="20"/>
    </row>
    <row r="516" spans="7:12" x14ac:dyDescent="0.2">
      <c r="G516" s="20"/>
      <c r="H516" s="20"/>
      <c r="I516" s="20"/>
      <c r="J516" s="20"/>
      <c r="K516" s="20"/>
      <c r="L516" s="20"/>
    </row>
    <row r="517" spans="7:12" x14ac:dyDescent="0.2">
      <c r="G517" s="20"/>
      <c r="H517" s="20"/>
      <c r="I517" s="20"/>
      <c r="J517" s="20"/>
      <c r="K517" s="20"/>
      <c r="L517" s="20"/>
    </row>
    <row r="518" spans="7:12" x14ac:dyDescent="0.2">
      <c r="G518" s="20"/>
      <c r="H518" s="20"/>
      <c r="I518" s="20"/>
      <c r="J518" s="20"/>
      <c r="K518" s="20"/>
      <c r="L518" s="20"/>
    </row>
    <row r="519" spans="7:12" x14ac:dyDescent="0.2">
      <c r="G519" s="20"/>
      <c r="H519" s="20"/>
      <c r="I519" s="20"/>
      <c r="J519" s="20"/>
      <c r="K519" s="20"/>
      <c r="L519" s="20"/>
    </row>
    <row r="520" spans="7:12" x14ac:dyDescent="0.2">
      <c r="G520" s="20"/>
      <c r="H520" s="20"/>
      <c r="I520" s="20"/>
      <c r="J520" s="20"/>
      <c r="K520" s="20"/>
      <c r="L520" s="20"/>
    </row>
    <row r="521" spans="7:12" x14ac:dyDescent="0.2">
      <c r="G521" s="20"/>
      <c r="H521" s="20"/>
      <c r="I521" s="20"/>
      <c r="J521" s="20"/>
      <c r="K521" s="20"/>
      <c r="L521" s="20"/>
    </row>
    <row r="522" spans="7:12" x14ac:dyDescent="0.2">
      <c r="G522" s="20"/>
      <c r="H522" s="20"/>
      <c r="I522" s="20"/>
      <c r="J522" s="20"/>
      <c r="K522" s="20"/>
      <c r="L522" s="20"/>
    </row>
    <row r="523" spans="7:12" x14ac:dyDescent="0.2">
      <c r="G523" s="20"/>
      <c r="H523" s="20"/>
      <c r="I523" s="20"/>
      <c r="J523" s="20"/>
      <c r="K523" s="20"/>
      <c r="L523" s="20"/>
    </row>
    <row r="524" spans="7:12" x14ac:dyDescent="0.2">
      <c r="G524" s="20"/>
      <c r="H524" s="20"/>
      <c r="I524" s="20"/>
      <c r="J524" s="20"/>
      <c r="K524" s="20"/>
      <c r="L524" s="20"/>
    </row>
    <row r="525" spans="7:12" x14ac:dyDescent="0.2">
      <c r="G525" s="20"/>
      <c r="H525" s="20"/>
      <c r="I525" s="20"/>
      <c r="J525" s="20"/>
      <c r="K525" s="20"/>
      <c r="L525" s="20"/>
    </row>
    <row r="526" spans="7:12" x14ac:dyDescent="0.2">
      <c r="G526" s="20"/>
      <c r="H526" s="20"/>
      <c r="I526" s="20"/>
      <c r="J526" s="20"/>
      <c r="K526" s="20"/>
      <c r="L526" s="20"/>
    </row>
    <row r="527" spans="7:12" x14ac:dyDescent="0.2">
      <c r="G527" s="20"/>
      <c r="H527" s="20"/>
      <c r="I527" s="20"/>
      <c r="J527" s="20"/>
      <c r="K527" s="20"/>
      <c r="L527" s="20"/>
    </row>
    <row r="528" spans="7:12" x14ac:dyDescent="0.2">
      <c r="G528" s="20"/>
      <c r="H528" s="20"/>
      <c r="I528" s="20"/>
      <c r="J528" s="20"/>
      <c r="K528" s="20"/>
      <c r="L528" s="20"/>
    </row>
    <row r="529" spans="7:12" x14ac:dyDescent="0.2">
      <c r="G529" s="20"/>
      <c r="H529" s="20"/>
      <c r="I529" s="20"/>
      <c r="J529" s="20"/>
      <c r="K529" s="20"/>
      <c r="L529" s="20"/>
    </row>
    <row r="530" spans="7:12" x14ac:dyDescent="0.2">
      <c r="G530" s="20"/>
      <c r="H530" s="20"/>
      <c r="I530" s="20"/>
      <c r="J530" s="20"/>
      <c r="K530" s="20"/>
      <c r="L530" s="20"/>
    </row>
    <row r="531" spans="7:12" x14ac:dyDescent="0.2">
      <c r="G531" s="20"/>
      <c r="H531" s="20"/>
      <c r="I531" s="20"/>
      <c r="J531" s="20"/>
      <c r="K531" s="20"/>
      <c r="L531" s="20"/>
    </row>
    <row r="532" spans="7:12" x14ac:dyDescent="0.2">
      <c r="G532" s="20"/>
      <c r="H532" s="20"/>
      <c r="I532" s="20"/>
      <c r="J532" s="20"/>
      <c r="K532" s="20"/>
      <c r="L532" s="20"/>
    </row>
    <row r="533" spans="7:12" x14ac:dyDescent="0.2">
      <c r="G533" s="20"/>
      <c r="H533" s="20"/>
      <c r="I533" s="20"/>
      <c r="J533" s="20"/>
      <c r="K533" s="20"/>
      <c r="L533" s="20"/>
    </row>
    <row r="534" spans="7:12" x14ac:dyDescent="0.2">
      <c r="G534" s="20"/>
      <c r="H534" s="20"/>
      <c r="I534" s="20"/>
      <c r="J534" s="20"/>
      <c r="K534" s="20"/>
      <c r="L534" s="20"/>
    </row>
    <row r="535" spans="7:12" x14ac:dyDescent="0.2">
      <c r="G535" s="20"/>
      <c r="H535" s="20"/>
      <c r="I535" s="20"/>
      <c r="J535" s="20"/>
      <c r="K535" s="20"/>
      <c r="L535" s="20"/>
    </row>
    <row r="536" spans="7:12" x14ac:dyDescent="0.2">
      <c r="G536" s="20"/>
      <c r="H536" s="20"/>
      <c r="I536" s="20"/>
      <c r="J536" s="20"/>
      <c r="K536" s="20"/>
      <c r="L536" s="20"/>
    </row>
    <row r="537" spans="7:12" x14ac:dyDescent="0.2">
      <c r="G537" s="20"/>
      <c r="H537" s="20"/>
      <c r="I537" s="20"/>
      <c r="J537" s="20"/>
      <c r="K537" s="20"/>
      <c r="L537" s="20"/>
    </row>
    <row r="538" spans="7:12" x14ac:dyDescent="0.2">
      <c r="G538" s="20"/>
      <c r="H538" s="20"/>
      <c r="I538" s="20"/>
      <c r="J538" s="20"/>
      <c r="K538" s="20"/>
      <c r="L538" s="20"/>
    </row>
    <row r="539" spans="7:12" x14ac:dyDescent="0.2">
      <c r="G539" s="20"/>
      <c r="H539" s="20"/>
      <c r="I539" s="20"/>
      <c r="J539" s="20"/>
      <c r="K539" s="20"/>
      <c r="L539" s="20"/>
    </row>
    <row r="540" spans="7:12" x14ac:dyDescent="0.2">
      <c r="G540" s="20"/>
      <c r="H540" s="20"/>
      <c r="I540" s="20"/>
      <c r="J540" s="20"/>
      <c r="K540" s="20"/>
      <c r="L540" s="20"/>
    </row>
    <row r="541" spans="7:12" x14ac:dyDescent="0.2">
      <c r="G541" s="20"/>
      <c r="H541" s="20"/>
      <c r="I541" s="20"/>
      <c r="J541" s="20"/>
      <c r="K541" s="20"/>
      <c r="L541" s="20"/>
    </row>
    <row r="542" spans="7:12" x14ac:dyDescent="0.2">
      <c r="G542" s="20"/>
      <c r="H542" s="20"/>
      <c r="I542" s="20"/>
      <c r="J542" s="20"/>
      <c r="K542" s="20"/>
      <c r="L542" s="20"/>
    </row>
    <row r="543" spans="7:12" x14ac:dyDescent="0.2">
      <c r="G543" s="20"/>
      <c r="H543" s="20"/>
      <c r="I543" s="20"/>
      <c r="J543" s="20"/>
      <c r="K543" s="20"/>
      <c r="L543" s="20"/>
    </row>
    <row r="544" spans="7:12" x14ac:dyDescent="0.2">
      <c r="G544" s="20"/>
      <c r="H544" s="20"/>
      <c r="I544" s="20"/>
      <c r="J544" s="20"/>
      <c r="K544" s="20"/>
      <c r="L544" s="20"/>
    </row>
    <row r="545" spans="7:12" x14ac:dyDescent="0.2">
      <c r="G545" s="20"/>
      <c r="H545" s="20"/>
      <c r="I545" s="20"/>
      <c r="J545" s="20"/>
      <c r="K545" s="20"/>
      <c r="L545" s="20"/>
    </row>
    <row r="546" spans="7:12" x14ac:dyDescent="0.2">
      <c r="G546" s="20"/>
      <c r="H546" s="20"/>
      <c r="I546" s="20"/>
      <c r="J546" s="20"/>
      <c r="K546" s="20"/>
      <c r="L546" s="20"/>
    </row>
    <row r="547" spans="7:12" x14ac:dyDescent="0.2">
      <c r="G547" s="20"/>
      <c r="H547" s="20"/>
      <c r="I547" s="20"/>
      <c r="J547" s="20"/>
      <c r="K547" s="20"/>
      <c r="L547" s="20"/>
    </row>
    <row r="548" spans="7:12" x14ac:dyDescent="0.2">
      <c r="G548" s="20"/>
      <c r="H548" s="20"/>
      <c r="I548" s="20"/>
      <c r="J548" s="20"/>
      <c r="K548" s="20"/>
      <c r="L548" s="20"/>
    </row>
    <row r="549" spans="7:12" x14ac:dyDescent="0.2">
      <c r="G549" s="20"/>
      <c r="H549" s="20"/>
      <c r="I549" s="20"/>
      <c r="J549" s="20"/>
      <c r="K549" s="20"/>
      <c r="L549" s="20"/>
    </row>
    <row r="550" spans="7:12" x14ac:dyDescent="0.2">
      <c r="G550" s="20"/>
      <c r="H550" s="20"/>
      <c r="I550" s="20"/>
      <c r="J550" s="20"/>
      <c r="K550" s="20"/>
      <c r="L550" s="20"/>
    </row>
    <row r="551" spans="7:12" x14ac:dyDescent="0.2">
      <c r="G551" s="20"/>
      <c r="H551" s="20"/>
      <c r="I551" s="20"/>
      <c r="J551" s="20"/>
      <c r="K551" s="20"/>
      <c r="L551" s="20"/>
    </row>
    <row r="552" spans="7:12" x14ac:dyDescent="0.2">
      <c r="G552" s="20"/>
      <c r="H552" s="20"/>
      <c r="I552" s="20"/>
      <c r="J552" s="20"/>
      <c r="K552" s="20"/>
      <c r="L552" s="20"/>
    </row>
    <row r="553" spans="7:12" x14ac:dyDescent="0.2">
      <c r="G553" s="20"/>
      <c r="H553" s="20"/>
      <c r="I553" s="20"/>
      <c r="J553" s="20"/>
      <c r="K553" s="20"/>
      <c r="L553" s="20"/>
    </row>
    <row r="554" spans="7:12" x14ac:dyDescent="0.2">
      <c r="G554" s="20"/>
      <c r="H554" s="20"/>
      <c r="I554" s="20"/>
      <c r="J554" s="20"/>
      <c r="K554" s="20"/>
      <c r="L554" s="20"/>
    </row>
    <row r="555" spans="7:12" x14ac:dyDescent="0.2">
      <c r="G555" s="20"/>
      <c r="H555" s="20"/>
      <c r="I555" s="20"/>
      <c r="J555" s="20"/>
      <c r="K555" s="20"/>
      <c r="L555" s="20"/>
    </row>
    <row r="556" spans="7:12" x14ac:dyDescent="0.2">
      <c r="G556" s="20"/>
      <c r="H556" s="20"/>
      <c r="I556" s="20"/>
      <c r="J556" s="20"/>
      <c r="K556" s="20"/>
      <c r="L556" s="20"/>
    </row>
    <row r="557" spans="7:12" x14ac:dyDescent="0.2">
      <c r="G557" s="20"/>
      <c r="H557" s="20"/>
      <c r="I557" s="20"/>
      <c r="J557" s="20"/>
      <c r="K557" s="20"/>
      <c r="L557" s="20"/>
    </row>
    <row r="558" spans="7:12" x14ac:dyDescent="0.2">
      <c r="G558" s="20"/>
      <c r="H558" s="20"/>
      <c r="I558" s="20"/>
      <c r="J558" s="20"/>
      <c r="K558" s="20"/>
      <c r="L558" s="20"/>
    </row>
    <row r="559" spans="7:12" x14ac:dyDescent="0.2">
      <c r="G559" s="20"/>
      <c r="H559" s="20"/>
      <c r="I559" s="20"/>
      <c r="J559" s="20"/>
      <c r="K559" s="20"/>
      <c r="L559" s="20"/>
    </row>
    <row r="560" spans="7:12" x14ac:dyDescent="0.2">
      <c r="G560" s="20"/>
      <c r="H560" s="20"/>
      <c r="I560" s="20"/>
      <c r="J560" s="20"/>
      <c r="K560" s="20"/>
      <c r="L560" s="20"/>
    </row>
    <row r="561" spans="7:12" x14ac:dyDescent="0.2">
      <c r="G561" s="20"/>
      <c r="H561" s="20"/>
      <c r="I561" s="20"/>
      <c r="J561" s="20"/>
      <c r="K561" s="20"/>
      <c r="L561" s="20"/>
    </row>
    <row r="562" spans="7:12" x14ac:dyDescent="0.2">
      <c r="G562" s="20"/>
      <c r="H562" s="20"/>
      <c r="I562" s="20"/>
      <c r="J562" s="20"/>
      <c r="K562" s="20"/>
      <c r="L562" s="20"/>
    </row>
    <row r="563" spans="7:12" x14ac:dyDescent="0.2">
      <c r="G563" s="20"/>
      <c r="H563" s="20"/>
      <c r="I563" s="20"/>
      <c r="J563" s="20"/>
      <c r="K563" s="20"/>
      <c r="L563" s="20"/>
    </row>
    <row r="564" spans="7:12" x14ac:dyDescent="0.2">
      <c r="G564" s="20"/>
      <c r="H564" s="20"/>
      <c r="I564" s="20"/>
      <c r="J564" s="20"/>
      <c r="K564" s="20"/>
      <c r="L564" s="20"/>
    </row>
    <row r="565" spans="7:12" x14ac:dyDescent="0.2">
      <c r="G565" s="20"/>
      <c r="H565" s="20"/>
      <c r="I565" s="20"/>
      <c r="J565" s="20"/>
      <c r="K565" s="20"/>
      <c r="L565" s="20"/>
    </row>
    <row r="566" spans="7:12" x14ac:dyDescent="0.2">
      <c r="G566" s="20"/>
      <c r="H566" s="20"/>
      <c r="I566" s="20"/>
      <c r="J566" s="20"/>
      <c r="K566" s="20"/>
      <c r="L566" s="20"/>
    </row>
    <row r="567" spans="7:12" x14ac:dyDescent="0.2">
      <c r="G567" s="20"/>
      <c r="H567" s="20"/>
      <c r="I567" s="20"/>
      <c r="J567" s="20"/>
      <c r="K567" s="20"/>
      <c r="L567" s="20"/>
    </row>
    <row r="568" spans="7:12" x14ac:dyDescent="0.2">
      <c r="G568" s="20"/>
      <c r="H568" s="20"/>
      <c r="I568" s="20"/>
      <c r="J568" s="20"/>
      <c r="K568" s="20"/>
      <c r="L568" s="20"/>
    </row>
    <row r="569" spans="7:12" x14ac:dyDescent="0.2">
      <c r="G569" s="20"/>
      <c r="H569" s="20"/>
      <c r="I569" s="20"/>
      <c r="J569" s="20"/>
      <c r="K569" s="20"/>
      <c r="L569" s="20"/>
    </row>
    <row r="570" spans="7:12" x14ac:dyDescent="0.2">
      <c r="G570" s="20"/>
      <c r="H570" s="20"/>
      <c r="I570" s="20"/>
      <c r="J570" s="20"/>
      <c r="K570" s="20"/>
      <c r="L570" s="20"/>
    </row>
    <row r="571" spans="7:12" x14ac:dyDescent="0.2">
      <c r="G571" s="20"/>
      <c r="H571" s="20"/>
      <c r="I571" s="20"/>
      <c r="J571" s="20"/>
      <c r="K571" s="20"/>
      <c r="L571" s="20"/>
    </row>
    <row r="572" spans="7:12" x14ac:dyDescent="0.2">
      <c r="G572" s="20"/>
      <c r="H572" s="20"/>
      <c r="I572" s="20"/>
      <c r="J572" s="20"/>
      <c r="K572" s="20"/>
      <c r="L572" s="20"/>
    </row>
    <row r="573" spans="7:12" x14ac:dyDescent="0.2">
      <c r="G573" s="20"/>
      <c r="H573" s="20"/>
      <c r="I573" s="20"/>
      <c r="J573" s="20"/>
      <c r="K573" s="20"/>
      <c r="L573" s="20"/>
    </row>
    <row r="574" spans="7:12" x14ac:dyDescent="0.2">
      <c r="G574" s="20"/>
      <c r="H574" s="20"/>
      <c r="I574" s="20"/>
      <c r="J574" s="20"/>
      <c r="K574" s="20"/>
      <c r="L574" s="20"/>
    </row>
    <row r="575" spans="7:12" x14ac:dyDescent="0.2">
      <c r="G575" s="20"/>
      <c r="H575" s="20"/>
      <c r="I575" s="20"/>
      <c r="J575" s="20"/>
      <c r="K575" s="20"/>
      <c r="L575" s="20"/>
    </row>
    <row r="576" spans="7:12" x14ac:dyDescent="0.2">
      <c r="G576" s="20"/>
      <c r="H576" s="20"/>
      <c r="I576" s="20"/>
      <c r="J576" s="20"/>
      <c r="K576" s="20"/>
      <c r="L576" s="20"/>
    </row>
    <row r="577" spans="7:12" x14ac:dyDescent="0.2">
      <c r="G577" s="20"/>
      <c r="H577" s="20"/>
      <c r="I577" s="20"/>
      <c r="J577" s="20"/>
      <c r="K577" s="20"/>
      <c r="L577" s="20"/>
    </row>
    <row r="578" spans="7:12" x14ac:dyDescent="0.2">
      <c r="G578" s="20"/>
      <c r="H578" s="20"/>
      <c r="I578" s="20"/>
      <c r="J578" s="20"/>
      <c r="K578" s="20"/>
      <c r="L578" s="20"/>
    </row>
    <row r="579" spans="7:12" x14ac:dyDescent="0.2">
      <c r="G579" s="20"/>
      <c r="H579" s="20"/>
      <c r="I579" s="20"/>
      <c r="J579" s="20"/>
      <c r="K579" s="20"/>
      <c r="L579" s="20"/>
    </row>
    <row r="580" spans="7:12" x14ac:dyDescent="0.2">
      <c r="G580" s="20"/>
      <c r="H580" s="20"/>
      <c r="I580" s="20"/>
      <c r="J580" s="20"/>
      <c r="K580" s="20"/>
      <c r="L580" s="20"/>
    </row>
    <row r="581" spans="7:12" x14ac:dyDescent="0.2">
      <c r="G581" s="20"/>
      <c r="H581" s="20"/>
      <c r="I581" s="20"/>
      <c r="J581" s="20"/>
      <c r="K581" s="20"/>
      <c r="L581" s="20"/>
    </row>
    <row r="582" spans="7:12" x14ac:dyDescent="0.2">
      <c r="G582" s="20"/>
      <c r="H582" s="20"/>
      <c r="I582" s="20"/>
      <c r="J582" s="20"/>
      <c r="K582" s="20"/>
      <c r="L582" s="20"/>
    </row>
    <row r="583" spans="7:12" x14ac:dyDescent="0.2">
      <c r="G583" s="20"/>
      <c r="H583" s="20"/>
      <c r="I583" s="20"/>
      <c r="J583" s="20"/>
      <c r="K583" s="20"/>
      <c r="L583" s="20"/>
    </row>
  </sheetData>
  <customSheetViews>
    <customSheetView guid="{4AC0B1B2-829D-11D5-A898-00D0591129E6}" scale="60" showPageBreaks="1" fitToPage="1" printArea="1" hiddenColumns="1" view="pageBreakPreview" showRuler="0">
      <pane xSplit="2" ySplit="11" topLeftCell="C12" activePane="bottomRight" state="frozen"/>
      <selection pane="bottomRight" sqref="A1:IV65536"/>
      <rowBreaks count="2" manualBreakCount="2">
        <brk id="54" max="16383" man="1"/>
        <brk id="96" max="20" man="1"/>
      </rowBreaks>
      <pageMargins left="0.27" right="0.17" top="0.63" bottom="0.33" header="0.35" footer="0.19"/>
      <printOptions horizontalCentered="1"/>
      <pageSetup scale="53" orientation="landscape" r:id="rId1"/>
      <headerFooter alignWithMargins="0">
        <oddFooter>&amp;L&amp;D</oddFooter>
      </headerFooter>
    </customSheetView>
  </customSheetViews>
  <mergeCells count="17">
    <mergeCell ref="O5:O6"/>
    <mergeCell ref="P5:U5"/>
    <mergeCell ref="I5:I6"/>
    <mergeCell ref="J5:J6"/>
    <mergeCell ref="K5:K6"/>
    <mergeCell ref="L5:L6"/>
    <mergeCell ref="M5:M6"/>
    <mergeCell ref="A1:U1"/>
    <mergeCell ref="A2:U2"/>
    <mergeCell ref="B5:B6"/>
    <mergeCell ref="C5:C6"/>
    <mergeCell ref="D5:D6"/>
    <mergeCell ref="E5:E6"/>
    <mergeCell ref="F5:F6"/>
    <mergeCell ref="G5:G6"/>
    <mergeCell ref="H5:H6"/>
    <mergeCell ref="N5:N6"/>
  </mergeCells>
  <phoneticPr fontId="0" type="noConversion"/>
  <printOptions horizontalCentered="1"/>
  <pageMargins left="0.27" right="0.17" top="0.63" bottom="0.33" header="0.35" footer="0.19"/>
  <pageSetup scale="68" orientation="landscape" r:id="rId2"/>
  <headerFooter alignWithMargins="0">
    <oddFooter>&amp;L&amp;D</oddFooter>
  </headerFooter>
  <rowBreaks count="2" manualBreakCount="2">
    <brk id="45" max="16383" man="1"/>
    <brk id="87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3"/>
  <sheetViews>
    <sheetView zoomScale="75" zoomScaleNormal="100" workbookViewId="0">
      <pane xSplit="2" ySplit="6" topLeftCell="C30" activePane="bottomRight" state="frozen"/>
      <selection activeCell="B45" sqref="B45"/>
      <selection pane="topRight" activeCell="B45" sqref="B45"/>
      <selection pane="bottomLeft" activeCell="B45" sqref="B45"/>
      <selection pane="bottomRight" activeCell="B45" sqref="B45"/>
    </sheetView>
  </sheetViews>
  <sheetFormatPr defaultRowHeight="12.75" x14ac:dyDescent="0.2"/>
  <cols>
    <col min="2" max="2" width="31.140625" customWidth="1"/>
    <col min="3" max="3" width="18.7109375" bestFit="1" customWidth="1"/>
    <col min="4" max="4" width="16.5703125" customWidth="1"/>
    <col min="5" max="5" width="25.42578125" customWidth="1"/>
    <col min="6" max="8" width="16.5703125" hidden="1" customWidth="1"/>
    <col min="9" max="9" width="17.5703125" hidden="1" customWidth="1"/>
    <col min="10" max="11" width="16.5703125" hidden="1" customWidth="1"/>
    <col min="12" max="12" width="19" hidden="1" customWidth="1"/>
    <col min="13" max="13" width="14.28515625" customWidth="1"/>
    <col min="14" max="14" width="12.5703125" customWidth="1"/>
    <col min="15" max="15" width="11.5703125" customWidth="1"/>
    <col min="16" max="16" width="12" customWidth="1"/>
  </cols>
  <sheetData>
    <row r="1" spans="1:16" ht="24.95" customHeight="1" x14ac:dyDescent="0.35">
      <c r="A1" s="240" t="str">
        <f>'Deal List'!A1</f>
        <v>PROJECT PHOENIX STATUS REPORT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</row>
    <row r="2" spans="1:16" ht="24.95" customHeight="1" x14ac:dyDescent="0.3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</row>
    <row r="4" spans="1:16" x14ac:dyDescent="0.2">
      <c r="B4" s="20"/>
      <c r="C4" s="20"/>
      <c r="D4" s="20"/>
      <c r="E4" s="20"/>
      <c r="F4" s="20"/>
    </row>
    <row r="5" spans="1:16" s="63" customFormat="1" ht="15" customHeight="1" x14ac:dyDescent="0.2">
      <c r="B5" s="234" t="s">
        <v>17</v>
      </c>
      <c r="C5" s="234" t="s">
        <v>276</v>
      </c>
      <c r="D5" s="234" t="s">
        <v>277</v>
      </c>
      <c r="E5" s="234" t="s">
        <v>278</v>
      </c>
      <c r="F5" s="234" t="s">
        <v>281</v>
      </c>
      <c r="G5" s="234" t="s">
        <v>282</v>
      </c>
      <c r="H5" s="234" t="s">
        <v>279</v>
      </c>
      <c r="I5" s="234" t="s">
        <v>8</v>
      </c>
      <c r="J5" s="234" t="s">
        <v>9</v>
      </c>
      <c r="K5" s="234" t="s">
        <v>280</v>
      </c>
      <c r="L5" s="234" t="s">
        <v>11</v>
      </c>
      <c r="M5" s="234" t="s">
        <v>283</v>
      </c>
      <c r="N5" s="234" t="s">
        <v>284</v>
      </c>
      <c r="O5" s="234" t="s">
        <v>285</v>
      </c>
      <c r="P5" s="234" t="s">
        <v>297</v>
      </c>
    </row>
    <row r="6" spans="1:16" s="63" customFormat="1" ht="15" customHeight="1" x14ac:dyDescent="0.2">
      <c r="A6" s="78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</row>
    <row r="7" spans="1:16" ht="18" customHeight="1" x14ac:dyDescent="0.2">
      <c r="A7" s="58"/>
      <c r="B7" s="32" t="str">
        <f>'Deal List'!B7</f>
        <v>Priority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20"/>
      <c r="O7" s="20"/>
      <c r="P7" s="20"/>
    </row>
    <row r="8" spans="1:16" ht="18" customHeight="1" x14ac:dyDescent="0.2">
      <c r="A8" s="61"/>
      <c r="B8" s="138" t="str">
        <f>'Deal List'!B8</f>
        <v>American National Can/Rexam</v>
      </c>
      <c r="C8" s="139" t="str">
        <f>'Deal List'!C8</f>
        <v>-</v>
      </c>
      <c r="D8" s="139" t="str">
        <f>'Deal List'!D8</f>
        <v>-</v>
      </c>
      <c r="E8" s="139" t="str">
        <f>'Deal List'!E8</f>
        <v>Craig Childers</v>
      </c>
      <c r="F8" s="139" t="str">
        <f>'Deal List'!F8</f>
        <v>Becky Brakke</v>
      </c>
      <c r="G8" s="139" t="str">
        <f>'Deal List'!G8</f>
        <v>Javier Gallo</v>
      </c>
      <c r="H8" s="139" t="str">
        <f>'Deal List'!H8</f>
        <v>Ken Lee</v>
      </c>
      <c r="I8" s="139" t="str">
        <f>'Deal List'!I8</f>
        <v>Gerri Gobbi</v>
      </c>
      <c r="J8" s="139" t="str">
        <f>'Deal List'!J8</f>
        <v>-</v>
      </c>
      <c r="K8" s="139" t="str">
        <f>'Deal List'!L8</f>
        <v>Jim Keller</v>
      </c>
      <c r="L8" s="139" t="str">
        <f>'Deal List'!M8</f>
        <v>Nina Nguyen</v>
      </c>
      <c r="M8" s="170">
        <f>'Deal List'!N8</f>
        <v>1</v>
      </c>
      <c r="N8" s="163">
        <f>'Deal List'!O8</f>
        <v>37057</v>
      </c>
      <c r="O8" s="163">
        <f>'Deal List'!P8</f>
        <v>37134</v>
      </c>
      <c r="P8" s="210" t="str">
        <f>IF('Deal List'!Q8=0,"-",'Deal List'!Q8)</f>
        <v>-</v>
      </c>
    </row>
    <row r="9" spans="1:16" ht="18" customHeight="1" x14ac:dyDescent="0.2">
      <c r="A9" s="61"/>
      <c r="B9" s="147" t="str">
        <f>'Deal List'!B9</f>
        <v>Chase</v>
      </c>
      <c r="C9" s="87" t="str">
        <f>'Deal List'!C9</f>
        <v>Scott Vonderheide</v>
      </c>
      <c r="D9" s="87" t="str">
        <f>'Deal List'!D9</f>
        <v>Chris Watts</v>
      </c>
      <c r="E9" s="87" t="str">
        <f>'Deal List'!E9</f>
        <v>Mike Harris</v>
      </c>
      <c r="F9" s="87" t="str">
        <f>'Deal List'!F9</f>
        <v>Cindy Stephens</v>
      </c>
      <c r="G9" s="87" t="str">
        <f>'Deal List'!G9</f>
        <v>Dag Joraholmen</v>
      </c>
      <c r="H9" s="87" t="str">
        <f>'Deal List'!H9</f>
        <v>Ken Lee</v>
      </c>
      <c r="I9" s="87" t="str">
        <f>'Deal List'!I9</f>
        <v>Roger Persson</v>
      </c>
      <c r="J9" s="87" t="str">
        <f>'Deal List'!J9</f>
        <v>-</v>
      </c>
      <c r="K9" s="87" t="str">
        <f>'Deal List'!L9</f>
        <v>Mike Smith</v>
      </c>
      <c r="L9" s="87" t="str">
        <f>'Deal List'!M9</f>
        <v>-</v>
      </c>
      <c r="M9" s="88">
        <f>'Deal List'!N9</f>
        <v>0.6</v>
      </c>
      <c r="N9" s="89">
        <f>'Deal List'!O9</f>
        <v>37102</v>
      </c>
      <c r="O9" s="89">
        <f>'Deal List'!P9</f>
        <v>37141</v>
      </c>
      <c r="P9" s="211" t="str">
        <f>IF('Deal List'!Q9=0,"-",'Deal List'!Q9)</f>
        <v>Q3</v>
      </c>
    </row>
    <row r="10" spans="1:16" ht="18" customHeight="1" x14ac:dyDescent="0.2">
      <c r="A10" s="61"/>
      <c r="B10" s="147" t="str">
        <f>'Deal List'!B10</f>
        <v>Molded Fiber Glass</v>
      </c>
      <c r="C10" s="87" t="str">
        <f>'Deal List'!C10</f>
        <v>Catherine Simoes</v>
      </c>
      <c r="D10" s="87" t="str">
        <f>'Deal List'!D10</f>
        <v>-</v>
      </c>
      <c r="E10" s="87" t="str">
        <f>'Deal List'!E10</f>
        <v>Charlene Jackson</v>
      </c>
      <c r="F10" s="87" t="str">
        <f>'Deal List'!F10</f>
        <v>Terry Lacy</v>
      </c>
      <c r="G10" s="87" t="str">
        <f>'Deal List'!G10</f>
        <v>Peter Johnston</v>
      </c>
      <c r="H10" s="87" t="str">
        <f>'Deal List'!H10</f>
        <v>Mike Kim</v>
      </c>
      <c r="I10" s="87" t="str">
        <f>'Deal List'!I10</f>
        <v>Gerri Gobbi</v>
      </c>
      <c r="J10" s="87" t="str">
        <f>'Deal List'!J10</f>
        <v>Rajesh Dhir</v>
      </c>
      <c r="K10" s="87" t="str">
        <f>'Deal List'!L10</f>
        <v>-</v>
      </c>
      <c r="L10" s="87" t="str">
        <f>'Deal List'!M10</f>
        <v>David Saindon</v>
      </c>
      <c r="M10" s="88">
        <f>'Deal List'!N10</f>
        <v>0.45</v>
      </c>
      <c r="N10" s="89">
        <f>'Deal List'!O10</f>
        <v>37116</v>
      </c>
      <c r="O10" s="89">
        <f>'Deal List'!P10</f>
        <v>37148</v>
      </c>
      <c r="P10" s="211" t="str">
        <f>IF('Deal List'!Q10=0,"-",'Deal List'!Q10)</f>
        <v>-</v>
      </c>
    </row>
    <row r="11" spans="1:16" ht="18" customHeight="1" x14ac:dyDescent="0.2">
      <c r="A11" s="61"/>
      <c r="B11" s="147" t="str">
        <f>'Deal List'!B11</f>
        <v>Owens Illinois</v>
      </c>
      <c r="C11" s="87" t="str">
        <f>'Deal List'!C11</f>
        <v>Saji John</v>
      </c>
      <c r="D11" s="87" t="str">
        <f>'Deal List'!D11</f>
        <v>Stephanie Segura</v>
      </c>
      <c r="E11" s="87" t="str">
        <f>'Deal List'!E11</f>
        <v>Maureen Palmer</v>
      </c>
      <c r="F11" s="87" t="str">
        <f>'Deal List'!F11</f>
        <v>Lisa Polk</v>
      </c>
      <c r="G11" s="87" t="str">
        <f>'Deal List'!G11</f>
        <v>Tony Valenzuela</v>
      </c>
      <c r="H11" s="87" t="str">
        <f>'Deal List'!H11</f>
        <v>Dickson Koo</v>
      </c>
      <c r="I11" s="87" t="str">
        <f>'Deal List'!I11</f>
        <v>Gerri Gobbi</v>
      </c>
      <c r="J11" s="87" t="str">
        <f>'Deal List'!J11</f>
        <v>-</v>
      </c>
      <c r="K11" s="87" t="str">
        <f>'Deal List'!L11</f>
        <v>Jim Keller</v>
      </c>
      <c r="L11" s="87" t="str">
        <f>'Deal List'!M11</f>
        <v>David Saindon</v>
      </c>
      <c r="M11" s="88">
        <f>'Deal List'!N11</f>
        <v>0.45</v>
      </c>
      <c r="N11" s="89">
        <f>'Deal List'!O11</f>
        <v>37109</v>
      </c>
      <c r="O11" s="89">
        <f>'Deal List'!P11</f>
        <v>37141</v>
      </c>
      <c r="P11" s="211" t="str">
        <f>IF('Deal List'!Q11=0,"-",'Deal List'!Q11)</f>
        <v>Q3</v>
      </c>
    </row>
    <row r="12" spans="1:16" ht="18" customHeight="1" x14ac:dyDescent="0.2">
      <c r="A12" s="61"/>
      <c r="B12" s="147" t="str">
        <f>'Deal List'!B12</f>
        <v>Quebecor</v>
      </c>
      <c r="C12" s="87" t="str">
        <f>'Deal List'!C12</f>
        <v>Oliver Jones</v>
      </c>
      <c r="D12" s="87" t="str">
        <f>'Deal List'!D12</f>
        <v>Chris Watts</v>
      </c>
      <c r="E12" s="87" t="str">
        <f>'Deal List'!E12</f>
        <v>Maureen Palmer</v>
      </c>
      <c r="F12" s="87" t="str">
        <f>'Deal List'!F12</f>
        <v>Whitney Fox</v>
      </c>
      <c r="G12" s="87" t="str">
        <f>'Deal List'!G12</f>
        <v>Bob Clifford</v>
      </c>
      <c r="H12" s="87" t="str">
        <f>'Deal List'!H12</f>
        <v>Ken Lee</v>
      </c>
      <c r="I12" s="87" t="str">
        <f>'Deal List'!I12</f>
        <v>Gerri Gobbi</v>
      </c>
      <c r="J12" s="87" t="str">
        <f>'Deal List'!J12</f>
        <v>Chad Corbit</v>
      </c>
      <c r="K12" s="87" t="str">
        <f>'Deal List'!L12</f>
        <v>Michelle Maynard</v>
      </c>
      <c r="L12" s="87" t="str">
        <f>'Deal List'!M12</f>
        <v>David Saindon</v>
      </c>
      <c r="M12" s="88">
        <f>'Deal List'!N12</f>
        <v>0.75</v>
      </c>
      <c r="N12" s="89">
        <f>'Deal List'!O12</f>
        <v>37090</v>
      </c>
      <c r="O12" s="89">
        <f>'Deal List'!P12</f>
        <v>37134</v>
      </c>
      <c r="P12" s="211" t="str">
        <f>IF('Deal List'!Q12=0,"-",'Deal List'!Q12)</f>
        <v>Q3</v>
      </c>
    </row>
    <row r="13" spans="1:16" ht="18" customHeight="1" x14ac:dyDescent="0.2">
      <c r="A13" s="61"/>
      <c r="B13" s="147" t="str">
        <f>'Deal List'!B13</f>
        <v>Simon Property Group (EMA/OA)</v>
      </c>
      <c r="C13" s="87" t="str">
        <f>'Deal List'!C13</f>
        <v>Terry Donovan</v>
      </c>
      <c r="D13" s="87" t="str">
        <f>'Deal List'!D13</f>
        <v>Chris Ahn</v>
      </c>
      <c r="E13" s="87" t="str">
        <f>'Deal List'!E13</f>
        <v>Mike Harris</v>
      </c>
      <c r="F13" s="87" t="str">
        <f>'Deal List'!F13</f>
        <v>Ben Smith</v>
      </c>
      <c r="G13" s="87" t="str">
        <f>'Deal List'!G13</f>
        <v>J Paul Oxer</v>
      </c>
      <c r="H13" s="87" t="str">
        <f>'Deal List'!H13</f>
        <v>Mike Kim</v>
      </c>
      <c r="I13" s="87" t="str">
        <f>'Deal List'!I13</f>
        <v>Gerri Gobbi</v>
      </c>
      <c r="J13" s="87" t="str">
        <f>'Deal List'!J13</f>
        <v>Chad Corbit</v>
      </c>
      <c r="K13" s="87" t="str">
        <f>'Deal List'!L13</f>
        <v>Michelle Maynard</v>
      </c>
      <c r="L13" s="87" t="str">
        <f>'Deal List'!M13</f>
        <v>John Mackel</v>
      </c>
      <c r="M13" s="88">
        <f>'Deal List'!N13</f>
        <v>0.25</v>
      </c>
      <c r="N13" s="89">
        <f>'Deal List'!O13</f>
        <v>37087</v>
      </c>
      <c r="O13" s="89">
        <f>'Deal List'!P13</f>
        <v>37164</v>
      </c>
      <c r="P13" s="211" t="str">
        <f>IF('Deal List'!Q13=0,"-",'Deal List'!Q13)</f>
        <v>Q4</v>
      </c>
    </row>
    <row r="14" spans="1:16" ht="18" customHeight="1" x14ac:dyDescent="0.2">
      <c r="A14" s="61"/>
      <c r="B14" s="147" t="str">
        <f>'Deal List'!B14</f>
        <v>Springs Industries</v>
      </c>
      <c r="C14" s="87" t="str">
        <f>'Deal List'!C14</f>
        <v>Andy Chen</v>
      </c>
      <c r="D14" s="87" t="str">
        <f>'Deal List'!D14</f>
        <v>-</v>
      </c>
      <c r="E14" s="87" t="str">
        <f>'Deal List'!E14</f>
        <v>Charlene Jackson</v>
      </c>
      <c r="F14" s="87" t="str">
        <f>'Deal List'!F14</f>
        <v>Debra Blake</v>
      </c>
      <c r="G14" s="87" t="str">
        <f>'Deal List'!G14</f>
        <v>Kristin Griffin</v>
      </c>
      <c r="H14" s="87" t="str">
        <f>'Deal List'!H14</f>
        <v>Ken Lee</v>
      </c>
      <c r="I14" s="87" t="str">
        <f>'Deal List'!I14</f>
        <v>Roger Persson</v>
      </c>
      <c r="J14" s="87" t="str">
        <f>'Deal List'!J14</f>
        <v>Pedro Man</v>
      </c>
      <c r="K14" s="87" t="str">
        <f>'Deal List'!L14</f>
        <v>Bill Rapp</v>
      </c>
      <c r="L14" s="87" t="str">
        <f>'Deal List'!M14</f>
        <v>Nina Nguyen</v>
      </c>
      <c r="M14" s="88">
        <f>'Deal List'!N14</f>
        <v>0.95</v>
      </c>
      <c r="N14" s="89">
        <f>'Deal List'!O14</f>
        <v>37057</v>
      </c>
      <c r="O14" s="89">
        <f>'Deal List'!P14</f>
        <v>37127</v>
      </c>
      <c r="P14" s="211" t="str">
        <f>IF('Deal List'!Q14=0,"-",'Deal List'!Q14)</f>
        <v>Q4</v>
      </c>
    </row>
    <row r="15" spans="1:16" ht="18" customHeight="1" x14ac:dyDescent="0.2">
      <c r="A15" s="61"/>
      <c r="B15" s="147" t="str">
        <f>'Deal List'!B15</f>
        <v>Starwood</v>
      </c>
      <c r="C15" s="87" t="str">
        <f>'Deal List'!C15</f>
        <v>Saji John</v>
      </c>
      <c r="D15" s="87" t="str">
        <f>'Deal List'!D15</f>
        <v>Chris Ahn</v>
      </c>
      <c r="E15" s="87" t="str">
        <f>'Deal List'!E15</f>
        <v>Mike Harris</v>
      </c>
      <c r="F15" s="87" t="str">
        <f>'Deal List'!F15</f>
        <v>Kevin Boudreaux</v>
      </c>
      <c r="G15" s="87" t="str">
        <f>'Deal List'!G15</f>
        <v>Kevin Covack</v>
      </c>
      <c r="H15" s="87" t="str">
        <f>'Deal List'!H15</f>
        <v>Dickson Koo</v>
      </c>
      <c r="I15" s="87" t="str">
        <f>'Deal List'!I15</f>
        <v>Roger Persson</v>
      </c>
      <c r="J15" s="87" t="str">
        <f>'Deal List'!J15</f>
        <v>Rajesh Dhir</v>
      </c>
      <c r="K15" s="87" t="str">
        <f>'Deal List'!L15</f>
        <v>-</v>
      </c>
      <c r="L15" s="87" t="str">
        <f>'Deal List'!M15</f>
        <v>Nina Nguyen</v>
      </c>
      <c r="M15" s="88">
        <f>'Deal List'!N15</f>
        <v>1</v>
      </c>
      <c r="N15" s="89">
        <f>'Deal List'!O15</f>
        <v>37088</v>
      </c>
      <c r="O15" s="89">
        <f>'Deal List'!P15</f>
        <v>37127</v>
      </c>
      <c r="P15" s="211" t="str">
        <f>IF('Deal List'!Q15=0,"-",'Deal List'!Q15)</f>
        <v>Q3</v>
      </c>
    </row>
    <row r="16" spans="1:16" ht="18" customHeight="1" x14ac:dyDescent="0.2">
      <c r="A16" s="61"/>
      <c r="B16" s="147" t="str">
        <f>'Deal List'!B16</f>
        <v>Suiza Foods</v>
      </c>
      <c r="C16" s="87" t="str">
        <f>'Deal List'!C16</f>
        <v>Terry Donovan</v>
      </c>
      <c r="D16" s="87" t="str">
        <f>'Deal List'!D16</f>
        <v>Rusty Parks</v>
      </c>
      <c r="E16" s="87" t="str">
        <f>'Deal List'!E16</f>
        <v>Richard Zdunkewicz</v>
      </c>
      <c r="F16" s="87" t="str">
        <f>'Deal List'!F16</f>
        <v>Kevin Boudreaux</v>
      </c>
      <c r="G16" s="87" t="str">
        <f>'Deal List'!G16</f>
        <v>C Allured</v>
      </c>
      <c r="H16" s="87" t="str">
        <f>'Deal List'!H16</f>
        <v>Joe Capasso</v>
      </c>
      <c r="I16" s="87" t="str">
        <f>'Deal List'!I16</f>
        <v>Gerri Gobbi</v>
      </c>
      <c r="J16" s="87" t="str">
        <f>'Deal List'!J16</f>
        <v>Andre Gibson</v>
      </c>
      <c r="K16" s="87" t="str">
        <f>'Deal List'!L16</f>
        <v>Michelle Maynard</v>
      </c>
      <c r="L16" s="87" t="str">
        <f>'Deal List'!M16</f>
        <v>Nina Nguyen</v>
      </c>
      <c r="M16" s="88">
        <f>'Deal List'!N16</f>
        <v>1</v>
      </c>
      <c r="N16" s="89">
        <f>'Deal List'!O16</f>
        <v>37043</v>
      </c>
      <c r="O16" s="89">
        <f>'Deal List'!P16</f>
        <v>37127</v>
      </c>
      <c r="P16" s="211" t="str">
        <f>IF('Deal List'!Q16=0,"-",'Deal List'!Q16)</f>
        <v>Q4</v>
      </c>
    </row>
    <row r="17" spans="1:16" ht="18" customHeight="1" x14ac:dyDescent="0.2">
      <c r="A17" s="61"/>
      <c r="B17" s="150" t="str">
        <f>'Deal List'!B17</f>
        <v>Tyco</v>
      </c>
      <c r="C17" s="151" t="str">
        <f>'Deal List'!C17</f>
        <v>Terry Donovan</v>
      </c>
      <c r="D17" s="151" t="str">
        <f>'Deal List'!D17</f>
        <v>Rusty Parks</v>
      </c>
      <c r="E17" s="151" t="str">
        <f>'Deal List'!E17</f>
        <v>Craig Childers</v>
      </c>
      <c r="F17" s="151" t="str">
        <f>'Deal List'!F17</f>
        <v>Florence Zoes</v>
      </c>
      <c r="G17" s="151" t="str">
        <f>'Deal List'!G17</f>
        <v>Scott Layne</v>
      </c>
      <c r="H17" s="151" t="str">
        <f>'Deal List'!H17</f>
        <v>Ken Lee</v>
      </c>
      <c r="I17" s="151" t="str">
        <f>'Deal List'!I17</f>
        <v>Gerri Gobbi</v>
      </c>
      <c r="J17" s="151" t="str">
        <f>'Deal List'!J17</f>
        <v>Pedro Man</v>
      </c>
      <c r="K17" s="151" t="str">
        <f>'Deal List'!L17</f>
        <v>Debbie Asmus</v>
      </c>
      <c r="L17" s="151" t="str">
        <f>'Deal List'!M17</f>
        <v>Nina Nguyen</v>
      </c>
      <c r="M17" s="171">
        <f>'Deal List'!N17</f>
        <v>0.85</v>
      </c>
      <c r="N17" s="166">
        <f>'Deal List'!O17</f>
        <v>37057</v>
      </c>
      <c r="O17" s="166">
        <f>'Deal List'!P17</f>
        <v>37134</v>
      </c>
      <c r="P17" s="212" t="str">
        <f>IF('Deal List'!Q17=0,"-",'Deal List'!Q17)</f>
        <v>Q3</v>
      </c>
    </row>
    <row r="18" spans="1:16" ht="18" customHeight="1" x14ac:dyDescent="0.2">
      <c r="A18" s="61"/>
      <c r="B18" s="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83"/>
      <c r="N18" s="194"/>
      <c r="O18" s="194"/>
      <c r="P18" s="194"/>
    </row>
    <row r="19" spans="1:16" ht="18" customHeight="1" x14ac:dyDescent="0.2">
      <c r="A19" s="9"/>
      <c r="B19" s="2" t="str">
        <f>'Deal List'!B19</f>
        <v>Tier Two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7"/>
      <c r="N19" s="71"/>
      <c r="O19" s="215"/>
      <c r="P19" s="215"/>
    </row>
    <row r="20" spans="1:16" ht="18" customHeight="1" x14ac:dyDescent="0.2">
      <c r="A20" s="61"/>
      <c r="B20" s="138" t="str">
        <f>'Deal List'!B20</f>
        <v>ArchDiocese of Chicago</v>
      </c>
      <c r="C20" s="139" t="str">
        <f>'Deal List'!C20</f>
        <v>Saji John</v>
      </c>
      <c r="D20" s="139" t="str">
        <f>'Deal List'!D20</f>
        <v>Stephanie Segura</v>
      </c>
      <c r="E20" s="139" t="str">
        <f>'Deal List'!E20</f>
        <v>-</v>
      </c>
      <c r="F20" s="139" t="str">
        <f>'Deal List'!F20</f>
        <v>Rob Smith</v>
      </c>
      <c r="G20" s="139" t="str">
        <f>'Deal List'!G20</f>
        <v>Tim Novacyk</v>
      </c>
      <c r="H20" s="139" t="str">
        <f>'Deal List'!H20</f>
        <v>Mike Kim</v>
      </c>
      <c r="I20" s="139" t="str">
        <f>'Deal List'!I20</f>
        <v>-</v>
      </c>
      <c r="J20" s="139" t="str">
        <f>'Deal List'!J20</f>
        <v>Andre Gibson</v>
      </c>
      <c r="K20" s="139" t="str">
        <f>'Deal List'!L20</f>
        <v>Mike Smith</v>
      </c>
      <c r="L20" s="139" t="str">
        <f>'Deal List'!M20</f>
        <v>Nina Nguyen</v>
      </c>
      <c r="M20" s="170">
        <f>'Deal List'!N19</f>
        <v>0</v>
      </c>
      <c r="N20" s="163">
        <f>'Deal List'!O19</f>
        <v>0</v>
      </c>
      <c r="O20" s="163">
        <f>'Deal List'!P19</f>
        <v>0</v>
      </c>
      <c r="P20" s="210" t="str">
        <f>IF('Deal List'!Q19=0,"-",'Deal List'!Q19)</f>
        <v>-</v>
      </c>
    </row>
    <row r="21" spans="1:16" ht="18" customHeight="1" x14ac:dyDescent="0.2">
      <c r="A21" s="61"/>
      <c r="B21" s="147" t="str">
        <f>'Deal List'!B21</f>
        <v>BICCGeneral/General Cable</v>
      </c>
      <c r="C21" s="87" t="str">
        <f>'Deal List'!C21</f>
        <v>Saji John</v>
      </c>
      <c r="D21" s="87" t="str">
        <f>'Deal List'!D21</f>
        <v>Andy Chen</v>
      </c>
      <c r="E21" s="87" t="str">
        <f>'Deal List'!E21</f>
        <v>Charlene Jackson</v>
      </c>
      <c r="F21" s="87" t="str">
        <f>'Deal List'!F21</f>
        <v>Rhonda Short</v>
      </c>
      <c r="G21" s="87" t="str">
        <f>'Deal List'!G21</f>
        <v>Steve Swerdloff</v>
      </c>
      <c r="H21" s="87" t="str">
        <f>'Deal List'!H21</f>
        <v>Mike Kim</v>
      </c>
      <c r="I21" s="87" t="str">
        <f>'Deal List'!I21</f>
        <v>-</v>
      </c>
      <c r="J21" s="87" t="str">
        <f>'Deal List'!J21</f>
        <v>Franco Cuminato</v>
      </c>
      <c r="K21" s="87" t="str">
        <f>'Deal List'!L21</f>
        <v>-</v>
      </c>
      <c r="L21" s="87" t="str">
        <f>'Deal List'!M21</f>
        <v>-</v>
      </c>
      <c r="M21" s="88">
        <f>'Deal List'!N20</f>
        <v>0</v>
      </c>
      <c r="N21" s="89">
        <f>'Deal List'!O20</f>
        <v>0</v>
      </c>
      <c r="O21" s="89">
        <f>'Deal List'!P20</f>
        <v>0</v>
      </c>
      <c r="P21" s="211" t="str">
        <f>IF('Deal List'!Q20=0,"-",'Deal List'!Q20)</f>
        <v>-</v>
      </c>
    </row>
    <row r="22" spans="1:16" ht="18" customHeight="1" x14ac:dyDescent="0.2">
      <c r="A22" s="61"/>
      <c r="B22" s="147" t="str">
        <f>'Deal List'!B22</f>
        <v>Eli Lilly</v>
      </c>
      <c r="C22" s="87" t="str">
        <f>'Deal List'!C22</f>
        <v>Edith Cross</v>
      </c>
      <c r="D22" s="87" t="str">
        <f>'Deal List'!D22</f>
        <v>Andy Chen</v>
      </c>
      <c r="E22" s="87" t="str">
        <f>'Deal List'!E22</f>
        <v>Craig Childers</v>
      </c>
      <c r="F22" s="87" t="str">
        <f>'Deal List'!F22</f>
        <v>Whitney Fox</v>
      </c>
      <c r="G22" s="87" t="str">
        <f>'Deal List'!G22</f>
        <v>Peter D'Lassandro</v>
      </c>
      <c r="H22" s="87" t="str">
        <f>'Deal List'!H22</f>
        <v xml:space="preserve">Dickson Koo </v>
      </c>
      <c r="I22" s="87" t="str">
        <f>'Deal List'!I22</f>
        <v>Steve Nguyen</v>
      </c>
      <c r="J22" s="87" t="str">
        <f>'Deal List'!J22</f>
        <v>Tarek Dou-Saada</v>
      </c>
      <c r="K22" s="87" t="str">
        <f>'Deal List'!L22</f>
        <v>Jim Keller</v>
      </c>
      <c r="L22" s="87" t="str">
        <f>'Deal List'!M22</f>
        <v>David Saindon</v>
      </c>
      <c r="M22" s="88">
        <f>'Deal List'!N21</f>
        <v>0</v>
      </c>
      <c r="N22" s="89">
        <f>'Deal List'!O21</f>
        <v>0</v>
      </c>
      <c r="O22" s="89">
        <f>'Deal List'!P21</f>
        <v>0</v>
      </c>
      <c r="P22" s="211" t="str">
        <f>IF('Deal List'!Q21=0,"-",'Deal List'!Q21)</f>
        <v>-</v>
      </c>
    </row>
    <row r="23" spans="1:16" ht="18" customHeight="1" x14ac:dyDescent="0.2">
      <c r="A23" s="61"/>
      <c r="B23" s="147" t="str">
        <f>'Deal List'!B23</f>
        <v>GGP</v>
      </c>
      <c r="C23" s="87" t="str">
        <f>'Deal List'!C23</f>
        <v>Oliver Jones</v>
      </c>
      <c r="D23" s="87" t="str">
        <f>'Deal List'!D23</f>
        <v>Stephanie Segura</v>
      </c>
      <c r="E23" s="87" t="str">
        <f>'Deal List'!E23</f>
        <v>Mike Harris</v>
      </c>
      <c r="F23" s="87" t="str">
        <f>'Deal List'!F23</f>
        <v>Becky Brakke</v>
      </c>
      <c r="G23" s="87" t="str">
        <f>'Deal List'!G23</f>
        <v>Victor Chael</v>
      </c>
      <c r="H23" s="87" t="str">
        <f>'Deal List'!H23</f>
        <v>Dickson Koo</v>
      </c>
      <c r="I23" s="87" t="str">
        <f>'Deal List'!I23</f>
        <v>Jeff Cobb</v>
      </c>
      <c r="J23" s="87" t="str">
        <f>'Deal List'!J23</f>
        <v>-</v>
      </c>
      <c r="K23" s="87" t="str">
        <f>'Deal List'!L23</f>
        <v>-</v>
      </c>
      <c r="L23" s="87" t="str">
        <f>'Deal List'!M23</f>
        <v>-</v>
      </c>
      <c r="M23" s="88">
        <f>'Deal List'!N22</f>
        <v>0.25</v>
      </c>
      <c r="N23" s="89">
        <f>'Deal List'!O22</f>
        <v>37043</v>
      </c>
      <c r="O23" s="89">
        <f>'Deal List'!P22</f>
        <v>0</v>
      </c>
      <c r="P23" s="211" t="str">
        <f>IF('Deal List'!Q22=0,"-",'Deal List'!Q22)</f>
        <v>Q4</v>
      </c>
    </row>
    <row r="24" spans="1:16" ht="18" customHeight="1" x14ac:dyDescent="0.2">
      <c r="A24" s="61"/>
      <c r="B24" s="147" t="str">
        <f>'Deal List'!B24</f>
        <v>IBM</v>
      </c>
      <c r="C24" s="87" t="str">
        <f>'Deal List'!C24</f>
        <v>Todd Perry</v>
      </c>
      <c r="D24" s="87" t="str">
        <f>'Deal List'!D24</f>
        <v>Chris Ahn</v>
      </c>
      <c r="E24" s="87" t="str">
        <f>'Deal List'!E24</f>
        <v>Richard Zdunkewicz</v>
      </c>
      <c r="F24" s="87" t="str">
        <f>'Deal List'!F24</f>
        <v>Ben Smith</v>
      </c>
      <c r="G24" s="87" t="str">
        <f>'Deal List'!G24</f>
        <v>Jeff Nieland</v>
      </c>
      <c r="H24" s="87" t="str">
        <f>'Deal List'!H24</f>
        <v>Ken Lee</v>
      </c>
      <c r="I24" s="87" t="str">
        <f>'Deal List'!I24</f>
        <v>Steve Nguyen</v>
      </c>
      <c r="J24" s="87" t="str">
        <f>'Deal List'!J24</f>
        <v>-</v>
      </c>
      <c r="K24" s="87" t="str">
        <f>'Deal List'!L24</f>
        <v>Mike Smith</v>
      </c>
      <c r="L24" s="87" t="str">
        <f>'Deal List'!M24</f>
        <v>Nina Nguyen</v>
      </c>
      <c r="M24" s="88">
        <f>'Deal List'!N23</f>
        <v>0</v>
      </c>
      <c r="N24" s="89">
        <f>'Deal List'!O23</f>
        <v>0</v>
      </c>
      <c r="O24" s="89">
        <f>'Deal List'!P23</f>
        <v>0</v>
      </c>
      <c r="P24" s="211" t="str">
        <f>IF('Deal List'!Q23=0,"-",'Deal List'!Q23)</f>
        <v>Q3</v>
      </c>
    </row>
    <row r="25" spans="1:16" ht="18" customHeight="1" x14ac:dyDescent="0.2">
      <c r="A25" s="61"/>
      <c r="B25" s="147" t="str">
        <f>'Deal List'!B25</f>
        <v>Infomart</v>
      </c>
      <c r="C25" s="87" t="str">
        <f>'Deal List'!C25</f>
        <v>Scott Vonderheide</v>
      </c>
      <c r="D25" s="87" t="str">
        <f>'Deal List'!D25</f>
        <v>Chris Ahn</v>
      </c>
      <c r="E25" s="87" t="str">
        <f>'Deal List'!E25</f>
        <v>-</v>
      </c>
      <c r="F25" s="87" t="str">
        <f>'Deal List'!F25</f>
        <v>Nikita Harris</v>
      </c>
      <c r="G25" s="87" t="str">
        <f>'Deal List'!G25</f>
        <v>Peter Johnston</v>
      </c>
      <c r="H25" s="87" t="str">
        <f>'Deal List'!H25</f>
        <v>Mike Kim</v>
      </c>
      <c r="I25" s="87" t="str">
        <f>'Deal List'!I25</f>
        <v>-</v>
      </c>
      <c r="J25" s="87" t="str">
        <f>'Deal List'!J25</f>
        <v>Franco Cuminato</v>
      </c>
      <c r="K25" s="87" t="str">
        <f>'Deal List'!L25</f>
        <v>-</v>
      </c>
      <c r="L25" s="87" t="str">
        <f>'Deal List'!M25</f>
        <v>Nina Nguyen</v>
      </c>
      <c r="M25" s="88">
        <f>'Deal List'!N24</f>
        <v>0.05</v>
      </c>
      <c r="N25" s="89">
        <f>'Deal List'!O24</f>
        <v>0</v>
      </c>
      <c r="O25" s="89">
        <f>'Deal List'!P24</f>
        <v>0</v>
      </c>
      <c r="P25" s="211" t="str">
        <f>IF('Deal List'!Q24=0,"-",'Deal List'!Q24)</f>
        <v>Q4</v>
      </c>
    </row>
    <row r="26" spans="1:16" ht="18" customHeight="1" x14ac:dyDescent="0.2">
      <c r="A26" s="61"/>
      <c r="B26" s="147" t="str">
        <f>'Deal List'!B26</f>
        <v>JC Penney</v>
      </c>
      <c r="C26" s="87" t="str">
        <f>'Deal List'!C26</f>
        <v>Catherine Simoes</v>
      </c>
      <c r="D26" s="87" t="str">
        <f>'Deal List'!D26</f>
        <v>Chris Ahn</v>
      </c>
      <c r="E26" s="87" t="str">
        <f>'Deal List'!E26</f>
        <v>Mike Harris</v>
      </c>
      <c r="F26" s="87" t="str">
        <f>'Deal List'!F26</f>
        <v>Chris Copass</v>
      </c>
      <c r="G26" s="87" t="str">
        <f>'Deal List'!G26</f>
        <v>Bill Douglass</v>
      </c>
      <c r="H26" s="87" t="str">
        <f>'Deal List'!H26</f>
        <v>Mike Kim</v>
      </c>
      <c r="I26" s="87" t="str">
        <f>'Deal List'!I26</f>
        <v>Humberto Cubillos</v>
      </c>
      <c r="J26" s="87" t="str">
        <f>'Deal List'!J26</f>
        <v>Andre Gibson</v>
      </c>
      <c r="K26" s="87" t="str">
        <f>'Deal List'!L26</f>
        <v>-</v>
      </c>
      <c r="L26" s="87" t="str">
        <f>'Deal List'!M26</f>
        <v>Nina Nguyen</v>
      </c>
      <c r="M26" s="88">
        <f>'Deal List'!N25</f>
        <v>0</v>
      </c>
      <c r="N26" s="89">
        <f>'Deal List'!O25</f>
        <v>0</v>
      </c>
      <c r="O26" s="89">
        <f>'Deal List'!P25</f>
        <v>0</v>
      </c>
      <c r="P26" s="211" t="str">
        <f>IF('Deal List'!Q25=0,"-",'Deal List'!Q25)</f>
        <v>-</v>
      </c>
    </row>
    <row r="27" spans="1:16" ht="18" customHeight="1" x14ac:dyDescent="0.2">
      <c r="A27" s="61"/>
      <c r="B27" s="147" t="str">
        <f>'Deal List'!B27</f>
        <v>Kaiser Healthcare</v>
      </c>
      <c r="C27" s="87" t="str">
        <f>'Deal List'!C27</f>
        <v>Scott Vonderheide</v>
      </c>
      <c r="D27" s="87" t="str">
        <f>'Deal List'!D27</f>
        <v>Chris Ahn</v>
      </c>
      <c r="E27" s="87" t="str">
        <f>'Deal List'!E27</f>
        <v>George Waidelich</v>
      </c>
      <c r="F27" s="87" t="str">
        <f>'Deal List'!F27</f>
        <v>-</v>
      </c>
      <c r="G27" s="87" t="str">
        <f>'Deal List'!G27</f>
        <v>-</v>
      </c>
      <c r="H27" s="87" t="str">
        <f>'Deal List'!H27</f>
        <v>Ken Lee</v>
      </c>
      <c r="I27" s="87" t="str">
        <f>'Deal List'!I27</f>
        <v>-</v>
      </c>
      <c r="J27" s="87" t="str">
        <f>'Deal List'!J27</f>
        <v>-</v>
      </c>
      <c r="K27" s="87" t="str">
        <f>'Deal List'!L27</f>
        <v>-</v>
      </c>
      <c r="L27" s="87" t="str">
        <f>'Deal List'!M27</f>
        <v>-</v>
      </c>
      <c r="M27" s="88">
        <f>'Deal List'!N26</f>
        <v>0</v>
      </c>
      <c r="N27" s="89">
        <f>'Deal List'!O26</f>
        <v>0</v>
      </c>
      <c r="O27" s="89">
        <f>'Deal List'!P26</f>
        <v>0</v>
      </c>
      <c r="P27" s="211" t="str">
        <f>IF('Deal List'!Q26=0,"-",'Deal List'!Q26)</f>
        <v>-</v>
      </c>
    </row>
    <row r="28" spans="1:16" ht="18" customHeight="1" x14ac:dyDescent="0.2">
      <c r="A28" s="61"/>
      <c r="B28" s="147" t="str">
        <f>'Deal List'!B28</f>
        <v>Lucent</v>
      </c>
      <c r="C28" s="87" t="str">
        <f>'Deal List'!C28</f>
        <v>Oliver Jones</v>
      </c>
      <c r="D28" s="87" t="str">
        <f>'Deal List'!D28</f>
        <v>Andy Chen</v>
      </c>
      <c r="E28" s="87" t="str">
        <f>'Deal List'!E28</f>
        <v>Tony Barnhart</v>
      </c>
      <c r="F28" s="87" t="str">
        <f>'Deal List'!F28</f>
        <v>-</v>
      </c>
      <c r="G28" s="87" t="str">
        <f>'Deal List'!G28</f>
        <v>Michael O Brown</v>
      </c>
      <c r="H28" s="87" t="str">
        <f>'Deal List'!H28</f>
        <v>Ken Lee</v>
      </c>
      <c r="I28" s="87" t="str">
        <f>'Deal List'!I28</f>
        <v>Matt Guin</v>
      </c>
      <c r="J28" s="87" t="str">
        <f>'Deal List'!J28</f>
        <v>-</v>
      </c>
      <c r="K28" s="87" t="str">
        <f>'Deal List'!L28</f>
        <v>-</v>
      </c>
      <c r="L28" s="87" t="str">
        <f>'Deal List'!M28</f>
        <v>-</v>
      </c>
      <c r="M28" s="88">
        <f>'Deal List'!N27</f>
        <v>0</v>
      </c>
      <c r="N28" s="89">
        <f>'Deal List'!O27</f>
        <v>0</v>
      </c>
      <c r="O28" s="89">
        <f>'Deal List'!P27</f>
        <v>0</v>
      </c>
      <c r="P28" s="211" t="str">
        <f>IF('Deal List'!Q27=0,"-",'Deal List'!Q27)</f>
        <v>-</v>
      </c>
    </row>
    <row r="29" spans="1:16" ht="18" customHeight="1" x14ac:dyDescent="0.2">
      <c r="A29" s="61"/>
      <c r="B29" s="147" t="str">
        <f>'Deal List'!B29</f>
        <v>Macerich</v>
      </c>
      <c r="C29" s="87" t="str">
        <f>'Deal List'!C29</f>
        <v>Catherine Simoes</v>
      </c>
      <c r="D29" s="87" t="str">
        <f>'Deal List'!D29</f>
        <v>Chris Watts</v>
      </c>
      <c r="E29" s="87" t="str">
        <f>'Deal List'!E29</f>
        <v>Mike Harris</v>
      </c>
      <c r="F29" s="87" t="str">
        <f>'Deal List'!F29</f>
        <v>Brent Edwards</v>
      </c>
      <c r="G29" s="87" t="str">
        <f>'Deal List'!G29</f>
        <v>-</v>
      </c>
      <c r="H29" s="87" t="str">
        <f>'Deal List'!H29</f>
        <v>Dickson Koo</v>
      </c>
      <c r="I29" s="87" t="str">
        <f>'Deal List'!I29</f>
        <v>Catherine Simoes</v>
      </c>
      <c r="J29" s="87" t="str">
        <f>'Deal List'!J29</f>
        <v>Chad Corbit</v>
      </c>
      <c r="K29" s="87" t="str">
        <f>'Deal List'!L29</f>
        <v>-</v>
      </c>
      <c r="L29" s="87" t="str">
        <f>'Deal List'!M29</f>
        <v>David Saindon</v>
      </c>
      <c r="M29" s="88">
        <f>'Deal List'!N28</f>
        <v>0</v>
      </c>
      <c r="N29" s="89">
        <f>'Deal List'!O28</f>
        <v>0</v>
      </c>
      <c r="O29" s="89">
        <f>'Deal List'!P28</f>
        <v>0</v>
      </c>
      <c r="P29" s="211" t="str">
        <f>IF('Deal List'!Q28=0,"-",'Deal List'!Q28)</f>
        <v>-</v>
      </c>
    </row>
    <row r="30" spans="1:16" ht="18" customHeight="1" x14ac:dyDescent="0.2">
      <c r="A30" s="61"/>
      <c r="B30" s="147" t="str">
        <f>'Deal List'!B30</f>
        <v>Ocean Spray Cranberries, Inc.</v>
      </c>
      <c r="C30" s="87" t="str">
        <f>'Deal List'!C30</f>
        <v>Terry Donovan</v>
      </c>
      <c r="D30" s="87" t="str">
        <f>'Deal List'!D30</f>
        <v>Andy Chen</v>
      </c>
      <c r="E30" s="87" t="str">
        <f>'Deal List'!E30</f>
        <v>Richard Zdunkewicz</v>
      </c>
      <c r="F30" s="87" t="str">
        <f>'Deal List'!F30</f>
        <v>Nikita Harris</v>
      </c>
      <c r="G30" s="87" t="str">
        <f>'Deal List'!G30</f>
        <v>Chris Wheeler</v>
      </c>
      <c r="H30" s="87" t="str">
        <f>'Deal List'!H30</f>
        <v>Mike Kim</v>
      </c>
      <c r="I30" s="87" t="str">
        <f>'Deal List'!I30</f>
        <v>-</v>
      </c>
      <c r="J30" s="87" t="str">
        <f>'Deal List'!J30</f>
        <v>Franco Cuminato</v>
      </c>
      <c r="K30" s="87" t="str">
        <f>'Deal List'!L30</f>
        <v>-</v>
      </c>
      <c r="L30" s="87" t="str">
        <f>'Deal List'!M30</f>
        <v>-</v>
      </c>
      <c r="M30" s="88">
        <f>'Deal List'!N29</f>
        <v>0</v>
      </c>
      <c r="N30" s="89">
        <f>'Deal List'!O29</f>
        <v>0</v>
      </c>
      <c r="O30" s="89">
        <f>'Deal List'!P29</f>
        <v>0</v>
      </c>
      <c r="P30" s="211" t="str">
        <f>IF('Deal List'!Q29=0,"-",'Deal List'!Q29)</f>
        <v>-</v>
      </c>
    </row>
    <row r="31" spans="1:16" ht="18" customHeight="1" x14ac:dyDescent="0.2">
      <c r="A31" s="62"/>
      <c r="B31" s="149" t="str">
        <f>'Deal List'!B31</f>
        <v>Owens (includes Canada)</v>
      </c>
      <c r="C31" s="87" t="str">
        <f>'Deal List'!C31</f>
        <v>Catherine Simoes</v>
      </c>
      <c r="D31" s="87" t="str">
        <f>'Deal List'!D31</f>
        <v>Chris Ahn</v>
      </c>
      <c r="E31" s="87" t="str">
        <f>'Deal List'!E31</f>
        <v>Maureen Palmer</v>
      </c>
      <c r="F31" s="87" t="str">
        <f>'Deal List'!F31</f>
        <v>Lisa Polk</v>
      </c>
      <c r="G31" s="87" t="str">
        <f>'Deal List'!G31</f>
        <v>B Kortes</v>
      </c>
      <c r="H31" s="87" t="str">
        <f>'Deal List'!H31</f>
        <v>Ken Lee</v>
      </c>
      <c r="I31" s="87" t="str">
        <f>'Deal List'!I31</f>
        <v>-</v>
      </c>
      <c r="J31" s="87" t="str">
        <f>'Deal List'!J31</f>
        <v>Rajesh Dhir</v>
      </c>
      <c r="K31" s="87" t="str">
        <f>'Deal List'!L31</f>
        <v>Jim Keller</v>
      </c>
      <c r="L31" s="87" t="str">
        <f>'Deal List'!M31</f>
        <v>David Saindon</v>
      </c>
      <c r="M31" s="88">
        <f>'Deal List'!N30</f>
        <v>0</v>
      </c>
      <c r="N31" s="89">
        <f>'Deal List'!O30</f>
        <v>0</v>
      </c>
      <c r="O31" s="89">
        <f>'Deal List'!P30</f>
        <v>0</v>
      </c>
      <c r="P31" s="211" t="str">
        <f>IF('Deal List'!Q30=0,"-",'Deal List'!Q30)</f>
        <v>-</v>
      </c>
    </row>
    <row r="32" spans="1:16" ht="18" customHeight="1" x14ac:dyDescent="0.2">
      <c r="A32" s="62"/>
      <c r="B32" s="149" t="str">
        <f>'Deal List'!B32</f>
        <v>Packaged Ice</v>
      </c>
      <c r="C32" s="87" t="str">
        <f>'Deal List'!C32</f>
        <v>Scott Vonderheide</v>
      </c>
      <c r="D32" s="87" t="str">
        <f>'Deal List'!D32</f>
        <v>Stephanie Segura</v>
      </c>
      <c r="E32" s="87" t="str">
        <f>'Deal List'!E32</f>
        <v>-</v>
      </c>
      <c r="F32" s="87" t="str">
        <f>'Deal List'!F32</f>
        <v>Ben Smith</v>
      </c>
      <c r="G32" s="87" t="str">
        <f>'Deal List'!G32</f>
        <v>Michell Faust</v>
      </c>
      <c r="H32" s="87" t="str">
        <f>'Deal List'!H32</f>
        <v>Mike Kim</v>
      </c>
      <c r="I32" s="87" t="str">
        <f>'Deal List'!I32</f>
        <v>-</v>
      </c>
      <c r="J32" s="87" t="str">
        <f>'Deal List'!J32</f>
        <v>Tim Sundel</v>
      </c>
      <c r="K32" s="87" t="str">
        <f>'Deal List'!L32</f>
        <v>Rich Freed</v>
      </c>
      <c r="L32" s="87" t="str">
        <f>'Deal List'!M32</f>
        <v>Nina Nguyen</v>
      </c>
      <c r="M32" s="88">
        <f>'Deal List'!N31</f>
        <v>0.1</v>
      </c>
      <c r="N32" s="89">
        <f>'Deal List'!O31</f>
        <v>37123</v>
      </c>
      <c r="O32" s="89">
        <f>'Deal List'!P31</f>
        <v>0</v>
      </c>
      <c r="P32" s="211" t="str">
        <f>IF('Deal List'!Q31=0,"-",'Deal List'!Q31)</f>
        <v>-</v>
      </c>
    </row>
    <row r="33" spans="1:16" ht="18" customHeight="1" x14ac:dyDescent="0.2">
      <c r="A33" s="62"/>
      <c r="B33" s="149" t="str">
        <f>'Deal List'!B33</f>
        <v>Pilkington (includes Rossford, OH)</v>
      </c>
      <c r="C33" s="87" t="str">
        <f>'Deal List'!C33</f>
        <v>Oliver Jones</v>
      </c>
      <c r="D33" s="87" t="str">
        <f>'Deal List'!D33</f>
        <v>Chris Watts</v>
      </c>
      <c r="E33" s="87" t="str">
        <f>'Deal List'!E33</f>
        <v>Maureen Palmer</v>
      </c>
      <c r="F33" s="87" t="str">
        <f>'Deal List'!F33</f>
        <v>Lisa Polk</v>
      </c>
      <c r="G33" s="87" t="str">
        <f>'Deal List'!G33</f>
        <v>Barbara Kortes</v>
      </c>
      <c r="H33" s="87" t="str">
        <f>'Deal List'!H33</f>
        <v>Dickson Koo</v>
      </c>
      <c r="I33" s="87" t="str">
        <f>'Deal List'!I33</f>
        <v>Steve Nguyen</v>
      </c>
      <c r="J33" s="87" t="str">
        <f>'Deal List'!J33</f>
        <v>Andre Gibson</v>
      </c>
      <c r="K33" s="87" t="str">
        <f>'Deal List'!L33</f>
        <v>Ed Essandoh</v>
      </c>
      <c r="L33" s="87" t="str">
        <f>'Deal List'!M33</f>
        <v>Nina Nguyen</v>
      </c>
      <c r="M33" s="88">
        <f>'Deal List'!N32</f>
        <v>0.5</v>
      </c>
      <c r="N33" s="89">
        <f>'Deal List'!O32</f>
        <v>37057</v>
      </c>
      <c r="O33" s="89">
        <f>'Deal List'!P32</f>
        <v>37134</v>
      </c>
      <c r="P33" s="211" t="str">
        <f>IF('Deal List'!Q32=0,"-",'Deal List'!Q32)</f>
        <v>-</v>
      </c>
    </row>
    <row r="34" spans="1:16" ht="18" customHeight="1" x14ac:dyDescent="0.2">
      <c r="A34" s="62"/>
      <c r="B34" s="149" t="str">
        <f>'Deal List'!B34</f>
        <v>Polaroid</v>
      </c>
      <c r="C34" s="87" t="str">
        <f>'Deal List'!C34</f>
        <v>Saji John</v>
      </c>
      <c r="D34" s="87" t="str">
        <f>'Deal List'!D34</f>
        <v>Stephanie Segura</v>
      </c>
      <c r="E34" s="87" t="str">
        <f>'Deal List'!E34</f>
        <v>Richard Zdunkewicz</v>
      </c>
      <c r="F34" s="87" t="str">
        <f>'Deal List'!F34</f>
        <v>Debra Blake</v>
      </c>
      <c r="G34" s="87" t="str">
        <f>'Deal List'!G34</f>
        <v>Chris Wheeler</v>
      </c>
      <c r="H34" s="87" t="str">
        <f>'Deal List'!H34</f>
        <v>Mike Kim</v>
      </c>
      <c r="I34" s="87" t="str">
        <f>'Deal List'!I34</f>
        <v>-</v>
      </c>
      <c r="J34" s="87" t="str">
        <f>'Deal List'!J34</f>
        <v>Rajesh Dhir</v>
      </c>
      <c r="K34" s="87" t="str">
        <f>'Deal List'!L34</f>
        <v>Marianne Castano</v>
      </c>
      <c r="L34" s="87" t="str">
        <f>'Deal List'!M34</f>
        <v>Nina Nguyen</v>
      </c>
      <c r="M34" s="88">
        <f>'Deal List'!N33</f>
        <v>0</v>
      </c>
      <c r="N34" s="89">
        <f>'Deal List'!O33</f>
        <v>0</v>
      </c>
      <c r="O34" s="89">
        <f>'Deal List'!P33</f>
        <v>0</v>
      </c>
      <c r="P34" s="211" t="str">
        <f>IF('Deal List'!Q33=0,"-",'Deal List'!Q33)</f>
        <v>-</v>
      </c>
    </row>
    <row r="35" spans="1:16" ht="18" customHeight="1" x14ac:dyDescent="0.2">
      <c r="A35" s="62"/>
      <c r="B35" s="149" t="str">
        <f>'Deal List'!B35</f>
        <v>Prudential</v>
      </c>
      <c r="C35" s="87" t="str">
        <f>'Deal List'!C35</f>
        <v>Oliver Jones</v>
      </c>
      <c r="D35" s="87" t="str">
        <f>'Deal List'!D35</f>
        <v>Chris Watts</v>
      </c>
      <c r="E35" s="87" t="str">
        <f>'Deal List'!E35</f>
        <v>Tom Prisk</v>
      </c>
      <c r="F35" s="87" t="str">
        <f>'Deal List'!F35</f>
        <v>Nikita Harris</v>
      </c>
      <c r="G35" s="87" t="str">
        <f>'Deal List'!G35</f>
        <v>-</v>
      </c>
      <c r="H35" s="87" t="str">
        <f>'Deal List'!H35</f>
        <v>Dickson Koo</v>
      </c>
      <c r="I35" s="87" t="str">
        <f>'Deal List'!I35</f>
        <v>Jeff Cobb</v>
      </c>
      <c r="J35" s="87" t="str">
        <f>'Deal List'!J35</f>
        <v>-</v>
      </c>
      <c r="K35" s="87" t="str">
        <f>'Deal List'!L35</f>
        <v>-</v>
      </c>
      <c r="L35" s="87" t="str">
        <f>'Deal List'!M35</f>
        <v>David Saindon</v>
      </c>
      <c r="M35" s="88">
        <f>'Deal List'!N34</f>
        <v>0</v>
      </c>
      <c r="N35" s="89">
        <f>'Deal List'!O34</f>
        <v>0</v>
      </c>
      <c r="O35" s="89">
        <f>'Deal List'!P34</f>
        <v>0</v>
      </c>
      <c r="P35" s="211" t="str">
        <f>IF('Deal List'!Q34=0,"-",'Deal List'!Q34)</f>
        <v>-</v>
      </c>
    </row>
    <row r="36" spans="1:16" ht="18" customHeight="1" x14ac:dyDescent="0.2">
      <c r="A36" s="62"/>
      <c r="B36" s="149" t="str">
        <f>'Deal List'!B36</f>
        <v>Quaker</v>
      </c>
      <c r="C36" s="87" t="str">
        <f>'Deal List'!C36</f>
        <v>Saji John</v>
      </c>
      <c r="D36" s="87" t="str">
        <f>'Deal List'!D36</f>
        <v>Andy Chen</v>
      </c>
      <c r="E36" s="87" t="str">
        <f>'Deal List'!E36</f>
        <v>Charlene Jackson</v>
      </c>
      <c r="F36" s="87" t="str">
        <f>'Deal List'!F36</f>
        <v>Rob Krotee</v>
      </c>
      <c r="G36" s="87" t="str">
        <f>'Deal List'!G36</f>
        <v>John Tickell</v>
      </c>
      <c r="H36" s="87" t="str">
        <f>'Deal List'!H36</f>
        <v>Jerald Surface</v>
      </c>
      <c r="I36" s="87" t="str">
        <f>'Deal List'!I36</f>
        <v>Steve Nguyen</v>
      </c>
      <c r="J36" s="87" t="str">
        <f>'Deal List'!J36</f>
        <v>Rajesh Dhir</v>
      </c>
      <c r="K36" s="87" t="str">
        <f>'Deal List'!L36</f>
        <v>-</v>
      </c>
      <c r="L36" s="87" t="str">
        <f>'Deal List'!M36</f>
        <v>Nina Nguyen</v>
      </c>
      <c r="M36" s="88">
        <f>'Deal List'!N35</f>
        <v>0</v>
      </c>
      <c r="N36" s="89">
        <f>'Deal List'!O35</f>
        <v>0</v>
      </c>
      <c r="O36" s="89">
        <f>'Deal List'!P35</f>
        <v>0</v>
      </c>
      <c r="P36" s="211" t="str">
        <f>IF('Deal List'!Q35=0,"-",'Deal List'!Q35)</f>
        <v>-</v>
      </c>
    </row>
    <row r="37" spans="1:16" ht="18" customHeight="1" x14ac:dyDescent="0.2">
      <c r="A37" s="62"/>
      <c r="B37" s="149" t="str">
        <f>'Deal List'!B37</f>
        <v>Rich Product</v>
      </c>
      <c r="C37" s="87" t="str">
        <f>'Deal List'!C37</f>
        <v>Scott Vonderheide</v>
      </c>
      <c r="D37" s="87" t="str">
        <f>'Deal List'!D37</f>
        <v>Chris Ahn</v>
      </c>
      <c r="E37" s="87" t="str">
        <f>'Deal List'!E37</f>
        <v>Richard Zdunkewicz</v>
      </c>
      <c r="F37" s="87" t="str">
        <f>'Deal List'!F28</f>
        <v>-</v>
      </c>
      <c r="G37" s="87" t="str">
        <f>'Deal List'!G28</f>
        <v>Michael O Brown</v>
      </c>
      <c r="H37" s="87" t="str">
        <f>'Deal List'!H28</f>
        <v>Ken Lee</v>
      </c>
      <c r="I37" s="87" t="str">
        <f>'Deal List'!I28</f>
        <v>Matt Guin</v>
      </c>
      <c r="J37" s="87" t="str">
        <f>'Deal List'!J28</f>
        <v>-</v>
      </c>
      <c r="K37" s="87" t="str">
        <f>'Deal List'!L28</f>
        <v>-</v>
      </c>
      <c r="L37" s="87" t="str">
        <f>'Deal List'!M28</f>
        <v>-</v>
      </c>
      <c r="M37" s="88">
        <f>'Deal List'!N36</f>
        <v>0</v>
      </c>
      <c r="N37" s="89">
        <f>'Deal List'!O36</f>
        <v>0</v>
      </c>
      <c r="O37" s="89">
        <f>'Deal List'!P36</f>
        <v>0</v>
      </c>
      <c r="P37" s="211" t="str">
        <f>IF('Deal List'!Q36=0,"-",'Deal List'!Q36)</f>
        <v>-</v>
      </c>
    </row>
    <row r="38" spans="1:16" ht="18" customHeight="1" x14ac:dyDescent="0.2">
      <c r="A38" s="62"/>
      <c r="B38" s="149" t="str">
        <f>'Deal List'!B38</f>
        <v>Ridge Tool</v>
      </c>
      <c r="C38" s="87" t="str">
        <f>'Deal List'!C38</f>
        <v>Scott Vonderheide</v>
      </c>
      <c r="D38" s="87" t="str">
        <f>'Deal List'!D38</f>
        <v>Stephanie Segura</v>
      </c>
      <c r="E38" s="87" t="str">
        <f>'Deal List'!E38</f>
        <v>-</v>
      </c>
      <c r="F38" s="87" t="str">
        <f>'Deal List'!F37</f>
        <v>Richard Hannum</v>
      </c>
      <c r="G38" s="87" t="str">
        <f>'Deal List'!G37</f>
        <v>John Nanof</v>
      </c>
      <c r="H38" s="87" t="str">
        <f>'Deal List'!H37</f>
        <v>Jerald Surface</v>
      </c>
      <c r="I38" s="87" t="str">
        <f>'Deal List'!I37</f>
        <v>Jodi Thrasher</v>
      </c>
      <c r="J38" s="87" t="str">
        <f>'Deal List'!J37</f>
        <v>-</v>
      </c>
      <c r="K38" s="87" t="str">
        <f>'Deal List'!L37</f>
        <v>-</v>
      </c>
      <c r="L38" s="87" t="str">
        <f>'Deal List'!M37</f>
        <v>David Saindon</v>
      </c>
      <c r="M38" s="88">
        <f>'Deal List'!N37</f>
        <v>0</v>
      </c>
      <c r="N38" s="89">
        <f>'Deal List'!O37</f>
        <v>0</v>
      </c>
      <c r="O38" s="89">
        <f>'Deal List'!P37</f>
        <v>0</v>
      </c>
      <c r="P38" s="211" t="str">
        <f>IF('Deal List'!Q37=0,"-",'Deal List'!Q37)</f>
        <v>-</v>
      </c>
    </row>
    <row r="39" spans="1:16" ht="18" customHeight="1" x14ac:dyDescent="0.2">
      <c r="A39" s="62"/>
      <c r="B39" s="149" t="str">
        <f>'Deal List'!B39</f>
        <v>Rite Aid</v>
      </c>
      <c r="C39" s="87" t="str">
        <f>'Deal List'!C39</f>
        <v>Catherine Simoes</v>
      </c>
      <c r="D39" s="87" t="str">
        <f>'Deal List'!D39</f>
        <v>Chris Watts</v>
      </c>
      <c r="E39" s="87" t="str">
        <f>'Deal List'!E39</f>
        <v>Lamar Frazier</v>
      </c>
      <c r="F39" s="87" t="str">
        <f>'Deal List'!F38</f>
        <v>Nikita Harris</v>
      </c>
      <c r="G39" s="87" t="str">
        <f>'Deal List'!G38</f>
        <v>Steve Beck</v>
      </c>
      <c r="H39" s="87" t="str">
        <f>'Deal List'!H38</f>
        <v>Mike Kim</v>
      </c>
      <c r="I39" s="87" t="str">
        <f>'Deal List'!I38</f>
        <v>Nat MacAdams</v>
      </c>
      <c r="J39" s="87" t="str">
        <f>'Deal List'!J38</f>
        <v>Andre Gibson</v>
      </c>
      <c r="K39" s="87" t="str">
        <f>'Deal List'!L38</f>
        <v>-</v>
      </c>
      <c r="L39" s="87" t="str">
        <f>'Deal List'!M38</f>
        <v>-</v>
      </c>
      <c r="M39" s="88">
        <f>'Deal List'!N38</f>
        <v>0</v>
      </c>
      <c r="N39" s="89">
        <f>'Deal List'!O38</f>
        <v>0</v>
      </c>
      <c r="O39" s="89">
        <f>'Deal List'!P38</f>
        <v>0</v>
      </c>
      <c r="P39" s="211" t="str">
        <f>IF('Deal List'!Q38=0,"-",'Deal List'!Q38)</f>
        <v>-</v>
      </c>
    </row>
    <row r="40" spans="1:16" ht="18" customHeight="1" x14ac:dyDescent="0.2">
      <c r="A40" s="62"/>
      <c r="B40" s="149" t="str">
        <f>'Deal List'!B40</f>
        <v>Saks</v>
      </c>
      <c r="C40" s="87" t="str">
        <f>'Deal List'!C40</f>
        <v>Terry Donovan</v>
      </c>
      <c r="D40" s="87" t="str">
        <f>'Deal List'!D40</f>
        <v>Stephanie Segura</v>
      </c>
      <c r="E40" s="87" t="str">
        <f>'Deal List'!E40</f>
        <v>Mike Harris</v>
      </c>
      <c r="F40" s="87" t="str">
        <f>'Deal List'!F39</f>
        <v>-</v>
      </c>
      <c r="G40" s="87" t="str">
        <f>'Deal List'!G39</f>
        <v>-</v>
      </c>
      <c r="H40" s="87" t="str">
        <f>'Deal List'!H39</f>
        <v>-</v>
      </c>
      <c r="I40" s="87" t="str">
        <f>'Deal List'!I39</f>
        <v>-</v>
      </c>
      <c r="J40" s="87" t="str">
        <f>'Deal List'!J39</f>
        <v>-</v>
      </c>
      <c r="K40" s="87" t="str">
        <f>'Deal List'!L39</f>
        <v>-</v>
      </c>
      <c r="L40" s="87" t="str">
        <f>'Deal List'!M39</f>
        <v>-</v>
      </c>
      <c r="M40" s="88">
        <f>'Deal List'!N39</f>
        <v>0</v>
      </c>
      <c r="N40" s="89">
        <f>'Deal List'!O39</f>
        <v>0</v>
      </c>
      <c r="O40" s="89">
        <f>'Deal List'!P39</f>
        <v>0</v>
      </c>
      <c r="P40" s="211" t="str">
        <f>IF('Deal List'!Q39=0,"-",'Deal List'!Q39)</f>
        <v>-</v>
      </c>
    </row>
    <row r="41" spans="1:16" ht="18" customHeight="1" x14ac:dyDescent="0.2">
      <c r="A41" s="62"/>
      <c r="B41" s="149" t="str">
        <f>'Deal List'!B41</f>
        <v>Sonoco</v>
      </c>
      <c r="C41" s="87" t="str">
        <f>'Deal List'!C41</f>
        <v>Terry Donovan</v>
      </c>
      <c r="D41" s="87" t="str">
        <f>'Deal List'!D41</f>
        <v>Andy Chen</v>
      </c>
      <c r="E41" s="87" t="str">
        <f>'Deal List'!E41</f>
        <v>-</v>
      </c>
      <c r="F41" s="87" t="str">
        <f>'Deal List'!F40</f>
        <v>Whitney Fox</v>
      </c>
      <c r="G41" s="87" t="str">
        <f>'Deal List'!G40</f>
        <v>Bryan Gee</v>
      </c>
      <c r="H41" s="87" t="str">
        <f>'Deal List'!H40</f>
        <v>Mike Kim</v>
      </c>
      <c r="I41" s="87" t="str">
        <f>'Deal List'!I40</f>
        <v>Jeff Cobb</v>
      </c>
      <c r="J41" s="87" t="str">
        <f>'Deal List'!J40</f>
        <v>-</v>
      </c>
      <c r="K41" s="87" t="str">
        <f>'Deal List'!L40</f>
        <v>-</v>
      </c>
      <c r="L41" s="87" t="str">
        <f>'Deal List'!M40</f>
        <v>David Saindon</v>
      </c>
      <c r="M41" s="88">
        <f>'Deal List'!N40</f>
        <v>0</v>
      </c>
      <c r="N41" s="89">
        <f>'Deal List'!O40</f>
        <v>0</v>
      </c>
      <c r="O41" s="89">
        <f>'Deal List'!P40</f>
        <v>0</v>
      </c>
      <c r="P41" s="211" t="str">
        <f>IF('Deal List'!Q40=0,"-",'Deal List'!Q40)</f>
        <v>-</v>
      </c>
    </row>
    <row r="42" spans="1:16" ht="18" customHeight="1" x14ac:dyDescent="0.2">
      <c r="A42" s="62"/>
      <c r="B42" s="160" t="str">
        <f>'Deal List'!B42</f>
        <v>UC/CSU</v>
      </c>
      <c r="C42" s="151" t="str">
        <f>'Deal List'!C42</f>
        <v>Catherine Simoes</v>
      </c>
      <c r="D42" s="151" t="str">
        <f>'Deal List'!D42</f>
        <v>Chris Watts</v>
      </c>
      <c r="E42" s="151" t="str">
        <f>'Deal List'!E42</f>
        <v>Lamar Frazier</v>
      </c>
      <c r="F42" s="151" t="str">
        <f>'Deal List'!F42</f>
        <v>-</v>
      </c>
      <c r="G42" s="151" t="str">
        <f>'Deal List'!G42</f>
        <v>Tom Riley</v>
      </c>
      <c r="H42" s="151" t="str">
        <f>'Deal List'!H42</f>
        <v>Joe Capasso</v>
      </c>
      <c r="I42" s="151" t="str">
        <f>'Deal List'!I42</f>
        <v>-</v>
      </c>
      <c r="J42" s="151" t="str">
        <f>'Deal List'!J42</f>
        <v>Chad Corbit</v>
      </c>
      <c r="K42" s="151" t="str">
        <f>'Deal List'!L42</f>
        <v>Andy Wu</v>
      </c>
      <c r="L42" s="151" t="str">
        <f>'Deal List'!M42</f>
        <v>-</v>
      </c>
      <c r="M42" s="171">
        <f>'Deal List'!N41</f>
        <v>0</v>
      </c>
      <c r="N42" s="166">
        <f>'Deal List'!O41</f>
        <v>0</v>
      </c>
      <c r="O42" s="166">
        <f>'Deal List'!P41</f>
        <v>0</v>
      </c>
      <c r="P42" s="212" t="str">
        <f>IF('Deal List'!Q41=0,"-",'Deal List'!Q41)</f>
        <v>-</v>
      </c>
    </row>
    <row r="43" spans="1:16" ht="18" customHeight="1" x14ac:dyDescent="0.2">
      <c r="A43" s="62"/>
      <c r="C43" s="4"/>
      <c r="D43" s="4"/>
      <c r="E43" s="4"/>
      <c r="F43" s="4"/>
      <c r="O43" s="33"/>
      <c r="P43" s="33"/>
    </row>
    <row r="44" spans="1:16" ht="18" customHeight="1" x14ac:dyDescent="0.2">
      <c r="A44" s="62"/>
      <c r="C44" s="4"/>
      <c r="D44" s="4"/>
      <c r="E44" s="4"/>
      <c r="F44" s="4"/>
      <c r="O44" s="33"/>
      <c r="P44" s="33"/>
    </row>
    <row r="45" spans="1:16" ht="18" customHeight="1" x14ac:dyDescent="0.2">
      <c r="A45" s="62"/>
      <c r="B45" s="207" t="str">
        <f>'Deal List'!B45</f>
        <v>READY FOR REBOOK</v>
      </c>
      <c r="C45" s="208" t="str">
        <f>'Deal List'!C45</f>
        <v>REBOOK TARGET</v>
      </c>
      <c r="D45" s="4"/>
      <c r="E45" s="4"/>
      <c r="F45" s="4"/>
      <c r="O45" s="33"/>
      <c r="P45" s="33"/>
    </row>
    <row r="46" spans="1:16" ht="18" customHeight="1" x14ac:dyDescent="0.2">
      <c r="A46" s="62"/>
      <c r="B46" t="str">
        <f>'Deal List'!B46</f>
        <v>Starwood</v>
      </c>
      <c r="C46" s="230">
        <f>'Deal List'!C46</f>
        <v>0</v>
      </c>
      <c r="D46" s="54"/>
      <c r="E46" s="54"/>
      <c r="F46" s="54"/>
      <c r="G46" s="54"/>
      <c r="H46" s="54"/>
      <c r="I46" s="54"/>
      <c r="J46" s="54"/>
      <c r="K46" s="54"/>
      <c r="L46" s="54"/>
      <c r="M46" s="105"/>
      <c r="O46" s="33"/>
      <c r="P46" s="33"/>
    </row>
    <row r="47" spans="1:16" ht="18" customHeight="1" x14ac:dyDescent="0.2">
      <c r="A47" s="62"/>
      <c r="B47" t="str">
        <f>'Deal List'!B47</f>
        <v>Suiza Foods</v>
      </c>
      <c r="C47" s="230">
        <f>'Deal List'!C47</f>
        <v>0</v>
      </c>
      <c r="D47" s="54"/>
      <c r="E47" s="54"/>
      <c r="F47" s="54"/>
      <c r="G47" s="54"/>
      <c r="H47" s="54"/>
      <c r="I47" s="54"/>
      <c r="J47" s="54"/>
      <c r="K47" s="54"/>
      <c r="L47" s="54"/>
      <c r="M47" s="105"/>
      <c r="O47" s="33"/>
      <c r="P47" s="33"/>
    </row>
    <row r="48" spans="1:16" ht="18" customHeight="1" x14ac:dyDescent="0.2">
      <c r="A48" s="62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105"/>
      <c r="O48" s="33"/>
      <c r="P48" s="33"/>
    </row>
    <row r="49" spans="1:16" ht="18" customHeight="1" x14ac:dyDescent="0.2">
      <c r="A49" s="62"/>
      <c r="C49" s="232"/>
      <c r="D49" s="54"/>
      <c r="E49" s="54"/>
      <c r="F49" s="54"/>
      <c r="G49" s="54"/>
      <c r="H49" s="54"/>
      <c r="I49" s="54"/>
      <c r="J49" s="54"/>
      <c r="K49" s="54"/>
      <c r="L49" s="54"/>
      <c r="M49" s="105"/>
      <c r="O49" s="33"/>
      <c r="P49" s="33"/>
    </row>
    <row r="50" spans="1:16" ht="18" customHeight="1" x14ac:dyDescent="0.2">
      <c r="A50" s="62"/>
      <c r="B50" s="207" t="str">
        <f>'Deal List'!B50</f>
        <v>COMPLETE</v>
      </c>
      <c r="C50" s="208" t="str">
        <f>'Deal List'!C50</f>
        <v>DATE</v>
      </c>
      <c r="D50" s="231"/>
      <c r="E50" s="54"/>
      <c r="F50" s="54"/>
      <c r="G50" s="54"/>
      <c r="H50" s="54"/>
      <c r="I50" s="54"/>
      <c r="J50" s="54"/>
      <c r="K50" s="54"/>
      <c r="L50" s="54"/>
      <c r="M50" s="105"/>
      <c r="O50" s="33"/>
      <c r="P50" s="33"/>
    </row>
    <row r="51" spans="1:16" ht="18" customHeight="1" x14ac:dyDescent="0.2">
      <c r="A51" s="62"/>
      <c r="B51" t="str">
        <f>'Deal List'!B51</f>
        <v>American National Can/Rexam</v>
      </c>
      <c r="C51" s="230">
        <f>'Deal List'!C51</f>
        <v>0</v>
      </c>
      <c r="D51" s="54"/>
      <c r="E51" s="54"/>
      <c r="F51" s="54"/>
      <c r="G51" s="54"/>
      <c r="H51" s="54"/>
      <c r="I51" s="54"/>
      <c r="J51" s="54"/>
      <c r="K51" s="54"/>
      <c r="L51" s="54"/>
      <c r="M51" s="105"/>
      <c r="O51" s="33"/>
      <c r="P51" s="33"/>
    </row>
    <row r="52" spans="1:16" ht="18" customHeight="1" x14ac:dyDescent="0.2">
      <c r="A52" s="62"/>
      <c r="B52" s="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105"/>
      <c r="O52" s="33"/>
      <c r="P52" s="33"/>
    </row>
    <row r="53" spans="1:16" ht="18" customHeight="1" x14ac:dyDescent="0.2">
      <c r="A53" s="62"/>
      <c r="B53" s="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105"/>
      <c r="O53" s="33"/>
      <c r="P53" s="33"/>
    </row>
    <row r="54" spans="1:16" ht="18" customHeight="1" x14ac:dyDescent="0.2">
      <c r="A54" s="62"/>
      <c r="B54" s="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105"/>
      <c r="O54" s="33"/>
      <c r="P54" s="33"/>
    </row>
    <row r="55" spans="1:16" ht="18" customHeight="1" x14ac:dyDescent="0.2">
      <c r="A55" s="62"/>
      <c r="B55" s="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105"/>
      <c r="O55" s="33"/>
      <c r="P55" s="33"/>
    </row>
    <row r="56" spans="1:16" ht="18" customHeight="1" x14ac:dyDescent="0.2">
      <c r="A56" s="62"/>
      <c r="B56" s="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105"/>
      <c r="O56" s="33"/>
      <c r="P56" s="33"/>
    </row>
    <row r="57" spans="1:16" ht="18" customHeight="1" x14ac:dyDescent="0.2">
      <c r="A57" s="62"/>
      <c r="B57" s="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5"/>
      <c r="O57" s="33"/>
      <c r="P57" s="33"/>
    </row>
    <row r="58" spans="1:16" ht="18" customHeight="1" x14ac:dyDescent="0.2">
      <c r="A58" s="62"/>
      <c r="B58" s="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105"/>
      <c r="O58" s="33"/>
      <c r="P58" s="33"/>
    </row>
    <row r="59" spans="1:16" ht="18" customHeight="1" x14ac:dyDescent="0.2">
      <c r="A59" s="62"/>
      <c r="B59" s="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105"/>
      <c r="O59" s="33"/>
      <c r="P59" s="33"/>
    </row>
    <row r="60" spans="1:16" ht="18" customHeight="1" x14ac:dyDescent="0.2">
      <c r="A60" s="62"/>
      <c r="B60" s="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105"/>
      <c r="O60" s="33"/>
      <c r="P60" s="33"/>
    </row>
    <row r="61" spans="1:16" ht="18" customHeight="1" x14ac:dyDescent="0.2">
      <c r="A61" s="62"/>
      <c r="B61" s="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105"/>
      <c r="O61" s="33"/>
      <c r="P61" s="33"/>
    </row>
    <row r="62" spans="1:16" ht="18" customHeight="1" x14ac:dyDescent="0.2">
      <c r="A62" s="62"/>
      <c r="B62" s="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105"/>
      <c r="O62" s="33"/>
      <c r="P62" s="33"/>
    </row>
    <row r="63" spans="1:16" ht="18" customHeight="1" x14ac:dyDescent="0.2">
      <c r="A63" s="62"/>
      <c r="B63" s="3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105"/>
      <c r="O63" s="33"/>
      <c r="P63" s="33"/>
    </row>
    <row r="64" spans="1:16" ht="18" customHeight="1" x14ac:dyDescent="0.2">
      <c r="A64" s="62"/>
      <c r="B64" s="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105"/>
      <c r="O64" s="33"/>
      <c r="P64" s="33"/>
    </row>
    <row r="65" spans="1:16" ht="18" customHeight="1" x14ac:dyDescent="0.2">
      <c r="A65" s="62"/>
      <c r="B65" s="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105"/>
      <c r="O65" s="33"/>
      <c r="P65" s="33"/>
    </row>
    <row r="66" spans="1:16" ht="18" customHeight="1" x14ac:dyDescent="0.2">
      <c r="A66" s="62"/>
      <c r="B66" s="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105"/>
      <c r="O66" s="33"/>
      <c r="P66" s="33"/>
    </row>
    <row r="67" spans="1:16" ht="18" customHeight="1" x14ac:dyDescent="0.2">
      <c r="A67" s="62"/>
      <c r="B67" s="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105"/>
      <c r="O67" s="33"/>
      <c r="P67" s="33"/>
    </row>
    <row r="68" spans="1:16" ht="18" customHeight="1" x14ac:dyDescent="0.2">
      <c r="A68" s="62"/>
      <c r="B68" s="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105"/>
      <c r="O68" s="33"/>
      <c r="P68" s="33"/>
    </row>
    <row r="69" spans="1:16" ht="18" customHeight="1" x14ac:dyDescent="0.2">
      <c r="A69" s="62"/>
      <c r="B69" s="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105"/>
      <c r="O69" s="33"/>
      <c r="P69" s="33"/>
    </row>
    <row r="70" spans="1:16" ht="18" customHeight="1" x14ac:dyDescent="0.2">
      <c r="A70" s="62"/>
      <c r="B70" s="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105"/>
      <c r="O70" s="33"/>
      <c r="P70" s="33"/>
    </row>
    <row r="71" spans="1:16" ht="18" customHeight="1" x14ac:dyDescent="0.2">
      <c r="A71" s="62"/>
      <c r="B71" s="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105"/>
    </row>
    <row r="72" spans="1:16" ht="18" customHeight="1" x14ac:dyDescent="0.2">
      <c r="A72" s="62"/>
      <c r="B72" s="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105"/>
    </row>
    <row r="73" spans="1:16" ht="18" customHeight="1" x14ac:dyDescent="0.2">
      <c r="A73" s="62"/>
      <c r="B73" s="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105"/>
    </row>
    <row r="74" spans="1:16" ht="18" customHeight="1" x14ac:dyDescent="0.2">
      <c r="A74" s="62"/>
      <c r="B74" s="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105"/>
    </row>
    <row r="75" spans="1:16" ht="18" customHeight="1" x14ac:dyDescent="0.2">
      <c r="A75" s="62"/>
      <c r="B75" s="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105"/>
    </row>
    <row r="76" spans="1:16" ht="18" customHeight="1" x14ac:dyDescent="0.2">
      <c r="A76" s="62"/>
      <c r="B76" s="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105"/>
    </row>
    <row r="77" spans="1:16" ht="18" customHeight="1" x14ac:dyDescent="0.2">
      <c r="A77" s="62"/>
      <c r="B77" s="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105"/>
    </row>
    <row r="78" spans="1:16" ht="18" customHeight="1" x14ac:dyDescent="0.2">
      <c r="A78" s="62"/>
      <c r="B78" s="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105"/>
    </row>
    <row r="79" spans="1:16" ht="18" customHeight="1" x14ac:dyDescent="0.2">
      <c r="A79" s="62"/>
      <c r="B79" s="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105"/>
    </row>
    <row r="80" spans="1:16" ht="18" customHeight="1" x14ac:dyDescent="0.2">
      <c r="A80" s="62"/>
      <c r="B80" s="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105"/>
    </row>
    <row r="81" spans="1:13" ht="18" customHeight="1" x14ac:dyDescent="0.2">
      <c r="A81" s="62"/>
      <c r="B81" s="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105"/>
    </row>
    <row r="82" spans="1:13" ht="18" customHeight="1" x14ac:dyDescent="0.2">
      <c r="A82" s="62"/>
      <c r="B82" s="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105"/>
    </row>
    <row r="83" spans="1:13" ht="18" customHeight="1" x14ac:dyDescent="0.2">
      <c r="A83" s="62"/>
      <c r="B83" s="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105"/>
    </row>
    <row r="84" spans="1:13" ht="18" customHeight="1" x14ac:dyDescent="0.2">
      <c r="A84" s="62"/>
      <c r="B84" s="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105"/>
    </row>
    <row r="85" spans="1:13" ht="18" customHeight="1" x14ac:dyDescent="0.2">
      <c r="A85" s="62"/>
      <c r="B85" s="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105"/>
    </row>
    <row r="86" spans="1:13" ht="18" customHeight="1" x14ac:dyDescent="0.2">
      <c r="A86" s="62"/>
      <c r="B86" s="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105"/>
    </row>
    <row r="87" spans="1:13" ht="18" customHeight="1" x14ac:dyDescent="0.2">
      <c r="A87" s="62"/>
      <c r="B87" s="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105"/>
    </row>
    <row r="88" spans="1:13" ht="18" customHeight="1" x14ac:dyDescent="0.2">
      <c r="A88" s="62"/>
      <c r="B88" s="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105"/>
    </row>
    <row r="89" spans="1:13" ht="18" customHeight="1" x14ac:dyDescent="0.2">
      <c r="A89" s="62"/>
      <c r="B89" s="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105"/>
    </row>
    <row r="90" spans="1:13" ht="18" customHeight="1" x14ac:dyDescent="0.2">
      <c r="A90" s="62"/>
      <c r="B90" s="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105"/>
    </row>
    <row r="91" spans="1:13" ht="18" customHeight="1" x14ac:dyDescent="0.2">
      <c r="A91" s="62"/>
      <c r="B91" s="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105"/>
    </row>
    <row r="92" spans="1:13" ht="18" customHeight="1" x14ac:dyDescent="0.2">
      <c r="A92" s="62"/>
      <c r="B92" s="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105"/>
    </row>
    <row r="93" spans="1:13" ht="18" customHeight="1" x14ac:dyDescent="0.2">
      <c r="A93" s="62"/>
      <c r="B93" s="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5"/>
    </row>
    <row r="94" spans="1:13" ht="18" customHeight="1" x14ac:dyDescent="0.2">
      <c r="A94" s="62"/>
      <c r="B94" s="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105"/>
    </row>
    <row r="95" spans="1:13" ht="18" customHeight="1" x14ac:dyDescent="0.2">
      <c r="A95" s="62"/>
      <c r="B95" s="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105"/>
    </row>
    <row r="96" spans="1:13" ht="18" customHeight="1" x14ac:dyDescent="0.2">
      <c r="A96" s="62"/>
      <c r="B96" s="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105"/>
    </row>
    <row r="97" spans="1:13" ht="18" customHeight="1" x14ac:dyDescent="0.2">
      <c r="A97" s="62"/>
      <c r="B97" s="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105"/>
    </row>
    <row r="98" spans="1:13" ht="18" customHeight="1" x14ac:dyDescent="0.2">
      <c r="A98" s="62"/>
      <c r="B98" s="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105"/>
    </row>
    <row r="99" spans="1:13" ht="18" customHeight="1" x14ac:dyDescent="0.2">
      <c r="A99" s="62"/>
      <c r="B99" s="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105"/>
    </row>
    <row r="100" spans="1:13" ht="18" customHeight="1" x14ac:dyDescent="0.2">
      <c r="A100" s="62"/>
      <c r="B100" s="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105"/>
    </row>
    <row r="101" spans="1:13" ht="18" customHeight="1" x14ac:dyDescent="0.2">
      <c r="A101" s="62"/>
      <c r="B101" s="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105"/>
    </row>
    <row r="102" spans="1:13" ht="18" customHeight="1" x14ac:dyDescent="0.2">
      <c r="A102" s="62"/>
      <c r="B102" s="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105"/>
    </row>
    <row r="103" spans="1:13" ht="18" customHeight="1" x14ac:dyDescent="0.2">
      <c r="A103" s="62"/>
      <c r="B103" s="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105"/>
    </row>
    <row r="104" spans="1:13" ht="18" customHeight="1" x14ac:dyDescent="0.2">
      <c r="A104" s="62"/>
      <c r="B104" s="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105"/>
    </row>
    <row r="105" spans="1:13" ht="18" customHeight="1" x14ac:dyDescent="0.2">
      <c r="A105" s="62"/>
      <c r="B105" s="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105"/>
    </row>
    <row r="106" spans="1:13" ht="18" customHeight="1" x14ac:dyDescent="0.2">
      <c r="A106" s="62"/>
      <c r="B106" s="3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105"/>
    </row>
    <row r="107" spans="1:13" ht="18" customHeight="1" x14ac:dyDescent="0.2">
      <c r="A107" s="62"/>
      <c r="B107" s="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105"/>
    </row>
    <row r="108" spans="1:13" ht="18" customHeight="1" x14ac:dyDescent="0.2">
      <c r="A108" s="62"/>
      <c r="B108" s="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105"/>
    </row>
    <row r="109" spans="1:13" ht="18" customHeight="1" x14ac:dyDescent="0.2">
      <c r="A109" s="62"/>
      <c r="B109" s="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105"/>
    </row>
    <row r="110" spans="1:13" ht="18" customHeight="1" x14ac:dyDescent="0.2">
      <c r="A110" s="62"/>
      <c r="B110" s="3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105"/>
    </row>
    <row r="111" spans="1:13" ht="18" customHeight="1" x14ac:dyDescent="0.2">
      <c r="A111" s="62"/>
      <c r="B111" s="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105"/>
    </row>
    <row r="112" spans="1:13" ht="18" customHeight="1" x14ac:dyDescent="0.2">
      <c r="A112" s="62"/>
      <c r="B112" s="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105"/>
    </row>
    <row r="113" spans="1:16" ht="18" customHeight="1" x14ac:dyDescent="0.2">
      <c r="A113" s="62"/>
      <c r="B113" s="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105"/>
    </row>
    <row r="114" spans="1:16" ht="18" customHeight="1" x14ac:dyDescent="0.2">
      <c r="A114" s="62"/>
      <c r="B114" s="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105"/>
    </row>
    <row r="115" spans="1:16" ht="18" customHeight="1" x14ac:dyDescent="0.2">
      <c r="A115" s="62"/>
      <c r="B115" s="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105"/>
    </row>
    <row r="116" spans="1:16" ht="18" customHeight="1" x14ac:dyDescent="0.2">
      <c r="A116" s="62"/>
      <c r="B116" s="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105"/>
    </row>
    <row r="117" spans="1:16" ht="18" customHeight="1" x14ac:dyDescent="0.2">
      <c r="A117" s="62"/>
      <c r="B117" s="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105"/>
    </row>
    <row r="118" spans="1:16" ht="18" customHeight="1" x14ac:dyDescent="0.2">
      <c r="A118" s="62"/>
      <c r="B118" s="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105"/>
    </row>
    <row r="119" spans="1:16" ht="18" customHeight="1" x14ac:dyDescent="0.2">
      <c r="A119" s="62"/>
      <c r="B119" s="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105"/>
    </row>
    <row r="120" spans="1:16" ht="18" customHeight="1" x14ac:dyDescent="0.2">
      <c r="A120" s="62"/>
      <c r="B120" s="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105"/>
    </row>
    <row r="121" spans="1:16" ht="18" customHeight="1" x14ac:dyDescent="0.2">
      <c r="A121" s="62"/>
      <c r="B121" s="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105"/>
    </row>
    <row r="122" spans="1:16" ht="18" customHeight="1" x14ac:dyDescent="0.2">
      <c r="A122" s="62"/>
      <c r="B122" s="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105"/>
    </row>
    <row r="123" spans="1:16" ht="18" customHeight="1" x14ac:dyDescent="0.2">
      <c r="A123" s="62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105"/>
      <c r="N123" s="4"/>
      <c r="O123" s="4"/>
      <c r="P123" s="4"/>
    </row>
    <row r="124" spans="1:16" ht="18" customHeight="1" x14ac:dyDescent="0.2">
      <c r="A124" s="6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8" customHeight="1" x14ac:dyDescent="0.2">
      <c r="A125" s="62"/>
      <c r="C125" s="4"/>
      <c r="D125" s="4"/>
      <c r="E125" s="4"/>
      <c r="F125" s="4"/>
      <c r="G125" s="4"/>
      <c r="H125" s="4"/>
      <c r="I125" s="4"/>
      <c r="J125" s="9" t="s">
        <v>239</v>
      </c>
      <c r="K125" s="4"/>
      <c r="L125" s="4"/>
      <c r="M125" s="4"/>
      <c r="N125" s="4"/>
      <c r="O125" s="4"/>
      <c r="P125" s="4"/>
    </row>
    <row r="126" spans="1:16" ht="18" customHeight="1" x14ac:dyDescent="0.2">
      <c r="A126" s="6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8" customHeight="1" x14ac:dyDescent="0.2">
      <c r="A127" s="62"/>
      <c r="C127" s="4"/>
      <c r="D127" s="4"/>
      <c r="E127" s="4"/>
      <c r="F127" s="4"/>
      <c r="G127" s="4"/>
      <c r="H127" s="4"/>
      <c r="I127" s="4"/>
      <c r="J127" s="44" t="s">
        <v>241</v>
      </c>
      <c r="N127" s="4"/>
      <c r="O127" s="4"/>
      <c r="P127" s="4"/>
    </row>
    <row r="128" spans="1:16" ht="18" customHeight="1" x14ac:dyDescent="0.2">
      <c r="A128" s="6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3" ht="18" customHeight="1" x14ac:dyDescent="0.2">
      <c r="A129" s="62"/>
      <c r="B129" s="9"/>
      <c r="C129" s="9"/>
      <c r="D129" s="9"/>
      <c r="E129" s="9"/>
      <c r="F129" s="9"/>
      <c r="G129" s="20"/>
      <c r="H129" s="20"/>
      <c r="I129" s="20"/>
      <c r="J129" s="20"/>
      <c r="K129" s="20"/>
      <c r="L129" s="20"/>
      <c r="M129" s="20"/>
    </row>
    <row r="130" spans="1:13" ht="18" customHeight="1" x14ac:dyDescent="0.2">
      <c r="A130" s="62"/>
      <c r="B130" s="45" t="s">
        <v>236</v>
      </c>
      <c r="C130" s="20" t="s">
        <v>242</v>
      </c>
      <c r="D130" s="20"/>
      <c r="E130" s="20"/>
      <c r="F130" s="45"/>
      <c r="H130" s="20"/>
      <c r="I130" s="20"/>
      <c r="J130" s="20"/>
      <c r="K130" s="20"/>
      <c r="L130" s="20"/>
      <c r="M130" s="20"/>
    </row>
    <row r="131" spans="1:13" ht="18" customHeight="1" x14ac:dyDescent="0.2">
      <c r="A131" s="62"/>
      <c r="B131" s="45" t="s">
        <v>238</v>
      </c>
      <c r="C131" s="20" t="s">
        <v>243</v>
      </c>
      <c r="D131" s="20"/>
      <c r="E131" s="20"/>
      <c r="F131" s="45"/>
      <c r="G131" s="8"/>
      <c r="H131" s="20"/>
      <c r="I131" s="20"/>
      <c r="J131" s="20"/>
      <c r="K131" s="20"/>
      <c r="L131" s="20"/>
      <c r="M131" s="20"/>
    </row>
    <row r="132" spans="1:13" ht="18" customHeight="1" x14ac:dyDescent="0.2">
      <c r="A132" s="62"/>
      <c r="B132" s="45" t="s">
        <v>237</v>
      </c>
      <c r="C132" s="20" t="s">
        <v>244</v>
      </c>
      <c r="D132" s="20"/>
      <c r="E132" s="20"/>
      <c r="F132" s="45"/>
      <c r="H132" s="20"/>
      <c r="I132" s="20"/>
      <c r="J132" s="20"/>
      <c r="K132" s="20"/>
      <c r="L132" s="20"/>
      <c r="M132" s="20"/>
    </row>
    <row r="133" spans="1:13" x14ac:dyDescent="0.2">
      <c r="G133" s="20"/>
      <c r="H133" s="20"/>
      <c r="I133" s="20"/>
      <c r="J133" s="20"/>
      <c r="K133" s="20"/>
      <c r="L133" s="20"/>
      <c r="M133" s="20"/>
    </row>
    <row r="134" spans="1:13" x14ac:dyDescent="0.2">
      <c r="G134" s="20"/>
      <c r="H134" s="20"/>
      <c r="I134" s="20"/>
      <c r="J134" s="20"/>
      <c r="K134" s="20"/>
      <c r="L134" s="20"/>
      <c r="M134" s="20"/>
    </row>
    <row r="135" spans="1:13" x14ac:dyDescent="0.2">
      <c r="G135" s="20"/>
      <c r="H135" s="20"/>
      <c r="I135" s="20"/>
      <c r="J135" s="20"/>
      <c r="K135" s="20"/>
      <c r="L135" s="20"/>
      <c r="M135" s="20"/>
    </row>
    <row r="136" spans="1:13" x14ac:dyDescent="0.2">
      <c r="G136" s="20"/>
      <c r="H136" s="20"/>
      <c r="I136" s="20"/>
      <c r="J136" s="20"/>
      <c r="K136" s="20"/>
      <c r="L136" s="20"/>
      <c r="M136" s="20"/>
    </row>
    <row r="137" spans="1:13" x14ac:dyDescent="0.2">
      <c r="G137" s="20"/>
      <c r="H137" s="20"/>
      <c r="I137" s="20"/>
      <c r="J137" s="20"/>
      <c r="K137" s="20"/>
      <c r="L137" s="20"/>
      <c r="M137" s="20"/>
    </row>
    <row r="138" spans="1:13" x14ac:dyDescent="0.2">
      <c r="G138" s="20"/>
      <c r="H138" s="20"/>
      <c r="I138" s="20"/>
      <c r="J138" s="20"/>
      <c r="K138" s="20"/>
      <c r="L138" s="20"/>
      <c r="M138" s="20"/>
    </row>
    <row r="139" spans="1:13" x14ac:dyDescent="0.2">
      <c r="G139" s="20"/>
      <c r="H139" s="20"/>
      <c r="I139" s="20"/>
      <c r="J139" s="20"/>
      <c r="K139" s="20"/>
      <c r="L139" s="20"/>
      <c r="M139" s="20"/>
    </row>
    <row r="140" spans="1:13" x14ac:dyDescent="0.2">
      <c r="G140" s="20"/>
      <c r="H140" s="20"/>
      <c r="I140" s="20"/>
      <c r="J140" s="20"/>
      <c r="K140" s="20"/>
      <c r="L140" s="20"/>
      <c r="M140" s="20"/>
    </row>
    <row r="141" spans="1:13" x14ac:dyDescent="0.2">
      <c r="G141" s="20"/>
      <c r="H141" s="20"/>
      <c r="I141" s="20"/>
      <c r="J141" s="20"/>
      <c r="K141" s="20"/>
      <c r="L141" s="20"/>
      <c r="M141" s="20"/>
    </row>
    <row r="142" spans="1:13" x14ac:dyDescent="0.2">
      <c r="G142" s="20"/>
      <c r="H142" s="20"/>
      <c r="I142" s="20"/>
      <c r="J142" s="20"/>
      <c r="K142" s="20"/>
      <c r="L142" s="20"/>
      <c r="M142" s="20"/>
    </row>
    <row r="143" spans="1:13" x14ac:dyDescent="0.2">
      <c r="G143" s="20"/>
      <c r="H143" s="20"/>
      <c r="I143" s="20"/>
      <c r="J143" s="20"/>
      <c r="K143" s="20"/>
      <c r="L143" s="20"/>
      <c r="M143" s="20"/>
    </row>
    <row r="144" spans="1:13" x14ac:dyDescent="0.2">
      <c r="G144" s="20"/>
      <c r="H144" s="20"/>
      <c r="I144" s="20"/>
      <c r="J144" s="20"/>
      <c r="K144" s="20"/>
      <c r="L144" s="20"/>
      <c r="M144" s="20"/>
    </row>
    <row r="145" spans="7:13" x14ac:dyDescent="0.2">
      <c r="G145" s="20"/>
      <c r="H145" s="20"/>
      <c r="I145" s="20"/>
      <c r="J145" s="20"/>
      <c r="K145" s="20"/>
      <c r="L145" s="20"/>
      <c r="M145" s="20"/>
    </row>
    <row r="146" spans="7:13" x14ac:dyDescent="0.2">
      <c r="G146" s="20"/>
      <c r="H146" s="20"/>
      <c r="I146" s="20"/>
      <c r="J146" s="20"/>
      <c r="K146" s="20"/>
      <c r="L146" s="20"/>
      <c r="M146" s="20"/>
    </row>
    <row r="147" spans="7:13" x14ac:dyDescent="0.2">
      <c r="G147" s="20"/>
      <c r="H147" s="20"/>
      <c r="I147" s="20"/>
      <c r="J147" s="20"/>
      <c r="K147" s="20"/>
      <c r="L147" s="20"/>
      <c r="M147" s="20"/>
    </row>
    <row r="148" spans="7:13" x14ac:dyDescent="0.2">
      <c r="G148" s="20"/>
      <c r="H148" s="20"/>
      <c r="I148" s="20"/>
      <c r="J148" s="20"/>
      <c r="K148" s="20"/>
      <c r="L148" s="20"/>
      <c r="M148" s="20"/>
    </row>
    <row r="149" spans="7:13" x14ac:dyDescent="0.2">
      <c r="G149" s="20"/>
      <c r="H149" s="20"/>
      <c r="I149" s="20"/>
      <c r="J149" s="20"/>
      <c r="K149" s="20"/>
      <c r="L149" s="20"/>
      <c r="M149" s="20"/>
    </row>
    <row r="150" spans="7:13" x14ac:dyDescent="0.2">
      <c r="G150" s="20"/>
      <c r="H150" s="20"/>
      <c r="I150" s="20"/>
      <c r="J150" s="20"/>
      <c r="K150" s="20"/>
      <c r="L150" s="20"/>
      <c r="M150" s="20"/>
    </row>
    <row r="151" spans="7:13" x14ac:dyDescent="0.2">
      <c r="G151" s="20"/>
      <c r="H151" s="20"/>
      <c r="I151" s="20"/>
      <c r="J151" s="20"/>
      <c r="K151" s="20"/>
      <c r="L151" s="20"/>
      <c r="M151" s="20"/>
    </row>
    <row r="152" spans="7:13" x14ac:dyDescent="0.2">
      <c r="G152" s="20"/>
      <c r="H152" s="20"/>
      <c r="I152" s="20"/>
      <c r="J152" s="20"/>
      <c r="K152" s="20"/>
      <c r="L152" s="20"/>
      <c r="M152" s="20"/>
    </row>
    <row r="153" spans="7:13" x14ac:dyDescent="0.2">
      <c r="G153" s="20"/>
      <c r="H153" s="20"/>
      <c r="I153" s="20"/>
      <c r="J153" s="20"/>
      <c r="K153" s="20"/>
      <c r="L153" s="20"/>
      <c r="M153" s="20"/>
    </row>
    <row r="154" spans="7:13" x14ac:dyDescent="0.2">
      <c r="G154" s="20"/>
      <c r="H154" s="20"/>
      <c r="I154" s="20"/>
      <c r="J154" s="20"/>
      <c r="K154" s="20"/>
      <c r="L154" s="20"/>
      <c r="M154" s="20"/>
    </row>
    <row r="155" spans="7:13" x14ac:dyDescent="0.2">
      <c r="G155" s="20"/>
      <c r="H155" s="20"/>
      <c r="I155" s="20"/>
      <c r="J155" s="20"/>
      <c r="K155" s="20"/>
      <c r="L155" s="20"/>
      <c r="M155" s="20"/>
    </row>
    <row r="156" spans="7:13" x14ac:dyDescent="0.2">
      <c r="G156" s="20"/>
      <c r="H156" s="20"/>
      <c r="I156" s="20"/>
      <c r="J156" s="20"/>
      <c r="K156" s="20"/>
      <c r="L156" s="20"/>
      <c r="M156" s="20"/>
    </row>
    <row r="157" spans="7:13" x14ac:dyDescent="0.2">
      <c r="G157" s="20"/>
      <c r="H157" s="20"/>
      <c r="I157" s="20"/>
      <c r="J157" s="20"/>
      <c r="K157" s="20"/>
      <c r="L157" s="20"/>
      <c r="M157" s="20"/>
    </row>
    <row r="158" spans="7:13" x14ac:dyDescent="0.2">
      <c r="G158" s="20"/>
      <c r="H158" s="20"/>
      <c r="I158" s="20"/>
      <c r="J158" s="20"/>
      <c r="K158" s="20"/>
      <c r="L158" s="20"/>
      <c r="M158" s="20"/>
    </row>
    <row r="159" spans="7:13" x14ac:dyDescent="0.2">
      <c r="G159" s="20"/>
      <c r="H159" s="20"/>
      <c r="I159" s="20"/>
      <c r="J159" s="20"/>
      <c r="K159" s="20"/>
      <c r="L159" s="20"/>
      <c r="M159" s="20"/>
    </row>
    <row r="160" spans="7:13" x14ac:dyDescent="0.2">
      <c r="G160" s="20"/>
      <c r="H160" s="20"/>
      <c r="I160" s="20"/>
      <c r="J160" s="20"/>
      <c r="K160" s="20"/>
      <c r="L160" s="20"/>
      <c r="M160" s="20"/>
    </row>
    <row r="161" spans="7:13" x14ac:dyDescent="0.2">
      <c r="G161" s="20"/>
      <c r="H161" s="20"/>
      <c r="I161" s="20"/>
      <c r="J161" s="20"/>
      <c r="K161" s="20"/>
      <c r="L161" s="20"/>
      <c r="M161" s="20"/>
    </row>
    <row r="162" spans="7:13" x14ac:dyDescent="0.2">
      <c r="G162" s="20"/>
      <c r="H162" s="20"/>
      <c r="I162" s="20"/>
      <c r="J162" s="20"/>
      <c r="K162" s="20"/>
      <c r="L162" s="20"/>
      <c r="M162" s="20"/>
    </row>
    <row r="163" spans="7:13" x14ac:dyDescent="0.2">
      <c r="G163" s="20"/>
      <c r="H163" s="20"/>
      <c r="I163" s="20"/>
      <c r="J163" s="20"/>
      <c r="K163" s="20"/>
      <c r="L163" s="20"/>
      <c r="M163" s="20"/>
    </row>
    <row r="164" spans="7:13" x14ac:dyDescent="0.2">
      <c r="G164" s="20"/>
      <c r="H164" s="20"/>
      <c r="I164" s="20"/>
      <c r="J164" s="20"/>
      <c r="K164" s="20"/>
      <c r="L164" s="20"/>
      <c r="M164" s="20"/>
    </row>
    <row r="165" spans="7:13" x14ac:dyDescent="0.2">
      <c r="G165" s="20"/>
      <c r="H165" s="20"/>
      <c r="I165" s="20"/>
      <c r="J165" s="20"/>
      <c r="K165" s="20"/>
      <c r="L165" s="20"/>
      <c r="M165" s="20"/>
    </row>
    <row r="166" spans="7:13" x14ac:dyDescent="0.2">
      <c r="G166" s="20"/>
      <c r="H166" s="20"/>
      <c r="I166" s="20"/>
      <c r="J166" s="20"/>
      <c r="K166" s="20"/>
      <c r="L166" s="20"/>
      <c r="M166" s="20"/>
    </row>
    <row r="167" spans="7:13" x14ac:dyDescent="0.2">
      <c r="G167" s="20"/>
      <c r="H167" s="20"/>
      <c r="I167" s="20"/>
      <c r="J167" s="20"/>
      <c r="K167" s="20"/>
      <c r="L167" s="20"/>
      <c r="M167" s="20"/>
    </row>
    <row r="168" spans="7:13" x14ac:dyDescent="0.2">
      <c r="G168" s="20"/>
      <c r="H168" s="20"/>
      <c r="I168" s="20"/>
      <c r="J168" s="20"/>
      <c r="K168" s="20"/>
      <c r="L168" s="20"/>
      <c r="M168" s="20"/>
    </row>
    <row r="169" spans="7:13" x14ac:dyDescent="0.2">
      <c r="G169" s="20"/>
      <c r="H169" s="20"/>
      <c r="I169" s="20"/>
      <c r="J169" s="20"/>
      <c r="K169" s="20"/>
      <c r="L169" s="20"/>
      <c r="M169" s="20"/>
    </row>
    <row r="170" spans="7:13" x14ac:dyDescent="0.2">
      <c r="G170" s="20"/>
      <c r="H170" s="20"/>
      <c r="I170" s="20"/>
      <c r="J170" s="20"/>
      <c r="K170" s="20"/>
      <c r="L170" s="20"/>
      <c r="M170" s="20"/>
    </row>
    <row r="171" spans="7:13" x14ac:dyDescent="0.2">
      <c r="G171" s="20"/>
      <c r="H171" s="20"/>
      <c r="I171" s="20"/>
      <c r="J171" s="20"/>
      <c r="K171" s="20"/>
      <c r="L171" s="20"/>
      <c r="M171" s="20"/>
    </row>
    <row r="172" spans="7:13" x14ac:dyDescent="0.2">
      <c r="G172" s="20"/>
      <c r="H172" s="20"/>
      <c r="I172" s="20"/>
      <c r="J172" s="20"/>
      <c r="K172" s="20"/>
      <c r="L172" s="20"/>
      <c r="M172" s="20"/>
    </row>
    <row r="173" spans="7:13" x14ac:dyDescent="0.2">
      <c r="G173" s="20"/>
      <c r="H173" s="20"/>
      <c r="I173" s="20"/>
      <c r="J173" s="20"/>
      <c r="K173" s="20"/>
      <c r="L173" s="20"/>
      <c r="M173" s="20"/>
    </row>
    <row r="174" spans="7:13" x14ac:dyDescent="0.2">
      <c r="G174" s="20"/>
      <c r="H174" s="20"/>
      <c r="I174" s="20"/>
      <c r="J174" s="20"/>
      <c r="K174" s="20"/>
      <c r="L174" s="20"/>
      <c r="M174" s="20"/>
    </row>
    <row r="175" spans="7:13" x14ac:dyDescent="0.2">
      <c r="G175" s="20"/>
      <c r="H175" s="20"/>
      <c r="I175" s="20"/>
      <c r="J175" s="20"/>
      <c r="K175" s="20"/>
      <c r="L175" s="20"/>
      <c r="M175" s="20"/>
    </row>
    <row r="176" spans="7:13" x14ac:dyDescent="0.2">
      <c r="G176" s="20"/>
      <c r="H176" s="20"/>
      <c r="I176" s="20"/>
      <c r="J176" s="20"/>
      <c r="K176" s="20"/>
      <c r="L176" s="20"/>
      <c r="M176" s="20"/>
    </row>
    <row r="177" spans="7:13" x14ac:dyDescent="0.2">
      <c r="G177" s="20"/>
      <c r="H177" s="20"/>
      <c r="I177" s="20"/>
      <c r="J177" s="20"/>
      <c r="K177" s="20"/>
      <c r="L177" s="20"/>
      <c r="M177" s="20"/>
    </row>
    <row r="178" spans="7:13" x14ac:dyDescent="0.2">
      <c r="G178" s="20"/>
      <c r="H178" s="20"/>
      <c r="I178" s="20"/>
      <c r="J178" s="20"/>
      <c r="K178" s="20"/>
      <c r="L178" s="20"/>
      <c r="M178" s="20"/>
    </row>
    <row r="179" spans="7:13" x14ac:dyDescent="0.2">
      <c r="G179" s="20"/>
      <c r="H179" s="20"/>
      <c r="I179" s="20"/>
      <c r="J179" s="20"/>
      <c r="K179" s="20"/>
      <c r="L179" s="20"/>
      <c r="M179" s="20"/>
    </row>
    <row r="180" spans="7:13" x14ac:dyDescent="0.2">
      <c r="G180" s="20"/>
      <c r="H180" s="20"/>
      <c r="I180" s="20"/>
      <c r="J180" s="20"/>
      <c r="K180" s="20"/>
      <c r="L180" s="20"/>
      <c r="M180" s="20"/>
    </row>
    <row r="181" spans="7:13" x14ac:dyDescent="0.2">
      <c r="G181" s="20"/>
      <c r="H181" s="20"/>
      <c r="I181" s="20"/>
      <c r="J181" s="20"/>
      <c r="K181" s="20"/>
      <c r="L181" s="20"/>
      <c r="M181" s="20"/>
    </row>
    <row r="182" spans="7:13" x14ac:dyDescent="0.2">
      <c r="G182" s="20"/>
      <c r="H182" s="20"/>
      <c r="I182" s="20"/>
      <c r="J182" s="20"/>
      <c r="K182" s="20"/>
      <c r="L182" s="20"/>
      <c r="M182" s="20"/>
    </row>
    <row r="183" spans="7:13" x14ac:dyDescent="0.2">
      <c r="G183" s="20"/>
      <c r="H183" s="20"/>
      <c r="I183" s="20"/>
      <c r="J183" s="20"/>
      <c r="K183" s="20"/>
      <c r="L183" s="20"/>
      <c r="M183" s="20"/>
    </row>
    <row r="184" spans="7:13" x14ac:dyDescent="0.2">
      <c r="G184" s="20"/>
      <c r="H184" s="20"/>
      <c r="I184" s="20"/>
      <c r="J184" s="20"/>
      <c r="K184" s="20"/>
      <c r="L184" s="20"/>
      <c r="M184" s="20"/>
    </row>
    <row r="185" spans="7:13" x14ac:dyDescent="0.2">
      <c r="G185" s="20"/>
      <c r="H185" s="20"/>
      <c r="I185" s="20"/>
      <c r="J185" s="20"/>
      <c r="K185" s="20"/>
      <c r="L185" s="20"/>
      <c r="M185" s="20"/>
    </row>
    <row r="186" spans="7:13" x14ac:dyDescent="0.2">
      <c r="G186" s="20"/>
      <c r="H186" s="20"/>
      <c r="I186" s="20"/>
      <c r="J186" s="20"/>
      <c r="K186" s="20"/>
      <c r="L186" s="20"/>
      <c r="M186" s="20"/>
    </row>
    <row r="187" spans="7:13" x14ac:dyDescent="0.2">
      <c r="G187" s="20"/>
      <c r="H187" s="20"/>
      <c r="I187" s="20"/>
      <c r="J187" s="20"/>
      <c r="K187" s="20"/>
      <c r="L187" s="20"/>
      <c r="M187" s="20"/>
    </row>
    <row r="188" spans="7:13" x14ac:dyDescent="0.2">
      <c r="G188" s="20"/>
      <c r="H188" s="20"/>
      <c r="I188" s="20"/>
      <c r="J188" s="20"/>
      <c r="K188" s="20"/>
      <c r="L188" s="20"/>
      <c r="M188" s="20"/>
    </row>
    <row r="189" spans="7:13" x14ac:dyDescent="0.2">
      <c r="G189" s="20"/>
      <c r="H189" s="20"/>
      <c r="I189" s="20"/>
      <c r="J189" s="20"/>
      <c r="K189" s="20"/>
      <c r="L189" s="20"/>
      <c r="M189" s="20"/>
    </row>
    <row r="190" spans="7:13" x14ac:dyDescent="0.2">
      <c r="G190" s="20"/>
      <c r="H190" s="20"/>
      <c r="I190" s="20"/>
      <c r="J190" s="20"/>
      <c r="K190" s="20"/>
      <c r="L190" s="20"/>
      <c r="M190" s="20"/>
    </row>
    <row r="191" spans="7:13" x14ac:dyDescent="0.2">
      <c r="G191" s="20"/>
      <c r="H191" s="20"/>
      <c r="I191" s="20"/>
      <c r="J191" s="20"/>
      <c r="K191" s="20"/>
      <c r="L191" s="20"/>
      <c r="M191" s="20"/>
    </row>
    <row r="192" spans="7:13" x14ac:dyDescent="0.2">
      <c r="G192" s="20"/>
      <c r="H192" s="20"/>
      <c r="I192" s="20"/>
      <c r="J192" s="20"/>
      <c r="K192" s="20"/>
      <c r="L192" s="20"/>
      <c r="M192" s="20"/>
    </row>
    <row r="193" spans="7:13" x14ac:dyDescent="0.2">
      <c r="G193" s="20"/>
      <c r="H193" s="20"/>
      <c r="I193" s="20"/>
      <c r="J193" s="20"/>
      <c r="K193" s="20"/>
      <c r="L193" s="20"/>
      <c r="M193" s="20"/>
    </row>
    <row r="194" spans="7:13" x14ac:dyDescent="0.2">
      <c r="G194" s="20"/>
      <c r="H194" s="20"/>
      <c r="I194" s="20"/>
      <c r="J194" s="20"/>
      <c r="K194" s="20"/>
      <c r="L194" s="20"/>
      <c r="M194" s="20"/>
    </row>
    <row r="195" spans="7:13" x14ac:dyDescent="0.2">
      <c r="G195" s="20"/>
      <c r="H195" s="20"/>
      <c r="I195" s="20"/>
      <c r="J195" s="20"/>
      <c r="K195" s="20"/>
      <c r="L195" s="20"/>
      <c r="M195" s="20"/>
    </row>
    <row r="196" spans="7:13" x14ac:dyDescent="0.2">
      <c r="G196" s="20"/>
      <c r="H196" s="20"/>
      <c r="I196" s="20"/>
      <c r="J196" s="20"/>
      <c r="K196" s="20"/>
      <c r="L196" s="20"/>
      <c r="M196" s="20"/>
    </row>
    <row r="197" spans="7:13" x14ac:dyDescent="0.2">
      <c r="G197" s="20"/>
      <c r="H197" s="20"/>
      <c r="I197" s="20"/>
      <c r="J197" s="20"/>
      <c r="K197" s="20"/>
      <c r="L197" s="20"/>
      <c r="M197" s="20"/>
    </row>
    <row r="198" spans="7:13" x14ac:dyDescent="0.2">
      <c r="G198" s="20"/>
      <c r="H198" s="20"/>
      <c r="I198" s="20"/>
      <c r="J198" s="20"/>
      <c r="K198" s="20"/>
      <c r="L198" s="20"/>
      <c r="M198" s="20"/>
    </row>
    <row r="199" spans="7:13" x14ac:dyDescent="0.2">
      <c r="G199" s="20"/>
      <c r="H199" s="20"/>
      <c r="I199" s="20"/>
      <c r="J199" s="20"/>
      <c r="K199" s="20"/>
      <c r="L199" s="20"/>
      <c r="M199" s="20"/>
    </row>
    <row r="200" spans="7:13" x14ac:dyDescent="0.2">
      <c r="G200" s="20"/>
      <c r="H200" s="20"/>
      <c r="I200" s="20"/>
      <c r="J200" s="20"/>
      <c r="K200" s="20"/>
      <c r="L200" s="20"/>
      <c r="M200" s="20"/>
    </row>
    <row r="201" spans="7:13" x14ac:dyDescent="0.2">
      <c r="G201" s="20"/>
      <c r="H201" s="20"/>
      <c r="I201" s="20"/>
      <c r="J201" s="20"/>
      <c r="K201" s="20"/>
      <c r="L201" s="20"/>
      <c r="M201" s="20"/>
    </row>
    <row r="202" spans="7:13" x14ac:dyDescent="0.2">
      <c r="G202" s="20"/>
      <c r="H202" s="20"/>
      <c r="I202" s="20"/>
      <c r="J202" s="20"/>
      <c r="K202" s="20"/>
      <c r="L202" s="20"/>
      <c r="M202" s="20"/>
    </row>
    <row r="203" spans="7:13" x14ac:dyDescent="0.2">
      <c r="G203" s="20"/>
      <c r="H203" s="20"/>
      <c r="I203" s="20"/>
      <c r="J203" s="20"/>
      <c r="K203" s="20"/>
      <c r="L203" s="20"/>
      <c r="M203" s="20"/>
    </row>
    <row r="204" spans="7:13" x14ac:dyDescent="0.2">
      <c r="G204" s="20"/>
      <c r="H204" s="20"/>
      <c r="I204" s="20"/>
      <c r="J204" s="20"/>
      <c r="K204" s="20"/>
      <c r="L204" s="20"/>
      <c r="M204" s="20"/>
    </row>
    <row r="205" spans="7:13" x14ac:dyDescent="0.2">
      <c r="G205" s="20"/>
      <c r="H205" s="20"/>
      <c r="I205" s="20"/>
      <c r="J205" s="20"/>
      <c r="K205" s="20"/>
      <c r="L205" s="20"/>
      <c r="M205" s="20"/>
    </row>
    <row r="206" spans="7:13" x14ac:dyDescent="0.2">
      <c r="G206" s="20"/>
      <c r="H206" s="20"/>
      <c r="I206" s="20"/>
      <c r="J206" s="20"/>
      <c r="K206" s="20"/>
      <c r="L206" s="20"/>
      <c r="M206" s="20"/>
    </row>
    <row r="207" spans="7:13" x14ac:dyDescent="0.2">
      <c r="G207" s="20"/>
      <c r="H207" s="20"/>
      <c r="I207" s="20"/>
      <c r="J207" s="20"/>
      <c r="K207" s="20"/>
      <c r="L207" s="20"/>
      <c r="M207" s="20"/>
    </row>
    <row r="208" spans="7:13" x14ac:dyDescent="0.2">
      <c r="G208" s="20"/>
      <c r="H208" s="20"/>
      <c r="I208" s="20"/>
      <c r="J208" s="20"/>
      <c r="K208" s="20"/>
      <c r="L208" s="20"/>
      <c r="M208" s="20"/>
    </row>
    <row r="209" spans="7:13" x14ac:dyDescent="0.2">
      <c r="G209" s="20"/>
      <c r="H209" s="20"/>
      <c r="I209" s="20"/>
      <c r="J209" s="20"/>
      <c r="K209" s="20"/>
      <c r="L209" s="20"/>
      <c r="M209" s="20"/>
    </row>
    <row r="210" spans="7:13" x14ac:dyDescent="0.2">
      <c r="G210" s="20"/>
      <c r="H210" s="20"/>
      <c r="I210" s="20"/>
      <c r="J210" s="20"/>
      <c r="K210" s="20"/>
      <c r="L210" s="20"/>
      <c r="M210" s="20"/>
    </row>
    <row r="211" spans="7:13" x14ac:dyDescent="0.2">
      <c r="G211" s="20"/>
      <c r="H211" s="20"/>
      <c r="I211" s="20"/>
      <c r="J211" s="20"/>
      <c r="K211" s="20"/>
      <c r="L211" s="20"/>
      <c r="M211" s="20"/>
    </row>
    <row r="212" spans="7:13" x14ac:dyDescent="0.2">
      <c r="G212" s="20"/>
      <c r="H212" s="20"/>
      <c r="I212" s="20"/>
      <c r="J212" s="20"/>
      <c r="K212" s="20"/>
      <c r="L212" s="20"/>
      <c r="M212" s="20"/>
    </row>
    <row r="213" spans="7:13" x14ac:dyDescent="0.2">
      <c r="G213" s="20"/>
      <c r="H213" s="20"/>
      <c r="I213" s="20"/>
      <c r="J213" s="20"/>
      <c r="K213" s="20"/>
      <c r="L213" s="20"/>
      <c r="M213" s="20"/>
    </row>
    <row r="214" spans="7:13" x14ac:dyDescent="0.2">
      <c r="G214" s="20"/>
      <c r="H214" s="20"/>
      <c r="I214" s="20"/>
      <c r="J214" s="20"/>
      <c r="K214" s="20"/>
      <c r="L214" s="20"/>
      <c r="M214" s="20"/>
    </row>
    <row r="215" spans="7:13" x14ac:dyDescent="0.2">
      <c r="G215" s="20"/>
      <c r="H215" s="20"/>
      <c r="I215" s="20"/>
      <c r="J215" s="20"/>
      <c r="K215" s="20"/>
      <c r="L215" s="20"/>
      <c r="M215" s="20"/>
    </row>
    <row r="216" spans="7:13" x14ac:dyDescent="0.2">
      <c r="G216" s="20"/>
      <c r="H216" s="20"/>
      <c r="I216" s="20"/>
      <c r="J216" s="20"/>
      <c r="K216" s="20"/>
      <c r="L216" s="20"/>
      <c r="M216" s="20"/>
    </row>
    <row r="217" spans="7:13" x14ac:dyDescent="0.2">
      <c r="G217" s="20"/>
      <c r="H217" s="20"/>
      <c r="I217" s="20"/>
      <c r="J217" s="20"/>
      <c r="K217" s="20"/>
      <c r="L217" s="20"/>
      <c r="M217" s="20"/>
    </row>
    <row r="218" spans="7:13" x14ac:dyDescent="0.2">
      <c r="G218" s="20"/>
      <c r="H218" s="20"/>
      <c r="I218" s="20"/>
      <c r="J218" s="20"/>
      <c r="K218" s="20"/>
      <c r="L218" s="20"/>
      <c r="M218" s="20"/>
    </row>
    <row r="219" spans="7:13" x14ac:dyDescent="0.2">
      <c r="G219" s="20"/>
      <c r="H219" s="20"/>
      <c r="I219" s="20"/>
      <c r="J219" s="20"/>
      <c r="K219" s="20"/>
      <c r="L219" s="20"/>
      <c r="M219" s="20"/>
    </row>
    <row r="220" spans="7:13" x14ac:dyDescent="0.2">
      <c r="G220" s="20"/>
      <c r="H220" s="20"/>
      <c r="I220" s="20"/>
      <c r="J220" s="20"/>
      <c r="K220" s="20"/>
      <c r="L220" s="20"/>
      <c r="M220" s="20"/>
    </row>
    <row r="221" spans="7:13" x14ac:dyDescent="0.2">
      <c r="G221" s="20"/>
      <c r="H221" s="20"/>
      <c r="I221" s="20"/>
      <c r="J221" s="20"/>
      <c r="K221" s="20"/>
      <c r="L221" s="20"/>
      <c r="M221" s="20"/>
    </row>
    <row r="222" spans="7:13" x14ac:dyDescent="0.2">
      <c r="G222" s="20"/>
      <c r="H222" s="20"/>
      <c r="I222" s="20"/>
      <c r="J222" s="20"/>
      <c r="K222" s="20"/>
      <c r="L222" s="20"/>
      <c r="M222" s="20"/>
    </row>
    <row r="223" spans="7:13" x14ac:dyDescent="0.2">
      <c r="G223" s="20"/>
      <c r="H223" s="20"/>
      <c r="I223" s="20"/>
      <c r="J223" s="20"/>
      <c r="K223" s="20"/>
      <c r="L223" s="20"/>
      <c r="M223" s="20"/>
    </row>
    <row r="224" spans="7:13" x14ac:dyDescent="0.2">
      <c r="G224" s="20"/>
      <c r="H224" s="20"/>
      <c r="I224" s="20"/>
      <c r="J224" s="20"/>
      <c r="K224" s="20"/>
      <c r="L224" s="20"/>
      <c r="M224" s="20"/>
    </row>
    <row r="225" spans="7:13" x14ac:dyDescent="0.2">
      <c r="G225" s="20"/>
      <c r="H225" s="20"/>
      <c r="I225" s="20"/>
      <c r="J225" s="20"/>
      <c r="K225" s="20"/>
      <c r="L225" s="20"/>
      <c r="M225" s="20"/>
    </row>
    <row r="226" spans="7:13" x14ac:dyDescent="0.2">
      <c r="G226" s="20"/>
      <c r="H226" s="20"/>
      <c r="I226" s="20"/>
      <c r="J226" s="20"/>
      <c r="K226" s="20"/>
      <c r="L226" s="20"/>
      <c r="M226" s="20"/>
    </row>
    <row r="227" spans="7:13" x14ac:dyDescent="0.2">
      <c r="G227" s="20"/>
      <c r="H227" s="20"/>
      <c r="I227" s="20"/>
      <c r="J227" s="20"/>
      <c r="K227" s="20"/>
      <c r="L227" s="20"/>
      <c r="M227" s="20"/>
    </row>
    <row r="228" spans="7:13" x14ac:dyDescent="0.2">
      <c r="G228" s="20"/>
      <c r="H228" s="20"/>
      <c r="I228" s="20"/>
      <c r="J228" s="20"/>
      <c r="K228" s="20"/>
      <c r="L228" s="20"/>
      <c r="M228" s="20"/>
    </row>
    <row r="229" spans="7:13" x14ac:dyDescent="0.2">
      <c r="G229" s="20"/>
      <c r="H229" s="20"/>
      <c r="I229" s="20"/>
      <c r="J229" s="20"/>
      <c r="K229" s="20"/>
      <c r="L229" s="20"/>
      <c r="M229" s="20"/>
    </row>
    <row r="230" spans="7:13" x14ac:dyDescent="0.2">
      <c r="G230" s="20"/>
      <c r="H230" s="20"/>
      <c r="I230" s="20"/>
      <c r="J230" s="20"/>
      <c r="K230" s="20"/>
      <c r="L230" s="20"/>
      <c r="M230" s="20"/>
    </row>
    <row r="231" spans="7:13" x14ac:dyDescent="0.2">
      <c r="G231" s="20"/>
      <c r="H231" s="20"/>
      <c r="I231" s="20"/>
      <c r="J231" s="20"/>
      <c r="K231" s="20"/>
      <c r="L231" s="20"/>
      <c r="M231" s="20"/>
    </row>
    <row r="232" spans="7:13" x14ac:dyDescent="0.2">
      <c r="G232" s="20"/>
      <c r="H232" s="20"/>
      <c r="I232" s="20"/>
      <c r="J232" s="20"/>
      <c r="K232" s="20"/>
      <c r="L232" s="20"/>
      <c r="M232" s="20"/>
    </row>
    <row r="233" spans="7:13" x14ac:dyDescent="0.2">
      <c r="G233" s="20"/>
      <c r="H233" s="20"/>
      <c r="I233" s="20"/>
      <c r="J233" s="20"/>
      <c r="K233" s="20"/>
      <c r="L233" s="20"/>
      <c r="M233" s="20"/>
    </row>
    <row r="234" spans="7:13" x14ac:dyDescent="0.2">
      <c r="G234" s="20"/>
      <c r="H234" s="20"/>
      <c r="I234" s="20"/>
      <c r="J234" s="20"/>
      <c r="K234" s="20"/>
      <c r="L234" s="20"/>
      <c r="M234" s="20"/>
    </row>
    <row r="235" spans="7:13" x14ac:dyDescent="0.2">
      <c r="G235" s="20"/>
      <c r="H235" s="20"/>
      <c r="I235" s="20"/>
      <c r="J235" s="20"/>
      <c r="K235" s="20"/>
      <c r="L235" s="20"/>
      <c r="M235" s="20"/>
    </row>
    <row r="236" spans="7:13" x14ac:dyDescent="0.2">
      <c r="G236" s="20"/>
      <c r="H236" s="20"/>
      <c r="I236" s="20"/>
      <c r="J236" s="20"/>
      <c r="K236" s="20"/>
      <c r="L236" s="20"/>
      <c r="M236" s="20"/>
    </row>
    <row r="237" spans="7:13" x14ac:dyDescent="0.2">
      <c r="G237" s="20"/>
      <c r="H237" s="20"/>
      <c r="I237" s="20"/>
      <c r="J237" s="20"/>
      <c r="K237" s="20"/>
      <c r="L237" s="20"/>
      <c r="M237" s="20"/>
    </row>
    <row r="238" spans="7:13" x14ac:dyDescent="0.2">
      <c r="G238" s="20"/>
      <c r="H238" s="20"/>
      <c r="I238" s="20"/>
      <c r="J238" s="20"/>
      <c r="K238" s="20"/>
      <c r="L238" s="20"/>
      <c r="M238" s="20"/>
    </row>
    <row r="239" spans="7:13" x14ac:dyDescent="0.2">
      <c r="G239" s="20"/>
      <c r="H239" s="20"/>
      <c r="I239" s="20"/>
      <c r="J239" s="20"/>
      <c r="K239" s="20"/>
      <c r="L239" s="20"/>
      <c r="M239" s="20"/>
    </row>
    <row r="240" spans="7:13" x14ac:dyDescent="0.2">
      <c r="G240" s="20"/>
      <c r="H240" s="20"/>
      <c r="I240" s="20"/>
      <c r="J240" s="20"/>
      <c r="K240" s="20"/>
      <c r="L240" s="20"/>
      <c r="M240" s="20"/>
    </row>
    <row r="241" spans="7:13" x14ac:dyDescent="0.2">
      <c r="G241" s="20"/>
      <c r="H241" s="20"/>
      <c r="I241" s="20"/>
      <c r="J241" s="20"/>
      <c r="K241" s="20"/>
      <c r="L241" s="20"/>
      <c r="M241" s="20"/>
    </row>
    <row r="242" spans="7:13" x14ac:dyDescent="0.2">
      <c r="G242" s="20"/>
      <c r="H242" s="20"/>
      <c r="I242" s="20"/>
      <c r="J242" s="20"/>
      <c r="K242" s="20"/>
      <c r="L242" s="20"/>
      <c r="M242" s="20"/>
    </row>
    <row r="243" spans="7:13" x14ac:dyDescent="0.2">
      <c r="G243" s="20"/>
      <c r="H243" s="20"/>
      <c r="I243" s="20"/>
      <c r="J243" s="20"/>
      <c r="K243" s="20"/>
      <c r="L243" s="20"/>
      <c r="M243" s="20"/>
    </row>
    <row r="244" spans="7:13" x14ac:dyDescent="0.2">
      <c r="G244" s="20"/>
      <c r="H244" s="20"/>
      <c r="I244" s="20"/>
      <c r="J244" s="20"/>
      <c r="K244" s="20"/>
      <c r="L244" s="20"/>
      <c r="M244" s="20"/>
    </row>
    <row r="245" spans="7:13" x14ac:dyDescent="0.2">
      <c r="G245" s="20"/>
      <c r="H245" s="20"/>
      <c r="I245" s="20"/>
      <c r="J245" s="20"/>
      <c r="K245" s="20"/>
      <c r="L245" s="20"/>
      <c r="M245" s="20"/>
    </row>
    <row r="246" spans="7:13" x14ac:dyDescent="0.2">
      <c r="G246" s="20"/>
      <c r="H246" s="20"/>
      <c r="I246" s="20"/>
      <c r="J246" s="20"/>
      <c r="K246" s="20"/>
      <c r="L246" s="20"/>
      <c r="M246" s="20"/>
    </row>
    <row r="247" spans="7:13" x14ac:dyDescent="0.2">
      <c r="G247" s="20"/>
      <c r="H247" s="20"/>
      <c r="I247" s="20"/>
      <c r="J247" s="20"/>
      <c r="K247" s="20"/>
      <c r="L247" s="20"/>
      <c r="M247" s="20"/>
    </row>
    <row r="248" spans="7:13" x14ac:dyDescent="0.2">
      <c r="G248" s="20"/>
      <c r="H248" s="20"/>
      <c r="I248" s="20"/>
      <c r="J248" s="20"/>
      <c r="K248" s="20"/>
      <c r="L248" s="20"/>
      <c r="M248" s="20"/>
    </row>
    <row r="249" spans="7:13" x14ac:dyDescent="0.2">
      <c r="G249" s="20"/>
      <c r="H249" s="20"/>
      <c r="I249" s="20"/>
      <c r="J249" s="20"/>
      <c r="K249" s="20"/>
      <c r="L249" s="20"/>
      <c r="M249" s="20"/>
    </row>
    <row r="250" spans="7:13" x14ac:dyDescent="0.2">
      <c r="G250" s="20"/>
      <c r="H250" s="20"/>
      <c r="I250" s="20"/>
      <c r="J250" s="20"/>
      <c r="K250" s="20"/>
      <c r="L250" s="20"/>
      <c r="M250" s="20"/>
    </row>
    <row r="251" spans="7:13" x14ac:dyDescent="0.2">
      <c r="G251" s="20"/>
      <c r="H251" s="20"/>
      <c r="I251" s="20"/>
      <c r="J251" s="20"/>
      <c r="K251" s="20"/>
      <c r="L251" s="20"/>
      <c r="M251" s="20"/>
    </row>
    <row r="252" spans="7:13" x14ac:dyDescent="0.2">
      <c r="G252" s="20"/>
      <c r="H252" s="20"/>
      <c r="I252" s="20"/>
      <c r="J252" s="20"/>
      <c r="K252" s="20"/>
      <c r="L252" s="20"/>
      <c r="M252" s="20"/>
    </row>
    <row r="253" spans="7:13" x14ac:dyDescent="0.2">
      <c r="G253" s="20"/>
      <c r="H253" s="20"/>
      <c r="I253" s="20"/>
      <c r="J253" s="20"/>
      <c r="K253" s="20"/>
      <c r="L253" s="20"/>
      <c r="M253" s="20"/>
    </row>
    <row r="254" spans="7:13" x14ac:dyDescent="0.2">
      <c r="G254" s="20"/>
      <c r="H254" s="20"/>
      <c r="I254" s="20"/>
      <c r="J254" s="20"/>
      <c r="K254" s="20"/>
      <c r="L254" s="20"/>
      <c r="M254" s="20"/>
    </row>
    <row r="255" spans="7:13" x14ac:dyDescent="0.2">
      <c r="G255" s="20"/>
      <c r="H255" s="20"/>
      <c r="I255" s="20"/>
      <c r="J255" s="20"/>
      <c r="K255" s="20"/>
      <c r="L255" s="20"/>
      <c r="M255" s="20"/>
    </row>
    <row r="256" spans="7:13" x14ac:dyDescent="0.2">
      <c r="G256" s="20"/>
      <c r="H256" s="20"/>
      <c r="I256" s="20"/>
      <c r="J256" s="20"/>
      <c r="K256" s="20"/>
      <c r="L256" s="20"/>
      <c r="M256" s="20"/>
    </row>
    <row r="257" spans="7:13" x14ac:dyDescent="0.2">
      <c r="G257" s="20"/>
      <c r="H257" s="20"/>
      <c r="I257" s="20"/>
      <c r="J257" s="20"/>
      <c r="K257" s="20"/>
      <c r="L257" s="20"/>
      <c r="M257" s="20"/>
    </row>
    <row r="258" spans="7:13" x14ac:dyDescent="0.2">
      <c r="G258" s="20"/>
      <c r="H258" s="20"/>
      <c r="I258" s="20"/>
      <c r="J258" s="20"/>
      <c r="K258" s="20"/>
      <c r="L258" s="20"/>
      <c r="M258" s="20"/>
    </row>
    <row r="259" spans="7:13" x14ac:dyDescent="0.2">
      <c r="G259" s="20"/>
      <c r="H259" s="20"/>
      <c r="I259" s="20"/>
      <c r="J259" s="20"/>
      <c r="K259" s="20"/>
      <c r="L259" s="20"/>
      <c r="M259" s="20"/>
    </row>
    <row r="260" spans="7:13" x14ac:dyDescent="0.2">
      <c r="G260" s="20"/>
      <c r="H260" s="20"/>
      <c r="I260" s="20"/>
      <c r="J260" s="20"/>
      <c r="K260" s="20"/>
      <c r="L260" s="20"/>
      <c r="M260" s="20"/>
    </row>
    <row r="261" spans="7:13" x14ac:dyDescent="0.2">
      <c r="G261" s="20"/>
      <c r="H261" s="20"/>
      <c r="I261" s="20"/>
      <c r="J261" s="20"/>
      <c r="K261" s="20"/>
      <c r="L261" s="20"/>
      <c r="M261" s="20"/>
    </row>
    <row r="262" spans="7:13" x14ac:dyDescent="0.2">
      <c r="G262" s="20"/>
      <c r="H262" s="20"/>
      <c r="I262" s="20"/>
      <c r="J262" s="20"/>
      <c r="K262" s="20"/>
      <c r="L262" s="20"/>
      <c r="M262" s="20"/>
    </row>
    <row r="263" spans="7:13" x14ac:dyDescent="0.2">
      <c r="G263" s="20"/>
      <c r="H263" s="20"/>
      <c r="I263" s="20"/>
      <c r="J263" s="20"/>
      <c r="K263" s="20"/>
      <c r="L263" s="20"/>
      <c r="M263" s="20"/>
    </row>
    <row r="264" spans="7:13" x14ac:dyDescent="0.2">
      <c r="G264" s="20"/>
      <c r="H264" s="20"/>
      <c r="I264" s="20"/>
      <c r="J264" s="20"/>
      <c r="K264" s="20"/>
      <c r="L264" s="20"/>
      <c r="M264" s="20"/>
    </row>
    <row r="265" spans="7:13" x14ac:dyDescent="0.2">
      <c r="G265" s="20"/>
      <c r="H265" s="20"/>
      <c r="I265" s="20"/>
      <c r="J265" s="20"/>
      <c r="K265" s="20"/>
      <c r="L265" s="20"/>
      <c r="M265" s="20"/>
    </row>
    <row r="266" spans="7:13" x14ac:dyDescent="0.2">
      <c r="G266" s="20"/>
      <c r="H266" s="20"/>
      <c r="I266" s="20"/>
      <c r="J266" s="20"/>
      <c r="K266" s="20"/>
      <c r="L266" s="20"/>
      <c r="M266" s="20"/>
    </row>
    <row r="267" spans="7:13" x14ac:dyDescent="0.2">
      <c r="G267" s="20"/>
      <c r="H267" s="20"/>
      <c r="I267" s="20"/>
      <c r="J267" s="20"/>
      <c r="K267" s="20"/>
      <c r="L267" s="20"/>
      <c r="M267" s="20"/>
    </row>
    <row r="268" spans="7:13" x14ac:dyDescent="0.2">
      <c r="G268" s="20"/>
      <c r="H268" s="20"/>
      <c r="I268" s="20"/>
      <c r="J268" s="20"/>
      <c r="K268" s="20"/>
      <c r="L268" s="20"/>
      <c r="M268" s="20"/>
    </row>
    <row r="269" spans="7:13" x14ac:dyDescent="0.2">
      <c r="G269" s="20"/>
      <c r="H269" s="20"/>
      <c r="I269" s="20"/>
      <c r="J269" s="20"/>
      <c r="K269" s="20"/>
      <c r="L269" s="20"/>
      <c r="M269" s="20"/>
    </row>
    <row r="270" spans="7:13" x14ac:dyDescent="0.2">
      <c r="G270" s="20"/>
      <c r="H270" s="20"/>
      <c r="I270" s="20"/>
      <c r="J270" s="20"/>
      <c r="K270" s="20"/>
      <c r="L270" s="20"/>
      <c r="M270" s="20"/>
    </row>
    <row r="271" spans="7:13" x14ac:dyDescent="0.2">
      <c r="G271" s="20"/>
      <c r="H271" s="20"/>
      <c r="I271" s="20"/>
      <c r="J271" s="20"/>
      <c r="K271" s="20"/>
      <c r="L271" s="20"/>
      <c r="M271" s="20"/>
    </row>
    <row r="272" spans="7:13" x14ac:dyDescent="0.2">
      <c r="G272" s="20"/>
      <c r="H272" s="20"/>
      <c r="I272" s="20"/>
      <c r="J272" s="20"/>
      <c r="K272" s="20"/>
      <c r="L272" s="20"/>
      <c r="M272" s="20"/>
    </row>
    <row r="273" spans="7:13" x14ac:dyDescent="0.2">
      <c r="G273" s="20"/>
      <c r="H273" s="20"/>
      <c r="I273" s="20"/>
      <c r="J273" s="20"/>
      <c r="K273" s="20"/>
      <c r="L273" s="20"/>
      <c r="M273" s="20"/>
    </row>
    <row r="274" spans="7:13" x14ac:dyDescent="0.2">
      <c r="G274" s="20"/>
      <c r="H274" s="20"/>
      <c r="I274" s="20"/>
      <c r="J274" s="20"/>
      <c r="K274" s="20"/>
      <c r="L274" s="20"/>
      <c r="M274" s="20"/>
    </row>
    <row r="275" spans="7:13" x14ac:dyDescent="0.2">
      <c r="G275" s="20"/>
      <c r="H275" s="20"/>
      <c r="I275" s="20"/>
      <c r="J275" s="20"/>
      <c r="K275" s="20"/>
      <c r="L275" s="20"/>
      <c r="M275" s="20"/>
    </row>
    <row r="276" spans="7:13" x14ac:dyDescent="0.2">
      <c r="G276" s="20"/>
      <c r="H276" s="20"/>
      <c r="I276" s="20"/>
      <c r="J276" s="20"/>
      <c r="K276" s="20"/>
      <c r="L276" s="20"/>
      <c r="M276" s="20"/>
    </row>
    <row r="277" spans="7:13" x14ac:dyDescent="0.2">
      <c r="G277" s="20"/>
      <c r="H277" s="20"/>
      <c r="I277" s="20"/>
      <c r="J277" s="20"/>
      <c r="K277" s="20"/>
      <c r="L277" s="20"/>
      <c r="M277" s="20"/>
    </row>
    <row r="278" spans="7:13" x14ac:dyDescent="0.2">
      <c r="G278" s="20"/>
      <c r="H278" s="20"/>
      <c r="I278" s="20"/>
      <c r="J278" s="20"/>
      <c r="K278" s="20"/>
      <c r="L278" s="20"/>
      <c r="M278" s="20"/>
    </row>
    <row r="279" spans="7:13" x14ac:dyDescent="0.2">
      <c r="G279" s="20"/>
      <c r="H279" s="20"/>
      <c r="I279" s="20"/>
      <c r="J279" s="20"/>
      <c r="K279" s="20"/>
      <c r="L279" s="20"/>
      <c r="M279" s="20"/>
    </row>
    <row r="280" spans="7:13" x14ac:dyDescent="0.2">
      <c r="G280" s="20"/>
      <c r="H280" s="20"/>
      <c r="I280" s="20"/>
      <c r="J280" s="20"/>
      <c r="K280" s="20"/>
      <c r="L280" s="20"/>
      <c r="M280" s="20"/>
    </row>
    <row r="281" spans="7:13" x14ac:dyDescent="0.2">
      <c r="G281" s="20"/>
      <c r="H281" s="20"/>
      <c r="I281" s="20"/>
      <c r="J281" s="20"/>
      <c r="K281" s="20"/>
      <c r="L281" s="20"/>
      <c r="M281" s="20"/>
    </row>
    <row r="282" spans="7:13" x14ac:dyDescent="0.2">
      <c r="G282" s="20"/>
      <c r="H282" s="20"/>
      <c r="I282" s="20"/>
      <c r="J282" s="20"/>
      <c r="K282" s="20"/>
      <c r="L282" s="20"/>
      <c r="M282" s="20"/>
    </row>
    <row r="283" spans="7:13" x14ac:dyDescent="0.2">
      <c r="G283" s="20"/>
      <c r="H283" s="20"/>
      <c r="I283" s="20"/>
      <c r="J283" s="20"/>
      <c r="K283" s="20"/>
      <c r="L283" s="20"/>
      <c r="M283" s="20"/>
    </row>
    <row r="284" spans="7:13" x14ac:dyDescent="0.2">
      <c r="G284" s="20"/>
      <c r="H284" s="20"/>
      <c r="I284" s="20"/>
      <c r="J284" s="20"/>
      <c r="K284" s="20"/>
      <c r="L284" s="20"/>
      <c r="M284" s="20"/>
    </row>
    <row r="285" spans="7:13" x14ac:dyDescent="0.2">
      <c r="G285" s="20"/>
      <c r="H285" s="20"/>
      <c r="I285" s="20"/>
      <c r="J285" s="20"/>
      <c r="K285" s="20"/>
      <c r="L285" s="20"/>
      <c r="M285" s="20"/>
    </row>
    <row r="286" spans="7:13" x14ac:dyDescent="0.2">
      <c r="G286" s="20"/>
      <c r="H286" s="20"/>
      <c r="I286" s="20"/>
      <c r="J286" s="20"/>
      <c r="K286" s="20"/>
      <c r="L286" s="20"/>
      <c r="M286" s="20"/>
    </row>
    <row r="287" spans="7:13" x14ac:dyDescent="0.2">
      <c r="G287" s="20"/>
      <c r="H287" s="20"/>
      <c r="I287" s="20"/>
      <c r="J287" s="20"/>
      <c r="K287" s="20"/>
      <c r="L287" s="20"/>
      <c r="M287" s="20"/>
    </row>
    <row r="288" spans="7:13" x14ac:dyDescent="0.2">
      <c r="G288" s="20"/>
      <c r="H288" s="20"/>
      <c r="I288" s="20"/>
      <c r="J288" s="20"/>
      <c r="K288" s="20"/>
      <c r="L288" s="20"/>
      <c r="M288" s="20"/>
    </row>
    <row r="289" spans="7:13" x14ac:dyDescent="0.2">
      <c r="G289" s="20"/>
      <c r="H289" s="20"/>
      <c r="I289" s="20"/>
      <c r="J289" s="20"/>
      <c r="K289" s="20"/>
      <c r="L289" s="20"/>
      <c r="M289" s="20"/>
    </row>
    <row r="290" spans="7:13" x14ac:dyDescent="0.2">
      <c r="G290" s="20"/>
      <c r="H290" s="20"/>
      <c r="I290" s="20"/>
      <c r="J290" s="20"/>
      <c r="K290" s="20"/>
      <c r="L290" s="20"/>
      <c r="M290" s="20"/>
    </row>
    <row r="291" spans="7:13" x14ac:dyDescent="0.2">
      <c r="G291" s="20"/>
      <c r="H291" s="20"/>
      <c r="I291" s="20"/>
      <c r="J291" s="20"/>
      <c r="K291" s="20"/>
      <c r="L291" s="20"/>
      <c r="M291" s="20"/>
    </row>
    <row r="292" spans="7:13" x14ac:dyDescent="0.2">
      <c r="G292" s="20"/>
      <c r="H292" s="20"/>
      <c r="I292" s="20"/>
      <c r="J292" s="20"/>
      <c r="K292" s="20"/>
      <c r="L292" s="20"/>
      <c r="M292" s="20"/>
    </row>
    <row r="293" spans="7:13" x14ac:dyDescent="0.2">
      <c r="G293" s="20"/>
      <c r="H293" s="20"/>
      <c r="I293" s="20"/>
      <c r="J293" s="20"/>
      <c r="K293" s="20"/>
      <c r="L293" s="20"/>
      <c r="M293" s="20"/>
    </row>
    <row r="294" spans="7:13" x14ac:dyDescent="0.2">
      <c r="G294" s="20"/>
      <c r="H294" s="20"/>
      <c r="I294" s="20"/>
      <c r="J294" s="20"/>
      <c r="K294" s="20"/>
      <c r="L294" s="20"/>
      <c r="M294" s="20"/>
    </row>
    <row r="295" spans="7:13" x14ac:dyDescent="0.2">
      <c r="G295" s="20"/>
      <c r="H295" s="20"/>
      <c r="I295" s="20"/>
      <c r="J295" s="20"/>
      <c r="K295" s="20"/>
      <c r="L295" s="20"/>
      <c r="M295" s="20"/>
    </row>
    <row r="296" spans="7:13" x14ac:dyDescent="0.2">
      <c r="G296" s="20"/>
      <c r="H296" s="20"/>
      <c r="I296" s="20"/>
      <c r="J296" s="20"/>
      <c r="K296" s="20"/>
      <c r="L296" s="20"/>
      <c r="M296" s="20"/>
    </row>
    <row r="297" spans="7:13" x14ac:dyDescent="0.2">
      <c r="G297" s="20"/>
      <c r="H297" s="20"/>
      <c r="I297" s="20"/>
      <c r="J297" s="20"/>
      <c r="K297" s="20"/>
      <c r="L297" s="20"/>
      <c r="M297" s="20"/>
    </row>
    <row r="298" spans="7:13" x14ac:dyDescent="0.2">
      <c r="G298" s="20"/>
      <c r="H298" s="20"/>
      <c r="I298" s="20"/>
      <c r="J298" s="20"/>
      <c r="K298" s="20"/>
      <c r="L298" s="20"/>
      <c r="M298" s="20"/>
    </row>
    <row r="299" spans="7:13" x14ac:dyDescent="0.2">
      <c r="G299" s="20"/>
      <c r="H299" s="20"/>
      <c r="I299" s="20"/>
      <c r="J299" s="20"/>
      <c r="K299" s="20"/>
      <c r="L299" s="20"/>
      <c r="M299" s="20"/>
    </row>
    <row r="300" spans="7:13" x14ac:dyDescent="0.2">
      <c r="G300" s="20"/>
      <c r="H300" s="20"/>
      <c r="I300" s="20"/>
      <c r="J300" s="20"/>
      <c r="K300" s="20"/>
      <c r="L300" s="20"/>
      <c r="M300" s="20"/>
    </row>
    <row r="301" spans="7:13" x14ac:dyDescent="0.2">
      <c r="G301" s="20"/>
      <c r="H301" s="20"/>
      <c r="I301" s="20"/>
      <c r="J301" s="20"/>
      <c r="K301" s="20"/>
      <c r="L301" s="20"/>
      <c r="M301" s="20"/>
    </row>
    <row r="302" spans="7:13" x14ac:dyDescent="0.2">
      <c r="G302" s="20"/>
      <c r="H302" s="20"/>
      <c r="I302" s="20"/>
      <c r="J302" s="20"/>
      <c r="K302" s="20"/>
      <c r="L302" s="20"/>
      <c r="M302" s="20"/>
    </row>
    <row r="303" spans="7:13" x14ac:dyDescent="0.2">
      <c r="G303" s="20"/>
      <c r="H303" s="20"/>
      <c r="I303" s="20"/>
      <c r="J303" s="20"/>
      <c r="K303" s="20"/>
      <c r="L303" s="20"/>
      <c r="M303" s="20"/>
    </row>
    <row r="304" spans="7:13" x14ac:dyDescent="0.2">
      <c r="G304" s="20"/>
      <c r="H304" s="20"/>
      <c r="I304" s="20"/>
      <c r="J304" s="20"/>
      <c r="K304" s="20"/>
      <c r="L304" s="20"/>
      <c r="M304" s="20"/>
    </row>
    <row r="305" spans="7:13" x14ac:dyDescent="0.2">
      <c r="G305" s="20"/>
      <c r="H305" s="20"/>
      <c r="I305" s="20"/>
      <c r="J305" s="20"/>
      <c r="K305" s="20"/>
      <c r="L305" s="20"/>
      <c r="M305" s="20"/>
    </row>
    <row r="306" spans="7:13" x14ac:dyDescent="0.2">
      <c r="G306" s="20"/>
      <c r="H306" s="20"/>
      <c r="I306" s="20"/>
      <c r="J306" s="20"/>
      <c r="K306" s="20"/>
      <c r="L306" s="20"/>
      <c r="M306" s="20"/>
    </row>
    <row r="307" spans="7:13" x14ac:dyDescent="0.2">
      <c r="G307" s="20"/>
      <c r="H307" s="20"/>
      <c r="I307" s="20"/>
      <c r="J307" s="20"/>
      <c r="K307" s="20"/>
      <c r="L307" s="20"/>
      <c r="M307" s="20"/>
    </row>
    <row r="308" spans="7:13" x14ac:dyDescent="0.2">
      <c r="G308" s="20"/>
      <c r="H308" s="20"/>
      <c r="I308" s="20"/>
      <c r="J308" s="20"/>
      <c r="K308" s="20"/>
      <c r="L308" s="20"/>
      <c r="M308" s="20"/>
    </row>
    <row r="309" spans="7:13" x14ac:dyDescent="0.2">
      <c r="G309" s="20"/>
      <c r="H309" s="20"/>
      <c r="I309" s="20"/>
      <c r="J309" s="20"/>
      <c r="K309" s="20"/>
      <c r="L309" s="20"/>
      <c r="M309" s="20"/>
    </row>
    <row r="310" spans="7:13" x14ac:dyDescent="0.2">
      <c r="G310" s="20"/>
      <c r="H310" s="20"/>
      <c r="I310" s="20"/>
      <c r="J310" s="20"/>
      <c r="K310" s="20"/>
      <c r="L310" s="20"/>
      <c r="M310" s="20"/>
    </row>
    <row r="311" spans="7:13" x14ac:dyDescent="0.2">
      <c r="G311" s="20"/>
      <c r="H311" s="20"/>
      <c r="I311" s="20"/>
      <c r="J311" s="20"/>
      <c r="K311" s="20"/>
      <c r="L311" s="20"/>
      <c r="M311" s="20"/>
    </row>
    <row r="312" spans="7:13" x14ac:dyDescent="0.2">
      <c r="G312" s="20"/>
      <c r="H312" s="20"/>
      <c r="I312" s="20"/>
      <c r="J312" s="20"/>
      <c r="K312" s="20"/>
      <c r="L312" s="20"/>
      <c r="M312" s="20"/>
    </row>
    <row r="313" spans="7:13" x14ac:dyDescent="0.2">
      <c r="G313" s="20"/>
      <c r="H313" s="20"/>
      <c r="I313" s="20"/>
      <c r="J313" s="20"/>
      <c r="K313" s="20"/>
      <c r="L313" s="20"/>
      <c r="M313" s="20"/>
    </row>
    <row r="314" spans="7:13" x14ac:dyDescent="0.2">
      <c r="G314" s="20"/>
      <c r="H314" s="20"/>
      <c r="I314" s="20"/>
      <c r="J314" s="20"/>
      <c r="K314" s="20"/>
      <c r="L314" s="20"/>
      <c r="M314" s="20"/>
    </row>
    <row r="315" spans="7:13" x14ac:dyDescent="0.2">
      <c r="G315" s="20"/>
      <c r="H315" s="20"/>
      <c r="I315" s="20"/>
      <c r="J315" s="20"/>
      <c r="K315" s="20"/>
      <c r="L315" s="20"/>
      <c r="M315" s="20"/>
    </row>
    <row r="316" spans="7:13" x14ac:dyDescent="0.2">
      <c r="G316" s="20"/>
      <c r="H316" s="20"/>
      <c r="I316" s="20"/>
      <c r="J316" s="20"/>
      <c r="K316" s="20"/>
      <c r="L316" s="20"/>
      <c r="M316" s="20"/>
    </row>
    <row r="317" spans="7:13" x14ac:dyDescent="0.2">
      <c r="G317" s="20"/>
      <c r="H317" s="20"/>
      <c r="I317" s="20"/>
      <c r="J317" s="20"/>
      <c r="K317" s="20"/>
      <c r="L317" s="20"/>
      <c r="M317" s="20"/>
    </row>
    <row r="318" spans="7:13" x14ac:dyDescent="0.2">
      <c r="G318" s="20"/>
      <c r="H318" s="20"/>
      <c r="I318" s="20"/>
      <c r="J318" s="20"/>
      <c r="K318" s="20"/>
      <c r="L318" s="20"/>
      <c r="M318" s="20"/>
    </row>
    <row r="319" spans="7:13" x14ac:dyDescent="0.2">
      <c r="G319" s="20"/>
      <c r="H319" s="20"/>
      <c r="I319" s="20"/>
      <c r="J319" s="20"/>
      <c r="K319" s="20"/>
      <c r="L319" s="20"/>
      <c r="M319" s="20"/>
    </row>
    <row r="320" spans="7:13" x14ac:dyDescent="0.2">
      <c r="G320" s="20"/>
      <c r="H320" s="20"/>
      <c r="I320" s="20"/>
      <c r="J320" s="20"/>
      <c r="K320" s="20"/>
      <c r="L320" s="20"/>
      <c r="M320" s="20"/>
    </row>
    <row r="321" spans="7:13" x14ac:dyDescent="0.2">
      <c r="G321" s="20"/>
      <c r="H321" s="20"/>
      <c r="I321" s="20"/>
      <c r="J321" s="20"/>
      <c r="K321" s="20"/>
      <c r="L321" s="20"/>
      <c r="M321" s="20"/>
    </row>
    <row r="322" spans="7:13" x14ac:dyDescent="0.2">
      <c r="G322" s="20"/>
      <c r="H322" s="20"/>
      <c r="I322" s="20"/>
      <c r="J322" s="20"/>
      <c r="K322" s="20"/>
      <c r="L322" s="20"/>
      <c r="M322" s="20"/>
    </row>
    <row r="323" spans="7:13" x14ac:dyDescent="0.2">
      <c r="G323" s="20"/>
      <c r="H323" s="20"/>
      <c r="I323" s="20"/>
      <c r="J323" s="20"/>
      <c r="K323" s="20"/>
      <c r="L323" s="20"/>
      <c r="M323" s="20"/>
    </row>
    <row r="324" spans="7:13" x14ac:dyDescent="0.2">
      <c r="G324" s="20"/>
      <c r="H324" s="20"/>
      <c r="I324" s="20"/>
      <c r="J324" s="20"/>
      <c r="K324" s="20"/>
      <c r="L324" s="20"/>
      <c r="M324" s="20"/>
    </row>
    <row r="325" spans="7:13" x14ac:dyDescent="0.2">
      <c r="G325" s="20"/>
      <c r="H325" s="20"/>
      <c r="I325" s="20"/>
      <c r="J325" s="20"/>
      <c r="K325" s="20"/>
      <c r="L325" s="20"/>
      <c r="M325" s="20"/>
    </row>
    <row r="326" spans="7:13" x14ac:dyDescent="0.2">
      <c r="G326" s="20"/>
      <c r="H326" s="20"/>
      <c r="I326" s="20"/>
      <c r="J326" s="20"/>
      <c r="K326" s="20"/>
      <c r="L326" s="20"/>
      <c r="M326" s="20"/>
    </row>
    <row r="327" spans="7:13" x14ac:dyDescent="0.2">
      <c r="G327" s="20"/>
      <c r="H327" s="20"/>
      <c r="I327" s="20"/>
      <c r="J327" s="20"/>
      <c r="K327" s="20"/>
      <c r="L327" s="20"/>
      <c r="M327" s="20"/>
    </row>
    <row r="328" spans="7:13" x14ac:dyDescent="0.2">
      <c r="G328" s="20"/>
      <c r="H328" s="20"/>
      <c r="I328" s="20"/>
      <c r="J328" s="20"/>
      <c r="K328" s="20"/>
      <c r="L328" s="20"/>
      <c r="M328" s="20"/>
    </row>
    <row r="329" spans="7:13" x14ac:dyDescent="0.2">
      <c r="G329" s="20"/>
      <c r="H329" s="20"/>
      <c r="I329" s="20"/>
      <c r="J329" s="20"/>
      <c r="K329" s="20"/>
      <c r="L329" s="20"/>
      <c r="M329" s="20"/>
    </row>
    <row r="330" spans="7:13" x14ac:dyDescent="0.2">
      <c r="G330" s="20"/>
      <c r="H330" s="20"/>
      <c r="I330" s="20"/>
      <c r="J330" s="20"/>
      <c r="K330" s="20"/>
      <c r="L330" s="20"/>
      <c r="M330" s="20"/>
    </row>
    <row r="331" spans="7:13" x14ac:dyDescent="0.2">
      <c r="G331" s="20"/>
      <c r="H331" s="20"/>
      <c r="I331" s="20"/>
      <c r="J331" s="20"/>
      <c r="K331" s="20"/>
      <c r="L331" s="20"/>
      <c r="M331" s="20"/>
    </row>
    <row r="332" spans="7:13" x14ac:dyDescent="0.2">
      <c r="G332" s="20"/>
      <c r="H332" s="20"/>
      <c r="I332" s="20"/>
      <c r="J332" s="20"/>
      <c r="K332" s="20"/>
      <c r="L332" s="20"/>
      <c r="M332" s="20"/>
    </row>
    <row r="333" spans="7:13" x14ac:dyDescent="0.2">
      <c r="G333" s="20"/>
      <c r="H333" s="20"/>
      <c r="I333" s="20"/>
      <c r="J333" s="20"/>
      <c r="K333" s="20"/>
      <c r="L333" s="20"/>
      <c r="M333" s="20"/>
    </row>
    <row r="334" spans="7:13" x14ac:dyDescent="0.2">
      <c r="G334" s="20"/>
      <c r="H334" s="20"/>
      <c r="I334" s="20"/>
      <c r="J334" s="20"/>
      <c r="K334" s="20"/>
      <c r="L334" s="20"/>
      <c r="M334" s="20"/>
    </row>
    <row r="335" spans="7:13" x14ac:dyDescent="0.2">
      <c r="G335" s="20"/>
      <c r="H335" s="20"/>
      <c r="I335" s="20"/>
      <c r="J335" s="20"/>
      <c r="K335" s="20"/>
      <c r="L335" s="20"/>
      <c r="M335" s="20"/>
    </row>
    <row r="336" spans="7:13" x14ac:dyDescent="0.2">
      <c r="G336" s="20"/>
      <c r="H336" s="20"/>
      <c r="I336" s="20"/>
      <c r="J336" s="20"/>
      <c r="K336" s="20"/>
      <c r="L336" s="20"/>
      <c r="M336" s="20"/>
    </row>
    <row r="337" spans="7:13" x14ac:dyDescent="0.2">
      <c r="G337" s="20"/>
      <c r="H337" s="20"/>
      <c r="I337" s="20"/>
      <c r="J337" s="20"/>
      <c r="K337" s="20"/>
      <c r="L337" s="20"/>
      <c r="M337" s="20"/>
    </row>
    <row r="338" spans="7:13" x14ac:dyDescent="0.2">
      <c r="G338" s="20"/>
      <c r="H338" s="20"/>
      <c r="I338" s="20"/>
      <c r="J338" s="20"/>
      <c r="K338" s="20"/>
      <c r="L338" s="20"/>
      <c r="M338" s="20"/>
    </row>
    <row r="339" spans="7:13" x14ac:dyDescent="0.2">
      <c r="G339" s="20"/>
      <c r="H339" s="20"/>
      <c r="I339" s="20"/>
      <c r="J339" s="20"/>
      <c r="K339" s="20"/>
      <c r="L339" s="20"/>
      <c r="M339" s="20"/>
    </row>
    <row r="340" spans="7:13" x14ac:dyDescent="0.2">
      <c r="G340" s="20"/>
      <c r="H340" s="20"/>
      <c r="I340" s="20"/>
      <c r="J340" s="20"/>
      <c r="K340" s="20"/>
      <c r="L340" s="20"/>
      <c r="M340" s="20"/>
    </row>
    <row r="341" spans="7:13" x14ac:dyDescent="0.2">
      <c r="G341" s="20"/>
      <c r="H341" s="20"/>
      <c r="I341" s="20"/>
      <c r="J341" s="20"/>
      <c r="K341" s="20"/>
      <c r="L341" s="20"/>
      <c r="M341" s="20"/>
    </row>
    <row r="342" spans="7:13" x14ac:dyDescent="0.2">
      <c r="G342" s="20"/>
      <c r="H342" s="20"/>
      <c r="I342" s="20"/>
      <c r="J342" s="20"/>
      <c r="K342" s="20"/>
      <c r="L342" s="20"/>
      <c r="M342" s="20"/>
    </row>
    <row r="343" spans="7:13" x14ac:dyDescent="0.2">
      <c r="G343" s="20"/>
      <c r="H343" s="20"/>
      <c r="I343" s="20"/>
      <c r="J343" s="20"/>
      <c r="K343" s="20"/>
      <c r="L343" s="20"/>
      <c r="M343" s="20"/>
    </row>
    <row r="344" spans="7:13" x14ac:dyDescent="0.2">
      <c r="G344" s="20"/>
      <c r="H344" s="20"/>
      <c r="I344" s="20"/>
      <c r="J344" s="20"/>
      <c r="K344" s="20"/>
      <c r="L344" s="20"/>
      <c r="M344" s="20"/>
    </row>
    <row r="345" spans="7:13" x14ac:dyDescent="0.2">
      <c r="G345" s="20"/>
      <c r="H345" s="20"/>
      <c r="I345" s="20"/>
      <c r="J345" s="20"/>
      <c r="K345" s="20"/>
      <c r="L345" s="20"/>
      <c r="M345" s="20"/>
    </row>
    <row r="346" spans="7:13" x14ac:dyDescent="0.2">
      <c r="G346" s="20"/>
      <c r="H346" s="20"/>
      <c r="I346" s="20"/>
      <c r="J346" s="20"/>
      <c r="K346" s="20"/>
      <c r="L346" s="20"/>
      <c r="M346" s="20"/>
    </row>
    <row r="347" spans="7:13" x14ac:dyDescent="0.2">
      <c r="G347" s="20"/>
      <c r="H347" s="20"/>
      <c r="I347" s="20"/>
      <c r="J347" s="20"/>
      <c r="K347" s="20"/>
      <c r="L347" s="20"/>
      <c r="M347" s="20"/>
    </row>
    <row r="348" spans="7:13" x14ac:dyDescent="0.2">
      <c r="G348" s="20"/>
      <c r="H348" s="20"/>
      <c r="I348" s="20"/>
      <c r="J348" s="20"/>
      <c r="K348" s="20"/>
      <c r="L348" s="20"/>
      <c r="M348" s="20"/>
    </row>
    <row r="349" spans="7:13" x14ac:dyDescent="0.2">
      <c r="G349" s="20"/>
      <c r="H349" s="20"/>
      <c r="I349" s="20"/>
      <c r="J349" s="20"/>
      <c r="K349" s="20"/>
      <c r="L349" s="20"/>
      <c r="M349" s="20"/>
    </row>
    <row r="350" spans="7:13" x14ac:dyDescent="0.2">
      <c r="G350" s="20"/>
      <c r="H350" s="20"/>
      <c r="I350" s="20"/>
      <c r="J350" s="20"/>
      <c r="K350" s="20"/>
      <c r="L350" s="20"/>
      <c r="M350" s="20"/>
    </row>
    <row r="351" spans="7:13" x14ac:dyDescent="0.2">
      <c r="G351" s="20"/>
      <c r="H351" s="20"/>
      <c r="I351" s="20"/>
      <c r="J351" s="20"/>
      <c r="K351" s="20"/>
      <c r="L351" s="20"/>
      <c r="M351" s="20"/>
    </row>
    <row r="352" spans="7:13" x14ac:dyDescent="0.2">
      <c r="G352" s="20"/>
      <c r="H352" s="20"/>
      <c r="I352" s="20"/>
      <c r="J352" s="20"/>
      <c r="K352" s="20"/>
      <c r="L352" s="20"/>
      <c r="M352" s="20"/>
    </row>
    <row r="353" spans="7:13" x14ac:dyDescent="0.2">
      <c r="G353" s="20"/>
      <c r="H353" s="20"/>
      <c r="I353" s="20"/>
      <c r="J353" s="20"/>
      <c r="K353" s="20"/>
      <c r="L353" s="20"/>
      <c r="M353" s="20"/>
    </row>
    <row r="354" spans="7:13" x14ac:dyDescent="0.2">
      <c r="G354" s="20"/>
      <c r="H354" s="20"/>
      <c r="I354" s="20"/>
      <c r="J354" s="20"/>
      <c r="K354" s="20"/>
      <c r="L354" s="20"/>
      <c r="M354" s="20"/>
    </row>
    <row r="355" spans="7:13" x14ac:dyDescent="0.2">
      <c r="G355" s="20"/>
      <c r="H355" s="20"/>
      <c r="I355" s="20"/>
      <c r="J355" s="20"/>
      <c r="K355" s="20"/>
      <c r="L355" s="20"/>
      <c r="M355" s="20"/>
    </row>
    <row r="356" spans="7:13" x14ac:dyDescent="0.2">
      <c r="G356" s="20"/>
      <c r="H356" s="20"/>
      <c r="I356" s="20"/>
      <c r="J356" s="20"/>
      <c r="K356" s="20"/>
      <c r="L356" s="20"/>
      <c r="M356" s="20"/>
    </row>
    <row r="357" spans="7:13" x14ac:dyDescent="0.2">
      <c r="G357" s="20"/>
      <c r="H357" s="20"/>
      <c r="I357" s="20"/>
      <c r="J357" s="20"/>
      <c r="K357" s="20"/>
      <c r="L357" s="20"/>
      <c r="M357" s="20"/>
    </row>
    <row r="358" spans="7:13" x14ac:dyDescent="0.2">
      <c r="G358" s="20"/>
      <c r="H358" s="20"/>
      <c r="I358" s="20"/>
      <c r="J358" s="20"/>
      <c r="K358" s="20"/>
      <c r="L358" s="20"/>
      <c r="M358" s="20"/>
    </row>
    <row r="359" spans="7:13" x14ac:dyDescent="0.2">
      <c r="G359" s="20"/>
      <c r="H359" s="20"/>
      <c r="I359" s="20"/>
      <c r="J359" s="20"/>
      <c r="K359" s="20"/>
      <c r="L359" s="20"/>
      <c r="M359" s="20"/>
    </row>
    <row r="360" spans="7:13" x14ac:dyDescent="0.2">
      <c r="G360" s="20"/>
      <c r="H360" s="20"/>
      <c r="I360" s="20"/>
      <c r="J360" s="20"/>
      <c r="K360" s="20"/>
      <c r="L360" s="20"/>
      <c r="M360" s="20"/>
    </row>
    <row r="361" spans="7:13" x14ac:dyDescent="0.2">
      <c r="G361" s="20"/>
      <c r="H361" s="20"/>
      <c r="I361" s="20"/>
      <c r="J361" s="20"/>
      <c r="K361" s="20"/>
      <c r="L361" s="20"/>
      <c r="M361" s="20"/>
    </row>
    <row r="362" spans="7:13" x14ac:dyDescent="0.2">
      <c r="G362" s="20"/>
      <c r="H362" s="20"/>
      <c r="I362" s="20"/>
      <c r="J362" s="20"/>
      <c r="K362" s="20"/>
      <c r="L362" s="20"/>
      <c r="M362" s="20"/>
    </row>
    <row r="363" spans="7:13" x14ac:dyDescent="0.2">
      <c r="G363" s="20"/>
      <c r="H363" s="20"/>
      <c r="I363" s="20"/>
      <c r="J363" s="20"/>
      <c r="K363" s="20"/>
      <c r="L363" s="20"/>
      <c r="M363" s="20"/>
    </row>
    <row r="364" spans="7:13" x14ac:dyDescent="0.2">
      <c r="G364" s="20"/>
      <c r="H364" s="20"/>
      <c r="I364" s="20"/>
      <c r="J364" s="20"/>
      <c r="K364" s="20"/>
      <c r="L364" s="20"/>
      <c r="M364" s="20"/>
    </row>
    <row r="365" spans="7:13" x14ac:dyDescent="0.2">
      <c r="G365" s="20"/>
      <c r="H365" s="20"/>
      <c r="I365" s="20"/>
      <c r="J365" s="20"/>
      <c r="K365" s="20"/>
      <c r="L365" s="20"/>
      <c r="M365" s="20"/>
    </row>
    <row r="366" spans="7:13" x14ac:dyDescent="0.2">
      <c r="G366" s="20"/>
      <c r="H366" s="20"/>
      <c r="I366" s="20"/>
      <c r="J366" s="20"/>
      <c r="K366" s="20"/>
      <c r="L366" s="20"/>
      <c r="M366" s="20"/>
    </row>
    <row r="367" spans="7:13" x14ac:dyDescent="0.2">
      <c r="G367" s="20"/>
      <c r="H367" s="20"/>
      <c r="I367" s="20"/>
      <c r="J367" s="20"/>
      <c r="K367" s="20"/>
      <c r="L367" s="20"/>
      <c r="M367" s="20"/>
    </row>
    <row r="368" spans="7:13" x14ac:dyDescent="0.2">
      <c r="G368" s="20"/>
      <c r="H368" s="20"/>
      <c r="I368" s="20"/>
      <c r="J368" s="20"/>
      <c r="K368" s="20"/>
      <c r="L368" s="20"/>
      <c r="M368" s="20"/>
    </row>
    <row r="369" spans="7:13" x14ac:dyDescent="0.2">
      <c r="G369" s="20"/>
      <c r="H369" s="20"/>
      <c r="I369" s="20"/>
      <c r="J369" s="20"/>
      <c r="K369" s="20"/>
      <c r="L369" s="20"/>
      <c r="M369" s="20"/>
    </row>
    <row r="370" spans="7:13" x14ac:dyDescent="0.2">
      <c r="G370" s="20"/>
      <c r="H370" s="20"/>
      <c r="I370" s="20"/>
      <c r="J370" s="20"/>
      <c r="K370" s="20"/>
      <c r="L370" s="20"/>
      <c r="M370" s="20"/>
    </row>
    <row r="371" spans="7:13" x14ac:dyDescent="0.2">
      <c r="G371" s="20"/>
      <c r="H371" s="20"/>
      <c r="I371" s="20"/>
      <c r="J371" s="20"/>
      <c r="K371" s="20"/>
      <c r="L371" s="20"/>
      <c r="M371" s="20"/>
    </row>
    <row r="372" spans="7:13" x14ac:dyDescent="0.2">
      <c r="G372" s="20"/>
      <c r="H372" s="20"/>
      <c r="I372" s="20"/>
      <c r="J372" s="20"/>
      <c r="K372" s="20"/>
      <c r="L372" s="20"/>
      <c r="M372" s="20"/>
    </row>
    <row r="373" spans="7:13" x14ac:dyDescent="0.2">
      <c r="G373" s="20"/>
      <c r="H373" s="20"/>
      <c r="I373" s="20"/>
      <c r="J373" s="20"/>
      <c r="K373" s="20"/>
      <c r="L373" s="20"/>
      <c r="M373" s="20"/>
    </row>
    <row r="374" spans="7:13" x14ac:dyDescent="0.2">
      <c r="G374" s="20"/>
      <c r="H374" s="20"/>
      <c r="I374" s="20"/>
      <c r="J374" s="20"/>
      <c r="K374" s="20"/>
      <c r="L374" s="20"/>
      <c r="M374" s="20"/>
    </row>
    <row r="375" spans="7:13" x14ac:dyDescent="0.2">
      <c r="G375" s="20"/>
      <c r="H375" s="20"/>
      <c r="I375" s="20"/>
      <c r="J375" s="20"/>
      <c r="K375" s="20"/>
      <c r="L375" s="20"/>
      <c r="M375" s="20"/>
    </row>
    <row r="376" spans="7:13" x14ac:dyDescent="0.2">
      <c r="G376" s="20"/>
      <c r="H376" s="20"/>
      <c r="I376" s="20"/>
      <c r="J376" s="20"/>
      <c r="K376" s="20"/>
      <c r="L376" s="20"/>
      <c r="M376" s="20"/>
    </row>
    <row r="377" spans="7:13" x14ac:dyDescent="0.2">
      <c r="G377" s="20"/>
      <c r="H377" s="20"/>
      <c r="I377" s="20"/>
      <c r="J377" s="20"/>
      <c r="K377" s="20"/>
      <c r="L377" s="20"/>
      <c r="M377" s="20"/>
    </row>
    <row r="378" spans="7:13" x14ac:dyDescent="0.2">
      <c r="G378" s="20"/>
      <c r="H378" s="20"/>
      <c r="I378" s="20"/>
      <c r="J378" s="20"/>
      <c r="K378" s="20"/>
      <c r="L378" s="20"/>
      <c r="M378" s="20"/>
    </row>
    <row r="379" spans="7:13" x14ac:dyDescent="0.2">
      <c r="G379" s="20"/>
      <c r="H379" s="20"/>
      <c r="I379" s="20"/>
      <c r="J379" s="20"/>
      <c r="K379" s="20"/>
      <c r="L379" s="20"/>
      <c r="M379" s="20"/>
    </row>
    <row r="380" spans="7:13" x14ac:dyDescent="0.2">
      <c r="G380" s="20"/>
      <c r="H380" s="20"/>
      <c r="I380" s="20"/>
      <c r="J380" s="20"/>
      <c r="K380" s="20"/>
      <c r="L380" s="20"/>
      <c r="M380" s="20"/>
    </row>
    <row r="381" spans="7:13" x14ac:dyDescent="0.2">
      <c r="G381" s="20"/>
      <c r="H381" s="20"/>
      <c r="I381" s="20"/>
      <c r="J381" s="20"/>
      <c r="K381" s="20"/>
      <c r="L381" s="20"/>
      <c r="M381" s="20"/>
    </row>
    <row r="382" spans="7:13" x14ac:dyDescent="0.2">
      <c r="G382" s="20"/>
      <c r="H382" s="20"/>
      <c r="I382" s="20"/>
      <c r="J382" s="20"/>
      <c r="K382" s="20"/>
      <c r="L382" s="20"/>
      <c r="M382" s="20"/>
    </row>
    <row r="383" spans="7:13" x14ac:dyDescent="0.2">
      <c r="G383" s="20"/>
      <c r="H383" s="20"/>
      <c r="I383" s="20"/>
      <c r="J383" s="20"/>
      <c r="K383" s="20"/>
      <c r="L383" s="20"/>
      <c r="M383" s="20"/>
    </row>
    <row r="384" spans="7:13" x14ac:dyDescent="0.2">
      <c r="G384" s="20"/>
      <c r="H384" s="20"/>
      <c r="I384" s="20"/>
      <c r="J384" s="20"/>
      <c r="K384" s="20"/>
      <c r="L384" s="20"/>
      <c r="M384" s="20"/>
    </row>
    <row r="385" spans="7:13" x14ac:dyDescent="0.2">
      <c r="G385" s="20"/>
      <c r="H385" s="20"/>
      <c r="I385" s="20"/>
      <c r="J385" s="20"/>
      <c r="K385" s="20"/>
      <c r="L385" s="20"/>
      <c r="M385" s="20"/>
    </row>
    <row r="386" spans="7:13" x14ac:dyDescent="0.2">
      <c r="G386" s="20"/>
      <c r="H386" s="20"/>
      <c r="I386" s="20"/>
      <c r="J386" s="20"/>
      <c r="K386" s="20"/>
      <c r="L386" s="20"/>
      <c r="M386" s="20"/>
    </row>
    <row r="387" spans="7:13" x14ac:dyDescent="0.2">
      <c r="G387" s="20"/>
      <c r="H387" s="20"/>
      <c r="I387" s="20"/>
      <c r="J387" s="20"/>
      <c r="K387" s="20"/>
      <c r="L387" s="20"/>
      <c r="M387" s="20"/>
    </row>
    <row r="388" spans="7:13" x14ac:dyDescent="0.2">
      <c r="G388" s="20"/>
      <c r="H388" s="20"/>
      <c r="I388" s="20"/>
      <c r="J388" s="20"/>
      <c r="K388" s="20"/>
      <c r="L388" s="20"/>
      <c r="M388" s="20"/>
    </row>
    <row r="389" spans="7:13" x14ac:dyDescent="0.2">
      <c r="G389" s="20"/>
      <c r="H389" s="20"/>
      <c r="I389" s="20"/>
      <c r="J389" s="20"/>
      <c r="K389" s="20"/>
      <c r="L389" s="20"/>
      <c r="M389" s="20"/>
    </row>
    <row r="390" spans="7:13" x14ac:dyDescent="0.2">
      <c r="G390" s="20"/>
      <c r="H390" s="20"/>
      <c r="I390" s="20"/>
      <c r="J390" s="20"/>
      <c r="K390" s="20"/>
      <c r="L390" s="20"/>
      <c r="M390" s="20"/>
    </row>
    <row r="391" spans="7:13" x14ac:dyDescent="0.2">
      <c r="G391" s="20"/>
      <c r="H391" s="20"/>
      <c r="I391" s="20"/>
      <c r="J391" s="20"/>
      <c r="K391" s="20"/>
      <c r="L391" s="20"/>
      <c r="M391" s="20"/>
    </row>
    <row r="392" spans="7:13" x14ac:dyDescent="0.2">
      <c r="G392" s="20"/>
      <c r="H392" s="20"/>
      <c r="I392" s="20"/>
      <c r="J392" s="20"/>
      <c r="K392" s="20"/>
      <c r="L392" s="20"/>
      <c r="M392" s="20"/>
    </row>
    <row r="393" spans="7:13" x14ac:dyDescent="0.2">
      <c r="G393" s="20"/>
      <c r="H393" s="20"/>
      <c r="I393" s="20"/>
      <c r="J393" s="20"/>
      <c r="K393" s="20"/>
      <c r="L393" s="20"/>
      <c r="M393" s="20"/>
    </row>
    <row r="394" spans="7:13" x14ac:dyDescent="0.2">
      <c r="G394" s="20"/>
      <c r="H394" s="20"/>
      <c r="I394" s="20"/>
      <c r="J394" s="20"/>
      <c r="K394" s="20"/>
      <c r="L394" s="20"/>
      <c r="M394" s="20"/>
    </row>
    <row r="395" spans="7:13" x14ac:dyDescent="0.2">
      <c r="G395" s="20"/>
      <c r="H395" s="20"/>
      <c r="I395" s="20"/>
      <c r="J395" s="20"/>
      <c r="K395" s="20"/>
      <c r="L395" s="20"/>
      <c r="M395" s="20"/>
    </row>
    <row r="396" spans="7:13" x14ac:dyDescent="0.2">
      <c r="G396" s="20"/>
      <c r="H396" s="20"/>
      <c r="I396" s="20"/>
      <c r="J396" s="20"/>
      <c r="K396" s="20"/>
      <c r="L396" s="20"/>
      <c r="M396" s="20"/>
    </row>
    <row r="397" spans="7:13" x14ac:dyDescent="0.2">
      <c r="G397" s="20"/>
      <c r="H397" s="20"/>
      <c r="I397" s="20"/>
      <c r="J397" s="20"/>
      <c r="K397" s="20"/>
      <c r="L397" s="20"/>
      <c r="M397" s="20"/>
    </row>
    <row r="398" spans="7:13" x14ac:dyDescent="0.2">
      <c r="G398" s="20"/>
      <c r="H398" s="20"/>
      <c r="I398" s="20"/>
      <c r="J398" s="20"/>
      <c r="K398" s="20"/>
      <c r="L398" s="20"/>
      <c r="M398" s="20"/>
    </row>
    <row r="399" spans="7:13" x14ac:dyDescent="0.2">
      <c r="G399" s="20"/>
      <c r="H399" s="20"/>
      <c r="I399" s="20"/>
      <c r="J399" s="20"/>
      <c r="K399" s="20"/>
      <c r="L399" s="20"/>
      <c r="M399" s="20"/>
    </row>
    <row r="400" spans="7:13" x14ac:dyDescent="0.2">
      <c r="G400" s="20"/>
      <c r="H400" s="20"/>
      <c r="I400" s="20"/>
      <c r="J400" s="20"/>
      <c r="K400" s="20"/>
      <c r="L400" s="20"/>
      <c r="M400" s="20"/>
    </row>
    <row r="401" spans="7:13" x14ac:dyDescent="0.2">
      <c r="G401" s="20"/>
      <c r="H401" s="20"/>
      <c r="I401" s="20"/>
      <c r="J401" s="20"/>
      <c r="K401" s="20"/>
      <c r="L401" s="20"/>
      <c r="M401" s="20"/>
    </row>
    <row r="402" spans="7:13" x14ac:dyDescent="0.2">
      <c r="G402" s="20"/>
      <c r="H402" s="20"/>
      <c r="I402" s="20"/>
      <c r="J402" s="20"/>
      <c r="K402" s="20"/>
      <c r="L402" s="20"/>
      <c r="M402" s="20"/>
    </row>
    <row r="403" spans="7:13" x14ac:dyDescent="0.2">
      <c r="G403" s="20"/>
      <c r="H403" s="20"/>
      <c r="I403" s="20"/>
      <c r="J403" s="20"/>
      <c r="K403" s="20"/>
      <c r="L403" s="20"/>
      <c r="M403" s="20"/>
    </row>
    <row r="404" spans="7:13" x14ac:dyDescent="0.2">
      <c r="G404" s="20"/>
      <c r="H404" s="20"/>
      <c r="I404" s="20"/>
      <c r="J404" s="20"/>
      <c r="K404" s="20"/>
      <c r="L404" s="20"/>
      <c r="M404" s="20"/>
    </row>
    <row r="405" spans="7:13" x14ac:dyDescent="0.2">
      <c r="G405" s="20"/>
      <c r="H405" s="20"/>
      <c r="I405" s="20"/>
      <c r="J405" s="20"/>
      <c r="K405" s="20"/>
      <c r="L405" s="20"/>
      <c r="M405" s="20"/>
    </row>
    <row r="406" spans="7:13" x14ac:dyDescent="0.2">
      <c r="G406" s="20"/>
      <c r="H406" s="20"/>
      <c r="I406" s="20"/>
      <c r="J406" s="20"/>
      <c r="K406" s="20"/>
      <c r="L406" s="20"/>
      <c r="M406" s="20"/>
    </row>
    <row r="407" spans="7:13" x14ac:dyDescent="0.2">
      <c r="G407" s="20"/>
      <c r="H407" s="20"/>
      <c r="I407" s="20"/>
      <c r="J407" s="20"/>
      <c r="K407" s="20"/>
      <c r="L407" s="20"/>
      <c r="M407" s="20"/>
    </row>
    <row r="408" spans="7:13" x14ac:dyDescent="0.2">
      <c r="G408" s="20"/>
      <c r="H408" s="20"/>
      <c r="I408" s="20"/>
      <c r="J408" s="20"/>
      <c r="K408" s="20"/>
      <c r="L408" s="20"/>
      <c r="M408" s="20"/>
    </row>
    <row r="409" spans="7:13" x14ac:dyDescent="0.2">
      <c r="G409" s="20"/>
      <c r="H409" s="20"/>
      <c r="I409" s="20"/>
      <c r="J409" s="20"/>
      <c r="K409" s="20"/>
      <c r="L409" s="20"/>
      <c r="M409" s="20"/>
    </row>
    <row r="410" spans="7:13" x14ac:dyDescent="0.2">
      <c r="G410" s="20"/>
      <c r="H410" s="20"/>
      <c r="I410" s="20"/>
      <c r="J410" s="20"/>
      <c r="K410" s="20"/>
      <c r="L410" s="20"/>
      <c r="M410" s="20"/>
    </row>
    <row r="411" spans="7:13" x14ac:dyDescent="0.2">
      <c r="G411" s="20"/>
      <c r="H411" s="20"/>
      <c r="I411" s="20"/>
      <c r="J411" s="20"/>
      <c r="K411" s="20"/>
      <c r="L411" s="20"/>
      <c r="M411" s="20"/>
    </row>
    <row r="412" spans="7:13" x14ac:dyDescent="0.2">
      <c r="G412" s="20"/>
      <c r="H412" s="20"/>
      <c r="I412" s="20"/>
      <c r="J412" s="20"/>
      <c r="K412" s="20"/>
      <c r="L412" s="20"/>
      <c r="M412" s="20"/>
    </row>
    <row r="413" spans="7:13" x14ac:dyDescent="0.2">
      <c r="G413" s="20"/>
      <c r="H413" s="20"/>
      <c r="I413" s="20"/>
      <c r="J413" s="20"/>
      <c r="K413" s="20"/>
      <c r="L413" s="20"/>
      <c r="M413" s="20"/>
    </row>
    <row r="414" spans="7:13" x14ac:dyDescent="0.2">
      <c r="G414" s="20"/>
      <c r="H414" s="20"/>
      <c r="I414" s="20"/>
      <c r="J414" s="20"/>
      <c r="K414" s="20"/>
      <c r="L414" s="20"/>
      <c r="M414" s="20"/>
    </row>
    <row r="415" spans="7:13" x14ac:dyDescent="0.2">
      <c r="G415" s="20"/>
      <c r="H415" s="20"/>
      <c r="I415" s="20"/>
      <c r="J415" s="20"/>
      <c r="K415" s="20"/>
      <c r="L415" s="20"/>
      <c r="M415" s="20"/>
    </row>
    <row r="416" spans="7:13" x14ac:dyDescent="0.2">
      <c r="G416" s="20"/>
      <c r="H416" s="20"/>
      <c r="I416" s="20"/>
      <c r="J416" s="20"/>
      <c r="K416" s="20"/>
      <c r="L416" s="20"/>
      <c r="M416" s="20"/>
    </row>
    <row r="417" spans="7:13" x14ac:dyDescent="0.2">
      <c r="G417" s="20"/>
      <c r="H417" s="20"/>
      <c r="I417" s="20"/>
      <c r="J417" s="20"/>
      <c r="K417" s="20"/>
      <c r="L417" s="20"/>
      <c r="M417" s="20"/>
    </row>
    <row r="418" spans="7:13" x14ac:dyDescent="0.2">
      <c r="G418" s="20"/>
      <c r="H418" s="20"/>
      <c r="I418" s="20"/>
      <c r="J418" s="20"/>
      <c r="K418" s="20"/>
      <c r="L418" s="20"/>
      <c r="M418" s="20"/>
    </row>
    <row r="419" spans="7:13" x14ac:dyDescent="0.2">
      <c r="G419" s="20"/>
      <c r="H419" s="20"/>
      <c r="I419" s="20"/>
      <c r="J419" s="20"/>
      <c r="K419" s="20"/>
      <c r="L419" s="20"/>
      <c r="M419" s="20"/>
    </row>
    <row r="420" spans="7:13" x14ac:dyDescent="0.2">
      <c r="G420" s="20"/>
      <c r="H420" s="20"/>
      <c r="I420" s="20"/>
      <c r="J420" s="20"/>
      <c r="K420" s="20"/>
      <c r="L420" s="20"/>
      <c r="M420" s="20"/>
    </row>
    <row r="421" spans="7:13" x14ac:dyDescent="0.2">
      <c r="G421" s="20"/>
      <c r="H421" s="20"/>
      <c r="I421" s="20"/>
      <c r="J421" s="20"/>
      <c r="K421" s="20"/>
      <c r="L421" s="20"/>
      <c r="M421" s="20"/>
    </row>
    <row r="422" spans="7:13" x14ac:dyDescent="0.2">
      <c r="G422" s="20"/>
      <c r="H422" s="20"/>
      <c r="I422" s="20"/>
      <c r="J422" s="20"/>
      <c r="K422" s="20"/>
      <c r="L422" s="20"/>
      <c r="M422" s="20"/>
    </row>
    <row r="423" spans="7:13" x14ac:dyDescent="0.2">
      <c r="G423" s="20"/>
      <c r="H423" s="20"/>
      <c r="I423" s="20"/>
      <c r="J423" s="20"/>
      <c r="K423" s="20"/>
      <c r="L423" s="20"/>
      <c r="M423" s="20"/>
    </row>
    <row r="424" spans="7:13" x14ac:dyDescent="0.2">
      <c r="G424" s="20"/>
      <c r="H424" s="20"/>
      <c r="I424" s="20"/>
      <c r="J424" s="20"/>
      <c r="K424" s="20"/>
      <c r="L424" s="20"/>
      <c r="M424" s="20"/>
    </row>
    <row r="425" spans="7:13" x14ac:dyDescent="0.2">
      <c r="G425" s="20"/>
      <c r="H425" s="20"/>
      <c r="I425" s="20"/>
      <c r="J425" s="20"/>
      <c r="K425" s="20"/>
      <c r="L425" s="20"/>
      <c r="M425" s="20"/>
    </row>
    <row r="426" spans="7:13" x14ac:dyDescent="0.2">
      <c r="G426" s="20"/>
      <c r="H426" s="20"/>
      <c r="I426" s="20"/>
      <c r="J426" s="20"/>
      <c r="K426" s="20"/>
      <c r="L426" s="20"/>
      <c r="M426" s="20"/>
    </row>
    <row r="427" spans="7:13" x14ac:dyDescent="0.2">
      <c r="G427" s="20"/>
      <c r="H427" s="20"/>
      <c r="I427" s="20"/>
      <c r="J427" s="20"/>
      <c r="K427" s="20"/>
      <c r="L427" s="20"/>
      <c r="M427" s="20"/>
    </row>
    <row r="428" spans="7:13" x14ac:dyDescent="0.2">
      <c r="G428" s="20"/>
      <c r="H428" s="20"/>
      <c r="I428" s="20"/>
      <c r="J428" s="20"/>
      <c r="K428" s="20"/>
      <c r="L428" s="20"/>
      <c r="M428" s="20"/>
    </row>
    <row r="429" spans="7:13" x14ac:dyDescent="0.2">
      <c r="G429" s="20"/>
      <c r="H429" s="20"/>
      <c r="I429" s="20"/>
      <c r="J429" s="20"/>
      <c r="K429" s="20"/>
      <c r="L429" s="20"/>
      <c r="M429" s="20"/>
    </row>
    <row r="430" spans="7:13" x14ac:dyDescent="0.2">
      <c r="G430" s="20"/>
      <c r="H430" s="20"/>
      <c r="I430" s="20"/>
      <c r="J430" s="20"/>
      <c r="K430" s="20"/>
      <c r="L430" s="20"/>
      <c r="M430" s="20"/>
    </row>
    <row r="431" spans="7:13" x14ac:dyDescent="0.2">
      <c r="G431" s="20"/>
      <c r="H431" s="20"/>
      <c r="I431" s="20"/>
      <c r="J431" s="20"/>
      <c r="K431" s="20"/>
      <c r="L431" s="20"/>
      <c r="M431" s="20"/>
    </row>
    <row r="432" spans="7:13" x14ac:dyDescent="0.2">
      <c r="G432" s="20"/>
      <c r="H432" s="20"/>
      <c r="I432" s="20"/>
      <c r="J432" s="20"/>
      <c r="K432" s="20"/>
      <c r="L432" s="20"/>
      <c r="M432" s="20"/>
    </row>
    <row r="433" spans="7:13" x14ac:dyDescent="0.2">
      <c r="G433" s="20"/>
      <c r="H433" s="20"/>
      <c r="I433" s="20"/>
      <c r="J433" s="20"/>
      <c r="K433" s="20"/>
      <c r="L433" s="20"/>
      <c r="M433" s="20"/>
    </row>
    <row r="434" spans="7:13" x14ac:dyDescent="0.2">
      <c r="G434" s="20"/>
      <c r="H434" s="20"/>
      <c r="I434" s="20"/>
      <c r="J434" s="20"/>
      <c r="K434" s="20"/>
      <c r="L434" s="20"/>
      <c r="M434" s="20"/>
    </row>
    <row r="435" spans="7:13" x14ac:dyDescent="0.2">
      <c r="G435" s="20"/>
      <c r="H435" s="20"/>
      <c r="I435" s="20"/>
      <c r="J435" s="20"/>
      <c r="K435" s="20"/>
      <c r="L435" s="20"/>
      <c r="M435" s="20"/>
    </row>
    <row r="436" spans="7:13" x14ac:dyDescent="0.2">
      <c r="G436" s="20"/>
      <c r="H436" s="20"/>
      <c r="I436" s="20"/>
      <c r="J436" s="20"/>
      <c r="K436" s="20"/>
      <c r="L436" s="20"/>
      <c r="M436" s="20"/>
    </row>
    <row r="437" spans="7:13" x14ac:dyDescent="0.2">
      <c r="G437" s="20"/>
      <c r="H437" s="20"/>
      <c r="I437" s="20"/>
      <c r="J437" s="20"/>
      <c r="K437" s="20"/>
      <c r="L437" s="20"/>
      <c r="M437" s="20"/>
    </row>
    <row r="438" spans="7:13" x14ac:dyDescent="0.2">
      <c r="G438" s="20"/>
      <c r="H438" s="20"/>
      <c r="I438" s="20"/>
      <c r="J438" s="20"/>
      <c r="K438" s="20"/>
      <c r="L438" s="20"/>
      <c r="M438" s="20"/>
    </row>
    <row r="439" spans="7:13" x14ac:dyDescent="0.2">
      <c r="G439" s="20"/>
      <c r="H439" s="20"/>
      <c r="I439" s="20"/>
      <c r="J439" s="20"/>
      <c r="K439" s="20"/>
      <c r="L439" s="20"/>
      <c r="M439" s="20"/>
    </row>
    <row r="440" spans="7:13" x14ac:dyDescent="0.2">
      <c r="G440" s="20"/>
      <c r="H440" s="20"/>
      <c r="I440" s="20"/>
      <c r="J440" s="20"/>
      <c r="K440" s="20"/>
      <c r="L440" s="20"/>
      <c r="M440" s="20"/>
    </row>
    <row r="441" spans="7:13" x14ac:dyDescent="0.2">
      <c r="G441" s="20"/>
      <c r="H441" s="20"/>
      <c r="I441" s="20"/>
      <c r="J441" s="20"/>
      <c r="K441" s="20"/>
      <c r="L441" s="20"/>
      <c r="M441" s="20"/>
    </row>
    <row r="442" spans="7:13" x14ac:dyDescent="0.2">
      <c r="G442" s="20"/>
      <c r="H442" s="20"/>
      <c r="I442" s="20"/>
      <c r="J442" s="20"/>
      <c r="K442" s="20"/>
      <c r="L442" s="20"/>
      <c r="M442" s="20"/>
    </row>
    <row r="443" spans="7:13" x14ac:dyDescent="0.2">
      <c r="G443" s="20"/>
      <c r="H443" s="20"/>
      <c r="I443" s="20"/>
      <c r="J443" s="20"/>
      <c r="K443" s="20"/>
      <c r="L443" s="20"/>
      <c r="M443" s="20"/>
    </row>
    <row r="444" spans="7:13" x14ac:dyDescent="0.2">
      <c r="G444" s="20"/>
      <c r="H444" s="20"/>
      <c r="I444" s="20"/>
      <c r="J444" s="20"/>
      <c r="K444" s="20"/>
      <c r="L444" s="20"/>
      <c r="M444" s="20"/>
    </row>
    <row r="445" spans="7:13" x14ac:dyDescent="0.2">
      <c r="G445" s="20"/>
      <c r="H445" s="20"/>
      <c r="I445" s="20"/>
      <c r="J445" s="20"/>
      <c r="K445" s="20"/>
      <c r="L445" s="20"/>
      <c r="M445" s="20"/>
    </row>
    <row r="446" spans="7:13" x14ac:dyDescent="0.2">
      <c r="G446" s="20"/>
      <c r="H446" s="20"/>
      <c r="I446" s="20"/>
      <c r="J446" s="20"/>
      <c r="K446" s="20"/>
      <c r="L446" s="20"/>
      <c r="M446" s="20"/>
    </row>
    <row r="447" spans="7:13" x14ac:dyDescent="0.2">
      <c r="G447" s="20"/>
      <c r="H447" s="20"/>
      <c r="I447" s="20"/>
      <c r="J447" s="20"/>
      <c r="K447" s="20"/>
      <c r="L447" s="20"/>
      <c r="M447" s="20"/>
    </row>
    <row r="448" spans="7:13" x14ac:dyDescent="0.2">
      <c r="G448" s="20"/>
      <c r="H448" s="20"/>
      <c r="I448" s="20"/>
      <c r="J448" s="20"/>
      <c r="K448" s="20"/>
      <c r="L448" s="20"/>
      <c r="M448" s="20"/>
    </row>
    <row r="449" spans="7:13" x14ac:dyDescent="0.2">
      <c r="G449" s="20"/>
      <c r="H449" s="20"/>
      <c r="I449" s="20"/>
      <c r="J449" s="20"/>
      <c r="K449" s="20"/>
      <c r="L449" s="20"/>
      <c r="M449" s="20"/>
    </row>
    <row r="450" spans="7:13" x14ac:dyDescent="0.2">
      <c r="G450" s="20"/>
      <c r="H450" s="20"/>
      <c r="I450" s="20"/>
      <c r="J450" s="20"/>
      <c r="K450" s="20"/>
      <c r="L450" s="20"/>
      <c r="M450" s="20"/>
    </row>
    <row r="451" spans="7:13" x14ac:dyDescent="0.2">
      <c r="G451" s="20"/>
      <c r="H451" s="20"/>
      <c r="I451" s="20"/>
      <c r="J451" s="20"/>
      <c r="K451" s="20"/>
      <c r="L451" s="20"/>
      <c r="M451" s="20"/>
    </row>
    <row r="452" spans="7:13" x14ac:dyDescent="0.2">
      <c r="G452" s="20"/>
      <c r="H452" s="20"/>
      <c r="I452" s="20"/>
      <c r="J452" s="20"/>
      <c r="K452" s="20"/>
      <c r="L452" s="20"/>
      <c r="M452" s="20"/>
    </row>
    <row r="453" spans="7:13" x14ac:dyDescent="0.2">
      <c r="G453" s="20"/>
      <c r="H453" s="20"/>
      <c r="I453" s="20"/>
      <c r="J453" s="20"/>
      <c r="K453" s="20"/>
      <c r="L453" s="20"/>
      <c r="M453" s="20"/>
    </row>
    <row r="454" spans="7:13" x14ac:dyDescent="0.2">
      <c r="G454" s="20"/>
      <c r="H454" s="20"/>
      <c r="I454" s="20"/>
      <c r="J454" s="20"/>
      <c r="K454" s="20"/>
      <c r="L454" s="20"/>
      <c r="M454" s="20"/>
    </row>
    <row r="455" spans="7:13" x14ac:dyDescent="0.2">
      <c r="G455" s="20"/>
      <c r="H455" s="20"/>
      <c r="I455" s="20"/>
      <c r="J455" s="20"/>
      <c r="K455" s="20"/>
      <c r="L455" s="20"/>
      <c r="M455" s="20"/>
    </row>
    <row r="456" spans="7:13" x14ac:dyDescent="0.2">
      <c r="G456" s="20"/>
      <c r="H456" s="20"/>
      <c r="I456" s="20"/>
      <c r="J456" s="20"/>
      <c r="K456" s="20"/>
      <c r="L456" s="20"/>
      <c r="M456" s="20"/>
    </row>
    <row r="457" spans="7:13" x14ac:dyDescent="0.2">
      <c r="G457" s="20"/>
      <c r="H457" s="20"/>
      <c r="I457" s="20"/>
      <c r="J457" s="20"/>
      <c r="K457" s="20"/>
      <c r="L457" s="20"/>
      <c r="M457" s="20"/>
    </row>
    <row r="458" spans="7:13" x14ac:dyDescent="0.2">
      <c r="G458" s="20"/>
      <c r="H458" s="20"/>
      <c r="I458" s="20"/>
      <c r="J458" s="20"/>
      <c r="K458" s="20"/>
      <c r="L458" s="20"/>
      <c r="M458" s="20"/>
    </row>
    <row r="459" spans="7:13" x14ac:dyDescent="0.2">
      <c r="G459" s="20"/>
      <c r="H459" s="20"/>
      <c r="I459" s="20"/>
      <c r="J459" s="20"/>
      <c r="K459" s="20"/>
      <c r="L459" s="20"/>
      <c r="M459" s="20"/>
    </row>
    <row r="460" spans="7:13" x14ac:dyDescent="0.2">
      <c r="G460" s="20"/>
      <c r="H460" s="20"/>
      <c r="I460" s="20"/>
      <c r="J460" s="20"/>
      <c r="K460" s="20"/>
      <c r="L460" s="20"/>
      <c r="M460" s="20"/>
    </row>
    <row r="461" spans="7:13" x14ac:dyDescent="0.2">
      <c r="G461" s="20"/>
      <c r="H461" s="20"/>
      <c r="I461" s="20"/>
      <c r="J461" s="20"/>
      <c r="K461" s="20"/>
      <c r="L461" s="20"/>
      <c r="M461" s="20"/>
    </row>
    <row r="462" spans="7:13" x14ac:dyDescent="0.2">
      <c r="G462" s="20"/>
      <c r="H462" s="20"/>
      <c r="I462" s="20"/>
      <c r="J462" s="20"/>
      <c r="K462" s="20"/>
      <c r="L462" s="20"/>
      <c r="M462" s="20"/>
    </row>
    <row r="463" spans="7:13" x14ac:dyDescent="0.2">
      <c r="G463" s="20"/>
      <c r="H463" s="20"/>
      <c r="I463" s="20"/>
      <c r="J463" s="20"/>
      <c r="K463" s="20"/>
      <c r="L463" s="20"/>
      <c r="M463" s="20"/>
    </row>
    <row r="464" spans="7:13" x14ac:dyDescent="0.2">
      <c r="G464" s="20"/>
      <c r="H464" s="20"/>
      <c r="I464" s="20"/>
      <c r="J464" s="20"/>
      <c r="K464" s="20"/>
      <c r="L464" s="20"/>
      <c r="M464" s="20"/>
    </row>
    <row r="465" spans="7:13" x14ac:dyDescent="0.2">
      <c r="G465" s="20"/>
      <c r="H465" s="20"/>
      <c r="I465" s="20"/>
      <c r="J465" s="20"/>
      <c r="K465" s="20"/>
      <c r="L465" s="20"/>
      <c r="M465" s="20"/>
    </row>
    <row r="466" spans="7:13" x14ac:dyDescent="0.2">
      <c r="G466" s="20"/>
      <c r="H466" s="20"/>
      <c r="I466" s="20"/>
      <c r="J466" s="20"/>
      <c r="K466" s="20"/>
      <c r="L466" s="20"/>
      <c r="M466" s="20"/>
    </row>
    <row r="467" spans="7:13" x14ac:dyDescent="0.2">
      <c r="G467" s="20"/>
      <c r="H467" s="20"/>
      <c r="I467" s="20"/>
      <c r="J467" s="20"/>
      <c r="K467" s="20"/>
      <c r="L467" s="20"/>
      <c r="M467" s="20"/>
    </row>
    <row r="468" spans="7:13" x14ac:dyDescent="0.2">
      <c r="G468" s="20"/>
      <c r="H468" s="20"/>
      <c r="I468" s="20"/>
      <c r="J468" s="20"/>
      <c r="K468" s="20"/>
      <c r="L468" s="20"/>
      <c r="M468" s="20"/>
    </row>
    <row r="469" spans="7:13" x14ac:dyDescent="0.2">
      <c r="G469" s="20"/>
      <c r="H469" s="20"/>
      <c r="I469" s="20"/>
      <c r="J469" s="20"/>
      <c r="K469" s="20"/>
      <c r="L469" s="20"/>
      <c r="M469" s="20"/>
    </row>
    <row r="470" spans="7:13" x14ac:dyDescent="0.2">
      <c r="G470" s="20"/>
      <c r="H470" s="20"/>
      <c r="I470" s="20"/>
      <c r="J470" s="20"/>
      <c r="K470" s="20"/>
      <c r="L470" s="20"/>
      <c r="M470" s="20"/>
    </row>
    <row r="471" spans="7:13" x14ac:dyDescent="0.2">
      <c r="G471" s="20"/>
      <c r="H471" s="20"/>
      <c r="I471" s="20"/>
      <c r="J471" s="20"/>
      <c r="K471" s="20"/>
      <c r="L471" s="20"/>
      <c r="M471" s="20"/>
    </row>
    <row r="472" spans="7:13" x14ac:dyDescent="0.2">
      <c r="G472" s="20"/>
      <c r="H472" s="20"/>
      <c r="I472" s="20"/>
      <c r="J472" s="20"/>
      <c r="K472" s="20"/>
      <c r="L472" s="20"/>
      <c r="M472" s="20"/>
    </row>
    <row r="473" spans="7:13" x14ac:dyDescent="0.2">
      <c r="G473" s="20"/>
      <c r="H473" s="20"/>
      <c r="I473" s="20"/>
      <c r="J473" s="20"/>
      <c r="K473" s="20"/>
      <c r="L473" s="20"/>
      <c r="M473" s="20"/>
    </row>
    <row r="474" spans="7:13" x14ac:dyDescent="0.2">
      <c r="G474" s="20"/>
      <c r="H474" s="20"/>
      <c r="I474" s="20"/>
      <c r="J474" s="20"/>
      <c r="K474" s="20"/>
      <c r="L474" s="20"/>
      <c r="M474" s="20"/>
    </row>
    <row r="475" spans="7:13" x14ac:dyDescent="0.2">
      <c r="G475" s="20"/>
      <c r="H475" s="20"/>
      <c r="I475" s="20"/>
      <c r="J475" s="20"/>
      <c r="K475" s="20"/>
      <c r="L475" s="20"/>
      <c r="M475" s="20"/>
    </row>
    <row r="476" spans="7:13" x14ac:dyDescent="0.2">
      <c r="G476" s="20"/>
      <c r="H476" s="20"/>
      <c r="I476" s="20"/>
      <c r="J476" s="20"/>
      <c r="K476" s="20"/>
      <c r="L476" s="20"/>
      <c r="M476" s="20"/>
    </row>
    <row r="477" spans="7:13" x14ac:dyDescent="0.2">
      <c r="G477" s="20"/>
      <c r="H477" s="20"/>
      <c r="I477" s="20"/>
      <c r="J477" s="20"/>
      <c r="K477" s="20"/>
      <c r="L477" s="20"/>
      <c r="M477" s="20"/>
    </row>
    <row r="478" spans="7:13" x14ac:dyDescent="0.2">
      <c r="G478" s="20"/>
      <c r="H478" s="20"/>
      <c r="I478" s="20"/>
      <c r="J478" s="20"/>
      <c r="K478" s="20"/>
      <c r="L478" s="20"/>
      <c r="M478" s="20"/>
    </row>
    <row r="479" spans="7:13" x14ac:dyDescent="0.2">
      <c r="G479" s="20"/>
      <c r="H479" s="20"/>
      <c r="I479" s="20"/>
      <c r="J479" s="20"/>
      <c r="K479" s="20"/>
      <c r="L479" s="20"/>
      <c r="M479" s="20"/>
    </row>
    <row r="480" spans="7:13" x14ac:dyDescent="0.2">
      <c r="G480" s="20"/>
      <c r="H480" s="20"/>
      <c r="I480" s="20"/>
      <c r="J480" s="20"/>
      <c r="K480" s="20"/>
      <c r="L480" s="20"/>
      <c r="M480" s="20"/>
    </row>
    <row r="481" spans="7:13" x14ac:dyDescent="0.2">
      <c r="G481" s="20"/>
      <c r="H481" s="20"/>
      <c r="I481" s="20"/>
      <c r="J481" s="20"/>
      <c r="K481" s="20"/>
      <c r="L481" s="20"/>
      <c r="M481" s="20"/>
    </row>
    <row r="482" spans="7:13" x14ac:dyDescent="0.2">
      <c r="G482" s="20"/>
      <c r="H482" s="20"/>
      <c r="I482" s="20"/>
      <c r="J482" s="20"/>
      <c r="K482" s="20"/>
      <c r="L482" s="20"/>
      <c r="M482" s="20"/>
    </row>
    <row r="483" spans="7:13" x14ac:dyDescent="0.2">
      <c r="G483" s="20"/>
      <c r="H483" s="20"/>
      <c r="I483" s="20"/>
      <c r="J483" s="20"/>
      <c r="K483" s="20"/>
      <c r="L483" s="20"/>
      <c r="M483" s="20"/>
    </row>
    <row r="484" spans="7:13" x14ac:dyDescent="0.2">
      <c r="G484" s="20"/>
      <c r="H484" s="20"/>
      <c r="I484" s="20"/>
      <c r="J484" s="20"/>
      <c r="K484" s="20"/>
      <c r="L484" s="20"/>
      <c r="M484" s="20"/>
    </row>
    <row r="485" spans="7:13" x14ac:dyDescent="0.2">
      <c r="G485" s="20"/>
      <c r="H485" s="20"/>
      <c r="I485" s="20"/>
      <c r="J485" s="20"/>
      <c r="K485" s="20"/>
      <c r="L485" s="20"/>
      <c r="M485" s="20"/>
    </row>
    <row r="486" spans="7:13" x14ac:dyDescent="0.2">
      <c r="G486" s="20"/>
      <c r="H486" s="20"/>
      <c r="I486" s="20"/>
      <c r="J486" s="20"/>
      <c r="K486" s="20"/>
      <c r="L486" s="20"/>
      <c r="M486" s="20"/>
    </row>
    <row r="487" spans="7:13" x14ac:dyDescent="0.2">
      <c r="G487" s="20"/>
      <c r="H487" s="20"/>
      <c r="I487" s="20"/>
      <c r="J487" s="20"/>
      <c r="K487" s="20"/>
      <c r="L487" s="20"/>
      <c r="M487" s="20"/>
    </row>
    <row r="488" spans="7:13" x14ac:dyDescent="0.2">
      <c r="G488" s="20"/>
      <c r="H488" s="20"/>
      <c r="I488" s="20"/>
      <c r="J488" s="20"/>
      <c r="K488" s="20"/>
      <c r="L488" s="20"/>
      <c r="M488" s="20"/>
    </row>
    <row r="489" spans="7:13" x14ac:dyDescent="0.2">
      <c r="G489" s="20"/>
      <c r="H489" s="20"/>
      <c r="I489" s="20"/>
      <c r="J489" s="20"/>
      <c r="K489" s="20"/>
      <c r="L489" s="20"/>
      <c r="M489" s="20"/>
    </row>
    <row r="490" spans="7:13" x14ac:dyDescent="0.2">
      <c r="G490" s="20"/>
      <c r="H490" s="20"/>
      <c r="I490" s="20"/>
      <c r="J490" s="20"/>
      <c r="K490" s="20"/>
      <c r="L490" s="20"/>
      <c r="M490" s="20"/>
    </row>
    <row r="491" spans="7:13" x14ac:dyDescent="0.2">
      <c r="G491" s="20"/>
      <c r="H491" s="20"/>
      <c r="I491" s="20"/>
      <c r="J491" s="20"/>
      <c r="K491" s="20"/>
      <c r="L491" s="20"/>
      <c r="M491" s="20"/>
    </row>
    <row r="492" spans="7:13" x14ac:dyDescent="0.2">
      <c r="G492" s="20"/>
      <c r="H492" s="20"/>
      <c r="I492" s="20"/>
      <c r="J492" s="20"/>
      <c r="K492" s="20"/>
      <c r="L492" s="20"/>
      <c r="M492" s="20"/>
    </row>
    <row r="493" spans="7:13" x14ac:dyDescent="0.2">
      <c r="G493" s="20"/>
      <c r="H493" s="20"/>
      <c r="I493" s="20"/>
      <c r="J493" s="20"/>
      <c r="K493" s="20"/>
      <c r="L493" s="20"/>
      <c r="M493" s="20"/>
    </row>
    <row r="494" spans="7:13" x14ac:dyDescent="0.2">
      <c r="G494" s="20"/>
      <c r="H494" s="20"/>
      <c r="I494" s="20"/>
      <c r="J494" s="20"/>
      <c r="K494" s="20"/>
      <c r="L494" s="20"/>
      <c r="M494" s="20"/>
    </row>
    <row r="495" spans="7:13" x14ac:dyDescent="0.2">
      <c r="G495" s="20"/>
      <c r="H495" s="20"/>
      <c r="I495" s="20"/>
      <c r="J495" s="20"/>
      <c r="K495" s="20"/>
      <c r="L495" s="20"/>
      <c r="M495" s="20"/>
    </row>
    <row r="496" spans="7:13" x14ac:dyDescent="0.2">
      <c r="G496" s="20"/>
      <c r="H496" s="20"/>
      <c r="I496" s="20"/>
      <c r="J496" s="20"/>
      <c r="K496" s="20"/>
      <c r="L496" s="20"/>
      <c r="M496" s="20"/>
    </row>
    <row r="497" spans="7:13" x14ac:dyDescent="0.2">
      <c r="G497" s="20"/>
      <c r="H497" s="20"/>
      <c r="I497" s="20"/>
      <c r="J497" s="20"/>
      <c r="K497" s="20"/>
      <c r="L497" s="20"/>
      <c r="M497" s="20"/>
    </row>
    <row r="498" spans="7:13" x14ac:dyDescent="0.2">
      <c r="G498" s="20"/>
      <c r="H498" s="20"/>
      <c r="I498" s="20"/>
      <c r="J498" s="20"/>
      <c r="K498" s="20"/>
      <c r="L498" s="20"/>
      <c r="M498" s="20"/>
    </row>
    <row r="499" spans="7:13" x14ac:dyDescent="0.2">
      <c r="G499" s="20"/>
      <c r="H499" s="20"/>
      <c r="I499" s="20"/>
      <c r="J499" s="20"/>
      <c r="K499" s="20"/>
      <c r="L499" s="20"/>
      <c r="M499" s="20"/>
    </row>
    <row r="500" spans="7:13" x14ac:dyDescent="0.2">
      <c r="G500" s="20"/>
      <c r="H500" s="20"/>
      <c r="I500" s="20"/>
      <c r="J500" s="20"/>
      <c r="K500" s="20"/>
      <c r="L500" s="20"/>
      <c r="M500" s="20"/>
    </row>
    <row r="501" spans="7:13" x14ac:dyDescent="0.2">
      <c r="G501" s="20"/>
      <c r="H501" s="20"/>
      <c r="I501" s="20"/>
      <c r="J501" s="20"/>
      <c r="K501" s="20"/>
      <c r="L501" s="20"/>
      <c r="M501" s="20"/>
    </row>
    <row r="502" spans="7:13" x14ac:dyDescent="0.2">
      <c r="G502" s="20"/>
      <c r="H502" s="20"/>
      <c r="I502" s="20"/>
      <c r="J502" s="20"/>
      <c r="K502" s="20"/>
      <c r="L502" s="20"/>
      <c r="M502" s="20"/>
    </row>
    <row r="503" spans="7:13" x14ac:dyDescent="0.2">
      <c r="G503" s="20"/>
      <c r="H503" s="20"/>
      <c r="I503" s="20"/>
      <c r="J503" s="20"/>
      <c r="K503" s="20"/>
      <c r="L503" s="20"/>
      <c r="M503" s="20"/>
    </row>
    <row r="504" spans="7:13" x14ac:dyDescent="0.2">
      <c r="G504" s="20"/>
      <c r="H504" s="20"/>
      <c r="I504" s="20"/>
      <c r="J504" s="20"/>
      <c r="K504" s="20"/>
      <c r="L504" s="20"/>
      <c r="M504" s="20"/>
    </row>
    <row r="505" spans="7:13" x14ac:dyDescent="0.2">
      <c r="G505" s="20"/>
      <c r="H505" s="20"/>
      <c r="I505" s="20"/>
      <c r="J505" s="20"/>
      <c r="K505" s="20"/>
      <c r="L505" s="20"/>
      <c r="M505" s="20"/>
    </row>
    <row r="506" spans="7:13" x14ac:dyDescent="0.2">
      <c r="G506" s="20"/>
      <c r="H506" s="20"/>
      <c r="I506" s="20"/>
      <c r="J506" s="20"/>
      <c r="K506" s="20"/>
      <c r="L506" s="20"/>
      <c r="M506" s="20"/>
    </row>
    <row r="507" spans="7:13" x14ac:dyDescent="0.2">
      <c r="G507" s="20"/>
      <c r="H507" s="20"/>
      <c r="I507" s="20"/>
      <c r="J507" s="20"/>
      <c r="K507" s="20"/>
      <c r="L507" s="20"/>
      <c r="M507" s="20"/>
    </row>
    <row r="508" spans="7:13" x14ac:dyDescent="0.2">
      <c r="G508" s="20"/>
      <c r="H508" s="20"/>
      <c r="I508" s="20"/>
      <c r="J508" s="20"/>
      <c r="K508" s="20"/>
      <c r="L508" s="20"/>
      <c r="M508" s="20"/>
    </row>
    <row r="509" spans="7:13" x14ac:dyDescent="0.2">
      <c r="G509" s="20"/>
      <c r="H509" s="20"/>
      <c r="I509" s="20"/>
      <c r="J509" s="20"/>
      <c r="K509" s="20"/>
      <c r="L509" s="20"/>
      <c r="M509" s="20"/>
    </row>
    <row r="510" spans="7:13" x14ac:dyDescent="0.2">
      <c r="G510" s="20"/>
      <c r="H510" s="20"/>
      <c r="I510" s="20"/>
      <c r="J510" s="20"/>
      <c r="K510" s="20"/>
      <c r="L510" s="20"/>
      <c r="M510" s="20"/>
    </row>
    <row r="511" spans="7:13" x14ac:dyDescent="0.2">
      <c r="G511" s="20"/>
      <c r="H511" s="20"/>
      <c r="I511" s="20"/>
      <c r="J511" s="20"/>
      <c r="K511" s="20"/>
      <c r="L511" s="20"/>
      <c r="M511" s="20"/>
    </row>
    <row r="512" spans="7:13" x14ac:dyDescent="0.2">
      <c r="G512" s="20"/>
      <c r="H512" s="20"/>
      <c r="I512" s="20"/>
      <c r="J512" s="20"/>
      <c r="K512" s="20"/>
      <c r="L512" s="20"/>
      <c r="M512" s="20"/>
    </row>
    <row r="513" spans="7:13" x14ac:dyDescent="0.2">
      <c r="G513" s="20"/>
      <c r="H513" s="20"/>
      <c r="I513" s="20"/>
      <c r="J513" s="20"/>
      <c r="K513" s="20"/>
      <c r="L513" s="20"/>
      <c r="M513" s="20"/>
    </row>
    <row r="514" spans="7:13" x14ac:dyDescent="0.2">
      <c r="G514" s="20"/>
      <c r="H514" s="20"/>
      <c r="I514" s="20"/>
      <c r="J514" s="20"/>
      <c r="K514" s="20"/>
      <c r="L514" s="20"/>
      <c r="M514" s="20"/>
    </row>
    <row r="515" spans="7:13" x14ac:dyDescent="0.2">
      <c r="G515" s="20"/>
      <c r="H515" s="20"/>
      <c r="I515" s="20"/>
      <c r="J515" s="20"/>
      <c r="K515" s="20"/>
      <c r="L515" s="20"/>
      <c r="M515" s="20"/>
    </row>
    <row r="516" spans="7:13" x14ac:dyDescent="0.2">
      <c r="G516" s="20"/>
      <c r="H516" s="20"/>
      <c r="I516" s="20"/>
      <c r="J516" s="20"/>
      <c r="K516" s="20"/>
      <c r="L516" s="20"/>
      <c r="M516" s="20"/>
    </row>
    <row r="517" spans="7:13" x14ac:dyDescent="0.2">
      <c r="G517" s="20"/>
      <c r="H517" s="20"/>
      <c r="I517" s="20"/>
      <c r="J517" s="20"/>
      <c r="K517" s="20"/>
      <c r="L517" s="20"/>
      <c r="M517" s="20"/>
    </row>
    <row r="518" spans="7:13" x14ac:dyDescent="0.2">
      <c r="G518" s="20"/>
      <c r="H518" s="20"/>
      <c r="I518" s="20"/>
      <c r="J518" s="20"/>
      <c r="K518" s="20"/>
      <c r="L518" s="20"/>
      <c r="M518" s="20"/>
    </row>
    <row r="519" spans="7:13" x14ac:dyDescent="0.2">
      <c r="G519" s="20"/>
      <c r="H519" s="20"/>
      <c r="I519" s="20"/>
      <c r="J519" s="20"/>
      <c r="K519" s="20"/>
      <c r="L519" s="20"/>
      <c r="M519" s="20"/>
    </row>
    <row r="520" spans="7:13" x14ac:dyDescent="0.2">
      <c r="G520" s="20"/>
      <c r="H520" s="20"/>
      <c r="I520" s="20"/>
      <c r="J520" s="20"/>
      <c r="K520" s="20"/>
      <c r="L520" s="20"/>
      <c r="M520" s="20"/>
    </row>
    <row r="521" spans="7:13" x14ac:dyDescent="0.2">
      <c r="G521" s="20"/>
      <c r="H521" s="20"/>
      <c r="I521" s="20"/>
      <c r="J521" s="20"/>
      <c r="K521" s="20"/>
      <c r="L521" s="20"/>
      <c r="M521" s="20"/>
    </row>
    <row r="522" spans="7:13" x14ac:dyDescent="0.2">
      <c r="G522" s="20"/>
      <c r="H522" s="20"/>
      <c r="I522" s="20"/>
      <c r="J522" s="20"/>
      <c r="K522" s="20"/>
      <c r="L522" s="20"/>
      <c r="M522" s="20"/>
    </row>
    <row r="523" spans="7:13" x14ac:dyDescent="0.2">
      <c r="G523" s="20"/>
      <c r="H523" s="20"/>
      <c r="I523" s="20"/>
      <c r="J523" s="20"/>
      <c r="K523" s="20"/>
      <c r="L523" s="20"/>
      <c r="M523" s="20"/>
    </row>
    <row r="524" spans="7:13" x14ac:dyDescent="0.2">
      <c r="G524" s="20"/>
      <c r="H524" s="20"/>
      <c r="I524" s="20"/>
      <c r="J524" s="20"/>
      <c r="K524" s="20"/>
      <c r="L524" s="20"/>
      <c r="M524" s="20"/>
    </row>
    <row r="525" spans="7:13" x14ac:dyDescent="0.2">
      <c r="G525" s="20"/>
      <c r="H525" s="20"/>
      <c r="I525" s="20"/>
      <c r="J525" s="20"/>
      <c r="K525" s="20"/>
      <c r="L525" s="20"/>
      <c r="M525" s="20"/>
    </row>
    <row r="526" spans="7:13" x14ac:dyDescent="0.2">
      <c r="G526" s="20"/>
      <c r="H526" s="20"/>
      <c r="I526" s="20"/>
      <c r="J526" s="20"/>
      <c r="K526" s="20"/>
      <c r="L526" s="20"/>
      <c r="M526" s="20"/>
    </row>
    <row r="527" spans="7:13" x14ac:dyDescent="0.2">
      <c r="G527" s="20"/>
      <c r="H527" s="20"/>
      <c r="I527" s="20"/>
      <c r="J527" s="20"/>
      <c r="K527" s="20"/>
      <c r="L527" s="20"/>
      <c r="M527" s="20"/>
    </row>
    <row r="528" spans="7:13" x14ac:dyDescent="0.2">
      <c r="G528" s="20"/>
      <c r="H528" s="20"/>
      <c r="I528" s="20"/>
      <c r="J528" s="20"/>
      <c r="K528" s="20"/>
      <c r="L528" s="20"/>
      <c r="M528" s="20"/>
    </row>
    <row r="529" spans="7:13" x14ac:dyDescent="0.2">
      <c r="G529" s="20"/>
      <c r="H529" s="20"/>
      <c r="I529" s="20"/>
      <c r="J529" s="20"/>
      <c r="K529" s="20"/>
      <c r="L529" s="20"/>
      <c r="M529" s="20"/>
    </row>
    <row r="530" spans="7:13" x14ac:dyDescent="0.2">
      <c r="G530" s="20"/>
      <c r="H530" s="20"/>
      <c r="I530" s="20"/>
      <c r="J530" s="20"/>
      <c r="K530" s="20"/>
      <c r="L530" s="20"/>
      <c r="M530" s="20"/>
    </row>
    <row r="531" spans="7:13" x14ac:dyDescent="0.2">
      <c r="G531" s="20"/>
      <c r="H531" s="20"/>
      <c r="I531" s="20"/>
      <c r="J531" s="20"/>
      <c r="K531" s="20"/>
      <c r="L531" s="20"/>
      <c r="M531" s="20"/>
    </row>
    <row r="532" spans="7:13" x14ac:dyDescent="0.2">
      <c r="G532" s="20"/>
      <c r="H532" s="20"/>
      <c r="I532" s="20"/>
      <c r="J532" s="20"/>
      <c r="K532" s="20"/>
      <c r="L532" s="20"/>
      <c r="M532" s="20"/>
    </row>
    <row r="533" spans="7:13" x14ac:dyDescent="0.2">
      <c r="G533" s="20"/>
      <c r="H533" s="20"/>
      <c r="I533" s="20"/>
      <c r="J533" s="20"/>
      <c r="K533" s="20"/>
      <c r="L533" s="20"/>
      <c r="M533" s="20"/>
    </row>
    <row r="534" spans="7:13" x14ac:dyDescent="0.2">
      <c r="G534" s="20"/>
      <c r="H534" s="20"/>
      <c r="I534" s="20"/>
      <c r="J534" s="20"/>
      <c r="K534" s="20"/>
      <c r="L534" s="20"/>
      <c r="M534" s="20"/>
    </row>
    <row r="535" spans="7:13" x14ac:dyDescent="0.2">
      <c r="G535" s="20"/>
      <c r="H535" s="20"/>
      <c r="I535" s="20"/>
      <c r="J535" s="20"/>
      <c r="K535" s="20"/>
      <c r="L535" s="20"/>
      <c r="M535" s="20"/>
    </row>
    <row r="536" spans="7:13" x14ac:dyDescent="0.2">
      <c r="G536" s="20"/>
      <c r="H536" s="20"/>
      <c r="I536" s="20"/>
      <c r="J536" s="20"/>
      <c r="K536" s="20"/>
      <c r="L536" s="20"/>
      <c r="M536" s="20"/>
    </row>
    <row r="537" spans="7:13" x14ac:dyDescent="0.2">
      <c r="G537" s="20"/>
      <c r="H537" s="20"/>
      <c r="I537" s="20"/>
      <c r="J537" s="20"/>
      <c r="K537" s="20"/>
      <c r="L537" s="20"/>
      <c r="M537" s="20"/>
    </row>
    <row r="538" spans="7:13" x14ac:dyDescent="0.2">
      <c r="G538" s="20"/>
      <c r="H538" s="20"/>
      <c r="I538" s="20"/>
      <c r="J538" s="20"/>
      <c r="K538" s="20"/>
      <c r="L538" s="20"/>
      <c r="M538" s="20"/>
    </row>
    <row r="539" spans="7:13" x14ac:dyDescent="0.2">
      <c r="G539" s="20"/>
      <c r="H539" s="20"/>
      <c r="I539" s="20"/>
      <c r="J539" s="20"/>
      <c r="K539" s="20"/>
      <c r="L539" s="20"/>
      <c r="M539" s="20"/>
    </row>
    <row r="540" spans="7:13" x14ac:dyDescent="0.2">
      <c r="G540" s="20"/>
      <c r="H540" s="20"/>
      <c r="I540" s="20"/>
      <c r="J540" s="20"/>
      <c r="K540" s="20"/>
      <c r="L540" s="20"/>
      <c r="M540" s="20"/>
    </row>
    <row r="541" spans="7:13" x14ac:dyDescent="0.2">
      <c r="G541" s="20"/>
      <c r="H541" s="20"/>
      <c r="I541" s="20"/>
      <c r="J541" s="20"/>
      <c r="K541" s="20"/>
      <c r="L541" s="20"/>
      <c r="M541" s="20"/>
    </row>
    <row r="542" spans="7:13" x14ac:dyDescent="0.2">
      <c r="G542" s="20"/>
      <c r="H542" s="20"/>
      <c r="I542" s="20"/>
      <c r="J542" s="20"/>
      <c r="K542" s="20"/>
      <c r="L542" s="20"/>
      <c r="M542" s="20"/>
    </row>
    <row r="543" spans="7:13" x14ac:dyDescent="0.2">
      <c r="G543" s="20"/>
      <c r="H543" s="20"/>
      <c r="I543" s="20"/>
      <c r="J543" s="20"/>
      <c r="K543" s="20"/>
      <c r="L543" s="20"/>
      <c r="M543" s="20"/>
    </row>
    <row r="544" spans="7:13" x14ac:dyDescent="0.2">
      <c r="G544" s="20"/>
      <c r="H544" s="20"/>
      <c r="I544" s="20"/>
      <c r="J544" s="20"/>
      <c r="K544" s="20"/>
      <c r="L544" s="20"/>
      <c r="M544" s="20"/>
    </row>
    <row r="545" spans="7:13" x14ac:dyDescent="0.2">
      <c r="G545" s="20"/>
      <c r="H545" s="20"/>
      <c r="I545" s="20"/>
      <c r="J545" s="20"/>
      <c r="K545" s="20"/>
      <c r="L545" s="20"/>
      <c r="M545" s="20"/>
    </row>
    <row r="546" spans="7:13" x14ac:dyDescent="0.2">
      <c r="G546" s="20"/>
      <c r="H546" s="20"/>
      <c r="I546" s="20"/>
      <c r="J546" s="20"/>
      <c r="K546" s="20"/>
      <c r="L546" s="20"/>
      <c r="M546" s="20"/>
    </row>
    <row r="547" spans="7:13" x14ac:dyDescent="0.2">
      <c r="G547" s="20"/>
      <c r="H547" s="20"/>
      <c r="I547" s="20"/>
      <c r="J547" s="20"/>
      <c r="K547" s="20"/>
      <c r="L547" s="20"/>
      <c r="M547" s="20"/>
    </row>
    <row r="548" spans="7:13" x14ac:dyDescent="0.2">
      <c r="G548" s="20"/>
      <c r="H548" s="20"/>
      <c r="I548" s="20"/>
      <c r="J548" s="20"/>
      <c r="K548" s="20"/>
      <c r="L548" s="20"/>
      <c r="M548" s="20"/>
    </row>
    <row r="549" spans="7:13" x14ac:dyDescent="0.2">
      <c r="G549" s="20"/>
      <c r="H549" s="20"/>
      <c r="I549" s="20"/>
      <c r="J549" s="20"/>
      <c r="K549" s="20"/>
      <c r="L549" s="20"/>
      <c r="M549" s="20"/>
    </row>
    <row r="550" spans="7:13" x14ac:dyDescent="0.2">
      <c r="G550" s="20"/>
      <c r="H550" s="20"/>
      <c r="I550" s="20"/>
      <c r="J550" s="20"/>
      <c r="K550" s="20"/>
      <c r="L550" s="20"/>
      <c r="M550" s="20"/>
    </row>
    <row r="551" spans="7:13" x14ac:dyDescent="0.2">
      <c r="G551" s="20"/>
      <c r="H551" s="20"/>
      <c r="I551" s="20"/>
      <c r="J551" s="20"/>
      <c r="K551" s="20"/>
      <c r="L551" s="20"/>
      <c r="M551" s="20"/>
    </row>
    <row r="552" spans="7:13" x14ac:dyDescent="0.2">
      <c r="G552" s="20"/>
      <c r="H552" s="20"/>
      <c r="I552" s="20"/>
      <c r="J552" s="20"/>
      <c r="K552" s="20"/>
      <c r="L552" s="20"/>
      <c r="M552" s="20"/>
    </row>
    <row r="553" spans="7:13" x14ac:dyDescent="0.2">
      <c r="G553" s="20"/>
      <c r="H553" s="20"/>
      <c r="I553" s="20"/>
      <c r="J553" s="20"/>
      <c r="K553" s="20"/>
      <c r="L553" s="20"/>
      <c r="M553" s="20"/>
    </row>
    <row r="554" spans="7:13" x14ac:dyDescent="0.2">
      <c r="G554" s="20"/>
      <c r="H554" s="20"/>
      <c r="I554" s="20"/>
      <c r="J554" s="20"/>
      <c r="K554" s="20"/>
      <c r="L554" s="20"/>
      <c r="M554" s="20"/>
    </row>
    <row r="555" spans="7:13" x14ac:dyDescent="0.2">
      <c r="G555" s="20"/>
      <c r="H555" s="20"/>
      <c r="I555" s="20"/>
      <c r="J555" s="20"/>
      <c r="K555" s="20"/>
      <c r="L555" s="20"/>
      <c r="M555" s="20"/>
    </row>
    <row r="556" spans="7:13" x14ac:dyDescent="0.2">
      <c r="G556" s="20"/>
      <c r="H556" s="20"/>
      <c r="I556" s="20"/>
      <c r="J556" s="20"/>
      <c r="K556" s="20"/>
      <c r="L556" s="20"/>
      <c r="M556" s="20"/>
    </row>
    <row r="557" spans="7:13" x14ac:dyDescent="0.2">
      <c r="G557" s="20"/>
      <c r="H557" s="20"/>
      <c r="I557" s="20"/>
      <c r="J557" s="20"/>
      <c r="K557" s="20"/>
      <c r="L557" s="20"/>
      <c r="M557" s="20"/>
    </row>
    <row r="558" spans="7:13" x14ac:dyDescent="0.2">
      <c r="G558" s="20"/>
      <c r="H558" s="20"/>
      <c r="I558" s="20"/>
      <c r="J558" s="20"/>
      <c r="K558" s="20"/>
      <c r="L558" s="20"/>
      <c r="M558" s="20"/>
    </row>
    <row r="559" spans="7:13" x14ac:dyDescent="0.2">
      <c r="G559" s="20"/>
      <c r="H559" s="20"/>
      <c r="I559" s="20"/>
      <c r="J559" s="20"/>
      <c r="K559" s="20"/>
      <c r="L559" s="20"/>
      <c r="M559" s="20"/>
    </row>
    <row r="560" spans="7:13" x14ac:dyDescent="0.2">
      <c r="G560" s="20"/>
      <c r="H560" s="20"/>
      <c r="I560" s="20"/>
      <c r="J560" s="20"/>
      <c r="K560" s="20"/>
      <c r="L560" s="20"/>
      <c r="M560" s="20"/>
    </row>
    <row r="561" spans="7:13" x14ac:dyDescent="0.2">
      <c r="G561" s="20"/>
      <c r="H561" s="20"/>
      <c r="I561" s="20"/>
      <c r="J561" s="20"/>
      <c r="K561" s="20"/>
      <c r="L561" s="20"/>
      <c r="M561" s="20"/>
    </row>
    <row r="562" spans="7:13" x14ac:dyDescent="0.2">
      <c r="G562" s="20"/>
      <c r="H562" s="20"/>
      <c r="I562" s="20"/>
      <c r="J562" s="20"/>
      <c r="K562" s="20"/>
      <c r="L562" s="20"/>
      <c r="M562" s="20"/>
    </row>
    <row r="563" spans="7:13" x14ac:dyDescent="0.2">
      <c r="G563" s="20"/>
      <c r="H563" s="20"/>
      <c r="I563" s="20"/>
      <c r="J563" s="20"/>
      <c r="K563" s="20"/>
      <c r="L563" s="20"/>
      <c r="M563" s="20"/>
    </row>
    <row r="564" spans="7:13" x14ac:dyDescent="0.2">
      <c r="G564" s="20"/>
      <c r="H564" s="20"/>
      <c r="I564" s="20"/>
      <c r="J564" s="20"/>
      <c r="K564" s="20"/>
      <c r="L564" s="20"/>
      <c r="M564" s="20"/>
    </row>
    <row r="565" spans="7:13" x14ac:dyDescent="0.2">
      <c r="G565" s="20"/>
      <c r="H565" s="20"/>
      <c r="I565" s="20"/>
      <c r="J565" s="20"/>
      <c r="K565" s="20"/>
      <c r="L565" s="20"/>
      <c r="M565" s="20"/>
    </row>
    <row r="566" spans="7:13" x14ac:dyDescent="0.2">
      <c r="G566" s="20"/>
      <c r="H566" s="20"/>
      <c r="I566" s="20"/>
      <c r="J566" s="20"/>
      <c r="K566" s="20"/>
      <c r="L566" s="20"/>
      <c r="M566" s="20"/>
    </row>
    <row r="567" spans="7:13" x14ac:dyDescent="0.2">
      <c r="G567" s="20"/>
      <c r="H567" s="20"/>
      <c r="I567" s="20"/>
      <c r="J567" s="20"/>
      <c r="K567" s="20"/>
      <c r="L567" s="20"/>
      <c r="M567" s="20"/>
    </row>
    <row r="568" spans="7:13" x14ac:dyDescent="0.2">
      <c r="G568" s="20"/>
      <c r="H568" s="20"/>
      <c r="I568" s="20"/>
      <c r="J568" s="20"/>
      <c r="K568" s="20"/>
      <c r="L568" s="20"/>
      <c r="M568" s="20"/>
    </row>
    <row r="569" spans="7:13" x14ac:dyDescent="0.2">
      <c r="G569" s="20"/>
      <c r="H569" s="20"/>
      <c r="I569" s="20"/>
      <c r="J569" s="20"/>
      <c r="K569" s="20"/>
      <c r="L569" s="20"/>
      <c r="M569" s="20"/>
    </row>
    <row r="570" spans="7:13" x14ac:dyDescent="0.2">
      <c r="G570" s="20"/>
      <c r="H570" s="20"/>
      <c r="I570" s="20"/>
      <c r="J570" s="20"/>
      <c r="K570" s="20"/>
      <c r="L570" s="20"/>
      <c r="M570" s="20"/>
    </row>
    <row r="571" spans="7:13" x14ac:dyDescent="0.2">
      <c r="G571" s="20"/>
      <c r="H571" s="20"/>
      <c r="I571" s="20"/>
      <c r="J571" s="20"/>
      <c r="K571" s="20"/>
      <c r="L571" s="20"/>
      <c r="M571" s="20"/>
    </row>
    <row r="572" spans="7:13" x14ac:dyDescent="0.2">
      <c r="G572" s="20"/>
      <c r="H572" s="20"/>
      <c r="I572" s="20"/>
      <c r="J572" s="20"/>
      <c r="K572" s="20"/>
      <c r="L572" s="20"/>
      <c r="M572" s="20"/>
    </row>
    <row r="573" spans="7:13" x14ac:dyDescent="0.2">
      <c r="G573" s="20"/>
      <c r="H573" s="20"/>
      <c r="I573" s="20"/>
      <c r="J573" s="20"/>
      <c r="K573" s="20"/>
      <c r="L573" s="20"/>
      <c r="M573" s="20"/>
    </row>
    <row r="574" spans="7:13" x14ac:dyDescent="0.2">
      <c r="G574" s="20"/>
      <c r="H574" s="20"/>
      <c r="I574" s="20"/>
      <c r="J574" s="20"/>
      <c r="K574" s="20"/>
      <c r="L574" s="20"/>
      <c r="M574" s="20"/>
    </row>
    <row r="575" spans="7:13" x14ac:dyDescent="0.2">
      <c r="G575" s="20"/>
      <c r="H575" s="20"/>
      <c r="I575" s="20"/>
      <c r="J575" s="20"/>
      <c r="K575" s="20"/>
      <c r="L575" s="20"/>
      <c r="M575" s="20"/>
    </row>
    <row r="576" spans="7:13" x14ac:dyDescent="0.2">
      <c r="G576" s="20"/>
      <c r="H576" s="20"/>
      <c r="I576" s="20"/>
      <c r="J576" s="20"/>
      <c r="K576" s="20"/>
      <c r="L576" s="20"/>
      <c r="M576" s="20"/>
    </row>
    <row r="577" spans="7:13" x14ac:dyDescent="0.2">
      <c r="G577" s="20"/>
      <c r="H577" s="20"/>
      <c r="I577" s="20"/>
      <c r="J577" s="20"/>
      <c r="K577" s="20"/>
      <c r="L577" s="20"/>
      <c r="M577" s="20"/>
    </row>
    <row r="578" spans="7:13" x14ac:dyDescent="0.2">
      <c r="G578" s="20"/>
      <c r="H578" s="20"/>
      <c r="I578" s="20"/>
      <c r="J578" s="20"/>
      <c r="K578" s="20"/>
      <c r="L578" s="20"/>
      <c r="M578" s="20"/>
    </row>
    <row r="579" spans="7:13" x14ac:dyDescent="0.2">
      <c r="G579" s="20"/>
      <c r="H579" s="20"/>
      <c r="I579" s="20"/>
      <c r="J579" s="20"/>
      <c r="K579" s="20"/>
      <c r="L579" s="20"/>
      <c r="M579" s="20"/>
    </row>
    <row r="580" spans="7:13" x14ac:dyDescent="0.2">
      <c r="G580" s="20"/>
      <c r="H580" s="20"/>
      <c r="I580" s="20"/>
      <c r="J580" s="20"/>
      <c r="K580" s="20"/>
      <c r="L580" s="20"/>
      <c r="M580" s="20"/>
    </row>
    <row r="581" spans="7:13" x14ac:dyDescent="0.2">
      <c r="G581" s="20"/>
      <c r="H581" s="20"/>
      <c r="I581" s="20"/>
      <c r="J581" s="20"/>
      <c r="K581" s="20"/>
      <c r="L581" s="20"/>
      <c r="M581" s="20"/>
    </row>
    <row r="582" spans="7:13" x14ac:dyDescent="0.2">
      <c r="G582" s="20"/>
      <c r="H582" s="20"/>
      <c r="I582" s="20"/>
      <c r="J582" s="20"/>
      <c r="K582" s="20"/>
      <c r="L582" s="20"/>
      <c r="M582" s="20"/>
    </row>
    <row r="583" spans="7:13" x14ac:dyDescent="0.2">
      <c r="G583" s="20"/>
      <c r="H583" s="20"/>
      <c r="I583" s="20"/>
      <c r="J583" s="20"/>
      <c r="K583" s="20"/>
      <c r="L583" s="20"/>
      <c r="M583" s="20"/>
    </row>
  </sheetData>
  <customSheetViews>
    <customSheetView guid="{4AC0B1B2-829D-11D5-A898-00D0591129E6}" scale="60" showPageBreaks="1" fitToPage="1" printArea="1" hiddenColumns="1" state="hidden" view="pageBreakPreview" showRuler="0">
      <pane xSplit="2" ySplit="11" topLeftCell="C12" activePane="bottomRight" state="frozen"/>
      <selection pane="bottomRight" activeCell="P17" sqref="P17"/>
      <rowBreaks count="2" manualBreakCount="2">
        <brk id="54" max="16383" man="1"/>
        <brk id="96" max="20" man="1"/>
      </rowBreaks>
      <pageMargins left="0.27" right="0.17" top="0.63" bottom="0.33" header="0.35" footer="0.19"/>
      <printOptions horizontalCentered="1"/>
      <pageSetup scale="53" orientation="landscape" r:id="rId1"/>
      <headerFooter alignWithMargins="0">
        <oddFooter>&amp;L&amp;D</oddFooter>
      </headerFooter>
    </customSheetView>
  </customSheetViews>
  <mergeCells count="17">
    <mergeCell ref="O5:O6"/>
    <mergeCell ref="P5:P6"/>
    <mergeCell ref="J5:J6"/>
    <mergeCell ref="K5:K6"/>
    <mergeCell ref="L5:L6"/>
    <mergeCell ref="N5:N6"/>
    <mergeCell ref="M5:M6"/>
    <mergeCell ref="A1:P1"/>
    <mergeCell ref="A2:P2"/>
    <mergeCell ref="B5:B6"/>
    <mergeCell ref="C5:C6"/>
    <mergeCell ref="D5:D6"/>
    <mergeCell ref="E5:E6"/>
    <mergeCell ref="F5:F6"/>
    <mergeCell ref="G5:G6"/>
    <mergeCell ref="H5:H6"/>
    <mergeCell ref="I5:I6"/>
  </mergeCells>
  <phoneticPr fontId="0" type="noConversion"/>
  <printOptions horizontalCentered="1"/>
  <pageMargins left="0.27" right="0.17" top="0.63" bottom="0.33" header="0.35" footer="0.19"/>
  <pageSetup scale="66" orientation="landscape" r:id="rId2"/>
  <headerFooter alignWithMargins="0">
    <oddFooter>&amp;L&amp;D</oddFooter>
  </headerFooter>
  <rowBreaks count="2" manualBreakCount="2">
    <brk id="45" max="16383" man="1"/>
    <brk id="87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25"/>
  <sheetViews>
    <sheetView zoomScale="75" zoomScaleNormal="100" zoomScaleSheetLayoutView="75" workbookViewId="0">
      <selection activeCell="B45" sqref="B45"/>
    </sheetView>
  </sheetViews>
  <sheetFormatPr defaultRowHeight="12.75" x14ac:dyDescent="0.2"/>
  <cols>
    <col min="2" max="2" width="31.42578125" customWidth="1"/>
    <col min="3" max="3" width="18.28515625" hidden="1" customWidth="1"/>
    <col min="4" max="4" width="23.28515625" hidden="1" customWidth="1"/>
    <col min="5" max="5" width="20.140625" hidden="1" customWidth="1"/>
    <col min="6" max="7" width="18.7109375" hidden="1" customWidth="1"/>
    <col min="8" max="8" width="21" hidden="1" customWidth="1"/>
    <col min="9" max="9" width="16.85546875" hidden="1" customWidth="1"/>
    <col min="10" max="10" width="22.28515625" hidden="1" customWidth="1"/>
    <col min="11" max="11" width="30.42578125" hidden="1" customWidth="1"/>
    <col min="12" max="12" width="14.28515625" customWidth="1"/>
    <col min="13" max="13" width="17.7109375" customWidth="1"/>
    <col min="14" max="14" width="12" customWidth="1"/>
    <col min="15" max="15" width="13.42578125" customWidth="1"/>
    <col min="16" max="16" width="12.5703125" customWidth="1"/>
    <col min="17" max="17" width="13.28515625" customWidth="1"/>
    <col min="18" max="18" width="6.140625" hidden="1" customWidth="1"/>
    <col min="19" max="19" width="15.7109375" customWidth="1"/>
    <col min="20" max="20" width="17" customWidth="1"/>
    <col min="21" max="21" width="15.85546875" customWidth="1"/>
    <col min="22" max="22" width="19.140625" customWidth="1"/>
    <col min="23" max="23" width="12.7109375" customWidth="1"/>
  </cols>
  <sheetData>
    <row r="1" spans="1:54" ht="18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</row>
    <row r="2" spans="1:54" ht="18" x14ac:dyDescent="0.25">
      <c r="A2" s="249" t="s">
        <v>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spans="1:54" x14ac:dyDescent="0.2">
      <c r="A3" s="250" t="s">
        <v>273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</row>
    <row r="4" spans="1:54" ht="13.5" thickBot="1" x14ac:dyDescent="0.25">
      <c r="B4" s="12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</row>
    <row r="5" spans="1:54" x14ac:dyDescent="0.2">
      <c r="B5" s="20"/>
      <c r="L5" s="251" t="s">
        <v>2</v>
      </c>
      <c r="M5" s="252"/>
      <c r="N5" s="252"/>
      <c r="O5" s="252"/>
      <c r="P5" s="252"/>
      <c r="Q5" s="253"/>
      <c r="R5" s="5"/>
      <c r="S5" s="5"/>
      <c r="T5" s="5"/>
      <c r="W5" s="5"/>
    </row>
    <row r="6" spans="1:54" ht="13.5" thickBot="1" x14ac:dyDescent="0.25">
      <c r="B6" s="20"/>
      <c r="L6" s="246" t="s">
        <v>3</v>
      </c>
      <c r="M6" s="247"/>
      <c r="N6" s="247"/>
      <c r="O6" s="247"/>
      <c r="P6" s="247"/>
      <c r="Q6" s="248"/>
      <c r="R6" s="5"/>
      <c r="S6" s="2"/>
      <c r="T6" s="14"/>
      <c r="U6" s="14"/>
      <c r="V6" s="14"/>
      <c r="W6" s="14"/>
    </row>
    <row r="7" spans="1:54" x14ac:dyDescent="0.2">
      <c r="B7" s="6"/>
      <c r="C7" s="6"/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7" t="s">
        <v>11</v>
      </c>
      <c r="L7" s="7"/>
      <c r="M7" s="6"/>
      <c r="N7" s="6"/>
      <c r="O7" s="6"/>
      <c r="P7" s="6" t="s">
        <v>12</v>
      </c>
      <c r="Q7" s="6" t="s">
        <v>13</v>
      </c>
      <c r="R7" s="6"/>
      <c r="S7" s="6" t="s">
        <v>14</v>
      </c>
      <c r="T7" s="46" t="s">
        <v>246</v>
      </c>
      <c r="U7" s="6" t="s">
        <v>15</v>
      </c>
      <c r="V7" s="46" t="s">
        <v>16</v>
      </c>
      <c r="W7" s="6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 ht="13.5" thickBot="1" x14ac:dyDescent="0.25">
      <c r="B8" s="10" t="s">
        <v>291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22</v>
      </c>
      <c r="H8" s="10" t="s">
        <v>22</v>
      </c>
      <c r="I8" s="10" t="s">
        <v>22</v>
      </c>
      <c r="J8" s="10" t="s">
        <v>22</v>
      </c>
      <c r="K8" s="11" t="s">
        <v>22</v>
      </c>
      <c r="L8" s="11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245</v>
      </c>
      <c r="R8" s="10"/>
      <c r="S8" s="10" t="s">
        <v>29</v>
      </c>
      <c r="T8" s="36" t="s">
        <v>247</v>
      </c>
      <c r="U8" s="10" t="s">
        <v>30</v>
      </c>
      <c r="V8" s="36" t="s">
        <v>31</v>
      </c>
      <c r="W8" s="10" t="s">
        <v>28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54" x14ac:dyDescent="0.2">
      <c r="B9" s="32" t="str">
        <f>'Deal List'!B7</f>
        <v>Priority</v>
      </c>
      <c r="C9" s="32" t="s">
        <v>128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1:54" x14ac:dyDescent="0.2">
      <c r="A10" s="12"/>
      <c r="B10" s="37" t="s">
        <v>249</v>
      </c>
      <c r="C10" t="s">
        <v>32</v>
      </c>
      <c r="D10" s="13" t="s">
        <v>33</v>
      </c>
      <c r="E10" s="49" t="s">
        <v>34</v>
      </c>
      <c r="F10" s="49" t="s">
        <v>35</v>
      </c>
      <c r="G10" s="50" t="s">
        <v>36</v>
      </c>
      <c r="H10" s="49" t="s">
        <v>37</v>
      </c>
      <c r="I10" s="49"/>
      <c r="J10" s="49" t="s">
        <v>38</v>
      </c>
      <c r="K10" s="49" t="s">
        <v>39</v>
      </c>
      <c r="L10" s="75" t="s">
        <v>40</v>
      </c>
      <c r="M10" s="16" t="s">
        <v>40</v>
      </c>
      <c r="N10" s="27" t="s">
        <v>40</v>
      </c>
      <c r="O10" s="16" t="s">
        <v>40</v>
      </c>
      <c r="P10" s="16" t="s">
        <v>40</v>
      </c>
      <c r="Q10" s="75" t="s">
        <v>41</v>
      </c>
      <c r="R10" s="77">
        <f t="shared" ref="R10:R16" si="0">IF(L10="X",1,0)</f>
        <v>1</v>
      </c>
      <c r="S10" s="74" t="s">
        <v>40</v>
      </c>
      <c r="T10" s="74" t="s">
        <v>40</v>
      </c>
      <c r="U10" s="76" t="s">
        <v>41</v>
      </c>
      <c r="V10" s="56"/>
      <c r="W10" s="48">
        <f t="shared" ref="W10:W16" si="1">(IF(L10="x",1,0)+IF(M10="x",1,0)+IF(N10="x",1,0)+IF(O10="x",1,0)+IF(P10="x",1,0)+IF(Q10="x",1,0)+IF(M10="na",1,0)+IF(P10="na",1,0)+IF(Q10="na",1,0)+IF(S10="x",1,0)+IF(T10="x",1,0)+IF(U10="x",1,0)+IF(U10="na",1,0)+IF(V10="x",1,0))/10</f>
        <v>0.9</v>
      </c>
    </row>
    <row r="11" spans="1:54" x14ac:dyDescent="0.2">
      <c r="A11" s="12"/>
      <c r="B11" s="47" t="s">
        <v>48</v>
      </c>
      <c r="C11" t="s">
        <v>42</v>
      </c>
      <c r="D11" s="52"/>
      <c r="E11" s="49" t="s">
        <v>49</v>
      </c>
      <c r="F11" s="49" t="s">
        <v>50</v>
      </c>
      <c r="G11" s="50" t="s">
        <v>36</v>
      </c>
      <c r="H11" s="49" t="s">
        <v>51</v>
      </c>
      <c r="I11" s="49"/>
      <c r="J11" s="49" t="s">
        <v>47</v>
      </c>
      <c r="K11" s="49"/>
      <c r="L11" s="75" t="s">
        <v>40</v>
      </c>
      <c r="M11" s="75" t="s">
        <v>40</v>
      </c>
      <c r="N11" s="75" t="s">
        <v>40</v>
      </c>
      <c r="O11" s="75" t="s">
        <v>40</v>
      </c>
      <c r="P11" s="75" t="s">
        <v>40</v>
      </c>
      <c r="Q11" s="75" t="s">
        <v>41</v>
      </c>
      <c r="R11" s="77">
        <f t="shared" si="0"/>
        <v>1</v>
      </c>
      <c r="S11" s="75" t="s">
        <v>40</v>
      </c>
      <c r="T11" s="27" t="s">
        <v>40</v>
      </c>
      <c r="U11" s="75" t="s">
        <v>41</v>
      </c>
      <c r="V11" s="60"/>
      <c r="W11" s="48">
        <f t="shared" si="1"/>
        <v>0.9</v>
      </c>
    </row>
    <row r="12" spans="1:54" x14ac:dyDescent="0.2">
      <c r="A12" s="12"/>
      <c r="B12" s="3" t="s">
        <v>129</v>
      </c>
      <c r="C12" t="s">
        <v>42</v>
      </c>
      <c r="D12" t="s">
        <v>275</v>
      </c>
      <c r="E12" s="14" t="s">
        <v>130</v>
      </c>
      <c r="F12" s="14" t="s">
        <v>117</v>
      </c>
      <c r="G12" s="15" t="s">
        <v>45</v>
      </c>
      <c r="H12" s="14" t="s">
        <v>37</v>
      </c>
      <c r="I12" s="14" t="s">
        <v>69</v>
      </c>
      <c r="J12" s="14"/>
      <c r="K12" s="14" t="s">
        <v>59</v>
      </c>
      <c r="L12" s="14" t="s">
        <v>40</v>
      </c>
      <c r="M12" s="14" t="s">
        <v>40</v>
      </c>
      <c r="N12" s="14" t="s">
        <v>40</v>
      </c>
      <c r="O12" s="14" t="s">
        <v>40</v>
      </c>
      <c r="P12" s="14" t="s">
        <v>40</v>
      </c>
      <c r="Q12" s="17" t="s">
        <v>41</v>
      </c>
      <c r="R12" s="12">
        <f t="shared" si="0"/>
        <v>1</v>
      </c>
      <c r="S12" s="74" t="s">
        <v>40</v>
      </c>
      <c r="T12" s="74" t="s">
        <v>40</v>
      </c>
      <c r="U12" s="19" t="s">
        <v>40</v>
      </c>
      <c r="V12" s="14"/>
      <c r="W12" s="48">
        <f t="shared" si="1"/>
        <v>0.9</v>
      </c>
    </row>
    <row r="13" spans="1:54" x14ac:dyDescent="0.2">
      <c r="A13" s="12"/>
      <c r="B13" s="3" t="s">
        <v>132</v>
      </c>
      <c r="C13" t="s">
        <v>42</v>
      </c>
      <c r="E13" s="14" t="s">
        <v>66</v>
      </c>
      <c r="F13" s="14" t="s">
        <v>133</v>
      </c>
      <c r="G13" s="15" t="s">
        <v>76</v>
      </c>
      <c r="H13" s="14" t="s">
        <v>134</v>
      </c>
      <c r="I13" s="14"/>
      <c r="J13" s="14"/>
      <c r="K13" s="14" t="s">
        <v>59</v>
      </c>
      <c r="L13" s="17" t="s">
        <v>40</v>
      </c>
      <c r="M13" s="17" t="s">
        <v>41</v>
      </c>
      <c r="N13" s="17" t="s">
        <v>40</v>
      </c>
      <c r="O13" s="17" t="s">
        <v>40</v>
      </c>
      <c r="P13" s="17" t="s">
        <v>40</v>
      </c>
      <c r="Q13" s="14" t="s">
        <v>41</v>
      </c>
      <c r="R13" s="12">
        <f t="shared" si="0"/>
        <v>1</v>
      </c>
      <c r="S13" s="74" t="s">
        <v>40</v>
      </c>
      <c r="T13" s="74" t="s">
        <v>40</v>
      </c>
      <c r="U13" s="19" t="s">
        <v>41</v>
      </c>
      <c r="V13" s="14"/>
      <c r="W13" s="48">
        <f t="shared" si="1"/>
        <v>0.9</v>
      </c>
    </row>
    <row r="14" spans="1:54" x14ac:dyDescent="0.2">
      <c r="A14" s="12"/>
      <c r="B14" s="3" t="s">
        <v>83</v>
      </c>
      <c r="C14" t="s">
        <v>255</v>
      </c>
      <c r="D14" s="13" t="s">
        <v>84</v>
      </c>
      <c r="E14" s="49" t="s">
        <v>54</v>
      </c>
      <c r="F14" s="49" t="s">
        <v>85</v>
      </c>
      <c r="G14" s="50" t="s">
        <v>36</v>
      </c>
      <c r="H14" s="49" t="s">
        <v>57</v>
      </c>
      <c r="I14" s="49" t="s">
        <v>86</v>
      </c>
      <c r="J14" s="49" t="s">
        <v>87</v>
      </c>
      <c r="K14" s="49" t="s">
        <v>59</v>
      </c>
      <c r="L14" s="17" t="s">
        <v>40</v>
      </c>
      <c r="M14" s="17" t="s">
        <v>40</v>
      </c>
      <c r="N14" s="14" t="s">
        <v>40</v>
      </c>
      <c r="O14" s="14" t="s">
        <v>40</v>
      </c>
      <c r="P14" s="14" t="s">
        <v>40</v>
      </c>
      <c r="Q14" s="14" t="s">
        <v>41</v>
      </c>
      <c r="R14" s="12">
        <f t="shared" si="0"/>
        <v>1</v>
      </c>
      <c r="S14" s="74" t="s">
        <v>40</v>
      </c>
      <c r="T14" s="74" t="s">
        <v>40</v>
      </c>
      <c r="U14" s="19" t="s">
        <v>40</v>
      </c>
      <c r="V14" s="56"/>
      <c r="W14" s="48">
        <f t="shared" si="1"/>
        <v>0.9</v>
      </c>
    </row>
    <row r="15" spans="1:54" x14ac:dyDescent="0.2">
      <c r="A15" s="30"/>
      <c r="B15" s="3" t="s">
        <v>287</v>
      </c>
      <c r="C15" t="s">
        <v>42</v>
      </c>
      <c r="D15" s="13" t="s">
        <v>90</v>
      </c>
      <c r="E15" s="49" t="s">
        <v>62</v>
      </c>
      <c r="F15" s="49" t="s">
        <v>91</v>
      </c>
      <c r="G15" s="50" t="s">
        <v>45</v>
      </c>
      <c r="H15" s="49" t="s">
        <v>92</v>
      </c>
      <c r="I15" s="49" t="s">
        <v>86</v>
      </c>
      <c r="J15" s="49" t="s">
        <v>87</v>
      </c>
      <c r="K15" s="49" t="s">
        <v>93</v>
      </c>
      <c r="L15" s="75" t="s">
        <v>40</v>
      </c>
      <c r="M15" s="75" t="s">
        <v>40</v>
      </c>
      <c r="N15" s="75" t="s">
        <v>40</v>
      </c>
      <c r="O15" s="75" t="s">
        <v>40</v>
      </c>
      <c r="P15" s="75" t="s">
        <v>40</v>
      </c>
      <c r="Q15" s="75" t="s">
        <v>40</v>
      </c>
      <c r="R15" s="77">
        <f t="shared" si="0"/>
        <v>1</v>
      </c>
      <c r="S15" s="74" t="s">
        <v>40</v>
      </c>
      <c r="T15" s="74"/>
      <c r="U15" s="76" t="s">
        <v>40</v>
      </c>
      <c r="V15" s="56"/>
      <c r="W15" s="48">
        <f t="shared" si="1"/>
        <v>0.8</v>
      </c>
    </row>
    <row r="16" spans="1:54" x14ac:dyDescent="0.2">
      <c r="A16" s="30"/>
      <c r="B16" s="130" t="s">
        <v>251</v>
      </c>
      <c r="C16" t="s">
        <v>42</v>
      </c>
      <c r="D16" s="13" t="s">
        <v>248</v>
      </c>
      <c r="E16" s="49" t="s">
        <v>80</v>
      </c>
      <c r="F16" s="49" t="s">
        <v>94</v>
      </c>
      <c r="G16" s="50" t="s">
        <v>36</v>
      </c>
      <c r="H16" s="49" t="s">
        <v>51</v>
      </c>
      <c r="I16" s="49" t="s">
        <v>95</v>
      </c>
      <c r="J16" s="49" t="s">
        <v>96</v>
      </c>
      <c r="K16" s="49" t="s">
        <v>39</v>
      </c>
      <c r="L16" s="75" t="s">
        <v>40</v>
      </c>
      <c r="M16" s="75" t="s">
        <v>40</v>
      </c>
      <c r="N16" s="75" t="s">
        <v>40</v>
      </c>
      <c r="O16" s="75" t="s">
        <v>40</v>
      </c>
      <c r="P16" s="75" t="s">
        <v>40</v>
      </c>
      <c r="Q16" s="75" t="s">
        <v>40</v>
      </c>
      <c r="R16" s="77">
        <f t="shared" si="0"/>
        <v>1</v>
      </c>
      <c r="S16" s="74" t="s">
        <v>40</v>
      </c>
      <c r="T16" s="74"/>
      <c r="U16" s="76" t="s">
        <v>40</v>
      </c>
      <c r="V16" s="56"/>
      <c r="W16" s="48">
        <f t="shared" si="1"/>
        <v>0.8</v>
      </c>
    </row>
    <row r="17" spans="1:23" x14ac:dyDescent="0.2">
      <c r="A17" s="30"/>
      <c r="B17" s="3" t="s">
        <v>149</v>
      </c>
      <c r="L17" s="75" t="s">
        <v>40</v>
      </c>
      <c r="M17" s="75" t="s">
        <v>40</v>
      </c>
      <c r="N17" s="75" t="s">
        <v>40</v>
      </c>
      <c r="O17" s="75" t="s">
        <v>40</v>
      </c>
      <c r="P17" s="75" t="s">
        <v>40</v>
      </c>
      <c r="Q17" s="27" t="s">
        <v>41</v>
      </c>
      <c r="S17" s="74" t="s">
        <v>40</v>
      </c>
      <c r="U17" s="76" t="s">
        <v>40</v>
      </c>
      <c r="W17" s="48">
        <f>(IF(L17="x",1,0)+IF(M17="x",1,0)+IF(N17="x",1,0)+IF(O17="x",1,0)+IF(P17="x",1,0)+IF(Q17="x",1,0)+IF(M17="na",1,0)+IF(P17="na",1,0)+IF(Q17="na",1,0)+IF(S17="x",1,0)+IF(T17="x",1,0)+IF(T17="NA",1,0) +IF(U17="x",1,0)+IF(U17="na",1,0)+IF(V17="x",1,0))/10</f>
        <v>0.8</v>
      </c>
    </row>
    <row r="18" spans="1:23" x14ac:dyDescent="0.2">
      <c r="A18" s="30"/>
      <c r="B18" s="4" t="s">
        <v>252</v>
      </c>
      <c r="C18" t="s">
        <v>42</v>
      </c>
      <c r="D18" s="13" t="s">
        <v>90</v>
      </c>
      <c r="E18" s="49" t="s">
        <v>97</v>
      </c>
      <c r="F18" s="49" t="s">
        <v>98</v>
      </c>
      <c r="G18" s="50" t="s">
        <v>99</v>
      </c>
      <c r="H18" s="49"/>
      <c r="I18" s="49" t="s">
        <v>46</v>
      </c>
      <c r="J18" s="49" t="s">
        <v>87</v>
      </c>
      <c r="K18" s="49" t="s">
        <v>39</v>
      </c>
      <c r="L18" s="75" t="s">
        <v>40</v>
      </c>
      <c r="M18" s="75" t="s">
        <v>40</v>
      </c>
      <c r="N18" s="75" t="s">
        <v>40</v>
      </c>
      <c r="O18" s="75" t="s">
        <v>40</v>
      </c>
      <c r="P18" s="75" t="s">
        <v>40</v>
      </c>
      <c r="Q18" s="75" t="s">
        <v>40</v>
      </c>
      <c r="R18" s="77">
        <f>IF(L18="X",1,0)</f>
        <v>1</v>
      </c>
      <c r="S18" s="74" t="s">
        <v>40</v>
      </c>
      <c r="T18" s="74" t="s">
        <v>41</v>
      </c>
      <c r="U18" s="76" t="s">
        <v>40</v>
      </c>
      <c r="V18" s="56"/>
      <c r="W18" s="48">
        <f>(IF(L18="x",1,0)+IF(M18="x",1,0)+IF(N18="x",1,0)+IF(O18="x",1,0)+IF(P18="x",1,0)+IF(Q18="x",1,0)+IF(M18="na",1,0)+IF(P18="na",1,0)+IF(Q18="na",1,0)+IF(S18="x",1,0)+IF(T18="x",1,0)+IF(T18="NA",1,0) +IF(U18="x",1,0)+IF(U18="na",1,0)+IF(V18="x",1,0))/10</f>
        <v>0.9</v>
      </c>
    </row>
    <row r="19" spans="1:23" x14ac:dyDescent="0.2">
      <c r="A19" s="12"/>
      <c r="B19" s="3" t="s">
        <v>100</v>
      </c>
      <c r="D19" s="14"/>
      <c r="E19" s="14"/>
      <c r="F19" s="14"/>
      <c r="G19" s="15"/>
      <c r="H19" s="14"/>
      <c r="I19" s="14"/>
      <c r="J19" s="14"/>
      <c r="K19" s="14"/>
      <c r="L19" s="75" t="s">
        <v>40</v>
      </c>
      <c r="M19" s="75" t="s">
        <v>40</v>
      </c>
      <c r="N19" s="75" t="s">
        <v>40</v>
      </c>
      <c r="O19" s="75" t="s">
        <v>40</v>
      </c>
      <c r="P19" s="75" t="s">
        <v>40</v>
      </c>
      <c r="Q19" s="75" t="s">
        <v>40</v>
      </c>
      <c r="R19" s="12"/>
      <c r="S19" s="74" t="s">
        <v>40</v>
      </c>
      <c r="T19" s="74" t="s">
        <v>40</v>
      </c>
      <c r="U19" s="76" t="s">
        <v>40</v>
      </c>
      <c r="V19" s="14"/>
      <c r="W19" s="48">
        <f>(IF(L19="x",1,0)+IF(M19="x",1,0)+IF(N19="x",1,0)+IF(O19="x",1,0)+IF(P19="x",1,0)+IF(Q19="x",1,0)+IF(M19="na",1,0)+IF(P19="na",1,0)+IF(Q19="na",1,0)+IF(S19="x",1,0)+IF(T19="x",1,0)+IF(T19="NA",1,0) +IF(U19="x",1,0)+IF(U19="na",1,0)+IF(V19="x",1,0))/10</f>
        <v>0.9</v>
      </c>
    </row>
    <row r="20" spans="1:23" x14ac:dyDescent="0.2">
      <c r="A20" s="12"/>
      <c r="B20" s="25"/>
      <c r="C20" s="24"/>
      <c r="D20" s="13"/>
      <c r="E20" s="13"/>
      <c r="F20" s="13"/>
      <c r="G20" s="53"/>
      <c r="H20" s="13"/>
      <c r="I20" s="13"/>
      <c r="J20" s="49"/>
      <c r="K20" s="49"/>
      <c r="L20" s="75"/>
      <c r="M20" s="27"/>
      <c r="N20" s="27"/>
      <c r="O20" s="75"/>
      <c r="P20" s="27"/>
      <c r="Q20" s="27"/>
      <c r="R20" s="77"/>
      <c r="S20" s="74"/>
      <c r="T20" s="74"/>
      <c r="U20" s="74"/>
      <c r="V20" s="23"/>
      <c r="W20" s="48"/>
    </row>
    <row r="21" spans="1:23" x14ac:dyDescent="0.2">
      <c r="A21" s="12"/>
      <c r="B21" s="3"/>
      <c r="D21" s="13"/>
      <c r="E21" s="49"/>
      <c r="F21" s="49"/>
      <c r="G21" s="50"/>
      <c r="H21" s="49"/>
      <c r="I21" s="49"/>
      <c r="J21" s="49"/>
      <c r="K21" s="49"/>
      <c r="L21" s="14"/>
      <c r="M21" s="14"/>
      <c r="N21" s="14"/>
      <c r="O21" s="14"/>
      <c r="P21" s="14"/>
      <c r="Q21" s="14"/>
      <c r="R21" s="12"/>
      <c r="S21" s="74"/>
      <c r="T21" s="74"/>
      <c r="U21" s="19"/>
      <c r="V21" s="56"/>
      <c r="W21" s="48"/>
    </row>
    <row r="22" spans="1:23" x14ac:dyDescent="0.2">
      <c r="A22" s="12"/>
      <c r="B22" s="3" t="s">
        <v>250</v>
      </c>
      <c r="C22" s="20" t="s">
        <v>128</v>
      </c>
      <c r="D22" s="13" t="s">
        <v>274</v>
      </c>
      <c r="E22" s="51" t="s">
        <v>43</v>
      </c>
      <c r="F22" s="49" t="s">
        <v>44</v>
      </c>
      <c r="G22" s="50" t="s">
        <v>45</v>
      </c>
      <c r="H22" s="49"/>
      <c r="I22" s="49" t="s">
        <v>46</v>
      </c>
      <c r="J22" s="49" t="s">
        <v>47</v>
      </c>
      <c r="K22" s="49" t="s">
        <v>39</v>
      </c>
      <c r="L22" s="16" t="s">
        <v>40</v>
      </c>
      <c r="M22" s="5" t="s">
        <v>41</v>
      </c>
      <c r="N22" s="17" t="s">
        <v>40</v>
      </c>
      <c r="O22" s="16" t="s">
        <v>40</v>
      </c>
      <c r="P22" s="16" t="s">
        <v>40</v>
      </c>
      <c r="Q22" s="21" t="s">
        <v>41</v>
      </c>
      <c r="R22" s="12">
        <f t="shared" ref="R22:R43" si="2">IF(L22="X",1,0)</f>
        <v>1</v>
      </c>
      <c r="S22" s="74" t="s">
        <v>40</v>
      </c>
      <c r="T22" s="74" t="s">
        <v>40</v>
      </c>
      <c r="U22" s="19" t="s">
        <v>40</v>
      </c>
      <c r="V22" s="23"/>
      <c r="W22" s="48">
        <f>(IF(L22="x",1,0)+IF(M22="x",1,0)+IF(N22="x",1,0)+IF(O22="x",1,0)+IF(P22="x",1,0)+IF(Q22="x",1,0)+IF(M22="na",1,0)+IF(P22="na",1,0)+IF(Q22="na",1,0)+IF(S22="x",1,0)+IF(T22="x",1,0)+IF(U22="x",1,0)+IF(U22="na",1,0)+IF(V22="x",1,0))/10</f>
        <v>0.9</v>
      </c>
    </row>
    <row r="23" spans="1:23" x14ac:dyDescent="0.2">
      <c r="A23" s="12"/>
      <c r="B23" s="47" t="s">
        <v>107</v>
      </c>
      <c r="C23" t="s">
        <v>42</v>
      </c>
      <c r="E23" s="14" t="s">
        <v>108</v>
      </c>
      <c r="F23" s="14" t="s">
        <v>109</v>
      </c>
      <c r="G23" s="15" t="s">
        <v>45</v>
      </c>
      <c r="H23" s="14"/>
      <c r="I23" s="14" t="s">
        <v>110</v>
      </c>
      <c r="J23" s="14"/>
      <c r="K23" s="14"/>
      <c r="L23" s="16" t="s">
        <v>40</v>
      </c>
      <c r="M23" s="17" t="s">
        <v>40</v>
      </c>
      <c r="N23" s="17" t="s">
        <v>40</v>
      </c>
      <c r="O23" s="16" t="s">
        <v>40</v>
      </c>
      <c r="P23" s="16" t="s">
        <v>40</v>
      </c>
      <c r="Q23" s="21" t="s">
        <v>41</v>
      </c>
      <c r="R23" s="12">
        <f t="shared" si="2"/>
        <v>1</v>
      </c>
      <c r="S23" s="76" t="s">
        <v>40</v>
      </c>
      <c r="T23" s="76" t="s">
        <v>40</v>
      </c>
      <c r="U23" s="14" t="s">
        <v>41</v>
      </c>
      <c r="V23" s="14"/>
      <c r="W23" s="48">
        <f>(IF(L23="x",1,0)+IF(M23="x",1,0)+IF(N23="x",1,0)+IF(O23="x",1,0)+IF(P23="x",1,0)+IF(Q23="x",1,0)+IF(M23="na",1,0)+IF(P23="na",1,0)+IF(Q23="na",1,0)+IF(S23="x",1,0)+IF(T23="x",1,0)+IF(U23="x",1,0)+IF(U23="na",1,0)+IF(V23="x",1,0))/10</f>
        <v>0.9</v>
      </c>
    </row>
    <row r="24" spans="1:23" x14ac:dyDescent="0.2">
      <c r="A24" s="12"/>
      <c r="B24" s="3" t="s">
        <v>52</v>
      </c>
      <c r="C24" t="s">
        <v>42</v>
      </c>
      <c r="D24" s="13" t="s">
        <v>53</v>
      </c>
      <c r="E24" s="49" t="s">
        <v>54</v>
      </c>
      <c r="F24" s="49" t="s">
        <v>55</v>
      </c>
      <c r="G24" s="50" t="s">
        <v>56</v>
      </c>
      <c r="H24" s="49" t="s">
        <v>57</v>
      </c>
      <c r="I24" s="49" t="s">
        <v>58</v>
      </c>
      <c r="J24" s="49" t="s">
        <v>38</v>
      </c>
      <c r="K24" s="49" t="s">
        <v>59</v>
      </c>
      <c r="L24" s="16" t="s">
        <v>40</v>
      </c>
      <c r="M24" s="5" t="s">
        <v>41</v>
      </c>
      <c r="N24" s="17" t="s">
        <v>40</v>
      </c>
      <c r="O24" s="16" t="s">
        <v>40</v>
      </c>
      <c r="P24" s="16" t="s">
        <v>40</v>
      </c>
      <c r="Q24" s="21" t="s">
        <v>41</v>
      </c>
      <c r="R24" s="12">
        <f t="shared" si="2"/>
        <v>1</v>
      </c>
      <c r="S24" s="74" t="s">
        <v>40</v>
      </c>
      <c r="T24" s="74" t="s">
        <v>40</v>
      </c>
      <c r="U24" s="19" t="s">
        <v>41</v>
      </c>
      <c r="V24" s="56"/>
      <c r="W24" s="48">
        <f t="shared" ref="W24:W34" si="3">(IF(L24="x",1,0)+IF(M24="x",1,0)+IF(N24="x",1,0)+IF(O24="x",1,0)+IF(P24="x",1,0)+IF(Q24="x",1,0)+IF(M24="na",1,0)+IF(P24="na",1,0)+IF(Q24="na",1,0)+IF(S24="x",1,0)+IF(T24="x",1,0)+IF(U24="x",1,0)+IF(U24="na",1,0)+IF(V24="x",1,0))/10</f>
        <v>0.9</v>
      </c>
    </row>
    <row r="25" spans="1:23" x14ac:dyDescent="0.2">
      <c r="A25" s="12"/>
      <c r="B25" s="3" t="s">
        <v>111</v>
      </c>
      <c r="C25" t="s">
        <v>32</v>
      </c>
      <c r="E25" s="14" t="s">
        <v>34</v>
      </c>
      <c r="F25" s="14" t="s">
        <v>112</v>
      </c>
      <c r="G25" s="15" t="s">
        <v>76</v>
      </c>
      <c r="H25" s="14" t="s">
        <v>113</v>
      </c>
      <c r="I25" s="14"/>
      <c r="J25" s="14"/>
      <c r="K25" s="14"/>
      <c r="L25" s="14" t="s">
        <v>40</v>
      </c>
      <c r="M25" s="14" t="s">
        <v>41</v>
      </c>
      <c r="N25" s="14" t="s">
        <v>40</v>
      </c>
      <c r="O25" s="14" t="s">
        <v>40</v>
      </c>
      <c r="P25" s="14" t="s">
        <v>40</v>
      </c>
      <c r="Q25" s="14" t="s">
        <v>41</v>
      </c>
      <c r="R25" s="12">
        <f t="shared" si="2"/>
        <v>1</v>
      </c>
      <c r="S25" s="74" t="s">
        <v>40</v>
      </c>
      <c r="T25" s="74"/>
      <c r="U25" s="19" t="s">
        <v>41</v>
      </c>
      <c r="V25" s="16"/>
      <c r="W25" s="48">
        <f>(IF(L25="x",1,0)+IF(M25="x",1,0)+IF(N25="x",1,0)+IF(O25="x",1,0)+IF(P25="x",1,0)+IF(Q25="x",1,0)+IF(M25="na",1,0)+IF(P25="na",1,0)+IF(Q25="na",1,0)+IF(S25="x",1,0)+IF(T25="x",1,0)+IF(U25="x",1,0)+IF(U25="na",1,0)+IF(V25="x",1,0))/10</f>
        <v>0.8</v>
      </c>
    </row>
    <row r="26" spans="1:23" x14ac:dyDescent="0.2">
      <c r="A26" s="12"/>
      <c r="B26" s="3" t="s">
        <v>60</v>
      </c>
      <c r="C26" t="s">
        <v>42</v>
      </c>
      <c r="D26" s="13" t="s">
        <v>61</v>
      </c>
      <c r="E26" s="49" t="s">
        <v>62</v>
      </c>
      <c r="F26" s="49" t="s">
        <v>63</v>
      </c>
      <c r="G26" s="50" t="s">
        <v>36</v>
      </c>
      <c r="H26" s="49" t="s">
        <v>57</v>
      </c>
      <c r="I26" s="49"/>
      <c r="J26" s="49" t="s">
        <v>47</v>
      </c>
      <c r="K26" s="49" t="s">
        <v>39</v>
      </c>
      <c r="L26" s="14" t="s">
        <v>40</v>
      </c>
      <c r="M26" s="14" t="s">
        <v>40</v>
      </c>
      <c r="N26" s="14" t="s">
        <v>40</v>
      </c>
      <c r="O26" s="14" t="s">
        <v>40</v>
      </c>
      <c r="P26" s="14" t="s">
        <v>40</v>
      </c>
      <c r="Q26" s="14" t="s">
        <v>41</v>
      </c>
      <c r="R26" s="12">
        <f>IF(L26="X",1,0)</f>
        <v>1</v>
      </c>
      <c r="S26" s="76" t="s">
        <v>40</v>
      </c>
      <c r="T26" s="74" t="s">
        <v>40</v>
      </c>
      <c r="U26" s="14" t="s">
        <v>40</v>
      </c>
      <c r="V26" s="57"/>
      <c r="W26" s="48">
        <f>(IF(L26="x",1,0)+IF(M26="x",1,0)+IF(N26="x",1,0)+IF(O26="x",1,0)+IF(P26="x",1,0)+IF(Q26="x",1,0)+IF(M26="na",1,0)+IF(P26="na",1,0)+IF(Q26="na",1,0)+IF(S26="x",1,0)+IF(T26="x",1,0)+IF(U26="x",1,0)+IF(U26="na",1,0)+IF(V26="x",1,0))/10</f>
        <v>0.9</v>
      </c>
    </row>
    <row r="27" spans="1:23" x14ac:dyDescent="0.2">
      <c r="A27" s="12"/>
      <c r="B27" s="3" t="s">
        <v>114</v>
      </c>
      <c r="C27" t="s">
        <v>42</v>
      </c>
      <c r="D27" t="s">
        <v>115</v>
      </c>
      <c r="E27" s="14" t="s">
        <v>116</v>
      </c>
      <c r="F27" s="14" t="s">
        <v>117</v>
      </c>
      <c r="G27" s="15" t="s">
        <v>45</v>
      </c>
      <c r="H27" s="14"/>
      <c r="I27" s="14" t="s">
        <v>110</v>
      </c>
      <c r="J27" s="14"/>
      <c r="K27" s="14" t="s">
        <v>39</v>
      </c>
      <c r="L27" s="14" t="s">
        <v>40</v>
      </c>
      <c r="M27" s="14" t="s">
        <v>40</v>
      </c>
      <c r="N27" s="14" t="s">
        <v>40</v>
      </c>
      <c r="O27" s="14" t="s">
        <v>40</v>
      </c>
      <c r="P27" s="14" t="s">
        <v>40</v>
      </c>
      <c r="Q27" s="14" t="s">
        <v>40</v>
      </c>
      <c r="R27" s="12">
        <f t="shared" si="2"/>
        <v>1</v>
      </c>
      <c r="S27" s="74" t="s">
        <v>40</v>
      </c>
      <c r="T27" s="74" t="s">
        <v>40</v>
      </c>
      <c r="U27" s="19" t="s">
        <v>40</v>
      </c>
      <c r="V27" s="14"/>
      <c r="W27" s="48">
        <f>(IF(L27="x",1,0)+IF(M27="x",1,0)+IF(N27="x",1,0)+IF(O27="x",1,0)+IF(P27="x",1,0)+IF(Q27="x",1,0)+IF(M27="na",1,0)+IF(P27="na",1,0)+IF(Q27="na",1,0)+IF(S27="x",1,0)+IF(T27="x",1,0)+IF(U27="x",1,0)+IF(U27="na",1,0)+IF(V27="x",1,0))/10</f>
        <v>0.9</v>
      </c>
    </row>
    <row r="28" spans="1:23" x14ac:dyDescent="0.2">
      <c r="A28" s="12"/>
      <c r="B28" s="3" t="s">
        <v>118</v>
      </c>
      <c r="C28" s="20" t="s">
        <v>42</v>
      </c>
      <c r="D28" s="20"/>
      <c r="E28" s="17" t="s">
        <v>119</v>
      </c>
      <c r="F28" s="14" t="s">
        <v>120</v>
      </c>
      <c r="G28" s="15" t="s">
        <v>45</v>
      </c>
      <c r="H28" s="14" t="s">
        <v>121</v>
      </c>
      <c r="I28" s="14" t="s">
        <v>46</v>
      </c>
      <c r="J28" s="14"/>
      <c r="K28" s="14" t="s">
        <v>39</v>
      </c>
      <c r="L28" s="14" t="s">
        <v>40</v>
      </c>
      <c r="M28" s="14" t="s">
        <v>40</v>
      </c>
      <c r="N28" s="14" t="s">
        <v>40</v>
      </c>
      <c r="O28" s="14" t="s">
        <v>40</v>
      </c>
      <c r="P28" s="14" t="s">
        <v>40</v>
      </c>
      <c r="Q28" s="17" t="s">
        <v>41</v>
      </c>
      <c r="R28" s="12">
        <f t="shared" si="2"/>
        <v>1</v>
      </c>
      <c r="S28" s="74" t="s">
        <v>40</v>
      </c>
      <c r="T28" s="74" t="s">
        <v>40</v>
      </c>
      <c r="U28" s="19" t="s">
        <v>41</v>
      </c>
      <c r="V28" s="14"/>
      <c r="W28" s="48">
        <f t="shared" si="3"/>
        <v>0.9</v>
      </c>
    </row>
    <row r="29" spans="1:23" x14ac:dyDescent="0.2">
      <c r="A29" s="12"/>
      <c r="B29" s="3" t="s">
        <v>122</v>
      </c>
      <c r="C29" t="s">
        <v>32</v>
      </c>
      <c r="E29" s="14"/>
      <c r="F29" s="14"/>
      <c r="G29" s="15" t="s">
        <v>36</v>
      </c>
      <c r="H29" s="14"/>
      <c r="I29" s="14"/>
      <c r="J29" s="14"/>
      <c r="K29" s="14"/>
      <c r="L29" s="14" t="s">
        <v>40</v>
      </c>
      <c r="M29" s="17" t="s">
        <v>40</v>
      </c>
      <c r="N29" s="75" t="s">
        <v>41</v>
      </c>
      <c r="O29" s="75" t="s">
        <v>40</v>
      </c>
      <c r="P29" s="75" t="s">
        <v>40</v>
      </c>
      <c r="Q29" s="75" t="s">
        <v>41</v>
      </c>
      <c r="R29" s="77">
        <f t="shared" si="2"/>
        <v>1</v>
      </c>
      <c r="S29" s="74" t="s">
        <v>40</v>
      </c>
      <c r="T29" s="74" t="s">
        <v>41</v>
      </c>
      <c r="U29" s="19" t="s">
        <v>41</v>
      </c>
      <c r="V29" s="14"/>
      <c r="W29" s="48">
        <f>(IF(L29="x",1,0)+IF(M29="x",1,0)+IF(N29="x",1,0)+IF(N29="NA",1,0)+IF(O29="x",1,0)+IF(P29="x",1,0)+IF(Q29="x",1,0)+IF(M29="na",1,0)+IF(P29="na",1,0)+IF(Q29="na",1,0)+IF(S29="x",1,0)+IF(T29="x",1,0)+IF(T29="NA",1,0)+IF(U29="x",1,0)+IF(U29="na",1,0)+IF(V29="x",1,0))/10</f>
        <v>0.9</v>
      </c>
    </row>
    <row r="30" spans="1:23" x14ac:dyDescent="0.2">
      <c r="A30" s="12"/>
      <c r="B30" s="3" t="s">
        <v>123</v>
      </c>
      <c r="C30" t="s">
        <v>32</v>
      </c>
      <c r="E30" s="17"/>
      <c r="F30" s="14" t="s">
        <v>124</v>
      </c>
      <c r="G30" s="15" t="s">
        <v>36</v>
      </c>
      <c r="H30" s="17" t="s">
        <v>125</v>
      </c>
      <c r="I30" s="14"/>
      <c r="J30" s="14"/>
      <c r="K30" s="14"/>
      <c r="L30" s="17" t="s">
        <v>40</v>
      </c>
      <c r="M30" s="14" t="s">
        <v>41</v>
      </c>
      <c r="N30" s="14" t="s">
        <v>40</v>
      </c>
      <c r="O30" s="14" t="s">
        <v>40</v>
      </c>
      <c r="P30" s="14"/>
      <c r="Q30" s="14" t="s">
        <v>41</v>
      </c>
      <c r="R30" s="12">
        <f t="shared" si="2"/>
        <v>1</v>
      </c>
      <c r="S30" s="74" t="s">
        <v>40</v>
      </c>
      <c r="T30" s="74" t="s">
        <v>40</v>
      </c>
      <c r="U30" s="19" t="s">
        <v>41</v>
      </c>
      <c r="V30" s="14"/>
      <c r="W30" s="48">
        <f t="shared" si="3"/>
        <v>0.8</v>
      </c>
    </row>
    <row r="31" spans="1:23" x14ac:dyDescent="0.2">
      <c r="A31" s="12"/>
      <c r="B31" s="47" t="s">
        <v>126</v>
      </c>
      <c r="C31" t="s">
        <v>42</v>
      </c>
      <c r="E31" s="14" t="s">
        <v>127</v>
      </c>
      <c r="F31" s="14"/>
      <c r="G31" s="15" t="s">
        <v>76</v>
      </c>
      <c r="H31" s="17" t="s">
        <v>128</v>
      </c>
      <c r="I31" s="14" t="s">
        <v>86</v>
      </c>
      <c r="J31" s="14"/>
      <c r="K31" s="14" t="s">
        <v>59</v>
      </c>
      <c r="L31" s="17" t="s">
        <v>40</v>
      </c>
      <c r="M31" s="17" t="s">
        <v>40</v>
      </c>
      <c r="N31" s="17" t="s">
        <v>40</v>
      </c>
      <c r="O31" s="17" t="s">
        <v>40</v>
      </c>
      <c r="P31" s="17" t="s">
        <v>40</v>
      </c>
      <c r="Q31" s="14" t="s">
        <v>40</v>
      </c>
      <c r="R31" s="12">
        <f t="shared" si="2"/>
        <v>1</v>
      </c>
      <c r="S31" s="76" t="s">
        <v>40</v>
      </c>
      <c r="T31" s="76" t="s">
        <v>40</v>
      </c>
      <c r="U31" s="14" t="s">
        <v>41</v>
      </c>
      <c r="V31" s="14"/>
      <c r="W31" s="48">
        <f t="shared" si="3"/>
        <v>0.9</v>
      </c>
    </row>
    <row r="32" spans="1:23" x14ac:dyDescent="0.2">
      <c r="A32" s="12"/>
      <c r="B32" s="3" t="s">
        <v>131</v>
      </c>
      <c r="C32" t="s">
        <v>42</v>
      </c>
      <c r="E32" s="49" t="s">
        <v>54</v>
      </c>
      <c r="F32" s="14" t="s">
        <v>81</v>
      </c>
      <c r="G32" s="15" t="s">
        <v>45</v>
      </c>
      <c r="H32" s="14"/>
      <c r="I32" s="14" t="s">
        <v>110</v>
      </c>
      <c r="J32" s="14"/>
      <c r="K32" s="14"/>
      <c r="L32" s="14" t="s">
        <v>40</v>
      </c>
      <c r="M32" s="14" t="s">
        <v>41</v>
      </c>
      <c r="N32" s="14" t="s">
        <v>40</v>
      </c>
      <c r="O32" s="14" t="s">
        <v>40</v>
      </c>
      <c r="P32" s="14" t="s">
        <v>40</v>
      </c>
      <c r="Q32" s="14" t="s">
        <v>41</v>
      </c>
      <c r="R32" s="12">
        <f t="shared" si="2"/>
        <v>1</v>
      </c>
      <c r="S32" s="74" t="s">
        <v>40</v>
      </c>
      <c r="T32" s="74" t="s">
        <v>40</v>
      </c>
      <c r="U32" s="19" t="s">
        <v>41</v>
      </c>
      <c r="V32" s="16"/>
      <c r="W32" s="48">
        <f t="shared" si="3"/>
        <v>0.9</v>
      </c>
    </row>
    <row r="33" spans="1:23" x14ac:dyDescent="0.2">
      <c r="A33" s="30"/>
      <c r="B33" s="3" t="s">
        <v>64</v>
      </c>
      <c r="C33" t="s">
        <v>42</v>
      </c>
      <c r="D33" s="13" t="s">
        <v>65</v>
      </c>
      <c r="E33" s="49" t="s">
        <v>66</v>
      </c>
      <c r="F33" s="49" t="s">
        <v>67</v>
      </c>
      <c r="G33" s="50" t="s">
        <v>36</v>
      </c>
      <c r="H33" s="49" t="s">
        <v>68</v>
      </c>
      <c r="I33" s="49" t="s">
        <v>69</v>
      </c>
      <c r="J33" s="49" t="s">
        <v>38</v>
      </c>
      <c r="K33" s="49" t="s">
        <v>59</v>
      </c>
      <c r="L33" s="14" t="s">
        <v>40</v>
      </c>
      <c r="M33" s="14" t="s">
        <v>41</v>
      </c>
      <c r="N33" s="14" t="s">
        <v>40</v>
      </c>
      <c r="O33" s="14" t="s">
        <v>40</v>
      </c>
      <c r="P33" s="14" t="s">
        <v>40</v>
      </c>
      <c r="Q33" s="14" t="s">
        <v>41</v>
      </c>
      <c r="R33" s="12">
        <f t="shared" ref="R33:R44" si="4">IF(L33="X",1,0)</f>
        <v>1</v>
      </c>
      <c r="S33" s="74" t="s">
        <v>40</v>
      </c>
      <c r="T33" s="74" t="s">
        <v>40</v>
      </c>
      <c r="U33" s="19" t="s">
        <v>40</v>
      </c>
      <c r="V33" s="56"/>
      <c r="W33" s="48">
        <f t="shared" si="3"/>
        <v>0.9</v>
      </c>
    </row>
    <row r="34" spans="1:23" x14ac:dyDescent="0.2">
      <c r="A34" s="30"/>
      <c r="B34" s="47" t="s">
        <v>70</v>
      </c>
      <c r="C34" t="s">
        <v>263</v>
      </c>
      <c r="D34" s="49" t="s">
        <v>71</v>
      </c>
      <c r="E34" s="49" t="s">
        <v>62</v>
      </c>
      <c r="F34" s="49" t="s">
        <v>72</v>
      </c>
      <c r="G34" s="50" t="s">
        <v>45</v>
      </c>
      <c r="H34" s="49"/>
      <c r="I34" s="49" t="s">
        <v>73</v>
      </c>
      <c r="J34" s="49" t="s">
        <v>253</v>
      </c>
      <c r="K34" s="49" t="s">
        <v>39</v>
      </c>
      <c r="L34" s="17" t="s">
        <v>40</v>
      </c>
      <c r="M34" s="17" t="s">
        <v>40</v>
      </c>
      <c r="N34" s="17" t="s">
        <v>40</v>
      </c>
      <c r="O34" s="17" t="s">
        <v>40</v>
      </c>
      <c r="P34" s="14" t="s">
        <v>40</v>
      </c>
      <c r="Q34" s="14" t="s">
        <v>41</v>
      </c>
      <c r="R34" s="12">
        <f t="shared" si="4"/>
        <v>1</v>
      </c>
      <c r="S34" s="76" t="s">
        <v>40</v>
      </c>
      <c r="T34" s="74" t="s">
        <v>40</v>
      </c>
      <c r="U34" s="14" t="s">
        <v>41</v>
      </c>
      <c r="V34" s="57"/>
      <c r="W34" s="48">
        <f t="shared" si="3"/>
        <v>0.9</v>
      </c>
    </row>
    <row r="35" spans="1:23" x14ac:dyDescent="0.2">
      <c r="A35" s="30"/>
      <c r="B35" s="3" t="s">
        <v>74</v>
      </c>
      <c r="C35" t="s">
        <v>42</v>
      </c>
      <c r="D35" s="13" t="s">
        <v>248</v>
      </c>
      <c r="E35" s="49" t="s">
        <v>66</v>
      </c>
      <c r="F35" s="49" t="s">
        <v>75</v>
      </c>
      <c r="G35" s="50" t="s">
        <v>76</v>
      </c>
      <c r="H35" s="49" t="s">
        <v>57</v>
      </c>
      <c r="I35" s="49" t="s">
        <v>46</v>
      </c>
      <c r="J35" s="49" t="s">
        <v>77</v>
      </c>
      <c r="K35" s="49" t="s">
        <v>39</v>
      </c>
      <c r="L35" s="14" t="s">
        <v>40</v>
      </c>
      <c r="M35" s="14" t="s">
        <v>40</v>
      </c>
      <c r="N35" s="14" t="s">
        <v>40</v>
      </c>
      <c r="O35" s="14" t="s">
        <v>40</v>
      </c>
      <c r="P35" s="14" t="s">
        <v>40</v>
      </c>
      <c r="Q35" s="14" t="s">
        <v>41</v>
      </c>
      <c r="R35" s="12">
        <f t="shared" si="4"/>
        <v>1</v>
      </c>
      <c r="S35" s="74" t="s">
        <v>40</v>
      </c>
      <c r="T35" s="74" t="s">
        <v>40</v>
      </c>
      <c r="U35" s="19" t="s">
        <v>41</v>
      </c>
      <c r="V35" s="56"/>
      <c r="W35" s="48">
        <f t="shared" ref="W35:W44" si="5">(IF(L35="x",1,0)+IF(M35="x",1,0)+IF(N35="x",1,0)+IF(O35="x",1,0)+IF(P35="x",1,0)+IF(Q35="x",1,0)+IF(M35="na",1,0)+IF(P35="na",1,0)+IF(Q35="na",1,0)+IF(S35="x",1,0)+IF(T35="x",1,0)+IF(U35="x",1,0)+IF(U35="na",1,0)+IF(V35="x",1,0))/10</f>
        <v>0.9</v>
      </c>
    </row>
    <row r="36" spans="1:23" x14ac:dyDescent="0.2">
      <c r="A36" s="30"/>
      <c r="B36" s="4" t="s">
        <v>78</v>
      </c>
      <c r="C36" t="s">
        <v>42</v>
      </c>
      <c r="D36" s="13" t="s">
        <v>79</v>
      </c>
      <c r="E36" s="49" t="s">
        <v>80</v>
      </c>
      <c r="F36" s="49" t="s">
        <v>81</v>
      </c>
      <c r="G36" s="50" t="s">
        <v>45</v>
      </c>
      <c r="H36" s="49"/>
      <c r="I36" s="49" t="s">
        <v>69</v>
      </c>
      <c r="J36" s="49" t="s">
        <v>82</v>
      </c>
      <c r="K36" s="49" t="s">
        <v>39</v>
      </c>
      <c r="L36" s="14" t="s">
        <v>40</v>
      </c>
      <c r="M36" s="14" t="s">
        <v>40</v>
      </c>
      <c r="N36" s="14" t="s">
        <v>40</v>
      </c>
      <c r="O36" s="14" t="s">
        <v>40</v>
      </c>
      <c r="P36" s="14" t="s">
        <v>40</v>
      </c>
      <c r="Q36" s="14" t="s">
        <v>40</v>
      </c>
      <c r="R36" s="12">
        <f t="shared" si="4"/>
        <v>1</v>
      </c>
      <c r="S36" s="74" t="s">
        <v>40</v>
      </c>
      <c r="T36" s="74" t="s">
        <v>40</v>
      </c>
      <c r="U36" s="19" t="s">
        <v>41</v>
      </c>
      <c r="V36" s="56"/>
      <c r="W36" s="48">
        <f t="shared" si="5"/>
        <v>0.9</v>
      </c>
    </row>
    <row r="37" spans="1:23" x14ac:dyDescent="0.2">
      <c r="A37" s="30"/>
      <c r="B37" s="3" t="s">
        <v>135</v>
      </c>
      <c r="C37" t="s">
        <v>32</v>
      </c>
      <c r="E37" s="14" t="s">
        <v>116</v>
      </c>
      <c r="F37" s="14"/>
      <c r="G37" s="15" t="s">
        <v>76</v>
      </c>
      <c r="H37" s="14" t="s">
        <v>113</v>
      </c>
      <c r="I37" s="14"/>
      <c r="J37" s="14"/>
      <c r="K37" s="14" t="s">
        <v>59</v>
      </c>
      <c r="L37" s="17" t="s">
        <v>40</v>
      </c>
      <c r="M37" s="17" t="s">
        <v>40</v>
      </c>
      <c r="N37" s="17" t="s">
        <v>40</v>
      </c>
      <c r="O37" s="17" t="s">
        <v>40</v>
      </c>
      <c r="P37" s="17" t="s">
        <v>40</v>
      </c>
      <c r="Q37" s="14" t="s">
        <v>41</v>
      </c>
      <c r="R37" s="12">
        <f t="shared" si="4"/>
        <v>1</v>
      </c>
      <c r="S37" s="75"/>
      <c r="T37" s="75"/>
      <c r="U37" s="14" t="s">
        <v>40</v>
      </c>
      <c r="V37" s="14"/>
      <c r="W37" s="48">
        <f t="shared" si="5"/>
        <v>0.7</v>
      </c>
    </row>
    <row r="38" spans="1:23" x14ac:dyDescent="0.2">
      <c r="A38" s="30"/>
      <c r="B38" s="3" t="s">
        <v>136</v>
      </c>
      <c r="C38" t="s">
        <v>42</v>
      </c>
      <c r="E38" s="14" t="s">
        <v>137</v>
      </c>
      <c r="F38" s="14" t="s">
        <v>138</v>
      </c>
      <c r="G38" s="15" t="s">
        <v>139</v>
      </c>
      <c r="H38" s="14" t="s">
        <v>57</v>
      </c>
      <c r="I38" s="14" t="s">
        <v>69</v>
      </c>
      <c r="J38" s="14"/>
      <c r="K38" s="14" t="s">
        <v>39</v>
      </c>
      <c r="L38" s="14" t="s">
        <v>40</v>
      </c>
      <c r="M38" s="14" t="s">
        <v>41</v>
      </c>
      <c r="N38" s="14" t="s">
        <v>40</v>
      </c>
      <c r="O38" s="14" t="s">
        <v>40</v>
      </c>
      <c r="P38" s="14" t="s">
        <v>40</v>
      </c>
      <c r="Q38" s="14" t="s">
        <v>40</v>
      </c>
      <c r="R38" s="12">
        <f t="shared" si="4"/>
        <v>1</v>
      </c>
      <c r="S38" s="74" t="s">
        <v>40</v>
      </c>
      <c r="T38" s="74" t="s">
        <v>40</v>
      </c>
      <c r="U38" s="19" t="s">
        <v>41</v>
      </c>
      <c r="V38" s="16"/>
      <c r="W38" s="48">
        <f t="shared" si="5"/>
        <v>0.9</v>
      </c>
    </row>
    <row r="39" spans="1:23" x14ac:dyDescent="0.2">
      <c r="A39" s="30"/>
      <c r="B39" s="3" t="s">
        <v>140</v>
      </c>
      <c r="C39" t="s">
        <v>32</v>
      </c>
      <c r="E39" s="49" t="s">
        <v>54</v>
      </c>
      <c r="F39" s="14" t="s">
        <v>142</v>
      </c>
      <c r="G39" s="15" t="s">
        <v>139</v>
      </c>
      <c r="H39" s="14" t="s">
        <v>51</v>
      </c>
      <c r="I39" s="14"/>
      <c r="J39" s="14"/>
      <c r="K39" s="14" t="s">
        <v>59</v>
      </c>
      <c r="L39" s="14" t="s">
        <v>40</v>
      </c>
      <c r="M39" s="14" t="s">
        <v>41</v>
      </c>
      <c r="N39" s="14" t="s">
        <v>40</v>
      </c>
      <c r="O39" s="14" t="s">
        <v>40</v>
      </c>
      <c r="P39" s="14" t="s">
        <v>40</v>
      </c>
      <c r="Q39" s="14" t="s">
        <v>41</v>
      </c>
      <c r="R39" s="12">
        <f t="shared" si="4"/>
        <v>1</v>
      </c>
      <c r="S39" s="74" t="s">
        <v>40</v>
      </c>
      <c r="T39" s="74" t="s">
        <v>40</v>
      </c>
      <c r="U39" s="19" t="s">
        <v>41</v>
      </c>
      <c r="V39" s="14"/>
      <c r="W39" s="48">
        <f t="shared" si="5"/>
        <v>0.9</v>
      </c>
    </row>
    <row r="40" spans="1:23" x14ac:dyDescent="0.2">
      <c r="A40" s="30"/>
      <c r="B40" s="3" t="s">
        <v>143</v>
      </c>
      <c r="C40" t="s">
        <v>42</v>
      </c>
      <c r="E40" s="14" t="s">
        <v>116</v>
      </c>
      <c r="F40" s="14" t="s">
        <v>144</v>
      </c>
      <c r="G40" s="15" t="s">
        <v>45</v>
      </c>
      <c r="H40" s="14" t="s">
        <v>92</v>
      </c>
      <c r="I40" s="14" t="s">
        <v>46</v>
      </c>
      <c r="J40" s="14"/>
      <c r="K40" s="14"/>
      <c r="L40" s="14" t="s">
        <v>40</v>
      </c>
      <c r="M40" s="14" t="s">
        <v>41</v>
      </c>
      <c r="N40" s="14" t="s">
        <v>40</v>
      </c>
      <c r="O40" s="14" t="s">
        <v>40</v>
      </c>
      <c r="P40" s="14" t="s">
        <v>40</v>
      </c>
      <c r="Q40" s="14" t="s">
        <v>41</v>
      </c>
      <c r="R40" s="12">
        <f t="shared" si="4"/>
        <v>1</v>
      </c>
      <c r="S40" s="74" t="s">
        <v>40</v>
      </c>
      <c r="T40" s="74" t="s">
        <v>40</v>
      </c>
      <c r="U40" s="19" t="s">
        <v>40</v>
      </c>
      <c r="V40" s="14"/>
      <c r="W40" s="48">
        <f t="shared" si="5"/>
        <v>0.9</v>
      </c>
    </row>
    <row r="41" spans="1:23" x14ac:dyDescent="0.2">
      <c r="A41" s="30"/>
      <c r="B41" s="3" t="s">
        <v>88</v>
      </c>
      <c r="C41" t="s">
        <v>32</v>
      </c>
      <c r="D41" s="52"/>
      <c r="E41" s="49"/>
      <c r="F41" s="49"/>
      <c r="G41" s="50"/>
      <c r="H41" s="49"/>
      <c r="I41" s="49"/>
      <c r="J41" s="49" t="s">
        <v>89</v>
      </c>
      <c r="K41" s="49"/>
      <c r="L41" s="14" t="s">
        <v>40</v>
      </c>
      <c r="M41" s="14" t="s">
        <v>40</v>
      </c>
      <c r="N41" s="14" t="s">
        <v>40</v>
      </c>
      <c r="O41" s="14"/>
      <c r="P41" s="14"/>
      <c r="Q41" s="14" t="s">
        <v>41</v>
      </c>
      <c r="R41" s="12">
        <f t="shared" si="4"/>
        <v>1</v>
      </c>
      <c r="S41" s="74"/>
      <c r="T41" s="74"/>
      <c r="U41" s="19" t="s">
        <v>41</v>
      </c>
      <c r="V41" s="56"/>
      <c r="W41" s="48">
        <f t="shared" si="5"/>
        <v>0.5</v>
      </c>
    </row>
    <row r="42" spans="1:23" x14ac:dyDescent="0.2">
      <c r="A42" s="30"/>
      <c r="B42" s="4" t="s">
        <v>145</v>
      </c>
      <c r="C42" t="s">
        <v>32</v>
      </c>
      <c r="E42" s="14" t="s">
        <v>54</v>
      </c>
      <c r="F42" s="14" t="s">
        <v>146</v>
      </c>
      <c r="G42" s="15" t="s">
        <v>45</v>
      </c>
      <c r="H42" s="14" t="s">
        <v>113</v>
      </c>
      <c r="I42" s="14"/>
      <c r="J42" s="14"/>
      <c r="K42" s="14" t="s">
        <v>59</v>
      </c>
      <c r="L42" s="14" t="s">
        <v>40</v>
      </c>
      <c r="M42" s="14" t="s">
        <v>41</v>
      </c>
      <c r="N42" s="14" t="s">
        <v>40</v>
      </c>
      <c r="O42" s="14" t="s">
        <v>40</v>
      </c>
      <c r="P42" s="14" t="s">
        <v>40</v>
      </c>
      <c r="Q42" s="14" t="s">
        <v>41</v>
      </c>
      <c r="R42" s="12">
        <f>IF(L42="X",1,0)</f>
        <v>1</v>
      </c>
      <c r="S42" s="74" t="s">
        <v>40</v>
      </c>
      <c r="T42" s="74" t="s">
        <v>40</v>
      </c>
      <c r="U42" s="19" t="s">
        <v>41</v>
      </c>
      <c r="V42" s="14"/>
      <c r="W42" s="48">
        <f t="shared" si="5"/>
        <v>0.9</v>
      </c>
    </row>
    <row r="43" spans="1:23" x14ac:dyDescent="0.2">
      <c r="A43" s="12"/>
      <c r="B43" s="3" t="s">
        <v>147</v>
      </c>
      <c r="C43" t="s">
        <v>32</v>
      </c>
      <c r="D43" s="14"/>
      <c r="E43" s="14" t="s">
        <v>80</v>
      </c>
      <c r="F43" s="14" t="s">
        <v>146</v>
      </c>
      <c r="G43" s="15" t="s">
        <v>76</v>
      </c>
      <c r="H43" s="14" t="s">
        <v>148</v>
      </c>
      <c r="I43" s="14"/>
      <c r="J43" s="14"/>
      <c r="K43" s="14" t="s">
        <v>59</v>
      </c>
      <c r="L43" s="14" t="s">
        <v>40</v>
      </c>
      <c r="M43" s="14" t="s">
        <v>41</v>
      </c>
      <c r="N43" s="14" t="s">
        <v>40</v>
      </c>
      <c r="O43" s="14" t="s">
        <v>40</v>
      </c>
      <c r="P43" s="14" t="s">
        <v>40</v>
      </c>
      <c r="Q43" s="14" t="s">
        <v>41</v>
      </c>
      <c r="R43" s="12">
        <f t="shared" si="2"/>
        <v>1</v>
      </c>
      <c r="S43" s="74" t="s">
        <v>40</v>
      </c>
      <c r="T43" s="74" t="s">
        <v>40</v>
      </c>
      <c r="U43" s="19" t="s">
        <v>41</v>
      </c>
      <c r="V43" s="14"/>
      <c r="W43" s="48">
        <f t="shared" si="5"/>
        <v>0.9</v>
      </c>
    </row>
    <row r="44" spans="1:23" x14ac:dyDescent="0.2">
      <c r="A44" s="30"/>
      <c r="B44" s="25" t="s">
        <v>104</v>
      </c>
      <c r="C44" s="24" t="s">
        <v>42</v>
      </c>
      <c r="D44" s="13" t="s">
        <v>61</v>
      </c>
      <c r="E44" s="13"/>
      <c r="F44" s="13" t="s">
        <v>105</v>
      </c>
      <c r="G44" s="53" t="s">
        <v>99</v>
      </c>
      <c r="H44" s="13"/>
      <c r="I44" s="13" t="s">
        <v>86</v>
      </c>
      <c r="J44" s="49" t="s">
        <v>106</v>
      </c>
      <c r="K44" s="49"/>
      <c r="L44" s="75" t="s">
        <v>40</v>
      </c>
      <c r="M44" s="27"/>
      <c r="N44" s="27"/>
      <c r="O44" s="75" t="s">
        <v>40</v>
      </c>
      <c r="P44" s="27"/>
      <c r="Q44" s="27" t="s">
        <v>41</v>
      </c>
      <c r="R44" s="77">
        <f t="shared" si="4"/>
        <v>1</v>
      </c>
      <c r="S44" s="74"/>
      <c r="T44" s="74"/>
      <c r="U44" s="74" t="s">
        <v>41</v>
      </c>
      <c r="V44" s="23"/>
      <c r="W44" s="48">
        <f t="shared" si="5"/>
        <v>0.4</v>
      </c>
    </row>
    <row r="46" spans="1:23" s="20" customFormat="1" x14ac:dyDescent="0.2">
      <c r="A46" s="12"/>
      <c r="B46" s="25"/>
      <c r="C46" s="26"/>
      <c r="D46" s="26"/>
      <c r="E46" s="9"/>
      <c r="F46" s="26"/>
      <c r="G46" s="4"/>
      <c r="H46" s="26"/>
      <c r="I46" s="31" t="s">
        <v>151</v>
      </c>
      <c r="L46" s="28"/>
      <c r="M46" s="17"/>
      <c r="N46" s="17"/>
      <c r="O46" s="17"/>
      <c r="P46" s="17"/>
      <c r="Q46" s="17"/>
      <c r="R46" s="12"/>
      <c r="S46" s="23"/>
      <c r="T46" s="23"/>
      <c r="U46" s="23"/>
      <c r="W46" s="29"/>
    </row>
    <row r="47" spans="1:23" s="20" customFormat="1" x14ac:dyDescent="0.2">
      <c r="A47" s="20" t="s">
        <v>152</v>
      </c>
      <c r="B47" s="25"/>
      <c r="C47" s="26"/>
      <c r="D47" s="26"/>
      <c r="E47" s="26"/>
      <c r="F47" s="26"/>
      <c r="G47" s="26"/>
      <c r="H47" s="26"/>
      <c r="I47" s="26"/>
      <c r="L47" s="16"/>
      <c r="M47" s="17"/>
      <c r="N47" s="17"/>
      <c r="O47" s="17"/>
      <c r="P47" s="17"/>
      <c r="Q47" s="17"/>
      <c r="R47" s="12"/>
      <c r="S47" s="23"/>
      <c r="T47" s="23"/>
      <c r="U47" s="23"/>
      <c r="W47" s="29"/>
    </row>
    <row r="48" spans="1:23" s="20" customFormat="1" x14ac:dyDescent="0.2">
      <c r="B48" s="25"/>
      <c r="C48" s="26"/>
      <c r="D48" s="26"/>
      <c r="E48" s="26"/>
      <c r="F48" s="26"/>
      <c r="G48" s="26"/>
      <c r="H48" s="26"/>
      <c r="I48" s="26"/>
      <c r="L48" s="16"/>
      <c r="M48" s="17"/>
      <c r="N48" s="17"/>
      <c r="O48" s="17"/>
      <c r="P48" s="17"/>
      <c r="Q48" s="17"/>
      <c r="R48" s="12"/>
      <c r="S48" s="23"/>
      <c r="T48" s="23"/>
      <c r="U48" s="23"/>
      <c r="W48" s="29"/>
    </row>
    <row r="49" spans="1:54" x14ac:dyDescent="0.2">
      <c r="A49" s="30">
        <v>1</v>
      </c>
      <c r="B49" s="3" t="s">
        <v>153</v>
      </c>
      <c r="C49" t="s">
        <v>32</v>
      </c>
      <c r="J49" s="9"/>
      <c r="K49" s="9"/>
      <c r="L49" s="17" t="s">
        <v>40</v>
      </c>
      <c r="M49" s="5"/>
      <c r="N49" s="17"/>
      <c r="O49" s="16"/>
      <c r="P49" s="16"/>
      <c r="Q49" s="14" t="s">
        <v>41</v>
      </c>
      <c r="R49" s="12">
        <f>IF(L49="X",1,0)</f>
        <v>1</v>
      </c>
      <c r="S49" s="22"/>
      <c r="T49" s="22"/>
      <c r="U49" s="19"/>
      <c r="V49" s="16"/>
      <c r="W49" s="48">
        <f t="shared" ref="W49:W80" si="6">(IF(L49="x",1,0)+IF(M49="x",1,0)+IF(N49="x",1,0)+IF(O49="x",1,0)+IF(P49="x",1,0)+IF(Q49="x",1,0)+IF(M49="na",1,0)+IF(P49="na",1,0)+IF(Q49="na",1,0)+IF(S49="x",1,0)+IF(T49="x",1,0)+IF(U49="x",1,0)+IF(U49="na",1,0)+IF(V49="x",1,0))/10</f>
        <v>0.2</v>
      </c>
    </row>
    <row r="50" spans="1:54" x14ac:dyDescent="0.2">
      <c r="A50" s="30">
        <f>A49+1</f>
        <v>2</v>
      </c>
      <c r="B50" s="3" t="s">
        <v>154</v>
      </c>
      <c r="H50" t="s">
        <v>125</v>
      </c>
      <c r="L50" s="17" t="s">
        <v>40</v>
      </c>
      <c r="M50" s="17"/>
      <c r="N50" s="17"/>
      <c r="O50" s="17" t="s">
        <v>40</v>
      </c>
      <c r="P50" s="14"/>
      <c r="Q50" s="14"/>
      <c r="R50" s="12">
        <f t="shared" ref="R50:R113" si="7">IF(L50="X",1,0)</f>
        <v>1</v>
      </c>
      <c r="S50" s="14"/>
      <c r="T50" s="14"/>
      <c r="U50" s="14"/>
      <c r="V50" s="14"/>
      <c r="W50" s="48">
        <f t="shared" si="6"/>
        <v>0.2</v>
      </c>
    </row>
    <row r="51" spans="1:54" x14ac:dyDescent="0.2">
      <c r="A51" s="30">
        <f t="shared" ref="A51:A81" si="8">A50+1</f>
        <v>3</v>
      </c>
      <c r="B51" s="3" t="s">
        <v>155</v>
      </c>
      <c r="C51" t="s">
        <v>32</v>
      </c>
      <c r="L51" s="16"/>
      <c r="M51" s="5"/>
      <c r="N51" s="17"/>
      <c r="O51" s="16"/>
      <c r="P51" s="16"/>
      <c r="Q51" s="14" t="s">
        <v>41</v>
      </c>
      <c r="R51" s="12">
        <f t="shared" si="7"/>
        <v>0</v>
      </c>
      <c r="S51" s="22"/>
      <c r="T51" s="22"/>
      <c r="U51" s="19"/>
      <c r="V51" s="16"/>
      <c r="W51" s="48">
        <f t="shared" si="6"/>
        <v>0.1</v>
      </c>
    </row>
    <row r="52" spans="1:54" x14ac:dyDescent="0.2">
      <c r="A52" s="30">
        <f t="shared" si="8"/>
        <v>4</v>
      </c>
      <c r="B52" s="3" t="s">
        <v>156</v>
      </c>
      <c r="C52" t="s">
        <v>32</v>
      </c>
      <c r="L52" s="16" t="s">
        <v>40</v>
      </c>
      <c r="M52" s="5"/>
      <c r="N52" s="17"/>
      <c r="O52" s="16"/>
      <c r="P52" s="16"/>
      <c r="Q52" s="14" t="s">
        <v>41</v>
      </c>
      <c r="R52" s="12">
        <f t="shared" si="7"/>
        <v>1</v>
      </c>
      <c r="S52" s="22"/>
      <c r="T52" s="22"/>
      <c r="U52" s="19"/>
      <c r="V52" s="16"/>
      <c r="W52" s="48">
        <f t="shared" si="6"/>
        <v>0.2</v>
      </c>
    </row>
    <row r="53" spans="1:54" x14ac:dyDescent="0.2">
      <c r="A53" s="30">
        <f t="shared" si="8"/>
        <v>5</v>
      </c>
      <c r="B53" s="3" t="s">
        <v>157</v>
      </c>
      <c r="C53" t="s">
        <v>32</v>
      </c>
      <c r="L53" s="16" t="s">
        <v>40</v>
      </c>
      <c r="M53" s="5"/>
      <c r="N53" s="17"/>
      <c r="O53" s="16"/>
      <c r="P53" s="16"/>
      <c r="Q53" s="14" t="s">
        <v>41</v>
      </c>
      <c r="R53" s="12">
        <f t="shared" si="7"/>
        <v>1</v>
      </c>
      <c r="S53" s="22"/>
      <c r="T53" s="22"/>
      <c r="U53" s="19"/>
      <c r="V53" s="14"/>
      <c r="W53" s="48">
        <f t="shared" si="6"/>
        <v>0.2</v>
      </c>
    </row>
    <row r="54" spans="1:54" x14ac:dyDescent="0.2">
      <c r="A54" s="30">
        <f t="shared" si="8"/>
        <v>6</v>
      </c>
      <c r="B54" s="3" t="s">
        <v>158</v>
      </c>
      <c r="L54" s="17"/>
      <c r="M54" s="17"/>
      <c r="N54" s="17"/>
      <c r="O54" s="17"/>
      <c r="P54" s="14"/>
      <c r="Q54" s="14"/>
      <c r="R54" s="12">
        <f t="shared" si="7"/>
        <v>0</v>
      </c>
      <c r="S54" s="14"/>
      <c r="T54" s="14"/>
      <c r="U54" s="14"/>
      <c r="V54" s="14"/>
      <c r="W54" s="34">
        <f t="shared" si="6"/>
        <v>0</v>
      </c>
    </row>
    <row r="55" spans="1:54" x14ac:dyDescent="0.2">
      <c r="A55" s="30">
        <f t="shared" si="8"/>
        <v>7</v>
      </c>
      <c r="B55" s="3" t="s">
        <v>159</v>
      </c>
      <c r="H55" t="s">
        <v>125</v>
      </c>
      <c r="L55" s="17" t="s">
        <v>40</v>
      </c>
      <c r="M55" s="17"/>
      <c r="N55" s="17"/>
      <c r="O55" s="17"/>
      <c r="P55" s="14"/>
      <c r="Q55" s="14"/>
      <c r="R55" s="12">
        <f t="shared" si="7"/>
        <v>1</v>
      </c>
      <c r="S55" s="14"/>
      <c r="T55" s="14"/>
      <c r="U55" s="14"/>
      <c r="V55" s="14"/>
      <c r="W55" s="18">
        <f t="shared" si="6"/>
        <v>0.1</v>
      </c>
    </row>
    <row r="56" spans="1:54" x14ac:dyDescent="0.2">
      <c r="A56" s="30">
        <f t="shared" si="8"/>
        <v>8</v>
      </c>
      <c r="B56" s="3" t="s">
        <v>160</v>
      </c>
      <c r="C56" t="s">
        <v>32</v>
      </c>
      <c r="H56" t="s">
        <v>161</v>
      </c>
      <c r="L56" s="16" t="s">
        <v>40</v>
      </c>
      <c r="M56" s="5"/>
      <c r="N56" s="17"/>
      <c r="O56" s="16"/>
      <c r="P56" s="16"/>
      <c r="Q56" s="14" t="s">
        <v>41</v>
      </c>
      <c r="R56" s="12">
        <f t="shared" si="7"/>
        <v>1</v>
      </c>
      <c r="S56" s="22"/>
      <c r="T56" s="22"/>
      <c r="U56" s="19"/>
      <c r="V56" s="16"/>
      <c r="W56" s="18">
        <f t="shared" si="6"/>
        <v>0.2</v>
      </c>
    </row>
    <row r="57" spans="1:54" x14ac:dyDescent="0.2">
      <c r="A57" s="30">
        <v>9</v>
      </c>
      <c r="B57" s="3" t="s">
        <v>162</v>
      </c>
      <c r="C57" t="s">
        <v>32</v>
      </c>
      <c r="L57" s="16"/>
      <c r="M57" s="5"/>
      <c r="N57" s="17"/>
      <c r="O57" s="16"/>
      <c r="P57" s="16"/>
      <c r="Q57" s="14" t="s">
        <v>41</v>
      </c>
      <c r="R57" s="12">
        <f t="shared" si="7"/>
        <v>0</v>
      </c>
      <c r="S57" s="22"/>
      <c r="T57" s="22"/>
      <c r="U57" s="19"/>
      <c r="V57" s="14"/>
      <c r="W57" s="18">
        <f t="shared" si="6"/>
        <v>0.1</v>
      </c>
    </row>
    <row r="58" spans="1:54" x14ac:dyDescent="0.2">
      <c r="A58" s="30">
        <v>10</v>
      </c>
      <c r="B58" s="3" t="s">
        <v>163</v>
      </c>
      <c r="L58" s="17" t="s">
        <v>40</v>
      </c>
      <c r="M58" s="17"/>
      <c r="N58" s="17"/>
      <c r="O58" s="17"/>
      <c r="P58" s="14"/>
      <c r="Q58" s="14"/>
      <c r="R58" s="12">
        <f t="shared" si="7"/>
        <v>1</v>
      </c>
      <c r="S58" s="14"/>
      <c r="T58" s="14"/>
      <c r="U58" s="14"/>
      <c r="V58" s="14"/>
      <c r="W58" s="18">
        <f t="shared" si="6"/>
        <v>0.1</v>
      </c>
    </row>
    <row r="59" spans="1:54" x14ac:dyDescent="0.2">
      <c r="A59" s="30">
        <f t="shared" si="8"/>
        <v>11</v>
      </c>
      <c r="B59" s="3" t="s">
        <v>164</v>
      </c>
      <c r="C59" t="s">
        <v>32</v>
      </c>
      <c r="L59" s="16" t="s">
        <v>40</v>
      </c>
      <c r="M59" s="5"/>
      <c r="N59" s="17"/>
      <c r="O59" s="16"/>
      <c r="P59" s="16"/>
      <c r="Q59" s="14" t="s">
        <v>41</v>
      </c>
      <c r="R59" s="12">
        <f t="shared" si="7"/>
        <v>1</v>
      </c>
      <c r="S59" s="22"/>
      <c r="T59" s="22"/>
      <c r="U59" s="19"/>
      <c r="V59" s="14"/>
      <c r="W59" s="48">
        <f t="shared" si="6"/>
        <v>0.2</v>
      </c>
    </row>
    <row r="60" spans="1:54" x14ac:dyDescent="0.2">
      <c r="A60" s="30">
        <f t="shared" si="8"/>
        <v>12</v>
      </c>
      <c r="B60" s="3" t="s">
        <v>165</v>
      </c>
      <c r="H60" t="s">
        <v>161</v>
      </c>
      <c r="L60" s="17" t="s">
        <v>40</v>
      </c>
      <c r="M60" s="17"/>
      <c r="N60" s="17"/>
      <c r="O60" s="17" t="s">
        <v>40</v>
      </c>
      <c r="P60" s="14"/>
      <c r="Q60" s="14"/>
      <c r="R60" s="12">
        <f t="shared" si="7"/>
        <v>1</v>
      </c>
      <c r="S60" s="14"/>
      <c r="T60" s="14"/>
      <c r="U60" s="14"/>
      <c r="V60" s="14"/>
      <c r="W60" s="48">
        <f t="shared" si="6"/>
        <v>0.2</v>
      </c>
    </row>
    <row r="61" spans="1:54" x14ac:dyDescent="0.2">
      <c r="A61" s="30">
        <f t="shared" si="8"/>
        <v>13</v>
      </c>
      <c r="B61" s="3" t="s">
        <v>166</v>
      </c>
      <c r="C61" t="s">
        <v>32</v>
      </c>
      <c r="L61" s="16" t="s">
        <v>40</v>
      </c>
      <c r="M61" s="5" t="s">
        <v>40</v>
      </c>
      <c r="N61" s="17"/>
      <c r="O61" s="16"/>
      <c r="P61" s="16"/>
      <c r="Q61" s="14" t="s">
        <v>41</v>
      </c>
      <c r="R61" s="12">
        <f t="shared" si="7"/>
        <v>1</v>
      </c>
      <c r="S61" s="22"/>
      <c r="T61" s="22"/>
      <c r="U61" s="19"/>
      <c r="V61" s="14"/>
      <c r="W61" s="48">
        <f t="shared" si="6"/>
        <v>0.3</v>
      </c>
    </row>
    <row r="62" spans="1:54" x14ac:dyDescent="0.2">
      <c r="A62" s="30">
        <f t="shared" si="8"/>
        <v>14</v>
      </c>
      <c r="B62" s="3" t="s">
        <v>167</v>
      </c>
      <c r="C62" t="s">
        <v>32</v>
      </c>
      <c r="L62" s="16" t="s">
        <v>40</v>
      </c>
      <c r="M62" s="5"/>
      <c r="N62" s="17"/>
      <c r="O62" s="16"/>
      <c r="P62" s="16"/>
      <c r="Q62" s="14" t="s">
        <v>41</v>
      </c>
      <c r="R62" s="12">
        <f t="shared" si="7"/>
        <v>1</v>
      </c>
      <c r="S62" s="22"/>
      <c r="T62" s="22"/>
      <c r="U62" s="19"/>
      <c r="V62" s="14"/>
      <c r="W62" s="48">
        <f t="shared" si="6"/>
        <v>0.2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</row>
    <row r="63" spans="1:54" x14ac:dyDescent="0.2">
      <c r="A63" s="30">
        <f t="shared" si="8"/>
        <v>15</v>
      </c>
      <c r="B63" s="3" t="s">
        <v>168</v>
      </c>
      <c r="C63" t="s">
        <v>32</v>
      </c>
      <c r="L63" s="16" t="s">
        <v>40</v>
      </c>
      <c r="M63" s="5"/>
      <c r="N63" s="17"/>
      <c r="O63" s="16"/>
      <c r="P63" s="32"/>
      <c r="Q63" s="14" t="s">
        <v>41</v>
      </c>
      <c r="R63" s="12">
        <f t="shared" si="7"/>
        <v>1</v>
      </c>
      <c r="S63" s="22"/>
      <c r="T63" s="22"/>
      <c r="U63" s="19"/>
      <c r="V63" s="14"/>
      <c r="W63" s="48">
        <f t="shared" si="6"/>
        <v>0.2</v>
      </c>
    </row>
    <row r="64" spans="1:54" x14ac:dyDescent="0.2">
      <c r="A64" s="30">
        <f t="shared" si="8"/>
        <v>16</v>
      </c>
      <c r="B64" s="3" t="s">
        <v>169</v>
      </c>
      <c r="L64" s="17" t="s">
        <v>40</v>
      </c>
      <c r="M64" s="17" t="s">
        <v>40</v>
      </c>
      <c r="N64" s="17"/>
      <c r="O64" s="17"/>
      <c r="P64" s="14"/>
      <c r="Q64" s="14"/>
      <c r="R64" s="12">
        <f t="shared" si="7"/>
        <v>1</v>
      </c>
      <c r="S64" s="14"/>
      <c r="T64" s="14"/>
      <c r="U64" s="14"/>
      <c r="V64" s="14"/>
      <c r="W64" s="48">
        <f t="shared" si="6"/>
        <v>0.2</v>
      </c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</row>
    <row r="65" spans="1:23" x14ac:dyDescent="0.2">
      <c r="A65" s="30">
        <f t="shared" si="8"/>
        <v>17</v>
      </c>
      <c r="B65" s="3" t="s">
        <v>170</v>
      </c>
      <c r="C65" t="s">
        <v>32</v>
      </c>
      <c r="L65" s="16" t="s">
        <v>40</v>
      </c>
      <c r="M65" s="5"/>
      <c r="N65" s="17"/>
      <c r="O65" s="16"/>
      <c r="P65" s="32"/>
      <c r="Q65" s="14" t="s">
        <v>41</v>
      </c>
      <c r="R65" s="12">
        <f t="shared" si="7"/>
        <v>1</v>
      </c>
      <c r="S65" s="22"/>
      <c r="T65" s="22"/>
      <c r="U65" s="19"/>
      <c r="V65" s="14"/>
      <c r="W65" s="48">
        <f t="shared" si="6"/>
        <v>0.2</v>
      </c>
    </row>
    <row r="66" spans="1:23" x14ac:dyDescent="0.2">
      <c r="A66" s="30">
        <f t="shared" si="8"/>
        <v>18</v>
      </c>
      <c r="B66" s="3" t="s">
        <v>171</v>
      </c>
      <c r="L66" s="17"/>
      <c r="M66" s="17"/>
      <c r="N66" s="17"/>
      <c r="O66" s="17"/>
      <c r="P66" s="14"/>
      <c r="Q66" s="14"/>
      <c r="R66" s="12">
        <f t="shared" si="7"/>
        <v>0</v>
      </c>
      <c r="S66" s="14"/>
      <c r="T66" s="14"/>
      <c r="U66" s="14"/>
      <c r="V66" s="14"/>
      <c r="W66" s="34">
        <f t="shared" si="6"/>
        <v>0</v>
      </c>
    </row>
    <row r="67" spans="1:23" x14ac:dyDescent="0.2">
      <c r="A67" s="30">
        <f t="shared" si="8"/>
        <v>19</v>
      </c>
      <c r="B67" s="3" t="s">
        <v>172</v>
      </c>
      <c r="L67" s="16" t="s">
        <v>40</v>
      </c>
      <c r="M67" s="5"/>
      <c r="N67" s="17"/>
      <c r="O67" s="16"/>
      <c r="P67" s="16"/>
      <c r="Q67" s="21"/>
      <c r="R67" s="12">
        <f t="shared" si="7"/>
        <v>1</v>
      </c>
      <c r="S67" s="22"/>
      <c r="T67" s="22"/>
      <c r="U67" s="19"/>
      <c r="V67" s="16"/>
      <c r="W67" s="48">
        <f t="shared" si="6"/>
        <v>0.1</v>
      </c>
    </row>
    <row r="68" spans="1:23" x14ac:dyDescent="0.2">
      <c r="A68" s="30">
        <f t="shared" si="8"/>
        <v>20</v>
      </c>
      <c r="B68" s="3" t="s">
        <v>173</v>
      </c>
      <c r="C68" t="s">
        <v>32</v>
      </c>
      <c r="L68" s="16" t="s">
        <v>40</v>
      </c>
      <c r="M68" s="5" t="s">
        <v>40</v>
      </c>
      <c r="N68" s="17"/>
      <c r="O68" s="16"/>
      <c r="P68" s="16"/>
      <c r="Q68" s="14" t="s">
        <v>41</v>
      </c>
      <c r="R68" s="12">
        <f t="shared" si="7"/>
        <v>1</v>
      </c>
      <c r="S68" s="22"/>
      <c r="T68" s="22"/>
      <c r="U68" s="19"/>
      <c r="V68" s="14"/>
      <c r="W68" s="48">
        <f t="shared" si="6"/>
        <v>0.3</v>
      </c>
    </row>
    <row r="69" spans="1:23" x14ac:dyDescent="0.2">
      <c r="A69" s="30">
        <f t="shared" si="8"/>
        <v>21</v>
      </c>
      <c r="B69" s="3" t="s">
        <v>174</v>
      </c>
      <c r="L69" s="16"/>
      <c r="M69" s="5"/>
      <c r="N69" s="17"/>
      <c r="O69" s="16" t="s">
        <v>40</v>
      </c>
      <c r="P69" s="16"/>
      <c r="Q69" s="21"/>
      <c r="R69" s="12">
        <f t="shared" si="7"/>
        <v>0</v>
      </c>
      <c r="S69" s="22"/>
      <c r="T69" s="22"/>
      <c r="U69" s="19"/>
      <c r="V69" s="16"/>
      <c r="W69" s="48">
        <f t="shared" si="6"/>
        <v>0.1</v>
      </c>
    </row>
    <row r="70" spans="1:23" x14ac:dyDescent="0.2">
      <c r="A70" s="30">
        <f t="shared" si="8"/>
        <v>22</v>
      </c>
      <c r="B70" s="3" t="s">
        <v>175</v>
      </c>
      <c r="L70" s="17"/>
      <c r="M70" s="17"/>
      <c r="N70" s="17"/>
      <c r="O70" s="17"/>
      <c r="P70" s="14"/>
      <c r="Q70" s="14"/>
      <c r="R70" s="12">
        <f t="shared" si="7"/>
        <v>0</v>
      </c>
      <c r="S70" s="14"/>
      <c r="T70" s="14"/>
      <c r="U70" s="14"/>
      <c r="V70" s="14"/>
      <c r="W70" s="48">
        <f t="shared" si="6"/>
        <v>0</v>
      </c>
    </row>
    <row r="71" spans="1:23" x14ac:dyDescent="0.2">
      <c r="A71" s="30">
        <f t="shared" si="8"/>
        <v>23</v>
      </c>
      <c r="B71" s="3" t="s">
        <v>176</v>
      </c>
      <c r="L71" s="17" t="s">
        <v>40</v>
      </c>
      <c r="M71" s="17"/>
      <c r="N71" s="17"/>
      <c r="O71" s="17"/>
      <c r="P71" s="14"/>
      <c r="Q71" s="14"/>
      <c r="R71" s="12">
        <f t="shared" si="7"/>
        <v>1</v>
      </c>
      <c r="S71" s="14"/>
      <c r="T71" s="14"/>
      <c r="U71" s="14"/>
      <c r="V71" s="14"/>
      <c r="W71" s="48">
        <f t="shared" si="6"/>
        <v>0.1</v>
      </c>
    </row>
    <row r="72" spans="1:23" x14ac:dyDescent="0.2">
      <c r="A72" s="30">
        <f t="shared" si="8"/>
        <v>24</v>
      </c>
      <c r="B72" s="3" t="s">
        <v>177</v>
      </c>
      <c r="L72" s="17" t="s">
        <v>40</v>
      </c>
      <c r="M72" s="17"/>
      <c r="N72" s="17"/>
      <c r="O72" s="17"/>
      <c r="P72" s="14"/>
      <c r="Q72" s="14"/>
      <c r="R72" s="12">
        <f t="shared" si="7"/>
        <v>1</v>
      </c>
      <c r="S72" s="14"/>
      <c r="T72" s="14"/>
      <c r="U72" s="14"/>
      <c r="V72" s="14"/>
      <c r="W72" s="48">
        <f t="shared" si="6"/>
        <v>0.1</v>
      </c>
    </row>
    <row r="73" spans="1:23" x14ac:dyDescent="0.2">
      <c r="A73" s="30">
        <f t="shared" si="8"/>
        <v>25</v>
      </c>
      <c r="B73" s="3" t="s">
        <v>178</v>
      </c>
      <c r="L73" s="17" t="s">
        <v>40</v>
      </c>
      <c r="M73" s="17"/>
      <c r="N73" s="17"/>
      <c r="O73" s="17"/>
      <c r="P73" s="14"/>
      <c r="Q73" s="14"/>
      <c r="R73" s="12">
        <f t="shared" si="7"/>
        <v>1</v>
      </c>
      <c r="S73" s="14"/>
      <c r="T73" s="14"/>
      <c r="U73" s="14"/>
      <c r="V73" s="14"/>
      <c r="W73" s="48">
        <f t="shared" si="6"/>
        <v>0.1</v>
      </c>
    </row>
    <row r="74" spans="1:23" x14ac:dyDescent="0.2">
      <c r="A74" s="30">
        <f t="shared" si="8"/>
        <v>26</v>
      </c>
      <c r="B74" s="3" t="s">
        <v>179</v>
      </c>
      <c r="L74" s="17"/>
      <c r="M74" s="17"/>
      <c r="N74" s="17"/>
      <c r="O74" s="17"/>
      <c r="P74" s="14"/>
      <c r="Q74" s="14"/>
      <c r="R74" s="12">
        <f t="shared" si="7"/>
        <v>0</v>
      </c>
      <c r="S74" s="14"/>
      <c r="T74" s="14"/>
      <c r="U74" s="14"/>
      <c r="V74" s="14"/>
      <c r="W74" s="34">
        <f t="shared" si="6"/>
        <v>0</v>
      </c>
    </row>
    <row r="75" spans="1:23" x14ac:dyDescent="0.2">
      <c r="A75" s="30">
        <f t="shared" si="8"/>
        <v>27</v>
      </c>
      <c r="B75" s="3" t="s">
        <v>180</v>
      </c>
      <c r="H75" t="s">
        <v>161</v>
      </c>
      <c r="L75" s="17" t="s">
        <v>40</v>
      </c>
      <c r="M75" s="17"/>
      <c r="N75" s="17"/>
      <c r="O75" s="17"/>
      <c r="P75" s="14"/>
      <c r="Q75" s="14"/>
      <c r="R75" s="12">
        <f t="shared" si="7"/>
        <v>1</v>
      </c>
      <c r="S75" s="19"/>
      <c r="T75" s="19"/>
      <c r="U75" s="14"/>
      <c r="V75" s="14"/>
      <c r="W75" s="48">
        <f t="shared" si="6"/>
        <v>0.1</v>
      </c>
    </row>
    <row r="76" spans="1:23" x14ac:dyDescent="0.2">
      <c r="A76" s="30">
        <f t="shared" si="8"/>
        <v>28</v>
      </c>
      <c r="B76" s="3" t="s">
        <v>181</v>
      </c>
      <c r="C76" t="s">
        <v>32</v>
      </c>
      <c r="L76" s="16" t="s">
        <v>40</v>
      </c>
      <c r="M76" s="5"/>
      <c r="N76" s="17"/>
      <c r="O76" s="16"/>
      <c r="P76" s="16"/>
      <c r="Q76" s="14" t="s">
        <v>41</v>
      </c>
      <c r="R76" s="12">
        <f t="shared" si="7"/>
        <v>1</v>
      </c>
      <c r="S76" s="22"/>
      <c r="T76" s="22"/>
      <c r="U76" s="19"/>
      <c r="V76" s="14"/>
      <c r="W76" s="48">
        <f t="shared" si="6"/>
        <v>0.2</v>
      </c>
    </row>
    <row r="77" spans="1:23" x14ac:dyDescent="0.2">
      <c r="A77" s="30">
        <f t="shared" si="8"/>
        <v>29</v>
      </c>
      <c r="B77" s="3" t="s">
        <v>182</v>
      </c>
      <c r="C77" t="s">
        <v>32</v>
      </c>
      <c r="H77" t="s">
        <v>183</v>
      </c>
      <c r="L77" s="16" t="s">
        <v>40</v>
      </c>
      <c r="M77" s="16" t="s">
        <v>40</v>
      </c>
      <c r="N77" s="17"/>
      <c r="O77" s="16"/>
      <c r="P77" s="16"/>
      <c r="Q77" s="14" t="s">
        <v>41</v>
      </c>
      <c r="R77" s="12">
        <f t="shared" si="7"/>
        <v>1</v>
      </c>
      <c r="S77" s="22"/>
      <c r="T77" s="22"/>
      <c r="U77" s="19"/>
      <c r="V77" s="14"/>
      <c r="W77" s="48">
        <f t="shared" si="6"/>
        <v>0.3</v>
      </c>
    </row>
    <row r="78" spans="1:23" x14ac:dyDescent="0.2">
      <c r="A78" s="30">
        <f t="shared" si="8"/>
        <v>30</v>
      </c>
      <c r="B78" s="3" t="s">
        <v>184</v>
      </c>
      <c r="C78" t="s">
        <v>32</v>
      </c>
      <c r="L78" s="17" t="s">
        <v>40</v>
      </c>
      <c r="M78" s="5"/>
      <c r="N78" s="17"/>
      <c r="O78" s="16"/>
      <c r="P78" s="16"/>
      <c r="Q78" s="14" t="s">
        <v>41</v>
      </c>
      <c r="R78" s="12">
        <f t="shared" si="7"/>
        <v>1</v>
      </c>
      <c r="S78" s="22"/>
      <c r="T78" s="22"/>
      <c r="U78" s="19"/>
      <c r="V78" s="14"/>
      <c r="W78" s="48">
        <f t="shared" si="6"/>
        <v>0.2</v>
      </c>
    </row>
    <row r="79" spans="1:23" x14ac:dyDescent="0.2">
      <c r="A79" s="30">
        <f t="shared" si="8"/>
        <v>31</v>
      </c>
      <c r="B79" s="3" t="s">
        <v>185</v>
      </c>
      <c r="H79" t="s">
        <v>186</v>
      </c>
      <c r="L79" s="17" t="s">
        <v>40</v>
      </c>
      <c r="M79" s="17"/>
      <c r="N79" s="17"/>
      <c r="O79" s="17"/>
      <c r="P79" s="14"/>
      <c r="Q79" s="14"/>
      <c r="R79" s="12">
        <f t="shared" si="7"/>
        <v>1</v>
      </c>
      <c r="S79" s="14"/>
      <c r="T79" s="14"/>
      <c r="U79" s="14"/>
      <c r="V79" s="14"/>
      <c r="W79" s="48">
        <f t="shared" si="6"/>
        <v>0.1</v>
      </c>
    </row>
    <row r="80" spans="1:23" x14ac:dyDescent="0.2">
      <c r="A80" s="30">
        <f t="shared" si="8"/>
        <v>32</v>
      </c>
      <c r="B80" s="3" t="s">
        <v>187</v>
      </c>
      <c r="C80" t="s">
        <v>32</v>
      </c>
      <c r="H80" t="s">
        <v>186</v>
      </c>
      <c r="L80" s="16" t="s">
        <v>40</v>
      </c>
      <c r="M80" s="5"/>
      <c r="N80" s="17"/>
      <c r="O80" s="16"/>
      <c r="P80" s="32"/>
      <c r="Q80" s="14" t="s">
        <v>41</v>
      </c>
      <c r="R80" s="12">
        <f t="shared" si="7"/>
        <v>1</v>
      </c>
      <c r="S80" s="22"/>
      <c r="T80" s="22"/>
      <c r="U80" s="19"/>
      <c r="V80" s="14"/>
      <c r="W80" s="48">
        <f t="shared" si="6"/>
        <v>0.2</v>
      </c>
    </row>
    <row r="81" spans="1:23" x14ac:dyDescent="0.2">
      <c r="A81" s="30">
        <f t="shared" si="8"/>
        <v>33</v>
      </c>
      <c r="B81" s="3" t="s">
        <v>188</v>
      </c>
      <c r="C81" t="s">
        <v>32</v>
      </c>
      <c r="L81" s="16" t="s">
        <v>40</v>
      </c>
      <c r="M81" s="5"/>
      <c r="N81" s="17"/>
      <c r="O81" s="16" t="s">
        <v>40</v>
      </c>
      <c r="P81" s="16"/>
      <c r="Q81" s="14" t="s">
        <v>41</v>
      </c>
      <c r="R81" s="12">
        <f t="shared" si="7"/>
        <v>1</v>
      </c>
      <c r="S81" s="22"/>
      <c r="T81" s="22"/>
      <c r="U81" s="19"/>
      <c r="V81" s="14"/>
      <c r="W81" s="48">
        <f t="shared" ref="W81:W112" si="9">(IF(L81="x",1,0)+IF(M81="x",1,0)+IF(N81="x",1,0)+IF(O81="x",1,0)+IF(P81="x",1,0)+IF(Q81="x",1,0)+IF(M81="na",1,0)+IF(P81="na",1,0)+IF(Q81="na",1,0)+IF(S81="x",1,0)+IF(T81="x",1,0)+IF(U81="x",1,0)+IF(U81="na",1,0)+IF(V81="x",1,0))/10</f>
        <v>0.3</v>
      </c>
    </row>
    <row r="82" spans="1:23" x14ac:dyDescent="0.2">
      <c r="A82" s="30">
        <v>34</v>
      </c>
      <c r="B82" s="4" t="s">
        <v>189</v>
      </c>
      <c r="L82" s="17"/>
      <c r="M82" s="17"/>
      <c r="N82" s="17"/>
      <c r="O82" s="17"/>
      <c r="P82" s="14"/>
      <c r="Q82" s="14"/>
      <c r="R82" s="12">
        <f t="shared" si="7"/>
        <v>0</v>
      </c>
      <c r="S82" s="14"/>
      <c r="T82" s="14"/>
      <c r="U82" s="14"/>
      <c r="V82" s="14"/>
      <c r="W82" s="34">
        <f t="shared" si="9"/>
        <v>0</v>
      </c>
    </row>
    <row r="83" spans="1:23" x14ac:dyDescent="0.2">
      <c r="A83" s="30">
        <v>35</v>
      </c>
      <c r="B83" s="3" t="s">
        <v>190</v>
      </c>
      <c r="C83" t="s">
        <v>32</v>
      </c>
      <c r="L83" s="14" t="s">
        <v>40</v>
      </c>
      <c r="M83" s="14"/>
      <c r="N83" s="14"/>
      <c r="O83" s="14"/>
      <c r="P83" s="14"/>
      <c r="Q83" s="14" t="s">
        <v>41</v>
      </c>
      <c r="R83" s="12">
        <f t="shared" si="7"/>
        <v>1</v>
      </c>
      <c r="S83" s="22"/>
      <c r="T83" s="22"/>
      <c r="U83" s="19"/>
      <c r="V83" s="16"/>
      <c r="W83" s="48">
        <f t="shared" si="9"/>
        <v>0.2</v>
      </c>
    </row>
    <row r="84" spans="1:23" x14ac:dyDescent="0.2">
      <c r="A84" s="30">
        <v>36</v>
      </c>
      <c r="B84" s="3" t="s">
        <v>191</v>
      </c>
      <c r="L84" s="14" t="s">
        <v>40</v>
      </c>
      <c r="M84" s="14"/>
      <c r="N84" s="14"/>
      <c r="O84" s="14"/>
      <c r="P84" s="14"/>
      <c r="Q84" s="14"/>
      <c r="R84" s="12">
        <f t="shared" si="7"/>
        <v>1</v>
      </c>
      <c r="S84" s="14"/>
      <c r="T84" s="14"/>
      <c r="U84" s="14"/>
      <c r="V84" s="14"/>
      <c r="W84" s="48">
        <f t="shared" si="9"/>
        <v>0.1</v>
      </c>
    </row>
    <row r="85" spans="1:23" x14ac:dyDescent="0.2">
      <c r="A85" s="30">
        <v>37</v>
      </c>
      <c r="B85" s="3" t="s">
        <v>192</v>
      </c>
      <c r="L85" s="14" t="s">
        <v>40</v>
      </c>
      <c r="M85" s="14"/>
      <c r="N85" s="14"/>
      <c r="O85" s="14"/>
      <c r="P85" s="14"/>
      <c r="Q85" s="14"/>
      <c r="R85" s="12">
        <f t="shared" si="7"/>
        <v>1</v>
      </c>
      <c r="S85" s="22"/>
      <c r="T85" s="22"/>
      <c r="U85" s="19"/>
      <c r="V85" s="14"/>
      <c r="W85" s="48">
        <f t="shared" si="9"/>
        <v>0.1</v>
      </c>
    </row>
    <row r="86" spans="1:23" x14ac:dyDescent="0.2">
      <c r="A86" s="30">
        <v>38</v>
      </c>
      <c r="B86" s="3" t="s">
        <v>193</v>
      </c>
      <c r="C86" t="s">
        <v>32</v>
      </c>
      <c r="L86" s="14"/>
      <c r="M86" s="14" t="s">
        <v>40</v>
      </c>
      <c r="N86" s="14"/>
      <c r="O86" s="14"/>
      <c r="P86" s="14"/>
      <c r="Q86" s="14" t="s">
        <v>41</v>
      </c>
      <c r="R86" s="12">
        <f t="shared" si="7"/>
        <v>0</v>
      </c>
      <c r="S86" s="22"/>
      <c r="T86" s="22"/>
      <c r="U86" s="19"/>
      <c r="V86" s="14"/>
      <c r="W86" s="48">
        <f t="shared" si="9"/>
        <v>0.2</v>
      </c>
    </row>
    <row r="87" spans="1:23" x14ac:dyDescent="0.2">
      <c r="A87" s="30">
        <v>39</v>
      </c>
      <c r="B87" s="3" t="s">
        <v>194</v>
      </c>
      <c r="L87" s="14" t="s">
        <v>40</v>
      </c>
      <c r="M87" s="14"/>
      <c r="N87" s="14"/>
      <c r="O87" s="14"/>
      <c r="P87" s="14"/>
      <c r="Q87" s="14"/>
      <c r="R87" s="12">
        <f t="shared" si="7"/>
        <v>1</v>
      </c>
      <c r="S87" s="14"/>
      <c r="T87" s="14"/>
      <c r="U87" s="14"/>
      <c r="V87" s="14"/>
      <c r="W87" s="48">
        <f t="shared" si="9"/>
        <v>0.1</v>
      </c>
    </row>
    <row r="88" spans="1:23" x14ac:dyDescent="0.2">
      <c r="A88" s="30">
        <v>40</v>
      </c>
      <c r="B88" s="3" t="s">
        <v>195</v>
      </c>
      <c r="C88" t="s">
        <v>32</v>
      </c>
      <c r="L88" s="14" t="s">
        <v>40</v>
      </c>
      <c r="M88" s="14" t="s">
        <v>40</v>
      </c>
      <c r="N88" s="14"/>
      <c r="O88" s="14"/>
      <c r="P88" s="14"/>
      <c r="Q88" s="14" t="s">
        <v>41</v>
      </c>
      <c r="R88" s="12">
        <f t="shared" si="7"/>
        <v>1</v>
      </c>
      <c r="S88" s="22"/>
      <c r="T88" s="22"/>
      <c r="U88" s="19"/>
      <c r="V88" s="14"/>
      <c r="W88" s="48">
        <f t="shared" si="9"/>
        <v>0.3</v>
      </c>
    </row>
    <row r="89" spans="1:23" x14ac:dyDescent="0.2">
      <c r="A89" s="30">
        <v>41</v>
      </c>
      <c r="B89" s="3" t="s">
        <v>196</v>
      </c>
      <c r="C89" t="s">
        <v>32</v>
      </c>
      <c r="L89" s="14" t="s">
        <v>40</v>
      </c>
      <c r="M89" s="14"/>
      <c r="N89" s="14"/>
      <c r="O89" s="14"/>
      <c r="P89" s="14"/>
      <c r="Q89" s="14" t="s">
        <v>41</v>
      </c>
      <c r="R89" s="12">
        <f t="shared" si="7"/>
        <v>1</v>
      </c>
      <c r="S89" s="22"/>
      <c r="T89" s="22"/>
      <c r="U89" s="19"/>
      <c r="V89" s="16"/>
      <c r="W89" s="48">
        <f t="shared" si="9"/>
        <v>0.2</v>
      </c>
    </row>
    <row r="90" spans="1:23" x14ac:dyDescent="0.2">
      <c r="A90" s="30">
        <v>42</v>
      </c>
      <c r="B90" s="3" t="s">
        <v>197</v>
      </c>
      <c r="L90" s="14" t="s">
        <v>40</v>
      </c>
      <c r="M90" s="14"/>
      <c r="N90" s="14"/>
      <c r="O90" s="14"/>
      <c r="P90" s="14"/>
      <c r="Q90" s="14"/>
      <c r="R90" s="12">
        <f t="shared" si="7"/>
        <v>1</v>
      </c>
      <c r="S90" s="14"/>
      <c r="T90" s="14"/>
      <c r="U90" s="14"/>
      <c r="V90" s="14"/>
      <c r="W90" s="48">
        <f t="shared" si="9"/>
        <v>0.1</v>
      </c>
    </row>
    <row r="91" spans="1:23" x14ac:dyDescent="0.2">
      <c r="A91" s="30">
        <v>43</v>
      </c>
      <c r="B91" s="3" t="s">
        <v>198</v>
      </c>
      <c r="C91" t="s">
        <v>32</v>
      </c>
      <c r="L91" s="17" t="s">
        <v>40</v>
      </c>
      <c r="M91" s="17"/>
      <c r="N91" s="17"/>
      <c r="O91" s="17" t="s">
        <v>40</v>
      </c>
      <c r="P91" s="14"/>
      <c r="Q91" s="14" t="s">
        <v>41</v>
      </c>
      <c r="R91" s="12">
        <f t="shared" si="7"/>
        <v>1</v>
      </c>
      <c r="S91" s="22"/>
      <c r="T91" s="22"/>
      <c r="U91" s="19"/>
      <c r="V91" s="14"/>
      <c r="W91" s="48">
        <f t="shared" si="9"/>
        <v>0.3</v>
      </c>
    </row>
    <row r="92" spans="1:23" x14ac:dyDescent="0.2">
      <c r="A92" s="30">
        <v>44</v>
      </c>
      <c r="B92" s="3" t="s">
        <v>199</v>
      </c>
      <c r="L92" s="17" t="s">
        <v>40</v>
      </c>
      <c r="M92" s="17"/>
      <c r="N92" s="17"/>
      <c r="O92" s="17" t="s">
        <v>40</v>
      </c>
      <c r="P92" s="14"/>
      <c r="Q92" s="14"/>
      <c r="R92" s="12">
        <f t="shared" si="7"/>
        <v>1</v>
      </c>
      <c r="S92" s="14"/>
      <c r="T92" s="14"/>
      <c r="U92" s="14"/>
      <c r="V92" s="14"/>
      <c r="W92" s="48">
        <f t="shared" si="9"/>
        <v>0.2</v>
      </c>
    </row>
    <row r="93" spans="1:23" x14ac:dyDescent="0.2">
      <c r="A93" s="30">
        <v>45</v>
      </c>
      <c r="B93" s="3" t="s">
        <v>200</v>
      </c>
      <c r="C93" t="s">
        <v>32</v>
      </c>
      <c r="L93" s="17" t="s">
        <v>40</v>
      </c>
      <c r="M93" s="17"/>
      <c r="N93" s="17"/>
      <c r="O93" s="17"/>
      <c r="P93" s="14"/>
      <c r="Q93" s="14" t="s">
        <v>41</v>
      </c>
      <c r="R93" s="12">
        <f t="shared" si="7"/>
        <v>1</v>
      </c>
      <c r="S93" s="22"/>
      <c r="T93" s="22"/>
      <c r="U93" s="19"/>
      <c r="V93" s="14"/>
      <c r="W93" s="48">
        <f t="shared" si="9"/>
        <v>0.2</v>
      </c>
    </row>
    <row r="94" spans="1:23" x14ac:dyDescent="0.2">
      <c r="A94" s="30">
        <v>46</v>
      </c>
      <c r="B94" s="3" t="s">
        <v>201</v>
      </c>
      <c r="L94" s="17"/>
      <c r="M94" s="17"/>
      <c r="N94" s="17"/>
      <c r="O94" s="17"/>
      <c r="P94" s="14"/>
      <c r="Q94" s="14"/>
      <c r="R94" s="12">
        <f t="shared" si="7"/>
        <v>0</v>
      </c>
      <c r="S94" s="14"/>
      <c r="T94" s="14"/>
      <c r="U94" s="14"/>
      <c r="V94" s="14"/>
      <c r="W94" s="34">
        <f t="shared" si="9"/>
        <v>0</v>
      </c>
    </row>
    <row r="95" spans="1:23" x14ac:dyDescent="0.2">
      <c r="A95" s="30">
        <v>47</v>
      </c>
      <c r="B95" s="3" t="s">
        <v>202</v>
      </c>
      <c r="C95" t="s">
        <v>32</v>
      </c>
      <c r="L95" s="17" t="s">
        <v>40</v>
      </c>
      <c r="M95" s="17"/>
      <c r="N95" s="17"/>
      <c r="O95" s="17"/>
      <c r="P95" s="14"/>
      <c r="Q95" s="14" t="s">
        <v>41</v>
      </c>
      <c r="R95" s="12">
        <f t="shared" si="7"/>
        <v>1</v>
      </c>
      <c r="S95" s="22"/>
      <c r="T95" s="22"/>
      <c r="U95" s="19"/>
      <c r="V95" s="14"/>
      <c r="W95" s="48">
        <f t="shared" si="9"/>
        <v>0.2</v>
      </c>
    </row>
    <row r="96" spans="1:23" x14ac:dyDescent="0.2">
      <c r="A96" s="30">
        <v>48</v>
      </c>
      <c r="B96" s="3" t="s">
        <v>203</v>
      </c>
      <c r="C96" t="s">
        <v>32</v>
      </c>
      <c r="L96" s="17" t="s">
        <v>40</v>
      </c>
      <c r="M96" s="17"/>
      <c r="N96" s="17"/>
      <c r="O96" s="17"/>
      <c r="P96" s="14"/>
      <c r="Q96" s="14" t="s">
        <v>41</v>
      </c>
      <c r="R96" s="12">
        <f t="shared" si="7"/>
        <v>1</v>
      </c>
      <c r="S96" s="22"/>
      <c r="T96" s="22"/>
      <c r="U96" s="19"/>
      <c r="V96" s="16"/>
      <c r="W96" s="48">
        <f t="shared" si="9"/>
        <v>0.2</v>
      </c>
    </row>
    <row r="97" spans="1:23" x14ac:dyDescent="0.2">
      <c r="A97" s="30">
        <v>49</v>
      </c>
      <c r="B97" s="3" t="s">
        <v>204</v>
      </c>
      <c r="C97" t="s">
        <v>32</v>
      </c>
      <c r="L97" s="17" t="s">
        <v>40</v>
      </c>
      <c r="M97" s="17"/>
      <c r="N97" s="17"/>
      <c r="O97" s="17"/>
      <c r="P97" s="14"/>
      <c r="Q97" s="14" t="s">
        <v>41</v>
      </c>
      <c r="R97" s="12">
        <f t="shared" si="7"/>
        <v>1</v>
      </c>
      <c r="S97" s="22"/>
      <c r="T97" s="22"/>
      <c r="U97" s="19"/>
      <c r="V97" s="14"/>
      <c r="W97" s="48">
        <f t="shared" si="9"/>
        <v>0.2</v>
      </c>
    </row>
    <row r="98" spans="1:23" x14ac:dyDescent="0.2">
      <c r="A98" s="30">
        <v>50</v>
      </c>
      <c r="B98" s="3" t="s">
        <v>205</v>
      </c>
      <c r="C98" t="s">
        <v>32</v>
      </c>
      <c r="L98" s="17" t="s">
        <v>40</v>
      </c>
      <c r="M98" s="17"/>
      <c r="N98" s="17"/>
      <c r="O98" s="17" t="s">
        <v>40</v>
      </c>
      <c r="P98" s="14"/>
      <c r="Q98" s="14" t="s">
        <v>41</v>
      </c>
      <c r="R98" s="12">
        <f t="shared" si="7"/>
        <v>1</v>
      </c>
      <c r="S98" s="22"/>
      <c r="T98" s="22"/>
      <c r="U98" s="19"/>
      <c r="V98" s="14"/>
      <c r="W98" s="48">
        <f t="shared" si="9"/>
        <v>0.3</v>
      </c>
    </row>
    <row r="99" spans="1:23" x14ac:dyDescent="0.2">
      <c r="A99" s="30">
        <v>51</v>
      </c>
      <c r="B99" s="3" t="s">
        <v>206</v>
      </c>
      <c r="C99" t="s">
        <v>32</v>
      </c>
      <c r="H99" t="s">
        <v>161</v>
      </c>
      <c r="L99" s="17" t="s">
        <v>40</v>
      </c>
      <c r="M99" s="17" t="s">
        <v>40</v>
      </c>
      <c r="N99" s="17"/>
      <c r="O99" s="17" t="s">
        <v>40</v>
      </c>
      <c r="P99" s="14"/>
      <c r="Q99" s="14" t="s">
        <v>41</v>
      </c>
      <c r="R99" s="12">
        <f t="shared" si="7"/>
        <v>1</v>
      </c>
      <c r="S99" s="22"/>
      <c r="T99" s="22"/>
      <c r="U99" s="19"/>
      <c r="V99" s="16"/>
      <c r="W99" s="48">
        <f t="shared" si="9"/>
        <v>0.4</v>
      </c>
    </row>
    <row r="100" spans="1:23" x14ac:dyDescent="0.2">
      <c r="A100" s="30">
        <v>52</v>
      </c>
      <c r="B100" s="33" t="s">
        <v>207</v>
      </c>
      <c r="C100" t="s">
        <v>32</v>
      </c>
      <c r="H100" t="s">
        <v>208</v>
      </c>
      <c r="L100" s="17" t="s">
        <v>40</v>
      </c>
      <c r="M100" s="17" t="s">
        <v>40</v>
      </c>
      <c r="N100" s="17"/>
      <c r="O100" s="17"/>
      <c r="P100" s="14"/>
      <c r="Q100" s="14" t="s">
        <v>41</v>
      </c>
      <c r="R100" s="12">
        <f t="shared" si="7"/>
        <v>1</v>
      </c>
      <c r="S100" s="22"/>
      <c r="T100" s="22"/>
      <c r="U100" s="19"/>
      <c r="V100" s="14"/>
      <c r="W100" s="48">
        <f t="shared" si="9"/>
        <v>0.3</v>
      </c>
    </row>
    <row r="101" spans="1:23" x14ac:dyDescent="0.2">
      <c r="A101" s="30">
        <v>53</v>
      </c>
      <c r="B101" s="4" t="s">
        <v>209</v>
      </c>
      <c r="C101" t="s">
        <v>32</v>
      </c>
      <c r="L101" s="17" t="s">
        <v>40</v>
      </c>
      <c r="M101" s="17"/>
      <c r="N101" s="17"/>
      <c r="O101" s="17"/>
      <c r="P101" s="14"/>
      <c r="Q101" s="14" t="s">
        <v>41</v>
      </c>
      <c r="R101" s="12">
        <f t="shared" si="7"/>
        <v>1</v>
      </c>
      <c r="S101" s="22"/>
      <c r="T101" s="22"/>
      <c r="U101" s="19"/>
      <c r="V101" s="16"/>
      <c r="W101" s="48">
        <f t="shared" si="9"/>
        <v>0.2</v>
      </c>
    </row>
    <row r="102" spans="1:23" x14ac:dyDescent="0.2">
      <c r="A102" s="30">
        <v>54</v>
      </c>
      <c r="B102" s="3" t="s">
        <v>210</v>
      </c>
      <c r="L102" s="17"/>
      <c r="M102" s="17"/>
      <c r="N102" s="17"/>
      <c r="O102" s="17"/>
      <c r="P102" s="14"/>
      <c r="Q102" s="14"/>
      <c r="R102" s="12">
        <f t="shared" si="7"/>
        <v>0</v>
      </c>
      <c r="S102" s="14"/>
      <c r="T102" s="14"/>
      <c r="U102" s="14"/>
      <c r="V102" s="14"/>
      <c r="W102" s="34">
        <f t="shared" si="9"/>
        <v>0</v>
      </c>
    </row>
    <row r="103" spans="1:23" x14ac:dyDescent="0.2">
      <c r="A103" s="30">
        <v>55</v>
      </c>
      <c r="B103" s="3" t="s">
        <v>211</v>
      </c>
      <c r="C103" t="s">
        <v>32</v>
      </c>
      <c r="L103" s="17" t="s">
        <v>40</v>
      </c>
      <c r="M103" s="17" t="s">
        <v>40</v>
      </c>
      <c r="N103" s="17"/>
      <c r="O103" s="17"/>
      <c r="P103" s="14"/>
      <c r="Q103" s="14" t="s">
        <v>41</v>
      </c>
      <c r="R103" s="12">
        <f t="shared" si="7"/>
        <v>1</v>
      </c>
      <c r="S103" s="22"/>
      <c r="T103" s="22"/>
      <c r="U103" s="19"/>
      <c r="V103" s="16"/>
      <c r="W103" s="48">
        <f t="shared" si="9"/>
        <v>0.3</v>
      </c>
    </row>
    <row r="104" spans="1:23" x14ac:dyDescent="0.2">
      <c r="A104" s="30">
        <v>56</v>
      </c>
      <c r="B104" s="3" t="s">
        <v>212</v>
      </c>
      <c r="C104" t="s">
        <v>32</v>
      </c>
      <c r="L104" s="17" t="s">
        <v>40</v>
      </c>
      <c r="M104" s="17"/>
      <c r="N104" s="17" t="s">
        <v>40</v>
      </c>
      <c r="O104" s="17" t="s">
        <v>40</v>
      </c>
      <c r="P104" s="14"/>
      <c r="Q104" s="14" t="s">
        <v>41</v>
      </c>
      <c r="R104" s="12">
        <f t="shared" si="7"/>
        <v>1</v>
      </c>
      <c r="S104" s="22"/>
      <c r="T104" s="22"/>
      <c r="U104" s="19"/>
      <c r="V104" s="16"/>
      <c r="W104" s="48">
        <f t="shared" si="9"/>
        <v>0.4</v>
      </c>
    </row>
    <row r="105" spans="1:23" x14ac:dyDescent="0.2">
      <c r="A105" s="30">
        <v>57</v>
      </c>
      <c r="B105" s="3" t="s">
        <v>213</v>
      </c>
      <c r="C105" t="s">
        <v>32</v>
      </c>
      <c r="L105" s="17" t="s">
        <v>40</v>
      </c>
      <c r="M105" s="17"/>
      <c r="N105" s="17"/>
      <c r="O105" s="17"/>
      <c r="P105" s="14"/>
      <c r="Q105" s="14" t="s">
        <v>41</v>
      </c>
      <c r="R105" s="12">
        <f t="shared" si="7"/>
        <v>1</v>
      </c>
      <c r="S105" s="22"/>
      <c r="T105" s="22"/>
      <c r="U105" s="19"/>
      <c r="V105" s="14"/>
      <c r="W105" s="48">
        <f t="shared" si="9"/>
        <v>0.2</v>
      </c>
    </row>
    <row r="106" spans="1:23" x14ac:dyDescent="0.2">
      <c r="A106" s="30">
        <v>58</v>
      </c>
      <c r="B106" s="3" t="s">
        <v>214</v>
      </c>
      <c r="H106" t="s">
        <v>161</v>
      </c>
      <c r="L106" s="17" t="s">
        <v>40</v>
      </c>
      <c r="M106" s="17" t="s">
        <v>40</v>
      </c>
      <c r="N106" s="17"/>
      <c r="O106" s="17"/>
      <c r="P106" s="14"/>
      <c r="Q106" s="14"/>
      <c r="R106" s="12">
        <f t="shared" si="7"/>
        <v>1</v>
      </c>
      <c r="S106" s="14"/>
      <c r="T106" s="14"/>
      <c r="U106" s="14"/>
      <c r="V106" s="14"/>
      <c r="W106" s="48">
        <f t="shared" si="9"/>
        <v>0.2</v>
      </c>
    </row>
    <row r="107" spans="1:23" x14ac:dyDescent="0.2">
      <c r="A107" s="30">
        <v>59</v>
      </c>
      <c r="B107" s="3" t="s">
        <v>215</v>
      </c>
      <c r="L107" s="17"/>
      <c r="M107" s="17"/>
      <c r="N107" s="17"/>
      <c r="O107" s="17"/>
      <c r="P107" s="14"/>
      <c r="Q107" s="14"/>
      <c r="R107" s="12">
        <f t="shared" si="7"/>
        <v>0</v>
      </c>
      <c r="S107" s="22"/>
      <c r="T107" s="22"/>
      <c r="U107" s="19"/>
      <c r="V107" s="14"/>
      <c r="W107" s="34">
        <f t="shared" si="9"/>
        <v>0</v>
      </c>
    </row>
    <row r="108" spans="1:23" x14ac:dyDescent="0.2">
      <c r="A108" s="30">
        <v>60</v>
      </c>
      <c r="B108" s="3" t="s">
        <v>216</v>
      </c>
      <c r="C108" t="s">
        <v>32</v>
      </c>
      <c r="L108" s="17" t="s">
        <v>40</v>
      </c>
      <c r="M108" s="17" t="s">
        <v>40</v>
      </c>
      <c r="N108" s="17"/>
      <c r="O108" s="17"/>
      <c r="P108" s="14"/>
      <c r="Q108" s="14" t="s">
        <v>41</v>
      </c>
      <c r="R108" s="12">
        <f t="shared" si="7"/>
        <v>1</v>
      </c>
      <c r="S108" s="22"/>
      <c r="T108" s="22"/>
      <c r="U108" s="19"/>
      <c r="V108" s="14"/>
      <c r="W108" s="48">
        <f t="shared" si="9"/>
        <v>0.3</v>
      </c>
    </row>
    <row r="109" spans="1:23" x14ac:dyDescent="0.2">
      <c r="A109" s="30">
        <v>61</v>
      </c>
      <c r="B109" s="3" t="s">
        <v>217</v>
      </c>
      <c r="C109" t="s">
        <v>32</v>
      </c>
      <c r="L109" s="17" t="s">
        <v>40</v>
      </c>
      <c r="M109" s="17"/>
      <c r="N109" s="17"/>
      <c r="O109" s="17"/>
      <c r="P109" s="14"/>
      <c r="Q109" s="14" t="s">
        <v>41</v>
      </c>
      <c r="R109" s="12">
        <f t="shared" si="7"/>
        <v>1</v>
      </c>
      <c r="S109" s="22"/>
      <c r="T109" s="22"/>
      <c r="U109" s="19"/>
      <c r="V109" s="14"/>
      <c r="W109" s="48">
        <f t="shared" si="9"/>
        <v>0.2</v>
      </c>
    </row>
    <row r="110" spans="1:23" x14ac:dyDescent="0.2">
      <c r="A110" s="30">
        <v>62</v>
      </c>
      <c r="B110" s="3" t="s">
        <v>218</v>
      </c>
      <c r="C110" t="s">
        <v>32</v>
      </c>
      <c r="H110" t="s">
        <v>186</v>
      </c>
      <c r="L110" s="17" t="s">
        <v>40</v>
      </c>
      <c r="M110" s="17" t="s">
        <v>40</v>
      </c>
      <c r="N110" s="17"/>
      <c r="O110" s="17" t="s">
        <v>40</v>
      </c>
      <c r="P110" s="14"/>
      <c r="Q110" s="14" t="s">
        <v>41</v>
      </c>
      <c r="R110" s="12">
        <f t="shared" si="7"/>
        <v>1</v>
      </c>
      <c r="S110" s="22"/>
      <c r="T110" s="22"/>
      <c r="U110" s="19"/>
      <c r="V110" s="14"/>
      <c r="W110" s="48">
        <f t="shared" si="9"/>
        <v>0.4</v>
      </c>
    </row>
    <row r="111" spans="1:23" x14ac:dyDescent="0.2">
      <c r="A111" s="30">
        <v>63</v>
      </c>
      <c r="B111" s="3" t="s">
        <v>219</v>
      </c>
      <c r="C111" t="s">
        <v>32</v>
      </c>
      <c r="L111" s="17" t="s">
        <v>40</v>
      </c>
      <c r="M111" s="17"/>
      <c r="N111" s="17"/>
      <c r="O111" s="17" t="s">
        <v>40</v>
      </c>
      <c r="P111" s="14"/>
      <c r="Q111" s="14" t="s">
        <v>41</v>
      </c>
      <c r="R111" s="12">
        <f t="shared" si="7"/>
        <v>1</v>
      </c>
      <c r="S111" s="22"/>
      <c r="T111" s="22"/>
      <c r="U111" s="19"/>
      <c r="V111" s="14"/>
      <c r="W111" s="48">
        <f t="shared" si="9"/>
        <v>0.3</v>
      </c>
    </row>
    <row r="112" spans="1:23" x14ac:dyDescent="0.2">
      <c r="A112" s="30">
        <v>64</v>
      </c>
      <c r="B112" s="3" t="s">
        <v>220</v>
      </c>
      <c r="L112" s="17"/>
      <c r="M112" s="17" t="s">
        <v>40</v>
      </c>
      <c r="N112" s="17"/>
      <c r="O112" s="17" t="s">
        <v>40</v>
      </c>
      <c r="P112" s="14"/>
      <c r="Q112" s="14"/>
      <c r="R112" s="12">
        <f t="shared" si="7"/>
        <v>0</v>
      </c>
      <c r="S112" s="14"/>
      <c r="T112" s="14"/>
      <c r="U112" s="14"/>
      <c r="V112" s="14"/>
      <c r="W112" s="48">
        <f t="shared" si="9"/>
        <v>0.2</v>
      </c>
    </row>
    <row r="113" spans="1:23" x14ac:dyDescent="0.2">
      <c r="A113" s="30">
        <v>65</v>
      </c>
      <c r="B113" s="3" t="s">
        <v>221</v>
      </c>
      <c r="C113" t="s">
        <v>32</v>
      </c>
      <c r="L113" s="17"/>
      <c r="M113" s="17"/>
      <c r="N113" s="17"/>
      <c r="O113" s="17"/>
      <c r="P113" s="14"/>
      <c r="Q113" s="14" t="s">
        <v>41</v>
      </c>
      <c r="R113" s="12">
        <f t="shared" si="7"/>
        <v>0</v>
      </c>
      <c r="S113" s="22"/>
      <c r="T113" s="22"/>
      <c r="U113" s="19"/>
      <c r="V113" s="14"/>
      <c r="W113" s="48">
        <f t="shared" ref="W113:W125" si="10">(IF(L113="x",1,0)+IF(M113="x",1,0)+IF(N113="x",1,0)+IF(O113="x",1,0)+IF(P113="x",1,0)+IF(Q113="x",1,0)+IF(M113="na",1,0)+IF(P113="na",1,0)+IF(Q113="na",1,0)+IF(S113="x",1,0)+IF(T113="x",1,0)+IF(U113="x",1,0)+IF(U113="na",1,0)+IF(V113="x",1,0))/10</f>
        <v>0.1</v>
      </c>
    </row>
    <row r="114" spans="1:23" x14ac:dyDescent="0.2">
      <c r="A114" s="30">
        <v>66</v>
      </c>
      <c r="B114" s="3" t="s">
        <v>222</v>
      </c>
      <c r="C114" t="s">
        <v>32</v>
      </c>
      <c r="L114" s="17" t="s">
        <v>40</v>
      </c>
      <c r="M114" s="17"/>
      <c r="N114" s="17"/>
      <c r="O114" s="17"/>
      <c r="P114" s="14"/>
      <c r="Q114" s="14" t="s">
        <v>41</v>
      </c>
      <c r="R114" s="12">
        <f t="shared" ref="R114:R125" si="11">IF(L114="X",1,0)</f>
        <v>1</v>
      </c>
      <c r="S114" s="22"/>
      <c r="T114" s="22"/>
      <c r="U114" s="19"/>
      <c r="V114" s="14"/>
      <c r="W114" s="48">
        <f t="shared" si="10"/>
        <v>0.2</v>
      </c>
    </row>
    <row r="115" spans="1:23" x14ac:dyDescent="0.2">
      <c r="A115" s="30">
        <v>67</v>
      </c>
      <c r="B115" s="3" t="s">
        <v>223</v>
      </c>
      <c r="C115" t="s">
        <v>32</v>
      </c>
      <c r="L115" s="17" t="s">
        <v>40</v>
      </c>
      <c r="M115" s="17"/>
      <c r="N115" s="17"/>
      <c r="O115" s="17" t="s">
        <v>40</v>
      </c>
      <c r="P115" s="14"/>
      <c r="Q115" s="14" t="s">
        <v>41</v>
      </c>
      <c r="R115" s="12">
        <f t="shared" si="11"/>
        <v>1</v>
      </c>
      <c r="S115" s="22"/>
      <c r="T115" s="22"/>
      <c r="U115" s="19"/>
      <c r="V115" s="14"/>
      <c r="W115" s="48">
        <f t="shared" si="10"/>
        <v>0.3</v>
      </c>
    </row>
    <row r="116" spans="1:23" x14ac:dyDescent="0.2">
      <c r="A116" s="30">
        <v>68</v>
      </c>
      <c r="B116" s="3" t="s">
        <v>224</v>
      </c>
      <c r="H116" t="s">
        <v>225</v>
      </c>
      <c r="L116" s="14" t="s">
        <v>40</v>
      </c>
      <c r="M116" s="14"/>
      <c r="N116" s="14"/>
      <c r="O116" s="14"/>
      <c r="P116" s="14"/>
      <c r="Q116" s="14"/>
      <c r="R116" s="12">
        <f t="shared" si="11"/>
        <v>1</v>
      </c>
      <c r="S116" s="14"/>
      <c r="T116" s="14"/>
      <c r="U116" s="14"/>
      <c r="V116" s="14"/>
      <c r="W116" s="48">
        <f t="shared" si="10"/>
        <v>0.1</v>
      </c>
    </row>
    <row r="117" spans="1:23" x14ac:dyDescent="0.2">
      <c r="A117" s="30">
        <v>69</v>
      </c>
      <c r="B117" s="3" t="s">
        <v>226</v>
      </c>
      <c r="L117" s="14"/>
      <c r="M117" s="14"/>
      <c r="N117" s="14"/>
      <c r="O117" s="14"/>
      <c r="P117" s="14"/>
      <c r="Q117" s="14"/>
      <c r="R117" s="12">
        <f t="shared" si="11"/>
        <v>0</v>
      </c>
      <c r="S117" s="14"/>
      <c r="T117" s="14"/>
      <c r="U117" s="14"/>
      <c r="V117" s="14"/>
      <c r="W117" s="34">
        <f t="shared" si="10"/>
        <v>0</v>
      </c>
    </row>
    <row r="118" spans="1:23" x14ac:dyDescent="0.2">
      <c r="A118" s="30">
        <v>70</v>
      </c>
      <c r="B118" s="3" t="s">
        <v>227</v>
      </c>
      <c r="H118" t="s">
        <v>225</v>
      </c>
      <c r="L118" s="14" t="s">
        <v>40</v>
      </c>
      <c r="M118" s="14"/>
      <c r="N118" s="14"/>
      <c r="O118" s="14"/>
      <c r="P118" s="14"/>
      <c r="Q118" s="14"/>
      <c r="R118" s="12">
        <f t="shared" si="11"/>
        <v>1</v>
      </c>
      <c r="S118" s="14"/>
      <c r="T118" s="14"/>
      <c r="U118" s="14"/>
      <c r="V118" s="14"/>
      <c r="W118" s="48">
        <f t="shared" si="10"/>
        <v>0.1</v>
      </c>
    </row>
    <row r="119" spans="1:23" x14ac:dyDescent="0.2">
      <c r="A119" s="30">
        <v>71</v>
      </c>
      <c r="B119" s="3" t="s">
        <v>228</v>
      </c>
      <c r="L119" s="14" t="s">
        <v>40</v>
      </c>
      <c r="M119" s="14"/>
      <c r="N119" s="14"/>
      <c r="O119" s="14"/>
      <c r="P119" s="14"/>
      <c r="Q119" s="14"/>
      <c r="R119" s="12">
        <f t="shared" si="11"/>
        <v>1</v>
      </c>
      <c r="S119" s="14"/>
      <c r="T119" s="14"/>
      <c r="U119" s="14"/>
      <c r="V119" s="14"/>
      <c r="W119" s="48">
        <f t="shared" si="10"/>
        <v>0.1</v>
      </c>
    </row>
    <row r="120" spans="1:23" x14ac:dyDescent="0.2">
      <c r="A120" s="30">
        <v>72</v>
      </c>
      <c r="B120" s="3" t="s">
        <v>229</v>
      </c>
      <c r="C120" t="s">
        <v>32</v>
      </c>
      <c r="L120" s="14" t="s">
        <v>40</v>
      </c>
      <c r="M120" s="14"/>
      <c r="N120" s="14"/>
      <c r="O120" s="14"/>
      <c r="P120" s="14"/>
      <c r="Q120" s="14" t="s">
        <v>41</v>
      </c>
      <c r="R120" s="12">
        <f t="shared" si="11"/>
        <v>1</v>
      </c>
      <c r="S120" s="22"/>
      <c r="T120" s="22"/>
      <c r="U120" s="19"/>
      <c r="V120" s="16"/>
      <c r="W120" s="48">
        <f t="shared" si="10"/>
        <v>0.2</v>
      </c>
    </row>
    <row r="121" spans="1:23" x14ac:dyDescent="0.2">
      <c r="A121" s="30">
        <v>73</v>
      </c>
      <c r="B121" s="3" t="s">
        <v>230</v>
      </c>
      <c r="L121" s="14"/>
      <c r="M121" s="14"/>
      <c r="N121" s="14"/>
      <c r="O121" s="14"/>
      <c r="P121" s="14"/>
      <c r="Q121" s="14"/>
      <c r="R121" s="12">
        <f t="shared" si="11"/>
        <v>0</v>
      </c>
      <c r="S121" s="14"/>
      <c r="T121" s="14"/>
      <c r="U121" s="14"/>
      <c r="V121" s="14"/>
      <c r="W121" s="34">
        <f t="shared" si="10"/>
        <v>0</v>
      </c>
    </row>
    <row r="122" spans="1:23" x14ac:dyDescent="0.2">
      <c r="A122" s="30">
        <v>74</v>
      </c>
      <c r="B122" s="3" t="s">
        <v>231</v>
      </c>
      <c r="C122" t="s">
        <v>32</v>
      </c>
      <c r="L122" s="14" t="s">
        <v>40</v>
      </c>
      <c r="M122" s="14"/>
      <c r="N122" s="14"/>
      <c r="O122" s="14"/>
      <c r="P122" s="14"/>
      <c r="Q122" s="14" t="s">
        <v>41</v>
      </c>
      <c r="R122" s="12">
        <f t="shared" si="11"/>
        <v>1</v>
      </c>
      <c r="S122" s="22"/>
      <c r="T122" s="22"/>
      <c r="U122" s="19"/>
      <c r="V122" s="14"/>
      <c r="W122" s="48">
        <f t="shared" si="10"/>
        <v>0.2</v>
      </c>
    </row>
    <row r="123" spans="1:23" x14ac:dyDescent="0.2">
      <c r="A123" s="30">
        <v>75</v>
      </c>
      <c r="B123" s="3" t="s">
        <v>232</v>
      </c>
      <c r="L123" s="17"/>
      <c r="M123" s="14"/>
      <c r="N123" s="14"/>
      <c r="O123" s="14"/>
      <c r="P123" s="14"/>
      <c r="Q123" s="14"/>
      <c r="R123" s="12">
        <f t="shared" si="11"/>
        <v>0</v>
      </c>
      <c r="S123" s="14"/>
      <c r="T123" s="14"/>
      <c r="U123" s="14"/>
      <c r="V123" s="14"/>
      <c r="W123" s="34">
        <f t="shared" si="10"/>
        <v>0</v>
      </c>
    </row>
    <row r="124" spans="1:23" x14ac:dyDescent="0.2">
      <c r="A124" s="30">
        <v>76</v>
      </c>
      <c r="B124" s="3" t="s">
        <v>233</v>
      </c>
      <c r="L124" s="17" t="s">
        <v>40</v>
      </c>
      <c r="M124" s="14"/>
      <c r="N124" s="14"/>
      <c r="O124" s="14"/>
      <c r="P124" s="14"/>
      <c r="Q124" s="14"/>
      <c r="R124" s="12">
        <f t="shared" si="11"/>
        <v>1</v>
      </c>
      <c r="S124" s="14"/>
      <c r="T124" s="14"/>
      <c r="U124" s="14"/>
      <c r="V124" s="14"/>
      <c r="W124" s="48">
        <f t="shared" si="10"/>
        <v>0.1</v>
      </c>
    </row>
    <row r="125" spans="1:23" x14ac:dyDescent="0.2">
      <c r="A125" s="30">
        <v>77</v>
      </c>
      <c r="B125" s="3" t="s">
        <v>234</v>
      </c>
      <c r="C125" t="s">
        <v>32</v>
      </c>
      <c r="H125" t="s">
        <v>125</v>
      </c>
      <c r="L125" s="14" t="s">
        <v>40</v>
      </c>
      <c r="M125" s="14"/>
      <c r="N125" s="14"/>
      <c r="O125" s="14" t="s">
        <v>40</v>
      </c>
      <c r="P125" s="14"/>
      <c r="Q125" s="14" t="s">
        <v>41</v>
      </c>
      <c r="R125" s="12">
        <f t="shared" si="11"/>
        <v>1</v>
      </c>
      <c r="S125" s="22"/>
      <c r="T125" s="22"/>
      <c r="U125" s="19"/>
      <c r="V125" s="14"/>
      <c r="W125" s="48">
        <f t="shared" si="10"/>
        <v>0.3</v>
      </c>
    </row>
  </sheetData>
  <customSheetViews>
    <customSheetView guid="{4AC0B1B2-829D-11D5-A898-00D0591129E6}" scale="60" showPageBreaks="1" hiddenColumns="1" view="pageBreakPreview" showRuler="0">
      <selection activeCell="C13" sqref="C13:K14"/>
      <rowBreaks count="2" manualBreakCount="2">
        <brk id="48" max="16383" man="1"/>
        <brk id="112" max="25" man="1"/>
      </rowBreaks>
      <pageMargins left="0.75" right="0.75" top="1" bottom="1" header="0.5" footer="0.5"/>
      <pageSetup paperSize="5" scale="37" orientation="landscape" r:id="rId1"/>
      <headerFooter alignWithMargins="0"/>
    </customSheetView>
  </customSheetViews>
  <mergeCells count="6">
    <mergeCell ref="L6:Q6"/>
    <mergeCell ref="A1:W1"/>
    <mergeCell ref="A2:W2"/>
    <mergeCell ref="A3:W3"/>
    <mergeCell ref="L5:Q5"/>
    <mergeCell ref="D4:Z4"/>
  </mergeCells>
  <phoneticPr fontId="0" type="noConversion"/>
  <pageMargins left="0.5" right="0.5" top="0.5" bottom="0.5" header="0.5" footer="0.5"/>
  <pageSetup paperSize="5" scale="42" orientation="portrait" r:id="rId2"/>
  <headerFooter alignWithMargins="0"/>
  <rowBreaks count="1" manualBreakCount="1">
    <brk id="46" max="16383" man="1"/>
  </row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8"/>
  <sheetViews>
    <sheetView tabSelected="1" zoomScale="75" zoomScaleNormal="100" workbookViewId="0">
      <pane xSplit="2" ySplit="6" topLeftCell="I7" activePane="bottomRight" state="frozen"/>
      <selection activeCell="E32" sqref="E32"/>
      <selection pane="topRight" activeCell="E32" sqref="E32"/>
      <selection pane="bottomLeft" activeCell="E32" sqref="E32"/>
      <selection pane="bottomRight" activeCell="N42" sqref="N42"/>
    </sheetView>
  </sheetViews>
  <sheetFormatPr defaultRowHeight="12.75" x14ac:dyDescent="0.2"/>
  <cols>
    <col min="1" max="1" width="9.140625" style="33"/>
    <col min="2" max="2" width="44.42578125" style="33" bestFit="1" customWidth="1"/>
    <col min="3" max="3" width="19.7109375" style="33" bestFit="1" customWidth="1"/>
    <col min="4" max="4" width="24.85546875" style="33" customWidth="1"/>
    <col min="5" max="5" width="20.42578125" style="33" bestFit="1" customWidth="1"/>
    <col min="6" max="6" width="18.28515625" style="33" customWidth="1"/>
    <col min="7" max="7" width="17.7109375" style="33" bestFit="1" customWidth="1"/>
    <col min="8" max="8" width="19.140625" style="33" bestFit="1" customWidth="1"/>
    <col min="9" max="9" width="17.85546875" style="33" customWidth="1"/>
    <col min="10" max="10" width="18.7109375" style="33" bestFit="1" customWidth="1"/>
    <col min="11" max="11" width="24.140625" style="33" customWidth="1"/>
    <col min="12" max="12" width="4.85546875" style="35" bestFit="1" customWidth="1"/>
    <col min="13" max="13" width="9.140625" style="33"/>
    <col min="14" max="14" width="13.7109375" style="33" customWidth="1"/>
    <col min="15" max="15" width="7.42578125" style="33" customWidth="1"/>
    <col min="16" max="16" width="13.140625" style="33" customWidth="1"/>
    <col min="17" max="17" width="9.140625" style="33"/>
    <col min="18" max="18" width="13" style="33" customWidth="1"/>
    <col min="19" max="16384" width="9.140625" style="33"/>
  </cols>
  <sheetData>
    <row r="1" spans="1:18" ht="15.75" x14ac:dyDescent="0.25">
      <c r="A1" s="255" t="s">
        <v>235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x14ac:dyDescent="0.25">
      <c r="A2" s="255" t="s">
        <v>292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</row>
    <row r="4" spans="1:18" x14ac:dyDescent="0.2">
      <c r="B4" s="35"/>
      <c r="C4" s="35"/>
      <c r="D4" s="35"/>
      <c r="E4" s="35"/>
      <c r="M4" s="35"/>
      <c r="N4" s="35"/>
      <c r="O4" s="35"/>
      <c r="P4" s="35"/>
      <c r="Q4" s="35"/>
      <c r="R4" s="35"/>
    </row>
    <row r="5" spans="1:18" x14ac:dyDescent="0.2">
      <c r="B5" s="256" t="s">
        <v>17</v>
      </c>
      <c r="C5" s="256" t="s">
        <v>276</v>
      </c>
      <c r="D5" s="256" t="s">
        <v>278</v>
      </c>
      <c r="E5" s="256" t="s">
        <v>281</v>
      </c>
      <c r="F5" s="256" t="s">
        <v>282</v>
      </c>
      <c r="G5" s="256" t="s">
        <v>279</v>
      </c>
      <c r="H5" s="256" t="s">
        <v>8</v>
      </c>
      <c r="I5" s="256" t="s">
        <v>9</v>
      </c>
      <c r="J5" s="256" t="s">
        <v>280</v>
      </c>
      <c r="K5" s="256" t="s">
        <v>11</v>
      </c>
      <c r="L5" s="103"/>
      <c r="M5" s="254" t="s">
        <v>288</v>
      </c>
      <c r="N5" s="254"/>
      <c r="O5" s="254" t="s">
        <v>289</v>
      </c>
      <c r="P5" s="254"/>
      <c r="Q5" s="254" t="s">
        <v>290</v>
      </c>
      <c r="R5" s="254"/>
    </row>
    <row r="6" spans="1:18" x14ac:dyDescent="0.2">
      <c r="A6" s="35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103"/>
      <c r="M6" s="254"/>
      <c r="N6" s="254"/>
      <c r="O6" s="254"/>
      <c r="P6" s="254"/>
      <c r="Q6" s="254"/>
      <c r="R6" s="254"/>
    </row>
    <row r="7" spans="1:18" x14ac:dyDescent="0.2">
      <c r="A7" s="59"/>
      <c r="B7" s="32" t="str">
        <f>Orig!B7</f>
        <v>Priority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59"/>
      <c r="N7" s="32"/>
      <c r="O7" s="83"/>
      <c r="P7" s="32"/>
      <c r="Q7" s="32"/>
      <c r="R7" s="32"/>
    </row>
    <row r="8" spans="1:18" ht="18" customHeight="1" x14ac:dyDescent="0.2">
      <c r="A8" s="107"/>
      <c r="B8" s="174" t="str">
        <f>'Deal List'!B8</f>
        <v>American National Can/Rexam</v>
      </c>
      <c r="C8" s="175" t="str">
        <f>'Deal List'!C8</f>
        <v>-</v>
      </c>
      <c r="D8" s="176" t="str">
        <f>'Deal List'!E8</f>
        <v>Craig Childers</v>
      </c>
      <c r="E8" s="176" t="str">
        <f>'Deal List'!F8</f>
        <v>Becky Brakke</v>
      </c>
      <c r="F8" s="176" t="str">
        <f>'Deal List'!G8</f>
        <v>Javier Gallo</v>
      </c>
      <c r="G8" s="176" t="str">
        <f>'Deal List'!H8</f>
        <v>Ken Lee</v>
      </c>
      <c r="H8" s="176" t="str">
        <f>'Deal List'!I8</f>
        <v>Gerri Gobbi</v>
      </c>
      <c r="I8" s="176" t="str">
        <f>'Deal List'!J8</f>
        <v>-</v>
      </c>
      <c r="J8" s="176" t="str">
        <f>'Deal List'!L8</f>
        <v>Jim Keller</v>
      </c>
      <c r="K8" s="176" t="str">
        <f>'Deal List'!M8</f>
        <v>Nina Nguyen</v>
      </c>
      <c r="L8" s="176"/>
      <c r="M8" s="177" t="s">
        <v>236</v>
      </c>
      <c r="N8" s="178">
        <f>IF(B8='Master Index'!B10,'Master Index'!W10,"check master")</f>
        <v>0.9</v>
      </c>
      <c r="O8" s="179"/>
      <c r="P8" s="178">
        <f>'Deal List'!N8</f>
        <v>1</v>
      </c>
      <c r="Q8" s="177" t="s">
        <v>237</v>
      </c>
      <c r="R8" s="180">
        <v>0</v>
      </c>
    </row>
    <row r="9" spans="1:18" ht="18" customHeight="1" x14ac:dyDescent="0.2">
      <c r="A9" s="107"/>
      <c r="B9" s="181" t="str">
        <f>'Deal List'!B9</f>
        <v>Chase</v>
      </c>
      <c r="C9" s="121" t="str">
        <f>'Deal List'!C9</f>
        <v>Scott Vonderheide</v>
      </c>
      <c r="D9" s="122" t="str">
        <f>'Deal List'!E9</f>
        <v>Mike Harris</v>
      </c>
      <c r="E9" s="122" t="str">
        <f>'Deal List'!F9</f>
        <v>Cindy Stephens</v>
      </c>
      <c r="F9" s="122" t="str">
        <f>'Deal List'!G9</f>
        <v>Dag Joraholmen</v>
      </c>
      <c r="G9" s="122" t="str">
        <f>'Deal List'!H9</f>
        <v>Ken Lee</v>
      </c>
      <c r="H9" s="122" t="str">
        <f>'Deal List'!I9</f>
        <v>Roger Persson</v>
      </c>
      <c r="I9" s="122" t="str">
        <f>'Deal List'!J9</f>
        <v>-</v>
      </c>
      <c r="J9" s="122" t="str">
        <f>'Deal List'!L9</f>
        <v>Mike Smith</v>
      </c>
      <c r="K9" s="122" t="str">
        <f>'Deal List'!M9</f>
        <v>-</v>
      </c>
      <c r="L9" s="122"/>
      <c r="M9" s="123" t="s">
        <v>236</v>
      </c>
      <c r="N9" s="124">
        <f>IF(B9='Master Index'!B11,'Master Index'!W11,"check master")</f>
        <v>0.9</v>
      </c>
      <c r="O9" s="125"/>
      <c r="P9" s="124">
        <f>'Deal List'!N9</f>
        <v>0.6</v>
      </c>
      <c r="Q9" s="123" t="s">
        <v>237</v>
      </c>
      <c r="R9" s="182">
        <v>0</v>
      </c>
    </row>
    <row r="10" spans="1:18" ht="18" customHeight="1" x14ac:dyDescent="0.2">
      <c r="A10" s="107"/>
      <c r="B10" s="181" t="str">
        <f>'Deal List'!B10</f>
        <v>Molded Fiber Glass</v>
      </c>
      <c r="C10" s="121" t="str">
        <f>'Deal List'!C10</f>
        <v>Catherine Simoes</v>
      </c>
      <c r="D10" s="122" t="str">
        <f>'Deal List'!E10</f>
        <v>Charlene Jackson</v>
      </c>
      <c r="E10" s="122" t="str">
        <f>'Deal List'!F10</f>
        <v>Terry Lacy</v>
      </c>
      <c r="F10" s="122" t="str">
        <f>'Deal List'!G10</f>
        <v>Peter Johnston</v>
      </c>
      <c r="G10" s="122" t="str">
        <f>'Deal List'!H10</f>
        <v>Mike Kim</v>
      </c>
      <c r="H10" s="122" t="str">
        <f>'Deal List'!I10</f>
        <v>Gerri Gobbi</v>
      </c>
      <c r="I10" s="122" t="str">
        <f>'Deal List'!J10</f>
        <v>Rajesh Dhir</v>
      </c>
      <c r="J10" s="122" t="str">
        <f>'Deal List'!L10</f>
        <v>-</v>
      </c>
      <c r="K10" s="122" t="str">
        <f>'Deal List'!M10</f>
        <v>David Saindon</v>
      </c>
      <c r="L10" s="122"/>
      <c r="M10" s="123" t="s">
        <v>236</v>
      </c>
      <c r="N10" s="124">
        <f>IF(B10='Master Index'!B12,'Master Index'!W12,"check master")</f>
        <v>0.9</v>
      </c>
      <c r="O10" s="125"/>
      <c r="P10" s="124">
        <f>'Deal List'!N10</f>
        <v>0.45</v>
      </c>
      <c r="Q10" s="123" t="s">
        <v>237</v>
      </c>
      <c r="R10" s="182">
        <v>0</v>
      </c>
    </row>
    <row r="11" spans="1:18" ht="18" customHeight="1" x14ac:dyDescent="0.2">
      <c r="A11" s="107"/>
      <c r="B11" s="181" t="str">
        <f>'Deal List'!B11</f>
        <v>Owens Illinois</v>
      </c>
      <c r="C11" s="121" t="str">
        <f>'Deal List'!C11</f>
        <v>Saji John</v>
      </c>
      <c r="D11" s="122" t="str">
        <f>'Deal List'!E11</f>
        <v>Maureen Palmer</v>
      </c>
      <c r="E11" s="122" t="str">
        <f>'Deal List'!F11</f>
        <v>Lisa Polk</v>
      </c>
      <c r="F11" s="122" t="str">
        <f>'Deal List'!G11</f>
        <v>Tony Valenzuela</v>
      </c>
      <c r="G11" s="122" t="str">
        <f>'Deal List'!H11</f>
        <v>Dickson Koo</v>
      </c>
      <c r="H11" s="122" t="str">
        <f>'Deal List'!I11</f>
        <v>Gerri Gobbi</v>
      </c>
      <c r="I11" s="122" t="str">
        <f>'Deal List'!J11</f>
        <v>-</v>
      </c>
      <c r="J11" s="122" t="str">
        <f>'Deal List'!L11</f>
        <v>Jim Keller</v>
      </c>
      <c r="K11" s="122" t="str">
        <f>'Deal List'!M11</f>
        <v>David Saindon</v>
      </c>
      <c r="L11" s="122"/>
      <c r="M11" s="123" t="s">
        <v>236</v>
      </c>
      <c r="N11" s="124">
        <f>IF(B11='Master Index'!B13,'Master Index'!W13,"check master")</f>
        <v>0.9</v>
      </c>
      <c r="O11" s="125"/>
      <c r="P11" s="124">
        <f>'Deal List'!N11</f>
        <v>0.45</v>
      </c>
      <c r="Q11" s="123" t="s">
        <v>237</v>
      </c>
      <c r="R11" s="182">
        <v>0</v>
      </c>
    </row>
    <row r="12" spans="1:18" ht="18" customHeight="1" x14ac:dyDescent="0.2">
      <c r="A12" s="107"/>
      <c r="B12" s="181" t="str">
        <f>'Deal List'!B12</f>
        <v>Quebecor</v>
      </c>
      <c r="C12" s="121" t="str">
        <f>'Deal List'!C12</f>
        <v>Oliver Jones</v>
      </c>
      <c r="D12" s="122" t="str">
        <f>'Deal List'!E12</f>
        <v>Maureen Palmer</v>
      </c>
      <c r="E12" s="122" t="str">
        <f>'Deal List'!F12</f>
        <v>Whitney Fox</v>
      </c>
      <c r="F12" s="122" t="str">
        <f>'Deal List'!G12</f>
        <v>Bob Clifford</v>
      </c>
      <c r="G12" s="122" t="str">
        <f>'Deal List'!H12</f>
        <v>Ken Lee</v>
      </c>
      <c r="H12" s="122" t="str">
        <f>'Deal List'!I12</f>
        <v>Gerri Gobbi</v>
      </c>
      <c r="I12" s="122" t="str">
        <f>'Deal List'!J12</f>
        <v>Chad Corbit</v>
      </c>
      <c r="J12" s="122" t="str">
        <f>'Deal List'!L12</f>
        <v>Michelle Maynard</v>
      </c>
      <c r="K12" s="122" t="str">
        <f>'Deal List'!M12</f>
        <v>David Saindon</v>
      </c>
      <c r="L12" s="122"/>
      <c r="M12" s="123" t="s">
        <v>236</v>
      </c>
      <c r="N12" s="124">
        <f>IF(B12='Master Index'!B14,'Master Index'!W14,"check master")</f>
        <v>0.9</v>
      </c>
      <c r="O12" s="125"/>
      <c r="P12" s="124">
        <f>'Deal List'!N12</f>
        <v>0.75</v>
      </c>
      <c r="Q12" s="123" t="s">
        <v>237</v>
      </c>
      <c r="R12" s="182">
        <v>0</v>
      </c>
    </row>
    <row r="13" spans="1:18" ht="18" customHeight="1" x14ac:dyDescent="0.2">
      <c r="A13" s="107"/>
      <c r="B13" s="181" t="str">
        <f>'Deal List'!B13</f>
        <v>Simon Property Group (EMA/OA)</v>
      </c>
      <c r="C13" s="121" t="str">
        <f>'Deal List'!C13</f>
        <v>Terry Donovan</v>
      </c>
      <c r="D13" s="122" t="str">
        <f>'Deal List'!E13</f>
        <v>Mike Harris</v>
      </c>
      <c r="E13" s="122" t="str">
        <f>'Deal List'!F13</f>
        <v>Ben Smith</v>
      </c>
      <c r="F13" s="122" t="str">
        <f>'Deal List'!G13</f>
        <v>J Paul Oxer</v>
      </c>
      <c r="G13" s="122" t="str">
        <f>'Deal List'!H13</f>
        <v>Mike Kim</v>
      </c>
      <c r="H13" s="122" t="str">
        <f>'Deal List'!I13</f>
        <v>Gerri Gobbi</v>
      </c>
      <c r="I13" s="122" t="str">
        <f>'Deal List'!J13</f>
        <v>Chad Corbit</v>
      </c>
      <c r="J13" s="122" t="str">
        <f>'Deal List'!L13</f>
        <v>Michelle Maynard</v>
      </c>
      <c r="K13" s="122" t="str">
        <f>'Deal List'!M13</f>
        <v>John Mackel</v>
      </c>
      <c r="L13" s="122"/>
      <c r="M13" s="123" t="s">
        <v>236</v>
      </c>
      <c r="N13" s="124">
        <f>IF(B13='Master Index'!B15,'Master Index'!W15,"check master")</f>
        <v>0.8</v>
      </c>
      <c r="O13" s="125"/>
      <c r="P13" s="124">
        <f>'Deal List'!N13</f>
        <v>0.25</v>
      </c>
      <c r="Q13" s="123" t="s">
        <v>237</v>
      </c>
      <c r="R13" s="182">
        <v>0</v>
      </c>
    </row>
    <row r="14" spans="1:18" ht="18" customHeight="1" x14ac:dyDescent="0.2">
      <c r="A14" s="107"/>
      <c r="B14" s="181" t="str">
        <f>'Deal List'!B14</f>
        <v>Springs Industries</v>
      </c>
      <c r="C14" s="121" t="str">
        <f>'Deal List'!C14</f>
        <v>Andy Chen</v>
      </c>
      <c r="D14" s="122" t="str">
        <f>'Deal List'!E14</f>
        <v>Charlene Jackson</v>
      </c>
      <c r="E14" s="122" t="str">
        <f>'Deal List'!F14</f>
        <v>Debra Blake</v>
      </c>
      <c r="F14" s="122" t="str">
        <f>'Deal List'!G14</f>
        <v>Kristin Griffin</v>
      </c>
      <c r="G14" s="122" t="str">
        <f>'Deal List'!H14</f>
        <v>Ken Lee</v>
      </c>
      <c r="H14" s="122" t="str">
        <f>'Deal List'!I14</f>
        <v>Roger Persson</v>
      </c>
      <c r="I14" s="122" t="str">
        <f>'Deal List'!J14</f>
        <v>Pedro Man</v>
      </c>
      <c r="J14" s="122" t="str">
        <f>'Deal List'!L14</f>
        <v>Bill Rapp</v>
      </c>
      <c r="K14" s="122" t="str">
        <f>'Deal List'!M14</f>
        <v>Nina Nguyen</v>
      </c>
      <c r="L14" s="122"/>
      <c r="M14" s="123" t="s">
        <v>236</v>
      </c>
      <c r="N14" s="124">
        <f>IF(B14='Master Index'!B16,'Master Index'!W16,"check master")</f>
        <v>0.8</v>
      </c>
      <c r="O14" s="125"/>
      <c r="P14" s="124">
        <f>'Deal List'!N14</f>
        <v>0.95</v>
      </c>
      <c r="Q14" s="123" t="s">
        <v>237</v>
      </c>
      <c r="R14" s="182">
        <v>0</v>
      </c>
    </row>
    <row r="15" spans="1:18" ht="18" customHeight="1" x14ac:dyDescent="0.2">
      <c r="A15" s="107"/>
      <c r="B15" s="181" t="str">
        <f>'Deal List'!B15</f>
        <v>Starwood</v>
      </c>
      <c r="C15" s="121" t="str">
        <f>'Deal List'!C15</f>
        <v>Saji John</v>
      </c>
      <c r="D15" s="122" t="str">
        <f>'Deal List'!E15</f>
        <v>Mike Harris</v>
      </c>
      <c r="E15" s="122" t="str">
        <f>'Deal List'!F15</f>
        <v>Kevin Boudreaux</v>
      </c>
      <c r="F15" s="122" t="str">
        <f>'Deal List'!G15</f>
        <v>Kevin Covack</v>
      </c>
      <c r="G15" s="122" t="str">
        <f>'Deal List'!H15</f>
        <v>Dickson Koo</v>
      </c>
      <c r="H15" s="122" t="str">
        <f>'Deal List'!I15</f>
        <v>Roger Persson</v>
      </c>
      <c r="I15" s="122" t="str">
        <f>'Deal List'!J15</f>
        <v>Rajesh Dhir</v>
      </c>
      <c r="J15" s="122" t="str">
        <f>'Deal List'!L15</f>
        <v>-</v>
      </c>
      <c r="K15" s="122" t="str">
        <f>'Deal List'!M15</f>
        <v>Nina Nguyen</v>
      </c>
      <c r="L15" s="122"/>
      <c r="M15" s="123" t="s">
        <v>236</v>
      </c>
      <c r="N15" s="124">
        <f>IF(B15='Master Index'!B17,'Master Index'!W17,"check master")</f>
        <v>0.8</v>
      </c>
      <c r="O15" s="126"/>
      <c r="P15" s="124">
        <f>'Deal List'!N15</f>
        <v>1</v>
      </c>
      <c r="Q15" s="123" t="s">
        <v>237</v>
      </c>
      <c r="R15" s="182">
        <v>0</v>
      </c>
    </row>
    <row r="16" spans="1:18" ht="18" customHeight="1" x14ac:dyDescent="0.2">
      <c r="A16" s="107"/>
      <c r="B16" s="181" t="str">
        <f>'Deal List'!B16</f>
        <v>Suiza Foods</v>
      </c>
      <c r="C16" s="121" t="str">
        <f>'Deal List'!C16</f>
        <v>Terry Donovan</v>
      </c>
      <c r="D16" s="122" t="str">
        <f>'Deal List'!E16</f>
        <v>Richard Zdunkewicz</v>
      </c>
      <c r="E16" s="122" t="str">
        <f>'Deal List'!F16</f>
        <v>Kevin Boudreaux</v>
      </c>
      <c r="F16" s="122" t="str">
        <f>'Deal List'!G16</f>
        <v>C Allured</v>
      </c>
      <c r="G16" s="122" t="str">
        <f>'Deal List'!H16</f>
        <v>Joe Capasso</v>
      </c>
      <c r="H16" s="122" t="str">
        <f>'Deal List'!I16</f>
        <v>Gerri Gobbi</v>
      </c>
      <c r="I16" s="122" t="str">
        <f>'Deal List'!J16</f>
        <v>Andre Gibson</v>
      </c>
      <c r="J16" s="122" t="str">
        <f>'Deal List'!L16</f>
        <v>Michelle Maynard</v>
      </c>
      <c r="K16" s="122" t="str">
        <f>'Deal List'!M16</f>
        <v>Nina Nguyen</v>
      </c>
      <c r="L16" s="122"/>
      <c r="M16" s="123" t="s">
        <v>236</v>
      </c>
      <c r="N16" s="124">
        <f>IF(B16='Master Index'!B18,'Master Index'!W18,"check master")</f>
        <v>0.9</v>
      </c>
      <c r="O16" s="126"/>
      <c r="P16" s="124">
        <f>'Deal List'!N16</f>
        <v>1</v>
      </c>
      <c r="Q16" s="123" t="s">
        <v>237</v>
      </c>
      <c r="R16" s="182">
        <v>0</v>
      </c>
    </row>
    <row r="17" spans="1:18" ht="18" customHeight="1" x14ac:dyDescent="0.2">
      <c r="A17" s="107"/>
      <c r="B17" s="183" t="str">
        <f>'Deal List'!B17</f>
        <v>Tyco</v>
      </c>
      <c r="C17" s="184" t="str">
        <f>'Deal List'!C17</f>
        <v>Terry Donovan</v>
      </c>
      <c r="D17" s="185" t="str">
        <f>'Deal List'!E17</f>
        <v>Craig Childers</v>
      </c>
      <c r="E17" s="185" t="str">
        <f>'Deal List'!F17</f>
        <v>Florence Zoes</v>
      </c>
      <c r="F17" s="185" t="str">
        <f>'Deal List'!G17</f>
        <v>Scott Layne</v>
      </c>
      <c r="G17" s="185" t="str">
        <f>'Deal List'!H17</f>
        <v>Ken Lee</v>
      </c>
      <c r="H17" s="185" t="str">
        <f>'Deal List'!I17</f>
        <v>Gerri Gobbi</v>
      </c>
      <c r="I17" s="185" t="str">
        <f>'Deal List'!J17</f>
        <v>Pedro Man</v>
      </c>
      <c r="J17" s="185" t="str">
        <f>'Deal List'!L17</f>
        <v>Debbie Asmus</v>
      </c>
      <c r="K17" s="185" t="str">
        <f>'Deal List'!M17</f>
        <v>Nina Nguyen</v>
      </c>
      <c r="L17" s="185"/>
      <c r="M17" s="186" t="s">
        <v>236</v>
      </c>
      <c r="N17" s="187">
        <f>IF(B17='Master Index'!B19,'Master Index'!W19,"check master")</f>
        <v>0.9</v>
      </c>
      <c r="O17" s="188"/>
      <c r="P17" s="187">
        <f>'Deal List'!N17</f>
        <v>0.85</v>
      </c>
      <c r="Q17" s="186" t="s">
        <v>237</v>
      </c>
      <c r="R17" s="189">
        <v>0</v>
      </c>
    </row>
    <row r="18" spans="1:18" ht="18" customHeight="1" x14ac:dyDescent="0.2">
      <c r="A18" s="172"/>
    </row>
    <row r="19" spans="1:18" ht="18" customHeight="1" x14ac:dyDescent="0.2">
      <c r="A19" s="107"/>
      <c r="B19" s="174" t="str">
        <f>'Deal List'!B20</f>
        <v>ArchDiocese of Chicago</v>
      </c>
      <c r="C19" s="175" t="str">
        <f>'Deal List'!C20</f>
        <v>Saji John</v>
      </c>
      <c r="D19" s="176" t="str">
        <f>'Deal List'!E20</f>
        <v>-</v>
      </c>
      <c r="E19" s="176" t="str">
        <f>'Deal List'!F20</f>
        <v>Rob Smith</v>
      </c>
      <c r="F19" s="176" t="str">
        <f>'Deal List'!G20</f>
        <v>Tim Novacyk</v>
      </c>
      <c r="G19" s="176" t="str">
        <f>'Deal List'!H20</f>
        <v>Mike Kim</v>
      </c>
      <c r="H19" s="176" t="str">
        <f>'Deal List'!I20</f>
        <v>-</v>
      </c>
      <c r="I19" s="176" t="str">
        <f>'Deal List'!J20</f>
        <v>Andre Gibson</v>
      </c>
      <c r="J19" s="176" t="str">
        <f>'Deal List'!L20</f>
        <v>Mike Smith</v>
      </c>
      <c r="K19" s="176" t="str">
        <f>'Deal List'!M20</f>
        <v>Nina Nguyen</v>
      </c>
      <c r="L19" s="176"/>
      <c r="M19" s="177" t="s">
        <v>236</v>
      </c>
      <c r="N19" s="178">
        <f>IF(B19='Master Index'!B22,'Master Index'!W22,"check master")</f>
        <v>0.9</v>
      </c>
      <c r="O19" s="179"/>
      <c r="P19" s="178">
        <f>'Deal List'!N20</f>
        <v>0</v>
      </c>
      <c r="Q19" s="177" t="s">
        <v>237</v>
      </c>
      <c r="R19" s="180">
        <v>0</v>
      </c>
    </row>
    <row r="20" spans="1:18" ht="18" customHeight="1" x14ac:dyDescent="0.2">
      <c r="A20" s="107"/>
      <c r="B20" s="181" t="str">
        <f>'Deal List'!B21</f>
        <v>BICCGeneral/General Cable</v>
      </c>
      <c r="C20" s="121" t="str">
        <f>'Deal List'!C21</f>
        <v>Saji John</v>
      </c>
      <c r="D20" s="122" t="str">
        <f>'Deal List'!E21</f>
        <v>Charlene Jackson</v>
      </c>
      <c r="E20" s="122" t="str">
        <f>'Deal List'!F21</f>
        <v>Rhonda Short</v>
      </c>
      <c r="F20" s="122" t="str">
        <f>'Deal List'!G21</f>
        <v>Steve Swerdloff</v>
      </c>
      <c r="G20" s="122" t="str">
        <f>'Deal List'!H21</f>
        <v>Mike Kim</v>
      </c>
      <c r="H20" s="122" t="str">
        <f>'Deal List'!I21</f>
        <v>-</v>
      </c>
      <c r="I20" s="122" t="str">
        <f>'Deal List'!J21</f>
        <v>Franco Cuminato</v>
      </c>
      <c r="J20" s="122" t="str">
        <f>'Deal List'!L21</f>
        <v>-</v>
      </c>
      <c r="K20" s="122" t="str">
        <f>'Deal List'!M21</f>
        <v>-</v>
      </c>
      <c r="L20" s="122"/>
      <c r="M20" s="123"/>
      <c r="N20" s="124">
        <f>IF(B20='Master Index'!B23,'Master Index'!W23,"check master")</f>
        <v>0.9</v>
      </c>
      <c r="O20" s="125"/>
      <c r="P20" s="124">
        <f>'Deal List'!N21</f>
        <v>0</v>
      </c>
      <c r="Q20" s="123"/>
      <c r="R20" s="182">
        <v>0</v>
      </c>
    </row>
    <row r="21" spans="1:18" ht="18" customHeight="1" x14ac:dyDescent="0.2">
      <c r="A21" s="107"/>
      <c r="B21" s="181" t="str">
        <f>'Deal List'!B22</f>
        <v>Eli Lilly</v>
      </c>
      <c r="C21" s="121" t="str">
        <f>'Deal List'!C22</f>
        <v>Edith Cross</v>
      </c>
      <c r="D21" s="122" t="str">
        <f>'Deal List'!E22</f>
        <v>Craig Childers</v>
      </c>
      <c r="E21" s="122" t="str">
        <f>'Deal List'!F22</f>
        <v>Whitney Fox</v>
      </c>
      <c r="F21" s="122" t="str">
        <f>'Deal List'!G22</f>
        <v>Peter D'Lassandro</v>
      </c>
      <c r="G21" s="122" t="str">
        <f>'Deal List'!H22</f>
        <v xml:space="preserve">Dickson Koo </v>
      </c>
      <c r="H21" s="122" t="str">
        <f>'Deal List'!I22</f>
        <v>Steve Nguyen</v>
      </c>
      <c r="I21" s="122" t="str">
        <f>'Deal List'!J22</f>
        <v>Tarek Dou-Saada</v>
      </c>
      <c r="J21" s="122" t="str">
        <f>'Deal List'!L22</f>
        <v>Jim Keller</v>
      </c>
      <c r="K21" s="122" t="str">
        <f>'Deal List'!M22</f>
        <v>David Saindon</v>
      </c>
      <c r="L21" s="122"/>
      <c r="M21" s="123" t="s">
        <v>238</v>
      </c>
      <c r="N21" s="124">
        <f>IF(B21='Master Index'!B24,'Master Index'!W24,"check master")</f>
        <v>0.9</v>
      </c>
      <c r="O21" s="126"/>
      <c r="P21" s="124">
        <f>'Deal List'!N22</f>
        <v>0.25</v>
      </c>
      <c r="Q21" s="123" t="s">
        <v>237</v>
      </c>
      <c r="R21" s="182">
        <v>0</v>
      </c>
    </row>
    <row r="22" spans="1:18" ht="18" customHeight="1" x14ac:dyDescent="0.2">
      <c r="A22" s="107"/>
      <c r="B22" s="181" t="str">
        <f>'Deal List'!B23</f>
        <v>GGP</v>
      </c>
      <c r="C22" s="121" t="str">
        <f>'Deal List'!C23</f>
        <v>Oliver Jones</v>
      </c>
      <c r="D22" s="122" t="str">
        <f>'Deal List'!E23</f>
        <v>Mike Harris</v>
      </c>
      <c r="E22" s="122" t="str">
        <f>'Deal List'!F23</f>
        <v>Becky Brakke</v>
      </c>
      <c r="F22" s="122" t="str">
        <f>'Deal List'!G23</f>
        <v>Victor Chael</v>
      </c>
      <c r="G22" s="122" t="str">
        <f>'Deal List'!H23</f>
        <v>Dickson Koo</v>
      </c>
      <c r="H22" s="122" t="str">
        <f>'Deal List'!I23</f>
        <v>Jeff Cobb</v>
      </c>
      <c r="I22" s="122" t="str">
        <f>'Deal List'!J23</f>
        <v>-</v>
      </c>
      <c r="J22" s="122" t="str">
        <f>'Deal List'!L23</f>
        <v>-</v>
      </c>
      <c r="K22" s="122" t="str">
        <f>'Deal List'!M23</f>
        <v>-</v>
      </c>
      <c r="L22" s="122"/>
      <c r="M22" s="123" t="s">
        <v>236</v>
      </c>
      <c r="N22" s="124">
        <f>IF(B22='Master Index'!B25,'Master Index'!W25,"check master")</f>
        <v>0.8</v>
      </c>
      <c r="O22" s="126"/>
      <c r="P22" s="124">
        <f>'Deal List'!N23</f>
        <v>0</v>
      </c>
      <c r="Q22" s="123" t="s">
        <v>237</v>
      </c>
      <c r="R22" s="182">
        <v>0</v>
      </c>
    </row>
    <row r="23" spans="1:18" ht="18" customHeight="1" x14ac:dyDescent="0.2">
      <c r="A23" s="107"/>
      <c r="B23" s="181" t="str">
        <f>'Deal List'!B24</f>
        <v>IBM</v>
      </c>
      <c r="C23" s="121" t="str">
        <f>'Deal List'!C24</f>
        <v>Todd Perry</v>
      </c>
      <c r="D23" s="122" t="str">
        <f>'Deal List'!E24</f>
        <v>Richard Zdunkewicz</v>
      </c>
      <c r="E23" s="122" t="str">
        <f>'Deal List'!F24</f>
        <v>Ben Smith</v>
      </c>
      <c r="F23" s="122" t="str">
        <f>'Deal List'!G24</f>
        <v>Jeff Nieland</v>
      </c>
      <c r="G23" s="122" t="str">
        <f>'Deal List'!H24</f>
        <v>Ken Lee</v>
      </c>
      <c r="H23" s="122" t="str">
        <f>'Deal List'!I24</f>
        <v>Steve Nguyen</v>
      </c>
      <c r="I23" s="122" t="str">
        <f>'Deal List'!J24</f>
        <v>-</v>
      </c>
      <c r="J23" s="122" t="str">
        <f>'Deal List'!L24</f>
        <v>Mike Smith</v>
      </c>
      <c r="K23" s="122" t="str">
        <f>'Deal List'!M24</f>
        <v>Nina Nguyen</v>
      </c>
      <c r="L23" s="122"/>
      <c r="M23" s="123" t="s">
        <v>236</v>
      </c>
      <c r="N23" s="124">
        <f>IF(B23='Master Index'!B26,'Master Index'!W26,"check master")</f>
        <v>0.9</v>
      </c>
      <c r="O23" s="126"/>
      <c r="P23" s="124">
        <f>'Deal List'!N24</f>
        <v>0.05</v>
      </c>
      <c r="Q23" s="123" t="s">
        <v>237</v>
      </c>
      <c r="R23" s="182">
        <v>0</v>
      </c>
    </row>
    <row r="24" spans="1:18" ht="18" customHeight="1" x14ac:dyDescent="0.2">
      <c r="A24" s="107"/>
      <c r="B24" s="181" t="str">
        <f>'Deal List'!B25</f>
        <v>Infomart</v>
      </c>
      <c r="C24" s="121" t="str">
        <f>'Deal List'!C25</f>
        <v>Scott Vonderheide</v>
      </c>
      <c r="D24" s="122" t="str">
        <f>'Deal List'!E25</f>
        <v>-</v>
      </c>
      <c r="E24" s="122" t="str">
        <f>'Deal List'!F25</f>
        <v>Nikita Harris</v>
      </c>
      <c r="F24" s="122" t="str">
        <f>'Deal List'!G25</f>
        <v>Peter Johnston</v>
      </c>
      <c r="G24" s="122" t="str">
        <f>'Deal List'!H25</f>
        <v>Mike Kim</v>
      </c>
      <c r="H24" s="122" t="str">
        <f>'Deal List'!I25</f>
        <v>-</v>
      </c>
      <c r="I24" s="122" t="str">
        <f>'Deal List'!J25</f>
        <v>Franco Cuminato</v>
      </c>
      <c r="J24" s="122" t="str">
        <f>'Deal List'!L25</f>
        <v>-</v>
      </c>
      <c r="K24" s="122" t="str">
        <f>'Deal List'!M25</f>
        <v>Nina Nguyen</v>
      </c>
      <c r="L24" s="122"/>
      <c r="M24" s="123" t="s">
        <v>236</v>
      </c>
      <c r="N24" s="124">
        <f>IF(B24='Master Index'!B27,'Master Index'!W27,"check master")</f>
        <v>0.9</v>
      </c>
      <c r="O24" s="126"/>
      <c r="P24" s="124">
        <f>'Deal List'!N25</f>
        <v>0</v>
      </c>
      <c r="Q24" s="123" t="s">
        <v>237</v>
      </c>
      <c r="R24" s="182">
        <v>0</v>
      </c>
    </row>
    <row r="25" spans="1:18" ht="18" customHeight="1" x14ac:dyDescent="0.2">
      <c r="A25" s="107"/>
      <c r="B25" s="181" t="str">
        <f>'Deal List'!B26</f>
        <v>JC Penney</v>
      </c>
      <c r="C25" s="121" t="str">
        <f>'Deal List'!C26</f>
        <v>Catherine Simoes</v>
      </c>
      <c r="D25" s="122" t="str">
        <f>'Deal List'!E26</f>
        <v>Mike Harris</v>
      </c>
      <c r="E25" s="122" t="str">
        <f>'Deal List'!F26</f>
        <v>Chris Copass</v>
      </c>
      <c r="F25" s="122" t="str">
        <f>'Deal List'!G26</f>
        <v>Bill Douglass</v>
      </c>
      <c r="G25" s="122" t="str">
        <f>'Deal List'!H26</f>
        <v>Mike Kim</v>
      </c>
      <c r="H25" s="122" t="str">
        <f>'Deal List'!I26</f>
        <v>Humberto Cubillos</v>
      </c>
      <c r="I25" s="122" t="str">
        <f>'Deal List'!J26</f>
        <v>Andre Gibson</v>
      </c>
      <c r="J25" s="122" t="str">
        <f>'Deal List'!L26</f>
        <v>-</v>
      </c>
      <c r="K25" s="122" t="str">
        <f>'Deal List'!M26</f>
        <v>Nina Nguyen</v>
      </c>
      <c r="L25" s="122"/>
      <c r="M25" s="123" t="s">
        <v>236</v>
      </c>
      <c r="N25" s="124">
        <f>IF(B25='Master Index'!B28,'Master Index'!W28,"check master")</f>
        <v>0.9</v>
      </c>
      <c r="O25" s="126"/>
      <c r="P25" s="124">
        <f>'Deal List'!N26</f>
        <v>0</v>
      </c>
      <c r="Q25" s="123" t="s">
        <v>237</v>
      </c>
      <c r="R25" s="182">
        <v>0</v>
      </c>
    </row>
    <row r="26" spans="1:18" ht="18" customHeight="1" x14ac:dyDescent="0.2">
      <c r="A26" s="107"/>
      <c r="B26" s="181" t="str">
        <f>'Deal List'!B27</f>
        <v>Kaiser Healthcare</v>
      </c>
      <c r="C26" s="121" t="str">
        <f>'Deal List'!C27</f>
        <v>Scott Vonderheide</v>
      </c>
      <c r="D26" s="122" t="str">
        <f>'Deal List'!E27</f>
        <v>George Waidelich</v>
      </c>
      <c r="E26" s="122" t="str">
        <f>'Deal List'!F27</f>
        <v>-</v>
      </c>
      <c r="F26" s="122" t="str">
        <f>'Deal List'!G27</f>
        <v>-</v>
      </c>
      <c r="G26" s="122" t="str">
        <f>'Deal List'!H27</f>
        <v>Ken Lee</v>
      </c>
      <c r="H26" s="122" t="str">
        <f>'Deal List'!I27</f>
        <v>-</v>
      </c>
      <c r="I26" s="122" t="str">
        <f>'Deal List'!J27</f>
        <v>-</v>
      </c>
      <c r="J26" s="122" t="str">
        <f>'Deal List'!L27</f>
        <v>-</v>
      </c>
      <c r="K26" s="122" t="str">
        <f>'Deal List'!M27</f>
        <v>-</v>
      </c>
      <c r="L26" s="122"/>
      <c r="M26" s="123" t="s">
        <v>236</v>
      </c>
      <c r="N26" s="124">
        <f>IF(B26='Master Index'!B29,'Master Index'!W29,"check master")</f>
        <v>0.9</v>
      </c>
      <c r="O26" s="126"/>
      <c r="P26" s="124">
        <f>'Deal List'!N27</f>
        <v>0</v>
      </c>
      <c r="Q26" s="123" t="s">
        <v>237</v>
      </c>
      <c r="R26" s="182">
        <v>0</v>
      </c>
    </row>
    <row r="27" spans="1:18" s="35" customFormat="1" ht="18" customHeight="1" x14ac:dyDescent="0.2">
      <c r="A27" s="107"/>
      <c r="B27" s="181" t="str">
        <f>'Deal List'!B28</f>
        <v>Lucent</v>
      </c>
      <c r="C27" s="121" t="str">
        <f>'Deal List'!C28</f>
        <v>Oliver Jones</v>
      </c>
      <c r="D27" s="122" t="str">
        <f>'Deal List'!E28</f>
        <v>Tony Barnhart</v>
      </c>
      <c r="E27" s="122" t="str">
        <f>'Deal List'!F28</f>
        <v>-</v>
      </c>
      <c r="F27" s="122" t="str">
        <f>'Deal List'!G28</f>
        <v>Michael O Brown</v>
      </c>
      <c r="G27" s="122" t="str">
        <f>'Deal List'!H28</f>
        <v>Ken Lee</v>
      </c>
      <c r="H27" s="122" t="str">
        <f>'Deal List'!I28</f>
        <v>Matt Guin</v>
      </c>
      <c r="I27" s="122" t="str">
        <f>'Deal List'!J28</f>
        <v>-</v>
      </c>
      <c r="J27" s="122" t="str">
        <f>'Deal List'!L28</f>
        <v>-</v>
      </c>
      <c r="K27" s="122" t="str">
        <f>'Deal List'!M28</f>
        <v>-</v>
      </c>
      <c r="L27" s="122"/>
      <c r="M27" s="127"/>
      <c r="N27" s="124">
        <f>IF(B27='Master Index'!B30,'Master Index'!W30,"check master")</f>
        <v>0.8</v>
      </c>
      <c r="O27" s="126"/>
      <c r="P27" s="124">
        <f>'Deal List'!N28</f>
        <v>0</v>
      </c>
      <c r="Q27" s="127"/>
      <c r="R27" s="190">
        <v>0</v>
      </c>
    </row>
    <row r="28" spans="1:18" s="35" customFormat="1" ht="18" customHeight="1" x14ac:dyDescent="0.2">
      <c r="A28" s="107"/>
      <c r="B28" s="181" t="str">
        <f>'Deal List'!B29</f>
        <v>Macerich</v>
      </c>
      <c r="C28" s="121" t="str">
        <f>'Deal List'!C29</f>
        <v>Catherine Simoes</v>
      </c>
      <c r="D28" s="122" t="str">
        <f>'Deal List'!E29</f>
        <v>Mike Harris</v>
      </c>
      <c r="E28" s="122" t="str">
        <f>'Deal List'!F29</f>
        <v>Brent Edwards</v>
      </c>
      <c r="F28" s="122" t="str">
        <f>'Deal List'!G29</f>
        <v>-</v>
      </c>
      <c r="G28" s="122" t="str">
        <f>'Deal List'!H29</f>
        <v>Dickson Koo</v>
      </c>
      <c r="H28" s="122" t="str">
        <f>'Deal List'!I29</f>
        <v>Catherine Simoes</v>
      </c>
      <c r="I28" s="122" t="str">
        <f>'Deal List'!J29</f>
        <v>Chad Corbit</v>
      </c>
      <c r="J28" s="122" t="str">
        <f>'Deal List'!L29</f>
        <v>-</v>
      </c>
      <c r="K28" s="122" t="str">
        <f>'Deal List'!M29</f>
        <v>David Saindon</v>
      </c>
      <c r="L28" s="122"/>
      <c r="M28" s="127"/>
      <c r="N28" s="124">
        <f>IF(B28='Master Index'!B31,'Master Index'!W31,"check master")</f>
        <v>0.9</v>
      </c>
      <c r="O28" s="126"/>
      <c r="P28" s="124">
        <f>'Deal List'!N29</f>
        <v>0</v>
      </c>
      <c r="Q28" s="123" t="s">
        <v>237</v>
      </c>
      <c r="R28" s="182">
        <v>0</v>
      </c>
    </row>
    <row r="29" spans="1:18" s="35" customFormat="1" ht="18" customHeight="1" x14ac:dyDescent="0.2">
      <c r="A29" s="107"/>
      <c r="B29" s="181" t="str">
        <f>'Deal List'!B30</f>
        <v>Ocean Spray Cranberries, Inc.</v>
      </c>
      <c r="C29" s="121" t="str">
        <f>'Deal List'!C30</f>
        <v>Terry Donovan</v>
      </c>
      <c r="D29" s="122" t="str">
        <f>'Deal List'!E30</f>
        <v>Richard Zdunkewicz</v>
      </c>
      <c r="E29" s="122" t="str">
        <f>'Deal List'!F30</f>
        <v>Nikita Harris</v>
      </c>
      <c r="F29" s="122" t="str">
        <f>'Deal List'!G30</f>
        <v>Chris Wheeler</v>
      </c>
      <c r="G29" s="122" t="str">
        <f>'Deal List'!H30</f>
        <v>Mike Kim</v>
      </c>
      <c r="H29" s="122" t="str">
        <f>'Deal List'!I30</f>
        <v>-</v>
      </c>
      <c r="I29" s="122" t="str">
        <f>'Deal List'!J30</f>
        <v>Franco Cuminato</v>
      </c>
      <c r="J29" s="122" t="str">
        <f>'Deal List'!L30</f>
        <v>-</v>
      </c>
      <c r="K29" s="122" t="str">
        <f>'Deal List'!M30</f>
        <v>-</v>
      </c>
      <c r="L29" s="122"/>
      <c r="M29" s="127"/>
      <c r="N29" s="124">
        <f>IF(B29='Master Index'!B32,'Master Index'!W32,"check master")</f>
        <v>0.9</v>
      </c>
      <c r="O29" s="126"/>
      <c r="P29" s="124">
        <f>'Deal List'!N30</f>
        <v>0</v>
      </c>
      <c r="Q29" s="123" t="s">
        <v>237</v>
      </c>
      <c r="R29" s="182">
        <v>0</v>
      </c>
    </row>
    <row r="30" spans="1:18" ht="18" customHeight="1" x14ac:dyDescent="0.2">
      <c r="A30" s="112"/>
      <c r="B30" s="191" t="str">
        <f>'Deal List'!B31</f>
        <v>Owens (includes Canada)</v>
      </c>
      <c r="C30" s="128" t="str">
        <f>'Deal List'!C31</f>
        <v>Catherine Simoes</v>
      </c>
      <c r="D30" s="122" t="str">
        <f>'Deal List'!E31</f>
        <v>Maureen Palmer</v>
      </c>
      <c r="E30" s="122" t="str">
        <f>'Deal List'!F31</f>
        <v>Lisa Polk</v>
      </c>
      <c r="F30" s="122" t="str">
        <f>'Deal List'!G31</f>
        <v>B Kortes</v>
      </c>
      <c r="G30" s="122" t="str">
        <f>'Deal List'!H31</f>
        <v>Ken Lee</v>
      </c>
      <c r="H30" s="122" t="str">
        <f>'Deal List'!I31</f>
        <v>-</v>
      </c>
      <c r="I30" s="122" t="str">
        <f>'Deal List'!J31</f>
        <v>Rajesh Dhir</v>
      </c>
      <c r="J30" s="122" t="str">
        <f>'Deal List'!L31</f>
        <v>Jim Keller</v>
      </c>
      <c r="K30" s="122" t="str">
        <f>'Deal List'!M31</f>
        <v>David Saindon</v>
      </c>
      <c r="L30" s="122"/>
      <c r="M30" s="123" t="s">
        <v>236</v>
      </c>
      <c r="N30" s="124">
        <f>IF(B30='Master Index'!B33,'Master Index'!W33,"check master")</f>
        <v>0.9</v>
      </c>
      <c r="O30" s="126"/>
      <c r="P30" s="124">
        <f>'Deal List'!N31</f>
        <v>0.1</v>
      </c>
      <c r="Q30" s="123" t="s">
        <v>237</v>
      </c>
      <c r="R30" s="182">
        <v>0</v>
      </c>
    </row>
    <row r="31" spans="1:18" ht="18" customHeight="1" x14ac:dyDescent="0.2">
      <c r="A31" s="112"/>
      <c r="B31" s="191" t="str">
        <f>'Deal List'!B32</f>
        <v>Packaged Ice</v>
      </c>
      <c r="C31" s="128" t="str">
        <f>'Deal List'!C32</f>
        <v>Scott Vonderheide</v>
      </c>
      <c r="D31" s="122" t="str">
        <f>'Deal List'!E32</f>
        <v>-</v>
      </c>
      <c r="E31" s="122" t="str">
        <f>'Deal List'!F32</f>
        <v>Ben Smith</v>
      </c>
      <c r="F31" s="122" t="str">
        <f>'Deal List'!G32</f>
        <v>Michell Faust</v>
      </c>
      <c r="G31" s="122" t="str">
        <f>'Deal List'!H32</f>
        <v>Mike Kim</v>
      </c>
      <c r="H31" s="122" t="str">
        <f>'Deal List'!I32</f>
        <v>-</v>
      </c>
      <c r="I31" s="122" t="str">
        <f>'Deal List'!J32</f>
        <v>Tim Sundel</v>
      </c>
      <c r="J31" s="122" t="str">
        <f>'Deal List'!L32</f>
        <v>Rich Freed</v>
      </c>
      <c r="K31" s="122" t="str">
        <f>'Deal List'!M32</f>
        <v>Nina Nguyen</v>
      </c>
      <c r="L31" s="122"/>
      <c r="M31" s="123" t="s">
        <v>236</v>
      </c>
      <c r="N31" s="124">
        <f>IF(B31='Master Index'!B34,'Master Index'!W34,"check master")</f>
        <v>0.9</v>
      </c>
      <c r="O31" s="126"/>
      <c r="P31" s="124">
        <f>'Deal List'!N32</f>
        <v>0.5</v>
      </c>
      <c r="Q31" s="123" t="s">
        <v>237</v>
      </c>
      <c r="R31" s="182">
        <v>0</v>
      </c>
    </row>
    <row r="32" spans="1:18" ht="18" customHeight="1" x14ac:dyDescent="0.2">
      <c r="A32" s="112"/>
      <c r="B32" s="191" t="str">
        <f>'Deal List'!B33</f>
        <v>Pilkington (includes Rossford, OH)</v>
      </c>
      <c r="C32" s="128" t="str">
        <f>'Deal List'!C33</f>
        <v>Oliver Jones</v>
      </c>
      <c r="D32" s="122" t="str">
        <f>'Deal List'!E33</f>
        <v>Maureen Palmer</v>
      </c>
      <c r="E32" s="122" t="str">
        <f>'Deal List'!F33</f>
        <v>Lisa Polk</v>
      </c>
      <c r="F32" s="122" t="str">
        <f>'Deal List'!G33</f>
        <v>Barbara Kortes</v>
      </c>
      <c r="G32" s="122" t="str">
        <f>'Deal List'!H33</f>
        <v>Dickson Koo</v>
      </c>
      <c r="H32" s="122" t="str">
        <f>'Deal List'!I33</f>
        <v>Steve Nguyen</v>
      </c>
      <c r="I32" s="122" t="str">
        <f>'Deal List'!J33</f>
        <v>Andre Gibson</v>
      </c>
      <c r="J32" s="122" t="str">
        <f>'Deal List'!L33</f>
        <v>Ed Essandoh</v>
      </c>
      <c r="K32" s="122" t="str">
        <f>'Deal List'!M33</f>
        <v>Nina Nguyen</v>
      </c>
      <c r="L32" s="122"/>
      <c r="M32" s="123" t="s">
        <v>236</v>
      </c>
      <c r="N32" s="124">
        <f>IF(B32='Master Index'!B35,'Master Index'!W35,"check master")</f>
        <v>0.9</v>
      </c>
      <c r="O32" s="126"/>
      <c r="P32" s="124">
        <f>'Deal List'!N33</f>
        <v>0</v>
      </c>
      <c r="Q32" s="123" t="s">
        <v>237</v>
      </c>
      <c r="R32" s="182">
        <v>0</v>
      </c>
    </row>
    <row r="33" spans="1:18" ht="18" customHeight="1" x14ac:dyDescent="0.2">
      <c r="A33" s="112"/>
      <c r="B33" s="191" t="str">
        <f>'Deal List'!B34</f>
        <v>Polaroid</v>
      </c>
      <c r="C33" s="128" t="str">
        <f>'Deal List'!C34</f>
        <v>Saji John</v>
      </c>
      <c r="D33" s="122" t="str">
        <f>'Deal List'!E34</f>
        <v>Richard Zdunkewicz</v>
      </c>
      <c r="E33" s="122" t="str">
        <f>'Deal List'!F34</f>
        <v>Debra Blake</v>
      </c>
      <c r="F33" s="122" t="str">
        <f>'Deal List'!G34</f>
        <v>Chris Wheeler</v>
      </c>
      <c r="G33" s="122" t="str">
        <f>'Deal List'!H34</f>
        <v>Mike Kim</v>
      </c>
      <c r="H33" s="122" t="str">
        <f>'Deal List'!I34</f>
        <v>-</v>
      </c>
      <c r="I33" s="122" t="str">
        <f>'Deal List'!J34</f>
        <v>Rajesh Dhir</v>
      </c>
      <c r="J33" s="122" t="str">
        <f>'Deal List'!L34</f>
        <v>Marianne Castano</v>
      </c>
      <c r="K33" s="122" t="str">
        <f>'Deal List'!M34</f>
        <v>Nina Nguyen</v>
      </c>
      <c r="L33" s="122"/>
      <c r="M33" s="123" t="s">
        <v>236</v>
      </c>
      <c r="N33" s="124">
        <f>IF(B33='Master Index'!B36,'Master Index'!W36,"check master")</f>
        <v>0.9</v>
      </c>
      <c r="O33" s="126"/>
      <c r="P33" s="124">
        <f>'Deal List'!N34</f>
        <v>0</v>
      </c>
      <c r="Q33" s="123" t="s">
        <v>237</v>
      </c>
      <c r="R33" s="182">
        <v>0</v>
      </c>
    </row>
    <row r="34" spans="1:18" ht="18" customHeight="1" x14ac:dyDescent="0.2">
      <c r="A34" s="112"/>
      <c r="B34" s="191" t="str">
        <f>'Deal List'!B35</f>
        <v>Prudential</v>
      </c>
      <c r="C34" s="128" t="str">
        <f>'Deal List'!C35</f>
        <v>Oliver Jones</v>
      </c>
      <c r="D34" s="122" t="str">
        <f>'Deal List'!E35</f>
        <v>Tom Prisk</v>
      </c>
      <c r="E34" s="122" t="str">
        <f>'Deal List'!F35</f>
        <v>Nikita Harris</v>
      </c>
      <c r="F34" s="122" t="str">
        <f>'Deal List'!G35</f>
        <v>-</v>
      </c>
      <c r="G34" s="122" t="str">
        <f>'Deal List'!H35</f>
        <v>Dickson Koo</v>
      </c>
      <c r="H34" s="122" t="str">
        <f>'Deal List'!I35</f>
        <v>Jeff Cobb</v>
      </c>
      <c r="I34" s="122" t="str">
        <f>'Deal List'!J35</f>
        <v>-</v>
      </c>
      <c r="J34" s="122" t="str">
        <f>'Deal List'!L35</f>
        <v>-</v>
      </c>
      <c r="K34" s="122" t="str">
        <f>'Deal List'!M35</f>
        <v>David Saindon</v>
      </c>
      <c r="L34" s="122"/>
      <c r="M34" s="123" t="s">
        <v>236</v>
      </c>
      <c r="N34" s="124">
        <f>IF(B34='Master Index'!B37,'Master Index'!W37,"check master")</f>
        <v>0.7</v>
      </c>
      <c r="O34" s="126"/>
      <c r="P34" s="124">
        <f>'Deal List'!N35</f>
        <v>0</v>
      </c>
      <c r="Q34" s="123" t="s">
        <v>237</v>
      </c>
      <c r="R34" s="182">
        <v>0</v>
      </c>
    </row>
    <row r="35" spans="1:18" ht="18" customHeight="1" x14ac:dyDescent="0.2">
      <c r="A35" s="112"/>
      <c r="B35" s="191" t="str">
        <f>'Deal List'!B36</f>
        <v>Quaker</v>
      </c>
      <c r="C35" s="128" t="str">
        <f>'Deal List'!C36</f>
        <v>Saji John</v>
      </c>
      <c r="D35" s="122" t="str">
        <f>'Deal List'!E36</f>
        <v>Charlene Jackson</v>
      </c>
      <c r="E35" s="122" t="str">
        <f>'Deal List'!F36</f>
        <v>Rob Krotee</v>
      </c>
      <c r="F35" s="122" t="str">
        <f>'Deal List'!G36</f>
        <v>John Tickell</v>
      </c>
      <c r="G35" s="122" t="str">
        <f>'Deal List'!H36</f>
        <v>Jerald Surface</v>
      </c>
      <c r="H35" s="122" t="str">
        <f>'Deal List'!I36</f>
        <v>Steve Nguyen</v>
      </c>
      <c r="I35" s="122" t="str">
        <f>'Deal List'!J36</f>
        <v>Rajesh Dhir</v>
      </c>
      <c r="J35" s="122" t="str">
        <f>'Deal List'!L36</f>
        <v>-</v>
      </c>
      <c r="K35" s="122" t="str">
        <f>'Deal List'!M36</f>
        <v>Nina Nguyen</v>
      </c>
      <c r="L35" s="122"/>
      <c r="M35" s="123" t="s">
        <v>236</v>
      </c>
      <c r="N35" s="124">
        <f>IF(B35='Master Index'!B38,'Master Index'!W38,"check master")</f>
        <v>0.9</v>
      </c>
      <c r="O35" s="126"/>
      <c r="P35" s="124">
        <f>'Deal List'!N36</f>
        <v>0</v>
      </c>
      <c r="Q35" s="123" t="s">
        <v>237</v>
      </c>
      <c r="R35" s="182">
        <v>0</v>
      </c>
    </row>
    <row r="36" spans="1:18" ht="18" customHeight="1" x14ac:dyDescent="0.2">
      <c r="A36" s="112"/>
      <c r="B36" s="191" t="str">
        <f>'Deal List'!B37</f>
        <v>Rich Product</v>
      </c>
      <c r="C36" s="128" t="str">
        <f>'Deal List'!C37</f>
        <v>Scott Vonderheide</v>
      </c>
      <c r="D36" s="122" t="str">
        <f>'Deal List'!E37</f>
        <v>Richard Zdunkewicz</v>
      </c>
      <c r="E36" s="122" t="str">
        <f>'Deal List'!F37</f>
        <v>Richard Hannum</v>
      </c>
      <c r="F36" s="122" t="str">
        <f>'Deal List'!G37</f>
        <v>John Nanof</v>
      </c>
      <c r="G36" s="122" t="str">
        <f>'Deal List'!H37</f>
        <v>Jerald Surface</v>
      </c>
      <c r="H36" s="122" t="str">
        <f>'Deal List'!I37</f>
        <v>Jodi Thrasher</v>
      </c>
      <c r="I36" s="122" t="str">
        <f>'Deal List'!J37</f>
        <v>-</v>
      </c>
      <c r="J36" s="122" t="str">
        <f>'Deal List'!L37</f>
        <v>-</v>
      </c>
      <c r="K36" s="122" t="str">
        <f>'Deal List'!M37</f>
        <v>David Saindon</v>
      </c>
      <c r="L36" s="122"/>
      <c r="M36" s="123" t="s">
        <v>236</v>
      </c>
      <c r="N36" s="124">
        <f>IF(B36='Master Index'!B39,'Master Index'!W39,"check master")</f>
        <v>0.9</v>
      </c>
      <c r="O36" s="126"/>
      <c r="P36" s="124">
        <f>'Deal List'!N37</f>
        <v>0</v>
      </c>
      <c r="Q36" s="123" t="s">
        <v>237</v>
      </c>
      <c r="R36" s="182">
        <v>0</v>
      </c>
    </row>
    <row r="37" spans="1:18" ht="18" customHeight="1" x14ac:dyDescent="0.2">
      <c r="A37" s="112"/>
      <c r="B37" s="191" t="str">
        <f>'Deal List'!B38</f>
        <v>Ridge Tool</v>
      </c>
      <c r="C37" s="128" t="str">
        <f>'Deal List'!C38</f>
        <v>Scott Vonderheide</v>
      </c>
      <c r="D37" s="122" t="str">
        <f>'Deal List'!E38</f>
        <v>-</v>
      </c>
      <c r="E37" s="122" t="str">
        <f>'Deal List'!F38</f>
        <v>Nikita Harris</v>
      </c>
      <c r="F37" s="122" t="str">
        <f>'Deal List'!G38</f>
        <v>Steve Beck</v>
      </c>
      <c r="G37" s="122" t="str">
        <f>'Deal List'!H38</f>
        <v>Mike Kim</v>
      </c>
      <c r="H37" s="122" t="str">
        <f>'Deal List'!I38</f>
        <v>Nat MacAdams</v>
      </c>
      <c r="I37" s="122" t="str">
        <f>'Deal List'!J38</f>
        <v>Andre Gibson</v>
      </c>
      <c r="J37" s="122" t="str">
        <f>'Deal List'!L38</f>
        <v>-</v>
      </c>
      <c r="K37" s="122" t="str">
        <f>'Deal List'!M38</f>
        <v>-</v>
      </c>
      <c r="L37" s="122"/>
      <c r="M37" s="123" t="s">
        <v>236</v>
      </c>
      <c r="N37" s="124">
        <f>IF(B37='Master Index'!B40,'Master Index'!W40,"check master")</f>
        <v>0.9</v>
      </c>
      <c r="O37" s="126"/>
      <c r="P37" s="124">
        <f>'Deal List'!N38</f>
        <v>0</v>
      </c>
      <c r="Q37" s="123" t="s">
        <v>237</v>
      </c>
      <c r="R37" s="182">
        <v>0</v>
      </c>
    </row>
    <row r="38" spans="1:18" ht="18" customHeight="1" x14ac:dyDescent="0.2">
      <c r="A38" s="112"/>
      <c r="B38" s="191" t="str">
        <f>'Deal List'!B39</f>
        <v>Rite Aid</v>
      </c>
      <c r="C38" s="128" t="str">
        <f>'Deal List'!C39</f>
        <v>Catherine Simoes</v>
      </c>
      <c r="D38" s="122" t="str">
        <f>'Deal List'!E39</f>
        <v>Lamar Frazier</v>
      </c>
      <c r="E38" s="122" t="str">
        <f>'Deal List'!F39</f>
        <v>-</v>
      </c>
      <c r="F38" s="122" t="str">
        <f>'Deal List'!G39</f>
        <v>-</v>
      </c>
      <c r="G38" s="122" t="str">
        <f>'Deal List'!H39</f>
        <v>-</v>
      </c>
      <c r="H38" s="122" t="str">
        <f>'Deal List'!I39</f>
        <v>-</v>
      </c>
      <c r="I38" s="122" t="str">
        <f>'Deal List'!J39</f>
        <v>-</v>
      </c>
      <c r="J38" s="122" t="str">
        <f>'Deal List'!L39</f>
        <v>-</v>
      </c>
      <c r="K38" s="122" t="str">
        <f>'Deal List'!M39</f>
        <v>-</v>
      </c>
      <c r="L38" s="122"/>
      <c r="M38" s="123" t="s">
        <v>236</v>
      </c>
      <c r="N38" s="124">
        <f>IF(B38='Master Index'!B41,'Master Index'!W41,"check master")</f>
        <v>0.5</v>
      </c>
      <c r="O38" s="126"/>
      <c r="P38" s="124">
        <f>'Deal List'!N39</f>
        <v>0</v>
      </c>
      <c r="Q38" s="123" t="s">
        <v>237</v>
      </c>
      <c r="R38" s="182">
        <v>0</v>
      </c>
    </row>
    <row r="39" spans="1:18" ht="18" customHeight="1" x14ac:dyDescent="0.2">
      <c r="A39" s="112"/>
      <c r="B39" s="191" t="str">
        <f>'Deal List'!B40</f>
        <v>Saks</v>
      </c>
      <c r="C39" s="128" t="str">
        <f>'Deal List'!C40</f>
        <v>Terry Donovan</v>
      </c>
      <c r="D39" s="122" t="str">
        <f>'Deal List'!E40</f>
        <v>Mike Harris</v>
      </c>
      <c r="E39" s="122" t="str">
        <f>'Deal List'!F40</f>
        <v>Whitney Fox</v>
      </c>
      <c r="F39" s="122" t="str">
        <f>'Deal List'!G40</f>
        <v>Bryan Gee</v>
      </c>
      <c r="G39" s="122" t="str">
        <f>'Deal List'!H40</f>
        <v>Mike Kim</v>
      </c>
      <c r="H39" s="122" t="str">
        <f>'Deal List'!I40</f>
        <v>Jeff Cobb</v>
      </c>
      <c r="I39" s="122" t="str">
        <f>'Deal List'!J40</f>
        <v>-</v>
      </c>
      <c r="J39" s="122" t="str">
        <f>'Deal List'!L40</f>
        <v>-</v>
      </c>
      <c r="K39" s="122" t="str">
        <f>'Deal List'!M40</f>
        <v>David Saindon</v>
      </c>
      <c r="L39" s="122"/>
      <c r="M39" s="123" t="s">
        <v>236</v>
      </c>
      <c r="N39" s="124">
        <f>IF(B39='Master Index'!B42,'Master Index'!W42,"check master")</f>
        <v>0.9</v>
      </c>
      <c r="O39" s="126"/>
      <c r="P39" s="124">
        <f>'Deal List'!N40</f>
        <v>0</v>
      </c>
      <c r="Q39" s="123" t="s">
        <v>237</v>
      </c>
      <c r="R39" s="182">
        <v>0</v>
      </c>
    </row>
    <row r="40" spans="1:18" ht="18" customHeight="1" x14ac:dyDescent="0.2">
      <c r="A40" s="112"/>
      <c r="B40" s="191" t="str">
        <f>'Deal List'!B41</f>
        <v>Sonoco</v>
      </c>
      <c r="C40" s="128" t="str">
        <f>'Deal List'!C41</f>
        <v>Terry Donovan</v>
      </c>
      <c r="D40" s="122" t="str">
        <f>'Deal List'!E41</f>
        <v>-</v>
      </c>
      <c r="E40" s="122" t="str">
        <f>'Deal List'!F41</f>
        <v>Debra Blake</v>
      </c>
      <c r="F40" s="122" t="str">
        <f>'Deal List'!G41</f>
        <v>Bryan Gee</v>
      </c>
      <c r="G40" s="122" t="str">
        <f>'Deal List'!H41</f>
        <v>Dickson Koo</v>
      </c>
      <c r="H40" s="122" t="str">
        <f>'Deal List'!I41</f>
        <v>Chris Riley</v>
      </c>
      <c r="I40" s="122" t="str">
        <f>'Deal List'!J41</f>
        <v>-</v>
      </c>
      <c r="J40" s="122" t="str">
        <f>'Deal List'!L41</f>
        <v>-</v>
      </c>
      <c r="K40" s="122" t="str">
        <f>'Deal List'!M41</f>
        <v>David Saindon</v>
      </c>
      <c r="L40" s="122"/>
      <c r="M40" s="123" t="s">
        <v>236</v>
      </c>
      <c r="N40" s="124">
        <f>IF(B40='Master Index'!B43,'Master Index'!W43,"check master")</f>
        <v>0.9</v>
      </c>
      <c r="O40" s="126"/>
      <c r="P40" s="124">
        <f>'Deal List'!N41</f>
        <v>0</v>
      </c>
      <c r="Q40" s="123" t="s">
        <v>237</v>
      </c>
      <c r="R40" s="182">
        <v>0</v>
      </c>
    </row>
    <row r="41" spans="1:18" ht="18" customHeight="1" x14ac:dyDescent="0.2">
      <c r="A41" s="112"/>
      <c r="B41" s="192" t="str">
        <f>'Deal List'!B42</f>
        <v>UC/CSU</v>
      </c>
      <c r="C41" s="193" t="str">
        <f>'Deal List'!C42</f>
        <v>Catherine Simoes</v>
      </c>
      <c r="D41" s="185" t="str">
        <f>'Deal List'!E42</f>
        <v>Lamar Frazier</v>
      </c>
      <c r="E41" s="185" t="str">
        <f>'Deal List'!F42</f>
        <v>-</v>
      </c>
      <c r="F41" s="185" t="str">
        <f>'Deal List'!G42</f>
        <v>Tom Riley</v>
      </c>
      <c r="G41" s="185" t="str">
        <f>'Deal List'!H42</f>
        <v>Joe Capasso</v>
      </c>
      <c r="H41" s="185" t="str">
        <f>'Deal List'!I42</f>
        <v>-</v>
      </c>
      <c r="I41" s="185" t="str">
        <f>'Deal List'!J42</f>
        <v>Chad Corbit</v>
      </c>
      <c r="J41" s="185" t="str">
        <f>'Deal List'!L42</f>
        <v>Andy Wu</v>
      </c>
      <c r="K41" s="185" t="str">
        <f>'Deal List'!M42</f>
        <v>-</v>
      </c>
      <c r="L41" s="185"/>
      <c r="M41" s="186" t="s">
        <v>236</v>
      </c>
      <c r="N41" s="187">
        <f>IF(B41='Master Index'!B44,'Master Index'!W44,"check master")</f>
        <v>0.4</v>
      </c>
      <c r="O41" s="188"/>
      <c r="P41" s="187">
        <f>'Deal List'!N42</f>
        <v>0</v>
      </c>
      <c r="Q41" s="186" t="s">
        <v>237</v>
      </c>
      <c r="R41" s="189">
        <v>0</v>
      </c>
    </row>
    <row r="42" spans="1:18" ht="18" customHeight="1" x14ac:dyDescent="0.2">
      <c r="A42" s="112"/>
      <c r="B42" s="112"/>
      <c r="C42" s="113"/>
      <c r="D42" s="113"/>
      <c r="E42" s="113"/>
      <c r="F42" s="113"/>
      <c r="G42" s="113"/>
      <c r="H42" s="113"/>
      <c r="J42" s="113"/>
      <c r="K42" s="113"/>
      <c r="L42" s="111"/>
      <c r="M42" s="109" t="s">
        <v>286</v>
      </c>
      <c r="N42" s="110">
        <f>AVERAGE(N19:N41)</f>
        <v>0.84347826086956512</v>
      </c>
      <c r="O42" s="110"/>
      <c r="P42" s="173">
        <f>AVERAGE(P19:P41)</f>
        <v>3.9130434782608699E-2</v>
      </c>
      <c r="Q42" s="114"/>
      <c r="R42" s="129">
        <f>AVERAGE(R19:R41)</f>
        <v>0</v>
      </c>
    </row>
    <row r="43" spans="1:18" ht="18" customHeight="1" x14ac:dyDescent="0.2">
      <c r="A43" s="112"/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06"/>
    </row>
    <row r="44" spans="1:18" ht="18" customHeight="1" x14ac:dyDescent="0.2">
      <c r="A44" s="112"/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06"/>
    </row>
    <row r="45" spans="1:18" ht="18" customHeight="1" x14ac:dyDescent="0.2">
      <c r="A45" s="112"/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06"/>
    </row>
    <row r="46" spans="1:18" ht="18" customHeight="1" x14ac:dyDescent="0.2">
      <c r="A46" s="112"/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06"/>
    </row>
    <row r="47" spans="1:18" ht="18" hidden="1" customHeight="1" x14ac:dyDescent="0.2">
      <c r="A47" s="112"/>
      <c r="B47" s="112"/>
      <c r="C47" s="113"/>
      <c r="D47" s="113"/>
      <c r="E47" s="113"/>
      <c r="F47" s="113"/>
      <c r="G47" s="113"/>
      <c r="H47" s="113"/>
      <c r="I47" s="113"/>
      <c r="J47" s="113"/>
      <c r="K47" s="113"/>
      <c r="L47" s="106"/>
      <c r="N47" s="33">
        <f>SUM(N30:N46)</f>
        <v>10.543478260869566</v>
      </c>
    </row>
    <row r="48" spans="1:18" ht="18" customHeight="1" x14ac:dyDescent="0.2">
      <c r="A48" s="112"/>
      <c r="B48" s="112"/>
      <c r="C48" s="113"/>
      <c r="D48" s="113"/>
      <c r="E48" s="113"/>
      <c r="F48" s="113"/>
      <c r="G48" s="113"/>
      <c r="H48" s="113"/>
      <c r="I48" s="113"/>
      <c r="J48" s="113"/>
      <c r="K48" s="113"/>
      <c r="L48" s="106"/>
    </row>
    <row r="49" spans="1:18" ht="18" customHeight="1" x14ac:dyDescent="0.2">
      <c r="A49" s="112"/>
      <c r="C49" s="4"/>
      <c r="D49" s="4"/>
      <c r="E49" s="4"/>
      <c r="I49" s="58"/>
    </row>
    <row r="50" spans="1:18" ht="18" customHeight="1" x14ac:dyDescent="0.2">
      <c r="A50" s="112"/>
      <c r="C50" s="4"/>
      <c r="D50" s="4"/>
      <c r="E50" s="4"/>
      <c r="M50" s="39"/>
      <c r="N50" s="40"/>
      <c r="P50" s="41"/>
      <c r="R50" s="41"/>
    </row>
    <row r="51" spans="1:18" ht="18" customHeight="1" x14ac:dyDescent="0.2">
      <c r="A51" s="112">
        <f>'Master Index'!A49</f>
        <v>1</v>
      </c>
      <c r="B51" s="4" t="str">
        <f>'Master Index'!B49</f>
        <v>Air Products and Chemicals, Inc.</v>
      </c>
      <c r="C51" s="105">
        <f>'Master Index'!D49</f>
        <v>0</v>
      </c>
      <c r="D51" s="105"/>
      <c r="E51" s="105">
        <f>'Master Index'!E49</f>
        <v>0</v>
      </c>
      <c r="F51" s="105">
        <f>'Master Index'!F49</f>
        <v>0</v>
      </c>
      <c r="G51" s="105">
        <f>'Master Index'!G48</f>
        <v>0</v>
      </c>
      <c r="H51" s="105">
        <f>'Master Index'!H49</f>
        <v>0</v>
      </c>
      <c r="I51" s="105">
        <f>'Master Index'!I49</f>
        <v>0</v>
      </c>
      <c r="J51" s="105">
        <f>'Master Index'!J49</f>
        <v>0</v>
      </c>
      <c r="K51" s="105">
        <f>'Master Index'!K49</f>
        <v>0</v>
      </c>
      <c r="L51" s="105"/>
      <c r="M51" s="108" t="s">
        <v>238</v>
      </c>
      <c r="N51" s="42">
        <f>'Master Index'!W49</f>
        <v>0.2</v>
      </c>
      <c r="P51" s="85">
        <v>0</v>
      </c>
      <c r="Q51" s="108" t="s">
        <v>237</v>
      </c>
      <c r="R51" s="85">
        <v>0</v>
      </c>
    </row>
    <row r="52" spans="1:18" ht="18" customHeight="1" x14ac:dyDescent="0.2">
      <c r="A52" s="112">
        <f>'Master Index'!A50</f>
        <v>2</v>
      </c>
      <c r="B52" s="4" t="str">
        <f>'Master Index'!B50</f>
        <v>Albertson's</v>
      </c>
      <c r="C52" s="105">
        <f>'Master Index'!D50</f>
        <v>0</v>
      </c>
      <c r="D52" s="105"/>
      <c r="E52" s="105">
        <f>'Master Index'!E50</f>
        <v>0</v>
      </c>
      <c r="F52" s="105">
        <f>'Master Index'!F50</f>
        <v>0</v>
      </c>
      <c r="G52" s="105">
        <f>'Master Index'!G49</f>
        <v>0</v>
      </c>
      <c r="H52" s="105" t="str">
        <f>'Master Index'!H50</f>
        <v>Matt Guin</v>
      </c>
      <c r="I52" s="105">
        <f>'Master Index'!I50</f>
        <v>0</v>
      </c>
      <c r="J52" s="105">
        <f>'Master Index'!J50</f>
        <v>0</v>
      </c>
      <c r="K52" s="105">
        <f>'Master Index'!K50</f>
        <v>0</v>
      </c>
      <c r="L52" s="105"/>
      <c r="M52" s="108" t="s">
        <v>238</v>
      </c>
      <c r="N52" s="42">
        <f>'Master Index'!W50</f>
        <v>0.2</v>
      </c>
      <c r="P52" s="85">
        <v>0</v>
      </c>
      <c r="Q52" s="108" t="s">
        <v>237</v>
      </c>
      <c r="R52" s="85">
        <v>0</v>
      </c>
    </row>
    <row r="53" spans="1:18" ht="18" customHeight="1" x14ac:dyDescent="0.2">
      <c r="A53" s="112">
        <f>'Master Index'!A51</f>
        <v>3</v>
      </c>
      <c r="B53" s="4" t="str">
        <f>'Master Index'!B51</f>
        <v>American Electric Commodity</v>
      </c>
      <c r="C53" s="105">
        <f>'Master Index'!D51</f>
        <v>0</v>
      </c>
      <c r="D53" s="105"/>
      <c r="E53" s="105">
        <f>'Master Index'!E51</f>
        <v>0</v>
      </c>
      <c r="F53" s="105">
        <f>'Master Index'!F51</f>
        <v>0</v>
      </c>
      <c r="G53" s="105">
        <f>'Master Index'!G50</f>
        <v>0</v>
      </c>
      <c r="H53" s="105">
        <f>'Master Index'!H51</f>
        <v>0</v>
      </c>
      <c r="I53" s="105">
        <f>'Master Index'!I51</f>
        <v>0</v>
      </c>
      <c r="J53" s="105">
        <f>'Master Index'!J51</f>
        <v>0</v>
      </c>
      <c r="K53" s="105">
        <f>'Master Index'!K51</f>
        <v>0</v>
      </c>
      <c r="L53" s="105"/>
      <c r="M53" s="108" t="s">
        <v>238</v>
      </c>
      <c r="N53" s="42">
        <f>'Master Index'!W51</f>
        <v>0.1</v>
      </c>
      <c r="P53" s="85">
        <v>0</v>
      </c>
      <c r="Q53" s="108" t="s">
        <v>237</v>
      </c>
      <c r="R53" s="85">
        <v>0</v>
      </c>
    </row>
    <row r="54" spans="1:18" ht="18" customHeight="1" x14ac:dyDescent="0.2">
      <c r="A54" s="112">
        <f>'Master Index'!A52</f>
        <v>4</v>
      </c>
      <c r="B54" s="4" t="str">
        <f>'Master Index'!B52</f>
        <v>American Stores</v>
      </c>
      <c r="C54" s="105">
        <f>'Master Index'!D52</f>
        <v>0</v>
      </c>
      <c r="D54" s="105"/>
      <c r="E54" s="105">
        <f>'Master Index'!E52</f>
        <v>0</v>
      </c>
      <c r="F54" s="105">
        <f>'Master Index'!F52</f>
        <v>0</v>
      </c>
      <c r="G54" s="105">
        <f>'Master Index'!G51</f>
        <v>0</v>
      </c>
      <c r="H54" s="105">
        <f>'Master Index'!H52</f>
        <v>0</v>
      </c>
      <c r="I54" s="105">
        <f>'Master Index'!I52</f>
        <v>0</v>
      </c>
      <c r="J54" s="105">
        <f>'Master Index'!J52</f>
        <v>0</v>
      </c>
      <c r="K54" s="105">
        <f>'Master Index'!K52</f>
        <v>0</v>
      </c>
      <c r="L54" s="105"/>
      <c r="M54" s="108" t="s">
        <v>238</v>
      </c>
      <c r="N54" s="42">
        <f>'Master Index'!W52</f>
        <v>0.2</v>
      </c>
      <c r="P54" s="85">
        <v>0</v>
      </c>
      <c r="Q54" s="108" t="s">
        <v>237</v>
      </c>
      <c r="R54" s="85">
        <v>0</v>
      </c>
    </row>
    <row r="55" spans="1:18" ht="18" customHeight="1" x14ac:dyDescent="0.2">
      <c r="A55" s="112">
        <f>'Master Index'!A53</f>
        <v>5</v>
      </c>
      <c r="B55" s="4" t="str">
        <f>'Master Index'!B53</f>
        <v>Applied Material</v>
      </c>
      <c r="C55" s="105">
        <f>'Master Index'!D53</f>
        <v>0</v>
      </c>
      <c r="D55" s="105"/>
      <c r="E55" s="105">
        <f>'Master Index'!E53</f>
        <v>0</v>
      </c>
      <c r="F55" s="105">
        <f>'Master Index'!F53</f>
        <v>0</v>
      </c>
      <c r="G55" s="105">
        <f>'Master Index'!G52</f>
        <v>0</v>
      </c>
      <c r="H55" s="105">
        <f>'Master Index'!H53</f>
        <v>0</v>
      </c>
      <c r="I55" s="105">
        <f>'Master Index'!I53</f>
        <v>0</v>
      </c>
      <c r="J55" s="105">
        <f>'Master Index'!J53</f>
        <v>0</v>
      </c>
      <c r="K55" s="105">
        <f>'Master Index'!K53</f>
        <v>0</v>
      </c>
      <c r="L55" s="105"/>
      <c r="M55" s="108" t="s">
        <v>238</v>
      </c>
      <c r="N55" s="42">
        <f>'Master Index'!W53</f>
        <v>0.2</v>
      </c>
      <c r="P55" s="85">
        <v>0</v>
      </c>
      <c r="Q55" s="108" t="s">
        <v>237</v>
      </c>
      <c r="R55" s="85">
        <v>0</v>
      </c>
    </row>
    <row r="56" spans="1:18" ht="18" customHeight="1" x14ac:dyDescent="0.2">
      <c r="A56" s="112">
        <f>'Master Index'!A54</f>
        <v>6</v>
      </c>
      <c r="B56" s="4" t="str">
        <f>'Master Index'!B54</f>
        <v>Aquila Energy</v>
      </c>
      <c r="C56" s="105">
        <f>'Master Index'!D54</f>
        <v>0</v>
      </c>
      <c r="D56" s="105"/>
      <c r="E56" s="105">
        <f>'Master Index'!E54</f>
        <v>0</v>
      </c>
      <c r="F56" s="105">
        <f>'Master Index'!F54</f>
        <v>0</v>
      </c>
      <c r="G56" s="105">
        <f>'Master Index'!G53</f>
        <v>0</v>
      </c>
      <c r="H56" s="105">
        <f>'Master Index'!H54</f>
        <v>0</v>
      </c>
      <c r="I56" s="105">
        <f>'Master Index'!I54</f>
        <v>0</v>
      </c>
      <c r="J56" s="105">
        <f>'Master Index'!J54</f>
        <v>0</v>
      </c>
      <c r="K56" s="105">
        <f>'Master Index'!K54</f>
        <v>0</v>
      </c>
      <c r="L56" s="105"/>
      <c r="M56" s="108" t="s">
        <v>238</v>
      </c>
      <c r="N56" s="42">
        <f>'Master Index'!W54</f>
        <v>0</v>
      </c>
      <c r="P56" s="85">
        <v>0</v>
      </c>
      <c r="Q56" s="108" t="s">
        <v>237</v>
      </c>
      <c r="R56" s="85">
        <v>0</v>
      </c>
    </row>
    <row r="57" spans="1:18" ht="18" customHeight="1" x14ac:dyDescent="0.2">
      <c r="A57" s="112">
        <f>'Master Index'!A55</f>
        <v>7</v>
      </c>
      <c r="B57" s="4" t="str">
        <f>'Master Index'!B55</f>
        <v>Atlantic Health</v>
      </c>
      <c r="C57" s="105">
        <f>'Master Index'!D55</f>
        <v>0</v>
      </c>
      <c r="D57" s="105"/>
      <c r="E57" s="105">
        <f>'Master Index'!E55</f>
        <v>0</v>
      </c>
      <c r="F57" s="105">
        <f>'Master Index'!F55</f>
        <v>0</v>
      </c>
      <c r="G57" s="105">
        <f>'Master Index'!G54</f>
        <v>0</v>
      </c>
      <c r="H57" s="105" t="str">
        <f>'Master Index'!H55</f>
        <v>Matt Guin</v>
      </c>
      <c r="I57" s="105">
        <f>'Master Index'!I55</f>
        <v>0</v>
      </c>
      <c r="J57" s="105">
        <f>'Master Index'!J55</f>
        <v>0</v>
      </c>
      <c r="K57" s="105">
        <f>'Master Index'!K55</f>
        <v>0</v>
      </c>
      <c r="L57" s="105"/>
      <c r="M57" s="108" t="s">
        <v>238</v>
      </c>
      <c r="N57" s="42">
        <f>'Master Index'!W55</f>
        <v>0.1</v>
      </c>
      <c r="P57" s="85">
        <v>0</v>
      </c>
      <c r="Q57" s="108" t="s">
        <v>237</v>
      </c>
      <c r="R57" s="85">
        <v>0</v>
      </c>
    </row>
    <row r="58" spans="1:18" ht="18" customHeight="1" x14ac:dyDescent="0.2">
      <c r="A58" s="112">
        <f>'Master Index'!A56</f>
        <v>8</v>
      </c>
      <c r="B58" s="4" t="str">
        <f>'Master Index'!B56</f>
        <v>Beth Israel</v>
      </c>
      <c r="C58" s="105">
        <f>'Master Index'!D56</f>
        <v>0</v>
      </c>
      <c r="D58" s="105"/>
      <c r="E58" s="105">
        <f>'Master Index'!E56</f>
        <v>0</v>
      </c>
      <c r="F58" s="105">
        <f>'Master Index'!F56</f>
        <v>0</v>
      </c>
      <c r="G58" s="105">
        <f>'Master Index'!G55</f>
        <v>0</v>
      </c>
      <c r="H58" s="105" t="str">
        <f>'Master Index'!H56</f>
        <v>Jeanette Reese</v>
      </c>
      <c r="I58" s="105">
        <f>'Master Index'!I56</f>
        <v>0</v>
      </c>
      <c r="J58" s="105">
        <f>'Master Index'!J56</f>
        <v>0</v>
      </c>
      <c r="K58" s="105">
        <f>'Master Index'!K56</f>
        <v>0</v>
      </c>
      <c r="L58" s="105"/>
      <c r="M58" s="108" t="s">
        <v>238</v>
      </c>
      <c r="N58" s="42">
        <f>'Master Index'!W56</f>
        <v>0.2</v>
      </c>
      <c r="P58" s="85">
        <v>0</v>
      </c>
      <c r="Q58" s="108" t="s">
        <v>237</v>
      </c>
      <c r="R58" s="85">
        <v>0</v>
      </c>
    </row>
    <row r="59" spans="1:18" ht="18" customHeight="1" x14ac:dyDescent="0.2">
      <c r="A59" s="112">
        <f>'Master Index'!A57</f>
        <v>9</v>
      </c>
      <c r="B59" s="4" t="str">
        <f>'Master Index'!B57</f>
        <v>Blue Diamond Materials Div. / Sully Miller Contr.</v>
      </c>
      <c r="C59" s="105">
        <f>'Master Index'!D57</f>
        <v>0</v>
      </c>
      <c r="D59" s="105"/>
      <c r="E59" s="105">
        <f>'Master Index'!E57</f>
        <v>0</v>
      </c>
      <c r="F59" s="105">
        <f>'Master Index'!F57</f>
        <v>0</v>
      </c>
      <c r="G59" s="105">
        <f>'Master Index'!G56</f>
        <v>0</v>
      </c>
      <c r="H59" s="105">
        <f>'Master Index'!H57</f>
        <v>0</v>
      </c>
      <c r="I59" s="105">
        <f>'Master Index'!I57</f>
        <v>0</v>
      </c>
      <c r="J59" s="105">
        <f>'Master Index'!J57</f>
        <v>0</v>
      </c>
      <c r="K59" s="105">
        <f>'Master Index'!K57</f>
        <v>0</v>
      </c>
      <c r="L59" s="105"/>
      <c r="M59" s="108" t="s">
        <v>238</v>
      </c>
      <c r="N59" s="42">
        <f>'Master Index'!W57</f>
        <v>0.1</v>
      </c>
      <c r="P59" s="85">
        <v>0</v>
      </c>
      <c r="Q59" s="108" t="s">
        <v>237</v>
      </c>
      <c r="R59" s="85">
        <v>0</v>
      </c>
    </row>
    <row r="60" spans="1:18" ht="18" customHeight="1" x14ac:dyDescent="0.2">
      <c r="A60" s="112">
        <f>'Master Index'!A58</f>
        <v>10</v>
      </c>
      <c r="B60" s="4" t="str">
        <f>'Master Index'!B58</f>
        <v>Bridgestone Firestone</v>
      </c>
      <c r="C60" s="105">
        <f>'Master Index'!D58</f>
        <v>0</v>
      </c>
      <c r="D60" s="105"/>
      <c r="E60" s="105">
        <f>'Master Index'!E58</f>
        <v>0</v>
      </c>
      <c r="F60" s="105">
        <f>'Master Index'!F58</f>
        <v>0</v>
      </c>
      <c r="G60" s="105">
        <f>'Master Index'!G57</f>
        <v>0</v>
      </c>
      <c r="H60" s="105">
        <f>'Master Index'!H58</f>
        <v>0</v>
      </c>
      <c r="I60" s="105">
        <f>'Master Index'!I58</f>
        <v>0</v>
      </c>
      <c r="J60" s="105">
        <f>'Master Index'!J58</f>
        <v>0</v>
      </c>
      <c r="K60" s="105">
        <f>'Master Index'!K58</f>
        <v>0</v>
      </c>
      <c r="L60" s="105"/>
      <c r="M60" s="108" t="s">
        <v>238</v>
      </c>
      <c r="N60" s="42">
        <f>'Master Index'!W58</f>
        <v>0.1</v>
      </c>
      <c r="P60" s="85">
        <v>0</v>
      </c>
      <c r="Q60" s="108" t="s">
        <v>237</v>
      </c>
      <c r="R60" s="85">
        <v>0</v>
      </c>
    </row>
    <row r="61" spans="1:18" ht="18" customHeight="1" x14ac:dyDescent="0.2">
      <c r="A61" s="112">
        <f>'Master Index'!A59</f>
        <v>11</v>
      </c>
      <c r="B61" s="4" t="str">
        <f>'Master Index'!B59</f>
        <v>Burger King</v>
      </c>
      <c r="C61" s="105">
        <f>'Master Index'!D59</f>
        <v>0</v>
      </c>
      <c r="D61" s="105"/>
      <c r="E61" s="105">
        <f>'Master Index'!E59</f>
        <v>0</v>
      </c>
      <c r="F61" s="105">
        <f>'Master Index'!F59</f>
        <v>0</v>
      </c>
      <c r="G61" s="105">
        <f>'Master Index'!G58</f>
        <v>0</v>
      </c>
      <c r="H61" s="105">
        <f>'Master Index'!H59</f>
        <v>0</v>
      </c>
      <c r="I61" s="105">
        <f>'Master Index'!I59</f>
        <v>0</v>
      </c>
      <c r="J61" s="105">
        <f>'Master Index'!J59</f>
        <v>0</v>
      </c>
      <c r="K61" s="105">
        <f>'Master Index'!K59</f>
        <v>0</v>
      </c>
      <c r="L61" s="105"/>
      <c r="M61" s="108" t="s">
        <v>238</v>
      </c>
      <c r="N61" s="42">
        <f>'Master Index'!W59</f>
        <v>0.2</v>
      </c>
      <c r="P61" s="85">
        <v>0</v>
      </c>
      <c r="Q61" s="108" t="s">
        <v>237</v>
      </c>
      <c r="R61" s="85">
        <v>0</v>
      </c>
    </row>
    <row r="62" spans="1:18" ht="18" customHeight="1" x14ac:dyDescent="0.2">
      <c r="A62" s="112">
        <f>'Master Index'!A60</f>
        <v>12</v>
      </c>
      <c r="B62" s="4" t="str">
        <f>'Master Index'!B60</f>
        <v>Catholic Health East</v>
      </c>
      <c r="C62" s="105">
        <f>'Master Index'!D60</f>
        <v>0</v>
      </c>
      <c r="D62" s="105"/>
      <c r="E62" s="105">
        <f>'Master Index'!E60</f>
        <v>0</v>
      </c>
      <c r="F62" s="105">
        <f>'Master Index'!F60</f>
        <v>0</v>
      </c>
      <c r="G62" s="105">
        <f>'Master Index'!G59</f>
        <v>0</v>
      </c>
      <c r="H62" s="105" t="str">
        <f>'Master Index'!H60</f>
        <v>Jeanette Reese</v>
      </c>
      <c r="I62" s="105">
        <f>'Master Index'!I60</f>
        <v>0</v>
      </c>
      <c r="J62" s="105">
        <f>'Master Index'!J60</f>
        <v>0</v>
      </c>
      <c r="K62" s="105">
        <f>'Master Index'!K60</f>
        <v>0</v>
      </c>
      <c r="L62" s="105"/>
      <c r="M62" s="108" t="s">
        <v>238</v>
      </c>
      <c r="N62" s="42">
        <f>'Master Index'!W60</f>
        <v>0.2</v>
      </c>
      <c r="P62" s="85">
        <v>0</v>
      </c>
      <c r="Q62" s="108" t="s">
        <v>237</v>
      </c>
      <c r="R62" s="85">
        <v>0</v>
      </c>
    </row>
    <row r="63" spans="1:18" ht="18" customHeight="1" x14ac:dyDescent="0.2">
      <c r="A63" s="112">
        <f>'Master Index'!A61</f>
        <v>13</v>
      </c>
      <c r="B63" s="4" t="str">
        <f>'Master Index'!B61</f>
        <v>CCL</v>
      </c>
      <c r="C63" s="105">
        <f>'Master Index'!D61</f>
        <v>0</v>
      </c>
      <c r="D63" s="105"/>
      <c r="E63" s="105">
        <f>'Master Index'!E61</f>
        <v>0</v>
      </c>
      <c r="F63" s="105">
        <f>'Master Index'!F61</f>
        <v>0</v>
      </c>
      <c r="G63" s="105">
        <f>'Master Index'!G60</f>
        <v>0</v>
      </c>
      <c r="H63" s="105">
        <f>'Master Index'!H61</f>
        <v>0</v>
      </c>
      <c r="I63" s="105">
        <f>'Master Index'!I61</f>
        <v>0</v>
      </c>
      <c r="J63" s="105">
        <f>'Master Index'!J61</f>
        <v>0</v>
      </c>
      <c r="K63" s="105">
        <f>'Master Index'!K61</f>
        <v>0</v>
      </c>
      <c r="L63" s="105"/>
      <c r="M63" s="108" t="s">
        <v>238</v>
      </c>
      <c r="N63" s="42">
        <f>'Master Index'!W61</f>
        <v>0.3</v>
      </c>
      <c r="P63" s="85">
        <v>0</v>
      </c>
      <c r="Q63" s="108" t="s">
        <v>237</v>
      </c>
      <c r="R63" s="85">
        <v>0</v>
      </c>
    </row>
    <row r="64" spans="1:18" ht="18" customHeight="1" x14ac:dyDescent="0.2">
      <c r="A64" s="112">
        <f>'Master Index'!A62</f>
        <v>14</v>
      </c>
      <c r="B64" s="4" t="str">
        <f>'Master Index'!B62</f>
        <v>Checker</v>
      </c>
      <c r="C64" s="105">
        <f>'Master Index'!D62</f>
        <v>0</v>
      </c>
      <c r="D64" s="105"/>
      <c r="E64" s="105">
        <f>'Master Index'!E62</f>
        <v>0</v>
      </c>
      <c r="F64" s="105">
        <f>'Master Index'!F62</f>
        <v>0</v>
      </c>
      <c r="G64" s="105">
        <f>'Master Index'!G61</f>
        <v>0</v>
      </c>
      <c r="H64" s="105">
        <f>'Master Index'!H62</f>
        <v>0</v>
      </c>
      <c r="I64" s="105">
        <f>'Master Index'!I62</f>
        <v>0</v>
      </c>
      <c r="J64" s="105">
        <f>'Master Index'!J62</f>
        <v>0</v>
      </c>
      <c r="K64" s="105">
        <f>'Master Index'!K62</f>
        <v>0</v>
      </c>
      <c r="L64" s="105"/>
      <c r="M64" s="108" t="s">
        <v>238</v>
      </c>
      <c r="N64" s="42">
        <f>'Master Index'!W62</f>
        <v>0.2</v>
      </c>
      <c r="P64" s="85">
        <v>0</v>
      </c>
      <c r="Q64" s="108" t="s">
        <v>237</v>
      </c>
      <c r="R64" s="85">
        <v>0</v>
      </c>
    </row>
    <row r="65" spans="1:18" ht="18" customHeight="1" x14ac:dyDescent="0.2">
      <c r="A65" s="112">
        <f>'Master Index'!A63</f>
        <v>15</v>
      </c>
      <c r="B65" s="4" t="str">
        <f>'Master Index'!B63</f>
        <v>Cisco</v>
      </c>
      <c r="C65" s="105">
        <f>'Master Index'!D63</f>
        <v>0</v>
      </c>
      <c r="D65" s="105"/>
      <c r="E65" s="105">
        <f>'Master Index'!E63</f>
        <v>0</v>
      </c>
      <c r="F65" s="105">
        <f>'Master Index'!F63</f>
        <v>0</v>
      </c>
      <c r="G65" s="105">
        <f>'Master Index'!G62</f>
        <v>0</v>
      </c>
      <c r="H65" s="105">
        <f>'Master Index'!H63</f>
        <v>0</v>
      </c>
      <c r="I65" s="105">
        <f>'Master Index'!I63</f>
        <v>0</v>
      </c>
      <c r="J65" s="105">
        <f>'Master Index'!J63</f>
        <v>0</v>
      </c>
      <c r="K65" s="105">
        <f>'Master Index'!K63</f>
        <v>0</v>
      </c>
      <c r="L65" s="105"/>
      <c r="M65" s="108" t="s">
        <v>238</v>
      </c>
      <c r="N65" s="42">
        <f>'Master Index'!W63</f>
        <v>0.2</v>
      </c>
      <c r="P65" s="85">
        <v>0</v>
      </c>
      <c r="Q65" s="108" t="s">
        <v>237</v>
      </c>
      <c r="R65" s="85">
        <v>0</v>
      </c>
    </row>
    <row r="66" spans="1:18" ht="18" customHeight="1" x14ac:dyDescent="0.2">
      <c r="A66" s="112">
        <f>'Master Index'!A64</f>
        <v>16</v>
      </c>
      <c r="B66" s="4" t="str">
        <f>'Master Index'!B64</f>
        <v>Columbia Gas Transmission</v>
      </c>
      <c r="C66" s="105">
        <f>'Master Index'!D64</f>
        <v>0</v>
      </c>
      <c r="D66" s="105"/>
      <c r="E66" s="105">
        <f>'Master Index'!E64</f>
        <v>0</v>
      </c>
      <c r="F66" s="105">
        <f>'Master Index'!F64</f>
        <v>0</v>
      </c>
      <c r="G66" s="105">
        <f>'Master Index'!G63</f>
        <v>0</v>
      </c>
      <c r="H66" s="105">
        <f>'Master Index'!H64</f>
        <v>0</v>
      </c>
      <c r="I66" s="105">
        <f>'Master Index'!I64</f>
        <v>0</v>
      </c>
      <c r="J66" s="105">
        <f>'Master Index'!J64</f>
        <v>0</v>
      </c>
      <c r="K66" s="105">
        <f>'Master Index'!K64</f>
        <v>0</v>
      </c>
      <c r="L66" s="105"/>
      <c r="M66" s="108" t="s">
        <v>238</v>
      </c>
      <c r="N66" s="42">
        <f>'Master Index'!W64</f>
        <v>0.2</v>
      </c>
      <c r="P66" s="85">
        <v>0</v>
      </c>
      <c r="Q66" s="108" t="s">
        <v>237</v>
      </c>
      <c r="R66" s="85">
        <v>0</v>
      </c>
    </row>
    <row r="67" spans="1:18" ht="18" customHeight="1" x14ac:dyDescent="0.2">
      <c r="A67" s="112">
        <f>'Master Index'!A65</f>
        <v>17</v>
      </c>
      <c r="B67" s="4" t="str">
        <f>'Master Index'!B65</f>
        <v>Compaq</v>
      </c>
      <c r="C67" s="105">
        <f>'Master Index'!D65</f>
        <v>0</v>
      </c>
      <c r="D67" s="105"/>
      <c r="E67" s="105">
        <f>'Master Index'!E65</f>
        <v>0</v>
      </c>
      <c r="F67" s="105">
        <f>'Master Index'!F65</f>
        <v>0</v>
      </c>
      <c r="G67" s="105">
        <f>'Master Index'!G64</f>
        <v>0</v>
      </c>
      <c r="H67" s="105">
        <f>'Master Index'!H65</f>
        <v>0</v>
      </c>
      <c r="I67" s="105">
        <f>'Master Index'!I65</f>
        <v>0</v>
      </c>
      <c r="J67" s="105">
        <f>'Master Index'!J65</f>
        <v>0</v>
      </c>
      <c r="K67" s="105">
        <f>'Master Index'!K65</f>
        <v>0</v>
      </c>
      <c r="L67" s="105"/>
      <c r="M67" s="108" t="s">
        <v>238</v>
      </c>
      <c r="N67" s="42">
        <f>'Master Index'!W65</f>
        <v>0.2</v>
      </c>
      <c r="P67" s="85">
        <v>0</v>
      </c>
      <c r="Q67" s="108" t="s">
        <v>237</v>
      </c>
      <c r="R67" s="85">
        <v>0</v>
      </c>
    </row>
    <row r="68" spans="1:18" ht="18" customHeight="1" x14ac:dyDescent="0.2">
      <c r="A68" s="112">
        <f>'Master Index'!A66</f>
        <v>18</v>
      </c>
      <c r="B68" s="4" t="str">
        <f>'Master Index'!B66</f>
        <v>Connect Energy Services, Inc.</v>
      </c>
      <c r="C68" s="105">
        <f>'Master Index'!D66</f>
        <v>0</v>
      </c>
      <c r="D68" s="105"/>
      <c r="E68" s="105">
        <f>'Master Index'!E66</f>
        <v>0</v>
      </c>
      <c r="F68" s="105">
        <f>'Master Index'!F66</f>
        <v>0</v>
      </c>
      <c r="G68" s="105">
        <f>'Master Index'!G65</f>
        <v>0</v>
      </c>
      <c r="H68" s="105">
        <f>'Master Index'!H66</f>
        <v>0</v>
      </c>
      <c r="I68" s="105">
        <f>'Master Index'!I66</f>
        <v>0</v>
      </c>
      <c r="J68" s="105">
        <f>'Master Index'!J66</f>
        <v>0</v>
      </c>
      <c r="K68" s="105">
        <f>'Master Index'!K66</f>
        <v>0</v>
      </c>
      <c r="L68" s="105"/>
      <c r="M68" s="108" t="s">
        <v>238</v>
      </c>
      <c r="N68" s="42">
        <f>'Master Index'!W66</f>
        <v>0</v>
      </c>
      <c r="P68" s="85">
        <v>0</v>
      </c>
      <c r="Q68" s="108" t="s">
        <v>237</v>
      </c>
      <c r="R68" s="85">
        <v>0</v>
      </c>
    </row>
    <row r="69" spans="1:18" ht="18" customHeight="1" x14ac:dyDescent="0.2">
      <c r="A69" s="112">
        <f>'Master Index'!A67</f>
        <v>19</v>
      </c>
      <c r="B69" s="4" t="str">
        <f>'Master Index'!B67</f>
        <v>Crossroads</v>
      </c>
      <c r="C69" s="105">
        <f>'Master Index'!D67</f>
        <v>0</v>
      </c>
      <c r="D69" s="105"/>
      <c r="E69" s="105">
        <f>'Master Index'!E67</f>
        <v>0</v>
      </c>
      <c r="F69" s="105">
        <f>'Master Index'!F67</f>
        <v>0</v>
      </c>
      <c r="G69" s="105">
        <f>'Master Index'!G66</f>
        <v>0</v>
      </c>
      <c r="H69" s="105">
        <f>'Master Index'!H67</f>
        <v>0</v>
      </c>
      <c r="I69" s="105">
        <f>'Master Index'!I67</f>
        <v>0</v>
      </c>
      <c r="J69" s="105">
        <f>'Master Index'!J67</f>
        <v>0</v>
      </c>
      <c r="K69" s="105">
        <f>'Master Index'!K67</f>
        <v>0</v>
      </c>
      <c r="L69" s="105"/>
      <c r="M69" s="108" t="s">
        <v>238</v>
      </c>
      <c r="N69" s="42">
        <f>'Master Index'!W67</f>
        <v>0.1</v>
      </c>
      <c r="P69" s="85">
        <v>0</v>
      </c>
      <c r="Q69" s="108" t="s">
        <v>237</v>
      </c>
      <c r="R69" s="85">
        <v>0</v>
      </c>
    </row>
    <row r="70" spans="1:18" ht="18" customHeight="1" x14ac:dyDescent="0.2">
      <c r="A70" s="112">
        <f>'Master Index'!A68</f>
        <v>20</v>
      </c>
      <c r="B70" s="4" t="str">
        <f>'Master Index'!B68</f>
        <v>Darden Restaurants</v>
      </c>
      <c r="C70" s="105">
        <f>'Master Index'!D68</f>
        <v>0</v>
      </c>
      <c r="D70" s="105"/>
      <c r="E70" s="105">
        <f>'Master Index'!E68</f>
        <v>0</v>
      </c>
      <c r="F70" s="105">
        <f>'Master Index'!F68</f>
        <v>0</v>
      </c>
      <c r="G70" s="105">
        <f>'Master Index'!G67</f>
        <v>0</v>
      </c>
      <c r="H70" s="105">
        <f>'Master Index'!H68</f>
        <v>0</v>
      </c>
      <c r="I70" s="105">
        <f>'Master Index'!I68</f>
        <v>0</v>
      </c>
      <c r="J70" s="105">
        <f>'Master Index'!J68</f>
        <v>0</v>
      </c>
      <c r="K70" s="105">
        <f>'Master Index'!K68</f>
        <v>0</v>
      </c>
      <c r="L70" s="105"/>
      <c r="M70" s="108" t="s">
        <v>238</v>
      </c>
      <c r="N70" s="42">
        <f>'Master Index'!W68</f>
        <v>0.3</v>
      </c>
      <c r="P70" s="85">
        <v>0</v>
      </c>
      <c r="Q70" s="108" t="s">
        <v>237</v>
      </c>
      <c r="R70" s="85">
        <v>0</v>
      </c>
    </row>
    <row r="71" spans="1:18" ht="18" customHeight="1" x14ac:dyDescent="0.2">
      <c r="A71" s="112">
        <f>'Master Index'!A69</f>
        <v>21</v>
      </c>
      <c r="B71" s="4" t="str">
        <f>'Master Index'!B69</f>
        <v>DESC - Nellis</v>
      </c>
      <c r="C71" s="105">
        <f>'Master Index'!D69</f>
        <v>0</v>
      </c>
      <c r="D71" s="105"/>
      <c r="E71" s="105">
        <f>'Master Index'!E69</f>
        <v>0</v>
      </c>
      <c r="F71" s="105">
        <f>'Master Index'!F69</f>
        <v>0</v>
      </c>
      <c r="G71" s="105">
        <f>'Master Index'!G68</f>
        <v>0</v>
      </c>
      <c r="H71" s="105">
        <f>'Master Index'!H69</f>
        <v>0</v>
      </c>
      <c r="I71" s="105">
        <f>'Master Index'!I69</f>
        <v>0</v>
      </c>
      <c r="J71" s="105">
        <f>'Master Index'!J69</f>
        <v>0</v>
      </c>
      <c r="K71" s="105">
        <f>'Master Index'!K69</f>
        <v>0</v>
      </c>
      <c r="L71" s="105"/>
      <c r="M71" s="108" t="s">
        <v>238</v>
      </c>
      <c r="N71" s="42">
        <f>'Master Index'!W69</f>
        <v>0.1</v>
      </c>
      <c r="P71" s="85">
        <v>0</v>
      </c>
      <c r="Q71" s="108" t="s">
        <v>237</v>
      </c>
      <c r="R71" s="85">
        <v>0</v>
      </c>
    </row>
    <row r="72" spans="1:18" ht="18" customHeight="1" x14ac:dyDescent="0.2">
      <c r="A72" s="112">
        <f>'Master Index'!A70</f>
        <v>22</v>
      </c>
      <c r="B72" s="4" t="str">
        <f>'Master Index'!B70</f>
        <v>Developer's Funding Co.</v>
      </c>
      <c r="C72" s="105">
        <f>'Master Index'!D70</f>
        <v>0</v>
      </c>
      <c r="D72" s="105"/>
      <c r="E72" s="105">
        <f>'Master Index'!E70</f>
        <v>0</v>
      </c>
      <c r="F72" s="105">
        <f>'Master Index'!F70</f>
        <v>0</v>
      </c>
      <c r="G72" s="105">
        <f>'Master Index'!G69</f>
        <v>0</v>
      </c>
      <c r="H72" s="105">
        <f>'Master Index'!H70</f>
        <v>0</v>
      </c>
      <c r="I72" s="105">
        <f>'Master Index'!I70</f>
        <v>0</v>
      </c>
      <c r="J72" s="105">
        <f>'Master Index'!J70</f>
        <v>0</v>
      </c>
      <c r="K72" s="105">
        <f>'Master Index'!K70</f>
        <v>0</v>
      </c>
      <c r="L72" s="105"/>
      <c r="M72" s="108" t="s">
        <v>238</v>
      </c>
      <c r="N72" s="42">
        <f>'Master Index'!W70</f>
        <v>0</v>
      </c>
      <c r="P72" s="85">
        <v>0</v>
      </c>
      <c r="Q72" s="108" t="s">
        <v>237</v>
      </c>
      <c r="R72" s="85">
        <v>0</v>
      </c>
    </row>
    <row r="73" spans="1:18" ht="18" customHeight="1" x14ac:dyDescent="0.2">
      <c r="A73" s="112">
        <f>'Master Index'!A71</f>
        <v>23</v>
      </c>
      <c r="B73" s="4" t="str">
        <f>'Master Index'!B71</f>
        <v>Dominion Transmission</v>
      </c>
      <c r="C73" s="105">
        <f>'Master Index'!D71</f>
        <v>0</v>
      </c>
      <c r="D73" s="105"/>
      <c r="E73" s="105">
        <f>'Master Index'!E71</f>
        <v>0</v>
      </c>
      <c r="F73" s="105">
        <f>'Master Index'!F71</f>
        <v>0</v>
      </c>
      <c r="G73" s="105">
        <f>'Master Index'!G70</f>
        <v>0</v>
      </c>
      <c r="H73" s="105">
        <f>'Master Index'!H71</f>
        <v>0</v>
      </c>
      <c r="I73" s="105">
        <f>'Master Index'!I71</f>
        <v>0</v>
      </c>
      <c r="J73" s="105">
        <f>'Master Index'!J71</f>
        <v>0</v>
      </c>
      <c r="K73" s="105">
        <f>'Master Index'!K71</f>
        <v>0</v>
      </c>
      <c r="L73" s="105"/>
      <c r="M73" s="108" t="s">
        <v>238</v>
      </c>
      <c r="N73" s="42">
        <f>'Master Index'!W71</f>
        <v>0.1</v>
      </c>
      <c r="P73" s="85">
        <v>0</v>
      </c>
      <c r="Q73" s="108" t="s">
        <v>237</v>
      </c>
      <c r="R73" s="85">
        <v>0</v>
      </c>
    </row>
    <row r="74" spans="1:18" ht="18" customHeight="1" x14ac:dyDescent="0.2">
      <c r="A74" s="112">
        <f>'Master Index'!A72</f>
        <v>24</v>
      </c>
      <c r="B74" s="4" t="str">
        <f>'Master Index'!B72</f>
        <v>Duke Energy Trading &amp; Marketing, LLC</v>
      </c>
      <c r="C74" s="105">
        <f>'Master Index'!D72</f>
        <v>0</v>
      </c>
      <c r="D74" s="105"/>
      <c r="E74" s="105">
        <f>'Master Index'!E72</f>
        <v>0</v>
      </c>
      <c r="F74" s="105">
        <f>'Master Index'!F72</f>
        <v>0</v>
      </c>
      <c r="G74" s="105">
        <f>'Master Index'!G71</f>
        <v>0</v>
      </c>
      <c r="H74" s="105">
        <f>'Master Index'!H72</f>
        <v>0</v>
      </c>
      <c r="I74" s="105">
        <f>'Master Index'!I72</f>
        <v>0</v>
      </c>
      <c r="J74" s="105">
        <f>'Master Index'!J72</f>
        <v>0</v>
      </c>
      <c r="K74" s="105">
        <f>'Master Index'!K72</f>
        <v>0</v>
      </c>
      <c r="L74" s="105"/>
      <c r="M74" s="108" t="s">
        <v>238</v>
      </c>
      <c r="N74" s="42">
        <f>'Master Index'!W72</f>
        <v>0.1</v>
      </c>
      <c r="P74" s="85">
        <v>0</v>
      </c>
      <c r="Q74" s="108" t="s">
        <v>237</v>
      </c>
      <c r="R74" s="85">
        <v>0</v>
      </c>
    </row>
    <row r="75" spans="1:18" ht="18" customHeight="1" x14ac:dyDescent="0.2">
      <c r="A75" s="112">
        <f>'Master Index'!A73</f>
        <v>25</v>
      </c>
      <c r="B75" s="4" t="str">
        <f>'Master Index'!B73</f>
        <v>Durst</v>
      </c>
      <c r="C75" s="105">
        <f>'Master Index'!D73</f>
        <v>0</v>
      </c>
      <c r="D75" s="105"/>
      <c r="E75" s="105">
        <f>'Master Index'!E73</f>
        <v>0</v>
      </c>
      <c r="F75" s="105">
        <f>'Master Index'!F73</f>
        <v>0</v>
      </c>
      <c r="G75" s="105">
        <f>'Master Index'!G72</f>
        <v>0</v>
      </c>
      <c r="H75" s="105">
        <f>'Master Index'!H73</f>
        <v>0</v>
      </c>
      <c r="I75" s="105">
        <f>'Master Index'!I73</f>
        <v>0</v>
      </c>
      <c r="J75" s="105">
        <f>'Master Index'!J73</f>
        <v>0</v>
      </c>
      <c r="K75" s="105">
        <f>'Master Index'!K73</f>
        <v>0</v>
      </c>
      <c r="L75" s="105"/>
      <c r="M75" s="108" t="s">
        <v>238</v>
      </c>
      <c r="N75" s="42">
        <f>'Master Index'!W73</f>
        <v>0.1</v>
      </c>
      <c r="P75" s="85">
        <v>0</v>
      </c>
      <c r="Q75" s="108" t="s">
        <v>237</v>
      </c>
      <c r="R75" s="85">
        <v>0</v>
      </c>
    </row>
    <row r="76" spans="1:18" ht="18" customHeight="1" x14ac:dyDescent="0.2">
      <c r="A76" s="112">
        <f>'Master Index'!A74</f>
        <v>26</v>
      </c>
      <c r="B76" s="4" t="str">
        <f>'Master Index'!B74</f>
        <v>Dynegy</v>
      </c>
      <c r="C76" s="105">
        <f>'Master Index'!D74</f>
        <v>0</v>
      </c>
      <c r="D76" s="105"/>
      <c r="E76" s="105">
        <f>'Master Index'!E74</f>
        <v>0</v>
      </c>
      <c r="F76" s="105">
        <f>'Master Index'!F74</f>
        <v>0</v>
      </c>
      <c r="G76" s="105">
        <f>'Master Index'!G73</f>
        <v>0</v>
      </c>
      <c r="H76" s="105">
        <f>'Master Index'!H74</f>
        <v>0</v>
      </c>
      <c r="I76" s="105">
        <f>'Master Index'!I74</f>
        <v>0</v>
      </c>
      <c r="J76" s="105">
        <f>'Master Index'!J74</f>
        <v>0</v>
      </c>
      <c r="K76" s="105">
        <f>'Master Index'!K74</f>
        <v>0</v>
      </c>
      <c r="L76" s="105"/>
      <c r="M76" s="108" t="s">
        <v>238</v>
      </c>
      <c r="N76" s="42">
        <f>'Master Index'!W74</f>
        <v>0</v>
      </c>
      <c r="P76" s="85">
        <v>0</v>
      </c>
      <c r="Q76" s="108" t="s">
        <v>237</v>
      </c>
      <c r="R76" s="85">
        <v>0</v>
      </c>
    </row>
    <row r="77" spans="1:18" ht="18" customHeight="1" x14ac:dyDescent="0.2">
      <c r="A77" s="112">
        <f>'Master Index'!A75</f>
        <v>27</v>
      </c>
      <c r="B77" s="4" t="str">
        <f>'Master Index'!B75</f>
        <v>Enron Compression Services</v>
      </c>
      <c r="C77" s="105">
        <f>'Master Index'!D75</f>
        <v>0</v>
      </c>
      <c r="D77" s="105"/>
      <c r="E77" s="105">
        <f>'Master Index'!E75</f>
        <v>0</v>
      </c>
      <c r="F77" s="105">
        <f>'Master Index'!F75</f>
        <v>0</v>
      </c>
      <c r="G77" s="105">
        <f>'Master Index'!G74</f>
        <v>0</v>
      </c>
      <c r="H77" s="105" t="str">
        <f>'Master Index'!H75</f>
        <v>Jeanette Reese</v>
      </c>
      <c r="I77" s="105">
        <f>'Master Index'!I75</f>
        <v>0</v>
      </c>
      <c r="J77" s="105">
        <f>'Master Index'!J75</f>
        <v>0</v>
      </c>
      <c r="K77" s="105">
        <f>'Master Index'!K75</f>
        <v>0</v>
      </c>
      <c r="L77" s="105"/>
      <c r="M77" s="108" t="s">
        <v>238</v>
      </c>
      <c r="N77" s="42">
        <f>'Master Index'!W75</f>
        <v>0.1</v>
      </c>
      <c r="P77" s="85">
        <v>0</v>
      </c>
      <c r="Q77" s="108" t="s">
        <v>237</v>
      </c>
      <c r="R77" s="85">
        <v>0</v>
      </c>
    </row>
    <row r="78" spans="1:18" ht="18" customHeight="1" x14ac:dyDescent="0.2">
      <c r="A78" s="112">
        <f>'Master Index'!A76</f>
        <v>28</v>
      </c>
      <c r="B78" s="4" t="str">
        <f>'Master Index'!B76</f>
        <v>Enserch Energy</v>
      </c>
      <c r="C78" s="105">
        <f>'Master Index'!D76</f>
        <v>0</v>
      </c>
      <c r="D78" s="105"/>
      <c r="E78" s="105">
        <f>'Master Index'!E76</f>
        <v>0</v>
      </c>
      <c r="F78" s="105">
        <f>'Master Index'!F76</f>
        <v>0</v>
      </c>
      <c r="G78" s="105">
        <f>'Master Index'!G75</f>
        <v>0</v>
      </c>
      <c r="H78" s="105">
        <f>'Master Index'!H76</f>
        <v>0</v>
      </c>
      <c r="I78" s="105">
        <f>'Master Index'!I76</f>
        <v>0</v>
      </c>
      <c r="J78" s="105">
        <f>'Master Index'!J76</f>
        <v>0</v>
      </c>
      <c r="K78" s="105">
        <f>'Master Index'!K76</f>
        <v>0</v>
      </c>
      <c r="L78" s="105"/>
      <c r="M78" s="108" t="s">
        <v>238</v>
      </c>
      <c r="N78" s="42">
        <f>'Master Index'!W76</f>
        <v>0.2</v>
      </c>
      <c r="P78" s="85">
        <v>0</v>
      </c>
      <c r="Q78" s="108" t="s">
        <v>237</v>
      </c>
      <c r="R78" s="85">
        <v>0</v>
      </c>
    </row>
    <row r="79" spans="1:18" ht="18" customHeight="1" x14ac:dyDescent="0.2">
      <c r="A79" s="112">
        <f>'Master Index'!A77</f>
        <v>29</v>
      </c>
      <c r="B79" s="4" t="str">
        <f>'Master Index'!B77</f>
        <v>Equity Office</v>
      </c>
      <c r="C79" s="105">
        <f>'Master Index'!D77</f>
        <v>0</v>
      </c>
      <c r="D79" s="105"/>
      <c r="E79" s="105">
        <f>'Master Index'!E77</f>
        <v>0</v>
      </c>
      <c r="F79" s="105">
        <f>'Master Index'!F77</f>
        <v>0</v>
      </c>
      <c r="G79" s="105">
        <f>'Master Index'!G76</f>
        <v>0</v>
      </c>
      <c r="H79" s="105" t="str">
        <f>'Master Index'!H77</f>
        <v>Martinez</v>
      </c>
      <c r="I79" s="105">
        <f>'Master Index'!I77</f>
        <v>0</v>
      </c>
      <c r="J79" s="105">
        <f>'Master Index'!J77</f>
        <v>0</v>
      </c>
      <c r="K79" s="105">
        <f>'Master Index'!K77</f>
        <v>0</v>
      </c>
      <c r="L79" s="105"/>
      <c r="M79" s="108" t="s">
        <v>238</v>
      </c>
      <c r="N79" s="42">
        <f>'Master Index'!W77</f>
        <v>0.3</v>
      </c>
      <c r="P79" s="85">
        <v>0</v>
      </c>
      <c r="Q79" s="108" t="s">
        <v>237</v>
      </c>
      <c r="R79" s="85">
        <v>0</v>
      </c>
    </row>
    <row r="80" spans="1:18" ht="18" customHeight="1" x14ac:dyDescent="0.2">
      <c r="A80" s="112">
        <f>'Master Index'!A78</f>
        <v>30</v>
      </c>
      <c r="B80" s="4" t="str">
        <f>'Master Index'!B78</f>
        <v>Family Restaurants</v>
      </c>
      <c r="C80" s="105">
        <f>'Master Index'!D78</f>
        <v>0</v>
      </c>
      <c r="D80" s="105"/>
      <c r="E80" s="105">
        <f>'Master Index'!E78</f>
        <v>0</v>
      </c>
      <c r="F80" s="105">
        <f>'Master Index'!F78</f>
        <v>0</v>
      </c>
      <c r="G80" s="105">
        <f>'Master Index'!G77</f>
        <v>0</v>
      </c>
      <c r="H80" s="105">
        <f>'Master Index'!H78</f>
        <v>0</v>
      </c>
      <c r="I80" s="105">
        <f>'Master Index'!I78</f>
        <v>0</v>
      </c>
      <c r="J80" s="105">
        <f>'Master Index'!J78</f>
        <v>0</v>
      </c>
      <c r="K80" s="105">
        <f>'Master Index'!K78</f>
        <v>0</v>
      </c>
      <c r="L80" s="105"/>
      <c r="M80" s="108" t="s">
        <v>238</v>
      </c>
      <c r="N80" s="42">
        <f>'Master Index'!W78</f>
        <v>0.2</v>
      </c>
      <c r="P80" s="85">
        <v>0</v>
      </c>
      <c r="Q80" s="108" t="s">
        <v>237</v>
      </c>
      <c r="R80" s="85">
        <v>0</v>
      </c>
    </row>
    <row r="81" spans="1:18" ht="18" customHeight="1" x14ac:dyDescent="0.2">
      <c r="A81" s="112">
        <f>'Master Index'!A79</f>
        <v>31</v>
      </c>
      <c r="B81" s="4" t="str">
        <f>'Master Index'!B79</f>
        <v>Fidelity</v>
      </c>
      <c r="C81" s="105">
        <f>'Master Index'!D79</f>
        <v>0</v>
      </c>
      <c r="D81" s="105"/>
      <c r="E81" s="105">
        <f>'Master Index'!E79</f>
        <v>0</v>
      </c>
      <c r="F81" s="105">
        <f>'Master Index'!F79</f>
        <v>0</v>
      </c>
      <c r="G81" s="105">
        <f>'Master Index'!G78</f>
        <v>0</v>
      </c>
      <c r="H81" s="105" t="str">
        <f>'Master Index'!H79</f>
        <v>Gisselle Rohmer</v>
      </c>
      <c r="I81" s="105">
        <f>'Master Index'!I79</f>
        <v>0</v>
      </c>
      <c r="J81" s="105">
        <f>'Master Index'!J79</f>
        <v>0</v>
      </c>
      <c r="K81" s="105">
        <f>'Master Index'!K79</f>
        <v>0</v>
      </c>
      <c r="L81" s="105"/>
      <c r="M81" s="108" t="s">
        <v>238</v>
      </c>
      <c r="N81" s="42">
        <f>'Master Index'!W79</f>
        <v>0.1</v>
      </c>
      <c r="P81" s="85">
        <v>0</v>
      </c>
      <c r="Q81" s="108" t="s">
        <v>237</v>
      </c>
      <c r="R81" s="85">
        <v>0</v>
      </c>
    </row>
    <row r="82" spans="1:18" ht="18" customHeight="1" x14ac:dyDescent="0.2">
      <c r="A82" s="112">
        <f>'Master Index'!A80</f>
        <v>32</v>
      </c>
      <c r="B82" s="4" t="str">
        <f>'Master Index'!B80</f>
        <v>Gen Probe</v>
      </c>
      <c r="C82" s="105">
        <f>'Master Index'!D80</f>
        <v>0</v>
      </c>
      <c r="D82" s="105"/>
      <c r="E82" s="105">
        <f>'Master Index'!E80</f>
        <v>0</v>
      </c>
      <c r="F82" s="105">
        <f>'Master Index'!F80</f>
        <v>0</v>
      </c>
      <c r="G82" s="105">
        <f>'Master Index'!G79</f>
        <v>0</v>
      </c>
      <c r="H82" s="105" t="str">
        <f>'Master Index'!H80</f>
        <v>Gisselle Rohmer</v>
      </c>
      <c r="I82" s="105">
        <f>'Master Index'!I80</f>
        <v>0</v>
      </c>
      <c r="J82" s="105">
        <f>'Master Index'!J80</f>
        <v>0</v>
      </c>
      <c r="K82" s="105">
        <f>'Master Index'!K80</f>
        <v>0</v>
      </c>
      <c r="L82" s="105"/>
      <c r="M82" s="108" t="s">
        <v>238</v>
      </c>
      <c r="N82" s="42">
        <f>'Master Index'!W80</f>
        <v>0.2</v>
      </c>
      <c r="P82" s="85">
        <v>0</v>
      </c>
      <c r="Q82" s="108" t="s">
        <v>237</v>
      </c>
      <c r="R82" s="85">
        <v>0</v>
      </c>
    </row>
    <row r="83" spans="1:18" ht="18" customHeight="1" x14ac:dyDescent="0.2">
      <c r="A83" s="112">
        <f>'Master Index'!A81</f>
        <v>33</v>
      </c>
      <c r="B83" s="4" t="str">
        <f>'Master Index'!B81</f>
        <v>Genentech Inc</v>
      </c>
      <c r="C83" s="105">
        <f>'Master Index'!D81</f>
        <v>0</v>
      </c>
      <c r="D83" s="105"/>
      <c r="E83" s="105">
        <f>'Master Index'!E81</f>
        <v>0</v>
      </c>
      <c r="F83" s="105">
        <f>'Master Index'!F81</f>
        <v>0</v>
      </c>
      <c r="G83" s="105">
        <f>'Master Index'!G80</f>
        <v>0</v>
      </c>
      <c r="H83" s="105">
        <f>'Master Index'!H81</f>
        <v>0</v>
      </c>
      <c r="I83" s="105">
        <f>'Master Index'!I81</f>
        <v>0</v>
      </c>
      <c r="J83" s="105">
        <f>'Master Index'!J81</f>
        <v>0</v>
      </c>
      <c r="K83" s="105">
        <f>'Master Index'!K81</f>
        <v>0</v>
      </c>
      <c r="L83" s="105"/>
      <c r="M83" s="108" t="s">
        <v>238</v>
      </c>
      <c r="N83" s="42">
        <f>'Master Index'!W81</f>
        <v>0.3</v>
      </c>
      <c r="P83" s="85">
        <v>0</v>
      </c>
      <c r="Q83" s="108" t="s">
        <v>237</v>
      </c>
      <c r="R83" s="85">
        <v>0</v>
      </c>
    </row>
    <row r="84" spans="1:18" ht="18" customHeight="1" x14ac:dyDescent="0.2">
      <c r="A84" s="112">
        <f>'Master Index'!A82</f>
        <v>34</v>
      </c>
      <c r="B84" s="4" t="str">
        <f>'Master Index'!B82</f>
        <v>Glen-Gery Corporation</v>
      </c>
      <c r="C84" s="105">
        <f>'Master Index'!D82</f>
        <v>0</v>
      </c>
      <c r="D84" s="105"/>
      <c r="E84" s="105">
        <f>'Master Index'!E82</f>
        <v>0</v>
      </c>
      <c r="F84" s="105">
        <f>'Master Index'!F82</f>
        <v>0</v>
      </c>
      <c r="G84" s="105">
        <f>'Master Index'!G81</f>
        <v>0</v>
      </c>
      <c r="H84" s="105">
        <f>'Master Index'!H82</f>
        <v>0</v>
      </c>
      <c r="I84" s="105">
        <f>'Master Index'!I82</f>
        <v>0</v>
      </c>
      <c r="J84" s="105">
        <f>'Master Index'!J82</f>
        <v>0</v>
      </c>
      <c r="K84" s="105">
        <f>'Master Index'!K82</f>
        <v>0</v>
      </c>
      <c r="L84" s="105"/>
      <c r="M84" s="108" t="s">
        <v>238</v>
      </c>
      <c r="N84" s="42">
        <f>'Master Index'!W82</f>
        <v>0</v>
      </c>
      <c r="P84" s="85">
        <v>0</v>
      </c>
      <c r="Q84" s="108" t="s">
        <v>237</v>
      </c>
      <c r="R84" s="85">
        <v>0</v>
      </c>
    </row>
    <row r="85" spans="1:18" ht="18" customHeight="1" x14ac:dyDescent="0.2">
      <c r="A85" s="112">
        <f>'Master Index'!A83</f>
        <v>35</v>
      </c>
      <c r="B85" s="4" t="str">
        <f>'Master Index'!B83</f>
        <v>Graniterock Company</v>
      </c>
      <c r="C85" s="105">
        <f>'Master Index'!D83</f>
        <v>0</v>
      </c>
      <c r="D85" s="105"/>
      <c r="E85" s="105">
        <f>'Master Index'!E83</f>
        <v>0</v>
      </c>
      <c r="F85" s="105">
        <f>'Master Index'!F83</f>
        <v>0</v>
      </c>
      <c r="G85" s="105">
        <f>'Master Index'!G82</f>
        <v>0</v>
      </c>
      <c r="H85" s="105">
        <f>'Master Index'!H83</f>
        <v>0</v>
      </c>
      <c r="I85" s="105">
        <f>'Master Index'!I83</f>
        <v>0</v>
      </c>
      <c r="J85" s="105">
        <f>'Master Index'!J83</f>
        <v>0</v>
      </c>
      <c r="K85" s="105">
        <f>'Master Index'!K83</f>
        <v>0</v>
      </c>
      <c r="L85" s="105"/>
      <c r="M85" s="108" t="s">
        <v>238</v>
      </c>
      <c r="N85" s="42">
        <f>'Master Index'!W83</f>
        <v>0.2</v>
      </c>
      <c r="P85" s="85">
        <v>0</v>
      </c>
      <c r="Q85" s="108" t="s">
        <v>237</v>
      </c>
      <c r="R85" s="85">
        <v>0</v>
      </c>
    </row>
    <row r="86" spans="1:18" ht="18" customHeight="1" x14ac:dyDescent="0.2">
      <c r="A86" s="112">
        <f>'Master Index'!A84</f>
        <v>36</v>
      </c>
      <c r="B86" s="4" t="str">
        <f>'Master Index'!B84</f>
        <v>GSA</v>
      </c>
      <c r="C86" s="105">
        <f>'Master Index'!D84</f>
        <v>0</v>
      </c>
      <c r="D86" s="105"/>
      <c r="E86" s="105">
        <f>'Master Index'!E84</f>
        <v>0</v>
      </c>
      <c r="F86" s="105">
        <f>'Master Index'!F84</f>
        <v>0</v>
      </c>
      <c r="G86" s="105">
        <f>'Master Index'!G83</f>
        <v>0</v>
      </c>
      <c r="H86" s="105">
        <f>'Master Index'!H84</f>
        <v>0</v>
      </c>
      <c r="I86" s="105">
        <f>'Master Index'!I84</f>
        <v>0</v>
      </c>
      <c r="J86" s="105">
        <f>'Master Index'!J84</f>
        <v>0</v>
      </c>
      <c r="K86" s="105">
        <f>'Master Index'!K84</f>
        <v>0</v>
      </c>
      <c r="L86" s="105"/>
      <c r="M86" s="108" t="s">
        <v>238</v>
      </c>
      <c r="N86" s="42">
        <f>'Master Index'!W84</f>
        <v>0.1</v>
      </c>
      <c r="P86" s="85">
        <v>0</v>
      </c>
      <c r="Q86" s="108" t="s">
        <v>237</v>
      </c>
      <c r="R86" s="85">
        <v>0</v>
      </c>
    </row>
    <row r="87" spans="1:18" ht="18" customHeight="1" x14ac:dyDescent="0.2">
      <c r="A87" s="112">
        <f>'Master Index'!A85</f>
        <v>37</v>
      </c>
      <c r="B87" s="4" t="str">
        <f>'Master Index'!B85</f>
        <v>Homestake Mining</v>
      </c>
      <c r="C87" s="105">
        <f>'Master Index'!D85</f>
        <v>0</v>
      </c>
      <c r="D87" s="105"/>
      <c r="E87" s="105">
        <f>'Master Index'!E85</f>
        <v>0</v>
      </c>
      <c r="F87" s="105">
        <f>'Master Index'!F85</f>
        <v>0</v>
      </c>
      <c r="G87" s="105">
        <f>'Master Index'!G84</f>
        <v>0</v>
      </c>
      <c r="H87" s="105">
        <f>'Master Index'!H85</f>
        <v>0</v>
      </c>
      <c r="I87" s="105">
        <f>'Master Index'!I85</f>
        <v>0</v>
      </c>
      <c r="J87" s="105">
        <f>'Master Index'!J85</f>
        <v>0</v>
      </c>
      <c r="K87" s="105">
        <f>'Master Index'!K85</f>
        <v>0</v>
      </c>
      <c r="L87" s="105"/>
      <c r="M87" s="108" t="s">
        <v>238</v>
      </c>
      <c r="N87" s="42">
        <f>'Master Index'!W85</f>
        <v>0.1</v>
      </c>
      <c r="P87" s="85">
        <v>0</v>
      </c>
      <c r="Q87" s="108" t="s">
        <v>237</v>
      </c>
      <c r="R87" s="85">
        <v>0</v>
      </c>
    </row>
    <row r="88" spans="1:18" ht="18" customHeight="1" x14ac:dyDescent="0.2">
      <c r="A88" s="112">
        <f>'Master Index'!A86</f>
        <v>38</v>
      </c>
      <c r="B88" s="4" t="str">
        <f>'Master Index'!B86</f>
        <v xml:space="preserve">Hyatt </v>
      </c>
      <c r="C88" s="105">
        <f>'Master Index'!D86</f>
        <v>0</v>
      </c>
      <c r="D88" s="105"/>
      <c r="E88" s="105">
        <f>'Master Index'!E86</f>
        <v>0</v>
      </c>
      <c r="F88" s="105">
        <f>'Master Index'!F86</f>
        <v>0</v>
      </c>
      <c r="G88" s="105">
        <f>'Master Index'!G85</f>
        <v>0</v>
      </c>
      <c r="H88" s="105">
        <f>'Master Index'!H86</f>
        <v>0</v>
      </c>
      <c r="I88" s="105">
        <f>'Master Index'!I86</f>
        <v>0</v>
      </c>
      <c r="J88" s="105">
        <f>'Master Index'!J86</f>
        <v>0</v>
      </c>
      <c r="K88" s="105">
        <f>'Master Index'!K86</f>
        <v>0</v>
      </c>
      <c r="L88" s="105"/>
      <c r="M88" s="108" t="s">
        <v>238</v>
      </c>
      <c r="N88" s="42">
        <f>'Master Index'!W86</f>
        <v>0.2</v>
      </c>
      <c r="P88" s="85">
        <v>0</v>
      </c>
      <c r="Q88" s="108" t="s">
        <v>237</v>
      </c>
      <c r="R88" s="85">
        <v>0</v>
      </c>
    </row>
    <row r="89" spans="1:18" ht="18" customHeight="1" x14ac:dyDescent="0.2">
      <c r="A89" s="112">
        <f>'Master Index'!A87</f>
        <v>39</v>
      </c>
      <c r="B89" s="4" t="str">
        <f>'Master Index'!B87</f>
        <v>Illinois State</v>
      </c>
      <c r="C89" s="105">
        <f>'Master Index'!D87</f>
        <v>0</v>
      </c>
      <c r="D89" s="105"/>
      <c r="E89" s="105">
        <f>'Master Index'!E87</f>
        <v>0</v>
      </c>
      <c r="F89" s="105">
        <f>'Master Index'!F87</f>
        <v>0</v>
      </c>
      <c r="G89" s="105">
        <f>'Master Index'!G86</f>
        <v>0</v>
      </c>
      <c r="H89" s="105">
        <f>'Master Index'!H87</f>
        <v>0</v>
      </c>
      <c r="I89" s="105">
        <f>'Master Index'!I87</f>
        <v>0</v>
      </c>
      <c r="J89" s="105">
        <f>'Master Index'!J87</f>
        <v>0</v>
      </c>
      <c r="K89" s="105">
        <f>'Master Index'!K87</f>
        <v>0</v>
      </c>
      <c r="L89" s="105"/>
      <c r="M89" s="108" t="s">
        <v>238</v>
      </c>
      <c r="N89" s="42">
        <f>'Master Index'!W87</f>
        <v>0.1</v>
      </c>
      <c r="P89" s="85">
        <v>0</v>
      </c>
      <c r="Q89" s="108" t="s">
        <v>237</v>
      </c>
      <c r="R89" s="85">
        <v>0</v>
      </c>
    </row>
    <row r="90" spans="1:18" ht="18" customHeight="1" x14ac:dyDescent="0.2">
      <c r="A90" s="112">
        <f>'Master Index'!A88</f>
        <v>40</v>
      </c>
      <c r="B90" s="4" t="str">
        <f>'Master Index'!B88</f>
        <v>International Paper</v>
      </c>
      <c r="C90" s="105">
        <f>'Master Index'!D88</f>
        <v>0</v>
      </c>
      <c r="D90" s="105"/>
      <c r="E90" s="105">
        <f>'Master Index'!E88</f>
        <v>0</v>
      </c>
      <c r="F90" s="105">
        <f>'Master Index'!F88</f>
        <v>0</v>
      </c>
      <c r="G90" s="105">
        <f>'Master Index'!G87</f>
        <v>0</v>
      </c>
      <c r="H90" s="105">
        <f>'Master Index'!H88</f>
        <v>0</v>
      </c>
      <c r="I90" s="105">
        <f>'Master Index'!I88</f>
        <v>0</v>
      </c>
      <c r="J90" s="105">
        <f>'Master Index'!J88</f>
        <v>0</v>
      </c>
      <c r="K90" s="105">
        <f>'Master Index'!K88</f>
        <v>0</v>
      </c>
      <c r="L90" s="105"/>
      <c r="M90" s="108" t="s">
        <v>238</v>
      </c>
      <c r="N90" s="42">
        <f>'Master Index'!W88</f>
        <v>0.3</v>
      </c>
      <c r="P90" s="85">
        <v>0</v>
      </c>
      <c r="Q90" s="108" t="s">
        <v>237</v>
      </c>
      <c r="R90" s="85">
        <v>0</v>
      </c>
    </row>
    <row r="91" spans="1:18" ht="18" customHeight="1" x14ac:dyDescent="0.2">
      <c r="A91" s="112">
        <f>'Master Index'!A89</f>
        <v>41</v>
      </c>
      <c r="B91" s="4" t="str">
        <f>'Master Index'!B89</f>
        <v>Irvine</v>
      </c>
      <c r="C91" s="105">
        <f>'Master Index'!D89</f>
        <v>0</v>
      </c>
      <c r="D91" s="105"/>
      <c r="E91" s="105">
        <f>'Master Index'!E89</f>
        <v>0</v>
      </c>
      <c r="F91" s="105">
        <f>'Master Index'!F89</f>
        <v>0</v>
      </c>
      <c r="G91" s="105">
        <f>'Master Index'!G88</f>
        <v>0</v>
      </c>
      <c r="H91" s="105">
        <f>'Master Index'!H89</f>
        <v>0</v>
      </c>
      <c r="I91" s="105">
        <f>'Master Index'!I89</f>
        <v>0</v>
      </c>
      <c r="J91" s="105">
        <f>'Master Index'!J89</f>
        <v>0</v>
      </c>
      <c r="K91" s="105">
        <f>'Master Index'!K89</f>
        <v>0</v>
      </c>
      <c r="L91" s="105"/>
      <c r="M91" s="108" t="s">
        <v>238</v>
      </c>
      <c r="N91" s="42">
        <f>'Master Index'!W89</f>
        <v>0.2</v>
      </c>
      <c r="P91" s="85">
        <v>0</v>
      </c>
      <c r="Q91" s="108" t="s">
        <v>237</v>
      </c>
      <c r="R91" s="85">
        <v>0</v>
      </c>
    </row>
    <row r="92" spans="1:18" ht="18" customHeight="1" x14ac:dyDescent="0.2">
      <c r="A92" s="112">
        <f>'Master Index'!A90</f>
        <v>42</v>
      </c>
      <c r="B92" s="4" t="str">
        <f>'Master Index'!B90</f>
        <v>Kellogg -  Pace Energy</v>
      </c>
      <c r="C92" s="105">
        <f>'Master Index'!D90</f>
        <v>0</v>
      </c>
      <c r="D92" s="105"/>
      <c r="E92" s="105">
        <f>'Master Index'!E90</f>
        <v>0</v>
      </c>
      <c r="F92" s="105">
        <f>'Master Index'!F90</f>
        <v>0</v>
      </c>
      <c r="G92" s="105">
        <f>'Master Index'!G89</f>
        <v>0</v>
      </c>
      <c r="H92" s="105">
        <f>'Master Index'!H90</f>
        <v>0</v>
      </c>
      <c r="I92" s="105">
        <f>'Master Index'!I90</f>
        <v>0</v>
      </c>
      <c r="J92" s="105">
        <f>'Master Index'!J90</f>
        <v>0</v>
      </c>
      <c r="K92" s="105">
        <f>'Master Index'!K90</f>
        <v>0</v>
      </c>
      <c r="L92" s="105"/>
      <c r="M92" s="108" t="s">
        <v>238</v>
      </c>
      <c r="N92" s="42">
        <f>'Master Index'!W90</f>
        <v>0.1</v>
      </c>
      <c r="P92" s="85">
        <v>0</v>
      </c>
      <c r="Q92" s="108" t="s">
        <v>237</v>
      </c>
      <c r="R92" s="85">
        <v>0</v>
      </c>
    </row>
    <row r="93" spans="1:18" ht="18" customHeight="1" x14ac:dyDescent="0.2">
      <c r="A93" s="112">
        <f>'Master Index'!A91</f>
        <v>43</v>
      </c>
      <c r="B93" s="4" t="str">
        <f>'Master Index'!B91</f>
        <v>Lam Research</v>
      </c>
      <c r="C93" s="105">
        <f>'Master Index'!D91</f>
        <v>0</v>
      </c>
      <c r="D93" s="105"/>
      <c r="E93" s="105">
        <f>'Master Index'!E91</f>
        <v>0</v>
      </c>
      <c r="F93" s="105">
        <f>'Master Index'!F91</f>
        <v>0</v>
      </c>
      <c r="G93" s="105">
        <f>'Master Index'!G90</f>
        <v>0</v>
      </c>
      <c r="H93" s="105">
        <f>'Master Index'!H91</f>
        <v>0</v>
      </c>
      <c r="I93" s="105">
        <f>'Master Index'!I91</f>
        <v>0</v>
      </c>
      <c r="J93" s="105">
        <f>'Master Index'!J91</f>
        <v>0</v>
      </c>
      <c r="K93" s="105">
        <f>'Master Index'!K91</f>
        <v>0</v>
      </c>
      <c r="L93" s="105"/>
      <c r="M93" s="108" t="s">
        <v>238</v>
      </c>
      <c r="N93" s="42">
        <f>'Master Index'!W91</f>
        <v>0.3</v>
      </c>
      <c r="P93" s="85">
        <v>0</v>
      </c>
      <c r="Q93" s="108" t="s">
        <v>237</v>
      </c>
      <c r="R93" s="85">
        <v>0</v>
      </c>
    </row>
    <row r="94" spans="1:18" ht="18" customHeight="1" x14ac:dyDescent="0.2">
      <c r="A94" s="112">
        <f>'Master Index'!A92</f>
        <v>44</v>
      </c>
      <c r="B94" s="4" t="str">
        <f>'Master Index'!B92</f>
        <v>Marathon</v>
      </c>
      <c r="C94" s="105">
        <f>'Master Index'!D92</f>
        <v>0</v>
      </c>
      <c r="D94" s="105"/>
      <c r="E94" s="105">
        <f>'Master Index'!E92</f>
        <v>0</v>
      </c>
      <c r="F94" s="105">
        <f>'Master Index'!F92</f>
        <v>0</v>
      </c>
      <c r="G94" s="105">
        <f>'Master Index'!G91</f>
        <v>0</v>
      </c>
      <c r="H94" s="105">
        <f>'Master Index'!H92</f>
        <v>0</v>
      </c>
      <c r="I94" s="105">
        <f>'Master Index'!I92</f>
        <v>0</v>
      </c>
      <c r="J94" s="105">
        <f>'Master Index'!J92</f>
        <v>0</v>
      </c>
      <c r="K94" s="105">
        <f>'Master Index'!K92</f>
        <v>0</v>
      </c>
      <c r="L94" s="105"/>
      <c r="M94" s="108" t="s">
        <v>238</v>
      </c>
      <c r="N94" s="42">
        <f>'Master Index'!W92</f>
        <v>0.2</v>
      </c>
      <c r="P94" s="85">
        <v>0</v>
      </c>
      <c r="Q94" s="108" t="s">
        <v>237</v>
      </c>
      <c r="R94" s="85">
        <v>0</v>
      </c>
    </row>
    <row r="95" spans="1:18" ht="18" customHeight="1" x14ac:dyDescent="0.2">
      <c r="A95" s="112">
        <f>'Master Index'!A93</f>
        <v>45</v>
      </c>
      <c r="B95" s="4" t="str">
        <f>'Master Index'!B93</f>
        <v>McDonalds</v>
      </c>
      <c r="C95" s="105">
        <f>'Master Index'!D93</f>
        <v>0</v>
      </c>
      <c r="D95" s="105"/>
      <c r="E95" s="105">
        <f>'Master Index'!E93</f>
        <v>0</v>
      </c>
      <c r="F95" s="105">
        <f>'Master Index'!F93</f>
        <v>0</v>
      </c>
      <c r="G95" s="105">
        <f>'Master Index'!G92</f>
        <v>0</v>
      </c>
      <c r="H95" s="105">
        <f>'Master Index'!H93</f>
        <v>0</v>
      </c>
      <c r="I95" s="105">
        <f>'Master Index'!I93</f>
        <v>0</v>
      </c>
      <c r="J95" s="105">
        <f>'Master Index'!J93</f>
        <v>0</v>
      </c>
      <c r="K95" s="105">
        <f>'Master Index'!K93</f>
        <v>0</v>
      </c>
      <c r="L95" s="105"/>
      <c r="M95" s="108" t="s">
        <v>238</v>
      </c>
      <c r="N95" s="42">
        <f>'Master Index'!W93</f>
        <v>0.2</v>
      </c>
      <c r="P95" s="85">
        <v>0</v>
      </c>
      <c r="Q95" s="108" t="s">
        <v>237</v>
      </c>
      <c r="R95" s="85">
        <v>0</v>
      </c>
    </row>
    <row r="96" spans="1:18" ht="18" customHeight="1" x14ac:dyDescent="0.2">
      <c r="A96" s="112">
        <f>'Master Index'!A94</f>
        <v>46</v>
      </c>
      <c r="B96" s="4" t="str">
        <f>'Master Index'!B94</f>
        <v>MRT Transport #434</v>
      </c>
      <c r="C96" s="105">
        <f>'Master Index'!D94</f>
        <v>0</v>
      </c>
      <c r="D96" s="105"/>
      <c r="E96" s="105">
        <f>'Master Index'!E94</f>
        <v>0</v>
      </c>
      <c r="F96" s="105">
        <f>'Master Index'!F94</f>
        <v>0</v>
      </c>
      <c r="G96" s="105">
        <f>'Master Index'!G93</f>
        <v>0</v>
      </c>
      <c r="H96" s="105">
        <f>'Master Index'!H94</f>
        <v>0</v>
      </c>
      <c r="I96" s="105">
        <f>'Master Index'!I94</f>
        <v>0</v>
      </c>
      <c r="J96" s="105">
        <f>'Master Index'!J94</f>
        <v>0</v>
      </c>
      <c r="K96" s="105">
        <f>'Master Index'!K94</f>
        <v>0</v>
      </c>
      <c r="L96" s="105"/>
      <c r="M96" s="108" t="s">
        <v>238</v>
      </c>
      <c r="N96" s="42">
        <f>'Master Index'!W94</f>
        <v>0</v>
      </c>
      <c r="P96" s="85">
        <v>0</v>
      </c>
      <c r="Q96" s="108" t="s">
        <v>237</v>
      </c>
      <c r="R96" s="85">
        <v>0</v>
      </c>
    </row>
    <row r="97" spans="1:18" ht="18" customHeight="1" x14ac:dyDescent="0.2">
      <c r="A97" s="112">
        <f>'Master Index'!A95</f>
        <v>47</v>
      </c>
      <c r="B97" s="4" t="str">
        <f>'Master Index'!B95</f>
        <v>New Commodity Company</v>
      </c>
      <c r="C97" s="105">
        <f>'Master Index'!D95</f>
        <v>0</v>
      </c>
      <c r="D97" s="105"/>
      <c r="E97" s="105">
        <f>'Master Index'!E95</f>
        <v>0</v>
      </c>
      <c r="F97" s="105">
        <f>'Master Index'!F95</f>
        <v>0</v>
      </c>
      <c r="G97" s="105">
        <f>'Master Index'!G94</f>
        <v>0</v>
      </c>
      <c r="H97" s="105">
        <f>'Master Index'!H95</f>
        <v>0</v>
      </c>
      <c r="I97" s="105">
        <f>'Master Index'!I95</f>
        <v>0</v>
      </c>
      <c r="J97" s="105">
        <f>'Master Index'!J95</f>
        <v>0</v>
      </c>
      <c r="K97" s="105">
        <f>'Master Index'!K95</f>
        <v>0</v>
      </c>
      <c r="L97" s="105"/>
      <c r="M97" s="108" t="s">
        <v>238</v>
      </c>
      <c r="N97" s="42">
        <f>'Master Index'!W95</f>
        <v>0.2</v>
      </c>
      <c r="P97" s="85">
        <v>0</v>
      </c>
      <c r="Q97" s="108" t="s">
        <v>237</v>
      </c>
      <c r="R97" s="85">
        <v>0</v>
      </c>
    </row>
    <row r="98" spans="1:18" ht="18" customHeight="1" x14ac:dyDescent="0.2">
      <c r="A98" s="112">
        <f>'Master Index'!A96</f>
        <v>48</v>
      </c>
      <c r="B98" s="4" t="str">
        <f>'Master Index'!B96</f>
        <v>Northrop Grumman</v>
      </c>
      <c r="C98" s="105">
        <f>'Master Index'!D96</f>
        <v>0</v>
      </c>
      <c r="D98" s="105"/>
      <c r="E98" s="105">
        <f>'Master Index'!E96</f>
        <v>0</v>
      </c>
      <c r="F98" s="105">
        <f>'Master Index'!F96</f>
        <v>0</v>
      </c>
      <c r="G98" s="105">
        <f>'Master Index'!G95</f>
        <v>0</v>
      </c>
      <c r="H98" s="105">
        <f>'Master Index'!H96</f>
        <v>0</v>
      </c>
      <c r="I98" s="105">
        <f>'Master Index'!I96</f>
        <v>0</v>
      </c>
      <c r="J98" s="105">
        <f>'Master Index'!J96</f>
        <v>0</v>
      </c>
      <c r="K98" s="105">
        <f>'Master Index'!K96</f>
        <v>0</v>
      </c>
      <c r="L98" s="105"/>
      <c r="M98" s="108" t="s">
        <v>238</v>
      </c>
      <c r="N98" s="42">
        <f>'Master Index'!W96</f>
        <v>0.2</v>
      </c>
      <c r="P98" s="85">
        <v>0</v>
      </c>
      <c r="Q98" s="108" t="s">
        <v>237</v>
      </c>
      <c r="R98" s="85">
        <v>0</v>
      </c>
    </row>
    <row r="99" spans="1:18" ht="18" customHeight="1" x14ac:dyDescent="0.2">
      <c r="A99" s="112">
        <f>'Master Index'!A97</f>
        <v>49</v>
      </c>
      <c r="B99" s="4" t="str">
        <f>'Master Index'!B97</f>
        <v>Novellus</v>
      </c>
      <c r="C99" s="105">
        <f>'Master Index'!D97</f>
        <v>0</v>
      </c>
      <c r="D99" s="105"/>
      <c r="E99" s="105">
        <f>'Master Index'!E97</f>
        <v>0</v>
      </c>
      <c r="F99" s="105">
        <f>'Master Index'!F97</f>
        <v>0</v>
      </c>
      <c r="G99" s="105">
        <f>'Master Index'!G96</f>
        <v>0</v>
      </c>
      <c r="H99" s="105">
        <f>'Master Index'!H97</f>
        <v>0</v>
      </c>
      <c r="I99" s="105">
        <f>'Master Index'!I97</f>
        <v>0</v>
      </c>
      <c r="J99" s="105">
        <f>'Master Index'!J97</f>
        <v>0</v>
      </c>
      <c r="K99" s="105">
        <f>'Master Index'!K97</f>
        <v>0</v>
      </c>
      <c r="L99" s="105"/>
      <c r="M99" s="108" t="s">
        <v>238</v>
      </c>
      <c r="N99" s="42">
        <f>'Master Index'!W97</f>
        <v>0.2</v>
      </c>
      <c r="P99" s="85">
        <v>0</v>
      </c>
      <c r="Q99" s="108" t="s">
        <v>237</v>
      </c>
      <c r="R99" s="85">
        <v>0</v>
      </c>
    </row>
    <row r="100" spans="1:18" ht="18" customHeight="1" x14ac:dyDescent="0.2">
      <c r="A100" s="112">
        <f>'Master Index'!A98</f>
        <v>50</v>
      </c>
      <c r="B100" s="4" t="str">
        <f>'Master Index'!B98</f>
        <v>Nummi</v>
      </c>
      <c r="C100" s="105">
        <f>'Master Index'!D98</f>
        <v>0</v>
      </c>
      <c r="D100" s="105"/>
      <c r="E100" s="105">
        <f>'Master Index'!E98</f>
        <v>0</v>
      </c>
      <c r="F100" s="105">
        <f>'Master Index'!F98</f>
        <v>0</v>
      </c>
      <c r="G100" s="105">
        <f>'Master Index'!G97</f>
        <v>0</v>
      </c>
      <c r="H100" s="105">
        <f>'Master Index'!H98</f>
        <v>0</v>
      </c>
      <c r="I100" s="105">
        <f>'Master Index'!I98</f>
        <v>0</v>
      </c>
      <c r="J100" s="105">
        <f>'Master Index'!J98</f>
        <v>0</v>
      </c>
      <c r="K100" s="105">
        <f>'Master Index'!K98</f>
        <v>0</v>
      </c>
      <c r="L100" s="105"/>
      <c r="M100" s="108" t="s">
        <v>238</v>
      </c>
      <c r="N100" s="42">
        <f>'Master Index'!W98</f>
        <v>0.3</v>
      </c>
      <c r="P100" s="85">
        <v>0</v>
      </c>
      <c r="Q100" s="108" t="s">
        <v>237</v>
      </c>
      <c r="R100" s="85">
        <v>0</v>
      </c>
    </row>
    <row r="101" spans="1:18" ht="18" customHeight="1" x14ac:dyDescent="0.2">
      <c r="A101" s="112">
        <f>'Master Index'!A99</f>
        <v>51</v>
      </c>
      <c r="B101" s="4" t="str">
        <f>'Master Index'!B99</f>
        <v>OCM Boces</v>
      </c>
      <c r="C101" s="105">
        <f>'Master Index'!D99</f>
        <v>0</v>
      </c>
      <c r="D101" s="105"/>
      <c r="E101" s="105">
        <f>'Master Index'!E99</f>
        <v>0</v>
      </c>
      <c r="F101" s="105">
        <f>'Master Index'!F99</f>
        <v>0</v>
      </c>
      <c r="G101" s="105">
        <f>'Master Index'!G98</f>
        <v>0</v>
      </c>
      <c r="H101" s="105" t="str">
        <f>'Master Index'!H99</f>
        <v>Jeanette Reese</v>
      </c>
      <c r="I101" s="105">
        <f>'Master Index'!I99</f>
        <v>0</v>
      </c>
      <c r="J101" s="105">
        <f>'Master Index'!J99</f>
        <v>0</v>
      </c>
      <c r="K101" s="105">
        <f>'Master Index'!K99</f>
        <v>0</v>
      </c>
      <c r="L101" s="105"/>
      <c r="M101" s="108" t="s">
        <v>238</v>
      </c>
      <c r="N101" s="42">
        <f>'Master Index'!W99</f>
        <v>0.4</v>
      </c>
      <c r="P101" s="85">
        <v>0</v>
      </c>
      <c r="Q101" s="108" t="s">
        <v>237</v>
      </c>
      <c r="R101" s="85">
        <v>0</v>
      </c>
    </row>
    <row r="102" spans="1:18" ht="18" customHeight="1" x14ac:dyDescent="0.2">
      <c r="A102" s="112">
        <f>'Master Index'!A100</f>
        <v>52</v>
      </c>
      <c r="B102" s="4" t="str">
        <f>'Master Index'!B100</f>
        <v>Ohio MSG</v>
      </c>
      <c r="C102" s="105">
        <f>'Master Index'!D100</f>
        <v>0</v>
      </c>
      <c r="D102" s="105"/>
      <c r="E102" s="105">
        <f>'Master Index'!E100</f>
        <v>0</v>
      </c>
      <c r="F102" s="105">
        <f>'Master Index'!F100</f>
        <v>0</v>
      </c>
      <c r="G102" s="105">
        <f>'Master Index'!G99</f>
        <v>0</v>
      </c>
      <c r="H102" s="105" t="str">
        <f>'Master Index'!H100</f>
        <v>JD Burrows</v>
      </c>
      <c r="I102" s="105">
        <f>'Master Index'!I100</f>
        <v>0</v>
      </c>
      <c r="J102" s="105">
        <f>'Master Index'!J100</f>
        <v>0</v>
      </c>
      <c r="K102" s="105">
        <f>'Master Index'!K100</f>
        <v>0</v>
      </c>
      <c r="L102" s="105"/>
      <c r="M102" s="108" t="s">
        <v>238</v>
      </c>
      <c r="N102" s="42">
        <f>'Master Index'!W100</f>
        <v>0.3</v>
      </c>
      <c r="P102" s="85">
        <v>0</v>
      </c>
      <c r="Q102" s="108" t="s">
        <v>237</v>
      </c>
      <c r="R102" s="85">
        <v>0</v>
      </c>
    </row>
    <row r="103" spans="1:18" ht="18" customHeight="1" x14ac:dyDescent="0.2">
      <c r="A103" s="112">
        <f>'Master Index'!A101</f>
        <v>53</v>
      </c>
      <c r="B103" s="4" t="str">
        <f>'Master Index'!B101</f>
        <v>Optical Lab</v>
      </c>
      <c r="C103" s="105">
        <f>'Master Index'!D101</f>
        <v>0</v>
      </c>
      <c r="D103" s="105"/>
      <c r="E103" s="105">
        <f>'Master Index'!E101</f>
        <v>0</v>
      </c>
      <c r="F103" s="105">
        <f>'Master Index'!F101</f>
        <v>0</v>
      </c>
      <c r="G103" s="105">
        <f>'Master Index'!G100</f>
        <v>0</v>
      </c>
      <c r="H103" s="105">
        <f>'Master Index'!H101</f>
        <v>0</v>
      </c>
      <c r="I103" s="105">
        <f>'Master Index'!I101</f>
        <v>0</v>
      </c>
      <c r="J103" s="105">
        <f>'Master Index'!J101</f>
        <v>0</v>
      </c>
      <c r="K103" s="105">
        <f>'Master Index'!K101</f>
        <v>0</v>
      </c>
      <c r="L103" s="105"/>
      <c r="M103" s="108" t="s">
        <v>238</v>
      </c>
      <c r="N103" s="42">
        <f>'Master Index'!W101</f>
        <v>0.2</v>
      </c>
      <c r="P103" s="85">
        <v>0</v>
      </c>
      <c r="Q103" s="108" t="s">
        <v>237</v>
      </c>
      <c r="R103" s="85">
        <v>0</v>
      </c>
    </row>
    <row r="104" spans="1:18" ht="18" customHeight="1" x14ac:dyDescent="0.2">
      <c r="A104" s="112">
        <f>'Master Index'!A102</f>
        <v>54</v>
      </c>
      <c r="B104" s="4" t="str">
        <f>'Master Index'!B102</f>
        <v>PanCanadian</v>
      </c>
      <c r="C104" s="105">
        <f>'Master Index'!D102</f>
        <v>0</v>
      </c>
      <c r="D104" s="105"/>
      <c r="E104" s="105">
        <f>'Master Index'!E102</f>
        <v>0</v>
      </c>
      <c r="F104" s="105">
        <f>'Master Index'!F102</f>
        <v>0</v>
      </c>
      <c r="G104" s="105">
        <f>'Master Index'!G101</f>
        <v>0</v>
      </c>
      <c r="H104" s="105">
        <f>'Master Index'!H102</f>
        <v>0</v>
      </c>
      <c r="I104" s="105">
        <f>'Master Index'!I102</f>
        <v>0</v>
      </c>
      <c r="J104" s="105">
        <f>'Master Index'!J102</f>
        <v>0</v>
      </c>
      <c r="K104" s="105">
        <f>'Master Index'!K102</f>
        <v>0</v>
      </c>
      <c r="L104" s="105"/>
      <c r="M104" s="108" t="s">
        <v>238</v>
      </c>
      <c r="N104" s="42">
        <f>'Master Index'!W102</f>
        <v>0</v>
      </c>
      <c r="P104" s="85">
        <v>0</v>
      </c>
      <c r="Q104" s="108" t="s">
        <v>237</v>
      </c>
      <c r="R104" s="85">
        <v>0</v>
      </c>
    </row>
    <row r="105" spans="1:18" ht="18" customHeight="1" x14ac:dyDescent="0.2">
      <c r="A105" s="112">
        <f>'Master Index'!A103</f>
        <v>55</v>
      </c>
      <c r="B105" s="4" t="str">
        <f>'Master Index'!B103</f>
        <v>Promus Hotel</v>
      </c>
      <c r="C105" s="105">
        <f>'Master Index'!D103</f>
        <v>0</v>
      </c>
      <c r="D105" s="105"/>
      <c r="E105" s="105">
        <f>'Master Index'!E103</f>
        <v>0</v>
      </c>
      <c r="F105" s="105">
        <f>'Master Index'!F103</f>
        <v>0</v>
      </c>
      <c r="G105" s="105">
        <f>'Master Index'!G102</f>
        <v>0</v>
      </c>
      <c r="H105" s="105">
        <f>'Master Index'!H103</f>
        <v>0</v>
      </c>
      <c r="I105" s="105">
        <f>'Master Index'!I103</f>
        <v>0</v>
      </c>
      <c r="J105" s="105">
        <f>'Master Index'!J103</f>
        <v>0</v>
      </c>
      <c r="K105" s="105">
        <f>'Master Index'!K103</f>
        <v>0</v>
      </c>
      <c r="L105" s="105"/>
      <c r="M105" s="108" t="s">
        <v>238</v>
      </c>
      <c r="N105" s="42">
        <f>'Master Index'!W103</f>
        <v>0.3</v>
      </c>
      <c r="P105" s="85">
        <v>0</v>
      </c>
      <c r="Q105" s="108" t="s">
        <v>237</v>
      </c>
      <c r="R105" s="85">
        <v>0</v>
      </c>
    </row>
    <row r="106" spans="1:18" ht="18" customHeight="1" x14ac:dyDescent="0.2">
      <c r="A106" s="112">
        <f>'Master Index'!A104</f>
        <v>56</v>
      </c>
      <c r="B106" s="4" t="str">
        <f>'Master Index'!B104</f>
        <v>Raychem</v>
      </c>
      <c r="C106" s="105">
        <f>'Master Index'!D104</f>
        <v>0</v>
      </c>
      <c r="D106" s="105"/>
      <c r="E106" s="105">
        <f>'Master Index'!E104</f>
        <v>0</v>
      </c>
      <c r="F106" s="105">
        <f>'Master Index'!F104</f>
        <v>0</v>
      </c>
      <c r="G106" s="105">
        <f>'Master Index'!G103</f>
        <v>0</v>
      </c>
      <c r="H106" s="105">
        <f>'Master Index'!H104</f>
        <v>0</v>
      </c>
      <c r="I106" s="105">
        <f>'Master Index'!I104</f>
        <v>0</v>
      </c>
      <c r="J106" s="105">
        <f>'Master Index'!J104</f>
        <v>0</v>
      </c>
      <c r="K106" s="105">
        <f>'Master Index'!K104</f>
        <v>0</v>
      </c>
      <c r="L106" s="105"/>
      <c r="M106" s="108" t="s">
        <v>238</v>
      </c>
      <c r="N106" s="42">
        <f>'Master Index'!W104</f>
        <v>0.4</v>
      </c>
      <c r="P106" s="85">
        <v>0</v>
      </c>
      <c r="Q106" s="108" t="s">
        <v>237</v>
      </c>
      <c r="R106" s="85">
        <v>0</v>
      </c>
    </row>
    <row r="107" spans="1:18" ht="18" customHeight="1" x14ac:dyDescent="0.2">
      <c r="A107" s="112">
        <f>'Master Index'!A105</f>
        <v>57</v>
      </c>
      <c r="B107" s="4" t="str">
        <f>'Master Index'!B105</f>
        <v>Riverside County</v>
      </c>
      <c r="C107" s="105">
        <f>'Master Index'!D105</f>
        <v>0</v>
      </c>
      <c r="D107" s="105"/>
      <c r="E107" s="105">
        <f>'Master Index'!E105</f>
        <v>0</v>
      </c>
      <c r="F107" s="105">
        <f>'Master Index'!F105</f>
        <v>0</v>
      </c>
      <c r="G107" s="105">
        <f>'Master Index'!G104</f>
        <v>0</v>
      </c>
      <c r="H107" s="105">
        <f>'Master Index'!H105</f>
        <v>0</v>
      </c>
      <c r="I107" s="105">
        <f>'Master Index'!I105</f>
        <v>0</v>
      </c>
      <c r="J107" s="105">
        <f>'Master Index'!J105</f>
        <v>0</v>
      </c>
      <c r="K107" s="105">
        <f>'Master Index'!K105</f>
        <v>0</v>
      </c>
      <c r="L107" s="105"/>
      <c r="M107" s="108" t="s">
        <v>238</v>
      </c>
      <c r="N107" s="42">
        <f>'Master Index'!W105</f>
        <v>0.2</v>
      </c>
      <c r="P107" s="85">
        <v>0</v>
      </c>
      <c r="Q107" s="108" t="s">
        <v>237</v>
      </c>
      <c r="R107" s="85">
        <v>0</v>
      </c>
    </row>
    <row r="108" spans="1:18" ht="18" customHeight="1" x14ac:dyDescent="0.2">
      <c r="A108" s="112">
        <f>'Master Index'!A106</f>
        <v>58</v>
      </c>
      <c r="B108" s="4" t="str">
        <f>'Master Index'!B106</f>
        <v>Robert Wood Johnson</v>
      </c>
      <c r="C108" s="105">
        <f>'Master Index'!D106</f>
        <v>0</v>
      </c>
      <c r="D108" s="105"/>
      <c r="E108" s="105">
        <f>'Master Index'!E106</f>
        <v>0</v>
      </c>
      <c r="F108" s="105">
        <f>'Master Index'!F106</f>
        <v>0</v>
      </c>
      <c r="G108" s="105">
        <f>'Master Index'!G105</f>
        <v>0</v>
      </c>
      <c r="H108" s="105" t="str">
        <f>'Master Index'!H106</f>
        <v>Jeanette Reese</v>
      </c>
      <c r="I108" s="105">
        <f>'Master Index'!I106</f>
        <v>0</v>
      </c>
      <c r="J108" s="105">
        <f>'Master Index'!J106</f>
        <v>0</v>
      </c>
      <c r="K108" s="105">
        <f>'Master Index'!K106</f>
        <v>0</v>
      </c>
      <c r="L108" s="105"/>
      <c r="M108" s="108" t="s">
        <v>238</v>
      </c>
      <c r="N108" s="42">
        <f>'Master Index'!W106</f>
        <v>0.2</v>
      </c>
      <c r="P108" s="85">
        <v>0</v>
      </c>
      <c r="Q108" s="108" t="s">
        <v>237</v>
      </c>
      <c r="R108" s="85">
        <v>0</v>
      </c>
    </row>
    <row r="109" spans="1:18" ht="18" customHeight="1" x14ac:dyDescent="0.2">
      <c r="A109" s="112">
        <f>'Master Index'!A107</f>
        <v>59</v>
      </c>
      <c r="B109" s="4" t="str">
        <f>'Master Index'!B107</f>
        <v>S. B. Linden</v>
      </c>
      <c r="C109" s="105">
        <f>'Master Index'!D107</f>
        <v>0</v>
      </c>
      <c r="D109" s="105"/>
      <c r="E109" s="105">
        <f>'Master Index'!E107</f>
        <v>0</v>
      </c>
      <c r="F109" s="105">
        <f>'Master Index'!F107</f>
        <v>0</v>
      </c>
      <c r="G109" s="105">
        <f>'Master Index'!G106</f>
        <v>0</v>
      </c>
      <c r="H109" s="105">
        <f>'Master Index'!H107</f>
        <v>0</v>
      </c>
      <c r="I109" s="105">
        <f>'Master Index'!I107</f>
        <v>0</v>
      </c>
      <c r="J109" s="105">
        <f>'Master Index'!J107</f>
        <v>0</v>
      </c>
      <c r="K109" s="105">
        <f>'Master Index'!K107</f>
        <v>0</v>
      </c>
      <c r="L109" s="105"/>
      <c r="M109" s="108" t="s">
        <v>238</v>
      </c>
      <c r="N109" s="42">
        <f>'Master Index'!W107</f>
        <v>0</v>
      </c>
      <c r="P109" s="85">
        <v>0</v>
      </c>
      <c r="Q109" s="108" t="s">
        <v>237</v>
      </c>
      <c r="R109" s="85">
        <v>0</v>
      </c>
    </row>
    <row r="110" spans="1:18" ht="18" customHeight="1" x14ac:dyDescent="0.2">
      <c r="A110" s="112">
        <f>'Master Index'!A108</f>
        <v>60</v>
      </c>
      <c r="B110" s="4" t="str">
        <f>'Master Index'!B108</f>
        <v>Safeway</v>
      </c>
      <c r="C110" s="105">
        <f>'Master Index'!D108</f>
        <v>0</v>
      </c>
      <c r="D110" s="105"/>
      <c r="E110" s="105">
        <f>'Master Index'!E108</f>
        <v>0</v>
      </c>
      <c r="F110" s="105">
        <f>'Master Index'!F108</f>
        <v>0</v>
      </c>
      <c r="G110" s="105">
        <f>'Master Index'!G107</f>
        <v>0</v>
      </c>
      <c r="H110" s="105">
        <f>'Master Index'!H108</f>
        <v>0</v>
      </c>
      <c r="I110" s="105">
        <f>'Master Index'!I108</f>
        <v>0</v>
      </c>
      <c r="J110" s="105">
        <f>'Master Index'!J108</f>
        <v>0</v>
      </c>
      <c r="K110" s="105">
        <f>'Master Index'!K108</f>
        <v>0</v>
      </c>
      <c r="L110" s="105"/>
      <c r="M110" s="108" t="s">
        <v>238</v>
      </c>
      <c r="N110" s="42">
        <f>'Master Index'!W108</f>
        <v>0.3</v>
      </c>
      <c r="P110" s="85">
        <v>0</v>
      </c>
      <c r="Q110" s="108" t="s">
        <v>237</v>
      </c>
      <c r="R110" s="85">
        <v>0</v>
      </c>
    </row>
    <row r="111" spans="1:18" ht="18" customHeight="1" x14ac:dyDescent="0.2">
      <c r="A111" s="112">
        <f>'Master Index'!A109</f>
        <v>61</v>
      </c>
      <c r="B111" s="4" t="str">
        <f>'Master Index'!B109</f>
        <v>Seagate</v>
      </c>
      <c r="C111" s="105">
        <f>'Master Index'!D109</f>
        <v>0</v>
      </c>
      <c r="D111" s="105"/>
      <c r="E111" s="105">
        <f>'Master Index'!E109</f>
        <v>0</v>
      </c>
      <c r="F111" s="105">
        <f>'Master Index'!F109</f>
        <v>0</v>
      </c>
      <c r="G111" s="105">
        <f>'Master Index'!G108</f>
        <v>0</v>
      </c>
      <c r="H111" s="105">
        <f>'Master Index'!H109</f>
        <v>0</v>
      </c>
      <c r="I111" s="105">
        <f>'Master Index'!I109</f>
        <v>0</v>
      </c>
      <c r="J111" s="105">
        <f>'Master Index'!J109</f>
        <v>0</v>
      </c>
      <c r="K111" s="105">
        <f>'Master Index'!K109</f>
        <v>0</v>
      </c>
      <c r="L111" s="105"/>
      <c r="M111" s="108" t="s">
        <v>238</v>
      </c>
      <c r="N111" s="42">
        <f>'Master Index'!W109</f>
        <v>0.2</v>
      </c>
      <c r="P111" s="85">
        <v>0</v>
      </c>
      <c r="Q111" s="108" t="s">
        <v>237</v>
      </c>
      <c r="R111" s="85">
        <v>0</v>
      </c>
    </row>
    <row r="112" spans="1:18" ht="18" customHeight="1" x14ac:dyDescent="0.2">
      <c r="A112" s="112">
        <f>'Master Index'!A110</f>
        <v>62</v>
      </c>
      <c r="B112" s="4" t="str">
        <f>'Master Index'!B110</f>
        <v>Shaw Supermarket</v>
      </c>
      <c r="C112" s="105">
        <f>'Master Index'!D110</f>
        <v>0</v>
      </c>
      <c r="D112" s="105"/>
      <c r="E112" s="105">
        <f>'Master Index'!E110</f>
        <v>0</v>
      </c>
      <c r="F112" s="105">
        <f>'Master Index'!F110</f>
        <v>0</v>
      </c>
      <c r="G112" s="105">
        <f>'Master Index'!G109</f>
        <v>0</v>
      </c>
      <c r="H112" s="105" t="str">
        <f>'Master Index'!H110</f>
        <v>Gisselle Rohmer</v>
      </c>
      <c r="I112" s="105">
        <f>'Master Index'!I110</f>
        <v>0</v>
      </c>
      <c r="J112" s="105">
        <f>'Master Index'!J110</f>
        <v>0</v>
      </c>
      <c r="K112" s="105">
        <f>'Master Index'!K110</f>
        <v>0</v>
      </c>
      <c r="L112" s="105"/>
      <c r="M112" s="108" t="s">
        <v>238</v>
      </c>
      <c r="N112" s="42">
        <f>'Master Index'!W110</f>
        <v>0.4</v>
      </c>
      <c r="P112" s="85">
        <v>0</v>
      </c>
      <c r="Q112" s="108" t="s">
        <v>237</v>
      </c>
      <c r="R112" s="85">
        <v>0</v>
      </c>
    </row>
    <row r="113" spans="1:18" ht="18" customHeight="1" x14ac:dyDescent="0.2">
      <c r="A113" s="112">
        <f>'Master Index'!A111</f>
        <v>63</v>
      </c>
      <c r="B113" s="4" t="str">
        <f>'Master Index'!B111</f>
        <v>Silicon Graphics</v>
      </c>
      <c r="C113" s="105">
        <f>'Master Index'!D111</f>
        <v>0</v>
      </c>
      <c r="D113" s="105"/>
      <c r="E113" s="105">
        <f>'Master Index'!E111</f>
        <v>0</v>
      </c>
      <c r="F113" s="105">
        <f>'Master Index'!F111</f>
        <v>0</v>
      </c>
      <c r="G113" s="105">
        <f>'Master Index'!G110</f>
        <v>0</v>
      </c>
      <c r="H113" s="105">
        <f>'Master Index'!H111</f>
        <v>0</v>
      </c>
      <c r="I113" s="105">
        <f>'Master Index'!I111</f>
        <v>0</v>
      </c>
      <c r="J113" s="105">
        <f>'Master Index'!J111</f>
        <v>0</v>
      </c>
      <c r="K113" s="105">
        <f>'Master Index'!K111</f>
        <v>0</v>
      </c>
      <c r="L113" s="105"/>
      <c r="M113" s="108" t="s">
        <v>238</v>
      </c>
      <c r="N113" s="42">
        <f>'Master Index'!W111</f>
        <v>0.3</v>
      </c>
      <c r="P113" s="85">
        <v>0</v>
      </c>
      <c r="Q113" s="108" t="s">
        <v>237</v>
      </c>
      <c r="R113" s="85">
        <v>0</v>
      </c>
    </row>
    <row r="114" spans="1:18" ht="18" customHeight="1" x14ac:dyDescent="0.2">
      <c r="A114" s="112">
        <f>'Master Index'!A112</f>
        <v>64</v>
      </c>
      <c r="B114" s="4" t="str">
        <f>'Master Index'!B112</f>
        <v>Solo Cup</v>
      </c>
      <c r="C114" s="105">
        <f>'Master Index'!D112</f>
        <v>0</v>
      </c>
      <c r="D114" s="105"/>
      <c r="E114" s="105">
        <f>'Master Index'!E112</f>
        <v>0</v>
      </c>
      <c r="F114" s="105">
        <f>'Master Index'!F112</f>
        <v>0</v>
      </c>
      <c r="G114" s="105">
        <f>'Master Index'!G111</f>
        <v>0</v>
      </c>
      <c r="H114" s="105">
        <f>'Master Index'!H112</f>
        <v>0</v>
      </c>
      <c r="I114" s="105">
        <f>'Master Index'!I112</f>
        <v>0</v>
      </c>
      <c r="J114" s="105">
        <f>'Master Index'!J112</f>
        <v>0</v>
      </c>
      <c r="K114" s="105">
        <f>'Master Index'!K112</f>
        <v>0</v>
      </c>
      <c r="L114" s="105"/>
      <c r="M114" s="108" t="s">
        <v>238</v>
      </c>
      <c r="N114" s="42">
        <f>'Master Index'!W112</f>
        <v>0.2</v>
      </c>
      <c r="P114" s="85">
        <v>0</v>
      </c>
      <c r="Q114" s="108" t="s">
        <v>237</v>
      </c>
      <c r="R114" s="85">
        <v>0</v>
      </c>
    </row>
    <row r="115" spans="1:18" ht="18" customHeight="1" x14ac:dyDescent="0.2">
      <c r="A115" s="112">
        <f>'Master Index'!A113</f>
        <v>65</v>
      </c>
      <c r="B115" s="4" t="str">
        <f>'Master Index'!B113</f>
        <v>Southern Management</v>
      </c>
      <c r="C115" s="105">
        <f>'Master Index'!D113</f>
        <v>0</v>
      </c>
      <c r="D115" s="105"/>
      <c r="E115" s="105">
        <f>'Master Index'!E113</f>
        <v>0</v>
      </c>
      <c r="F115" s="105">
        <f>'Master Index'!F113</f>
        <v>0</v>
      </c>
      <c r="G115" s="105">
        <f>'Master Index'!G112</f>
        <v>0</v>
      </c>
      <c r="H115" s="105">
        <f>'Master Index'!H113</f>
        <v>0</v>
      </c>
      <c r="I115" s="105">
        <f>'Master Index'!I113</f>
        <v>0</v>
      </c>
      <c r="J115" s="105">
        <f>'Master Index'!J113</f>
        <v>0</v>
      </c>
      <c r="K115" s="105">
        <f>'Master Index'!K113</f>
        <v>0</v>
      </c>
      <c r="L115" s="105"/>
      <c r="M115" s="108" t="s">
        <v>238</v>
      </c>
      <c r="N115" s="42">
        <f>'Master Index'!W113</f>
        <v>0.1</v>
      </c>
      <c r="P115" s="85">
        <v>0</v>
      </c>
      <c r="Q115" s="108" t="s">
        <v>237</v>
      </c>
      <c r="R115" s="85">
        <v>0</v>
      </c>
    </row>
    <row r="116" spans="1:18" ht="18" customHeight="1" x14ac:dyDescent="0.2">
      <c r="A116" s="112">
        <f>'Master Index'!A114</f>
        <v>66</v>
      </c>
      <c r="B116" s="4" t="str">
        <f>'Master Index'!B114</f>
        <v>Southland</v>
      </c>
      <c r="C116" s="105">
        <f>'Master Index'!D114</f>
        <v>0</v>
      </c>
      <c r="D116" s="105"/>
      <c r="E116" s="105">
        <f>'Master Index'!E114</f>
        <v>0</v>
      </c>
      <c r="F116" s="105">
        <f>'Master Index'!F114</f>
        <v>0</v>
      </c>
      <c r="G116" s="105">
        <f>'Master Index'!G113</f>
        <v>0</v>
      </c>
      <c r="H116" s="105">
        <f>'Master Index'!H114</f>
        <v>0</v>
      </c>
      <c r="I116" s="105">
        <f>'Master Index'!I114</f>
        <v>0</v>
      </c>
      <c r="J116" s="105">
        <f>'Master Index'!J114</f>
        <v>0</v>
      </c>
      <c r="K116" s="105">
        <f>'Master Index'!K114</f>
        <v>0</v>
      </c>
      <c r="L116" s="105"/>
      <c r="M116" s="108" t="s">
        <v>238</v>
      </c>
      <c r="N116" s="42">
        <f>'Master Index'!W114</f>
        <v>0.2</v>
      </c>
      <c r="P116" s="85">
        <v>0</v>
      </c>
      <c r="Q116" s="108" t="s">
        <v>237</v>
      </c>
      <c r="R116" s="85">
        <v>0</v>
      </c>
    </row>
    <row r="117" spans="1:18" ht="18" customHeight="1" x14ac:dyDescent="0.2">
      <c r="A117" s="112">
        <f>'Master Index'!A115</f>
        <v>67</v>
      </c>
      <c r="B117" s="4" t="str">
        <f>'Master Index'!B115</f>
        <v>Sutter Healthcare</v>
      </c>
      <c r="C117" s="105">
        <f>'Master Index'!D115</f>
        <v>0</v>
      </c>
      <c r="D117" s="105"/>
      <c r="E117" s="105">
        <f>'Master Index'!E115</f>
        <v>0</v>
      </c>
      <c r="F117" s="105">
        <f>'Master Index'!F115</f>
        <v>0</v>
      </c>
      <c r="G117" s="105">
        <f>'Master Index'!G114</f>
        <v>0</v>
      </c>
      <c r="H117" s="105">
        <f>'Master Index'!H115</f>
        <v>0</v>
      </c>
      <c r="I117" s="105">
        <f>'Master Index'!I115</f>
        <v>0</v>
      </c>
      <c r="J117" s="105">
        <f>'Master Index'!J115</f>
        <v>0</v>
      </c>
      <c r="K117" s="105">
        <f>'Master Index'!K115</f>
        <v>0</v>
      </c>
      <c r="L117" s="105"/>
      <c r="M117" s="108" t="s">
        <v>238</v>
      </c>
      <c r="N117" s="42">
        <f>'Master Index'!W115</f>
        <v>0.3</v>
      </c>
      <c r="P117" s="85">
        <v>0</v>
      </c>
      <c r="Q117" s="108" t="s">
        <v>237</v>
      </c>
      <c r="R117" s="85">
        <v>0</v>
      </c>
    </row>
    <row r="118" spans="1:18" ht="18" customHeight="1" x14ac:dyDescent="0.2">
      <c r="A118" s="112">
        <f>'Master Index'!A116</f>
        <v>68</v>
      </c>
      <c r="B118" s="4" t="str">
        <f>'Master Index'!B116</f>
        <v xml:space="preserve">Target </v>
      </c>
      <c r="C118" s="105">
        <f>'Master Index'!D116</f>
        <v>0</v>
      </c>
      <c r="D118" s="105"/>
      <c r="E118" s="105">
        <f>'Master Index'!E116</f>
        <v>0</v>
      </c>
      <c r="F118" s="105">
        <f>'Master Index'!F116</f>
        <v>0</v>
      </c>
      <c r="G118" s="105">
        <f>'Master Index'!G115</f>
        <v>0</v>
      </c>
      <c r="H118" s="105" t="str">
        <f>'Master Index'!H116</f>
        <v>Tom Baldwin</v>
      </c>
      <c r="I118" s="105">
        <f>'Master Index'!I116</f>
        <v>0</v>
      </c>
      <c r="J118" s="105">
        <f>'Master Index'!J116</f>
        <v>0</v>
      </c>
      <c r="K118" s="105">
        <f>'Master Index'!K116</f>
        <v>0</v>
      </c>
      <c r="L118" s="105"/>
      <c r="M118" s="108" t="s">
        <v>238</v>
      </c>
      <c r="N118" s="42">
        <f>'Master Index'!W116</f>
        <v>0.1</v>
      </c>
      <c r="P118" s="85">
        <v>0</v>
      </c>
      <c r="Q118" s="108" t="s">
        <v>237</v>
      </c>
      <c r="R118" s="85">
        <v>0</v>
      </c>
    </row>
    <row r="119" spans="1:18" ht="18" customHeight="1" x14ac:dyDescent="0.2">
      <c r="A119" s="112">
        <f>'Master Index'!A117</f>
        <v>69</v>
      </c>
      <c r="B119" s="4" t="str">
        <f>'Master Index'!B117</f>
        <v>Techneglas</v>
      </c>
      <c r="C119" s="105">
        <f>'Master Index'!D117</f>
        <v>0</v>
      </c>
      <c r="D119" s="105"/>
      <c r="E119" s="105">
        <f>'Master Index'!E117</f>
        <v>0</v>
      </c>
      <c r="F119" s="105">
        <f>'Master Index'!F117</f>
        <v>0</v>
      </c>
      <c r="G119" s="105">
        <f>'Master Index'!G116</f>
        <v>0</v>
      </c>
      <c r="H119" s="105">
        <f>'Master Index'!H117</f>
        <v>0</v>
      </c>
      <c r="I119" s="105">
        <f>'Master Index'!I117</f>
        <v>0</v>
      </c>
      <c r="J119" s="105">
        <f>'Master Index'!J117</f>
        <v>0</v>
      </c>
      <c r="K119" s="105">
        <f>'Master Index'!K117</f>
        <v>0</v>
      </c>
      <c r="L119" s="105"/>
      <c r="M119" s="108" t="s">
        <v>238</v>
      </c>
      <c r="N119" s="42">
        <f>'Master Index'!W117</f>
        <v>0</v>
      </c>
      <c r="P119" s="85">
        <v>0</v>
      </c>
      <c r="Q119" s="108" t="s">
        <v>237</v>
      </c>
      <c r="R119" s="85">
        <v>0</v>
      </c>
    </row>
    <row r="120" spans="1:18" ht="18" customHeight="1" x14ac:dyDescent="0.2">
      <c r="A120" s="112">
        <f>'Master Index'!A118</f>
        <v>70</v>
      </c>
      <c r="B120" s="4" t="str">
        <f>'Master Index'!B118</f>
        <v>Telecordia</v>
      </c>
      <c r="C120" s="105">
        <f>'Master Index'!D118</f>
        <v>0</v>
      </c>
      <c r="D120" s="105"/>
      <c r="E120" s="105">
        <f>'Master Index'!E118</f>
        <v>0</v>
      </c>
      <c r="F120" s="105">
        <f>'Master Index'!F118</f>
        <v>0</v>
      </c>
      <c r="G120" s="105">
        <f>'Master Index'!G117</f>
        <v>0</v>
      </c>
      <c r="H120" s="105" t="str">
        <f>'Master Index'!H118</f>
        <v>Tom Baldwin</v>
      </c>
      <c r="I120" s="105">
        <f>'Master Index'!I118</f>
        <v>0</v>
      </c>
      <c r="J120" s="105">
        <f>'Master Index'!J118</f>
        <v>0</v>
      </c>
      <c r="K120" s="105">
        <f>'Master Index'!K118</f>
        <v>0</v>
      </c>
      <c r="L120" s="105"/>
      <c r="M120" s="108" t="s">
        <v>238</v>
      </c>
      <c r="N120" s="42">
        <f>'Master Index'!W118</f>
        <v>0.1</v>
      </c>
      <c r="P120" s="85">
        <v>0</v>
      </c>
      <c r="Q120" s="108" t="s">
        <v>237</v>
      </c>
      <c r="R120" s="85">
        <v>0</v>
      </c>
    </row>
    <row r="121" spans="1:18" ht="18" customHeight="1" x14ac:dyDescent="0.2">
      <c r="A121" s="112">
        <f>'Master Index'!A119</f>
        <v>71</v>
      </c>
      <c r="B121" s="4" t="str">
        <f>'Master Index'!B119</f>
        <v>Temple Steel</v>
      </c>
      <c r="C121" s="105">
        <f>'Master Index'!D119</f>
        <v>0</v>
      </c>
      <c r="D121" s="105"/>
      <c r="E121" s="105">
        <f>'Master Index'!E119</f>
        <v>0</v>
      </c>
      <c r="F121" s="105">
        <f>'Master Index'!F119</f>
        <v>0</v>
      </c>
      <c r="G121" s="105">
        <f>'Master Index'!G118</f>
        <v>0</v>
      </c>
      <c r="H121" s="105">
        <f>'Master Index'!H119</f>
        <v>0</v>
      </c>
      <c r="I121" s="105">
        <f>'Master Index'!I119</f>
        <v>0</v>
      </c>
      <c r="J121" s="105">
        <f>'Master Index'!J119</f>
        <v>0</v>
      </c>
      <c r="K121" s="105">
        <f>'Master Index'!K119</f>
        <v>0</v>
      </c>
      <c r="L121" s="105"/>
      <c r="M121" s="108" t="s">
        <v>238</v>
      </c>
      <c r="N121" s="42">
        <f>'Master Index'!W119</f>
        <v>0.1</v>
      </c>
      <c r="P121" s="85">
        <v>0</v>
      </c>
      <c r="Q121" s="108" t="s">
        <v>237</v>
      </c>
      <c r="R121" s="85">
        <v>0</v>
      </c>
    </row>
    <row r="122" spans="1:18" ht="18" customHeight="1" x14ac:dyDescent="0.2">
      <c r="A122" s="112">
        <f>'Master Index'!A120</f>
        <v>72</v>
      </c>
      <c r="B122" s="4" t="str">
        <f>'Master Index'!B120</f>
        <v>Tenneco</v>
      </c>
      <c r="C122" s="105">
        <f>'Master Index'!D120</f>
        <v>0</v>
      </c>
      <c r="D122" s="105"/>
      <c r="E122" s="105">
        <f>'Master Index'!E120</f>
        <v>0</v>
      </c>
      <c r="F122" s="105">
        <f>'Master Index'!F120</f>
        <v>0</v>
      </c>
      <c r="G122" s="105">
        <f>'Master Index'!G119</f>
        <v>0</v>
      </c>
      <c r="H122" s="105">
        <f>'Master Index'!H120</f>
        <v>0</v>
      </c>
      <c r="I122" s="105">
        <f>'Master Index'!I120</f>
        <v>0</v>
      </c>
      <c r="J122" s="105">
        <f>'Master Index'!J120</f>
        <v>0</v>
      </c>
      <c r="K122" s="105">
        <f>'Master Index'!K120</f>
        <v>0</v>
      </c>
      <c r="L122" s="105"/>
      <c r="M122" s="108" t="s">
        <v>238</v>
      </c>
      <c r="N122" s="42">
        <f>'Master Index'!W120</f>
        <v>0.2</v>
      </c>
      <c r="P122" s="85">
        <v>0</v>
      </c>
      <c r="Q122" s="108" t="s">
        <v>237</v>
      </c>
      <c r="R122" s="85">
        <v>0</v>
      </c>
    </row>
    <row r="123" spans="1:18" ht="18" customHeight="1" x14ac:dyDescent="0.2">
      <c r="A123" s="112">
        <f>'Master Index'!A121</f>
        <v>73</v>
      </c>
      <c r="B123" s="4" t="str">
        <f>'Master Index'!B121</f>
        <v>Texaco Natural Gas</v>
      </c>
      <c r="C123" s="105">
        <f>'Master Index'!D121</f>
        <v>0</v>
      </c>
      <c r="D123" s="105"/>
      <c r="E123" s="105">
        <f>'Master Index'!E121</f>
        <v>0</v>
      </c>
      <c r="F123" s="105">
        <f>'Master Index'!F121</f>
        <v>0</v>
      </c>
      <c r="G123" s="105">
        <f>'Master Index'!G120</f>
        <v>0</v>
      </c>
      <c r="H123" s="105">
        <f>'Master Index'!H121</f>
        <v>0</v>
      </c>
      <c r="I123" s="105">
        <f>'Master Index'!I121</f>
        <v>0</v>
      </c>
      <c r="J123" s="105">
        <f>'Master Index'!J121</f>
        <v>0</v>
      </c>
      <c r="K123" s="105">
        <f>'Master Index'!K121</f>
        <v>0</v>
      </c>
      <c r="L123" s="105"/>
      <c r="M123" s="108" t="s">
        <v>238</v>
      </c>
      <c r="N123" s="42">
        <f>'Master Index'!W121</f>
        <v>0</v>
      </c>
      <c r="P123" s="85">
        <v>0</v>
      </c>
      <c r="Q123" s="108" t="s">
        <v>237</v>
      </c>
      <c r="R123" s="85">
        <v>0</v>
      </c>
    </row>
    <row r="124" spans="1:18" ht="18" customHeight="1" x14ac:dyDescent="0.2">
      <c r="A124" s="112">
        <f>'Master Index'!A122</f>
        <v>74</v>
      </c>
      <c r="B124" s="4" t="str">
        <f>'Master Index'!B122</f>
        <v>TransCanada Energy Marketing USA</v>
      </c>
      <c r="C124" s="105">
        <f>'Master Index'!D122</f>
        <v>0</v>
      </c>
      <c r="D124" s="105"/>
      <c r="E124" s="105">
        <f>'Master Index'!E122</f>
        <v>0</v>
      </c>
      <c r="F124" s="105">
        <f>'Master Index'!F122</f>
        <v>0</v>
      </c>
      <c r="G124" s="105">
        <f>'Master Index'!G121</f>
        <v>0</v>
      </c>
      <c r="H124" s="105">
        <f>'Master Index'!H122</f>
        <v>0</v>
      </c>
      <c r="I124" s="105">
        <f>'Master Index'!I122</f>
        <v>0</v>
      </c>
      <c r="J124" s="105">
        <f>'Master Index'!J122</f>
        <v>0</v>
      </c>
      <c r="K124" s="105">
        <f>'Master Index'!K122</f>
        <v>0</v>
      </c>
      <c r="L124" s="105"/>
      <c r="M124" s="108" t="s">
        <v>238</v>
      </c>
      <c r="N124" s="42">
        <f>'Master Index'!W122</f>
        <v>0.2</v>
      </c>
      <c r="P124" s="85">
        <v>0</v>
      </c>
      <c r="Q124" s="108" t="s">
        <v>237</v>
      </c>
      <c r="R124" s="85">
        <v>0</v>
      </c>
    </row>
    <row r="125" spans="1:18" ht="18" customHeight="1" x14ac:dyDescent="0.2">
      <c r="A125" s="112">
        <f>'Master Index'!A123</f>
        <v>75</v>
      </c>
      <c r="B125" s="4" t="str">
        <f>'Master Index'!B123</f>
        <v>Transcontinental Gas Pipe Line Corp.</v>
      </c>
      <c r="C125" s="105">
        <f>'Master Index'!D123</f>
        <v>0</v>
      </c>
      <c r="D125" s="105"/>
      <c r="E125" s="105">
        <f>'Master Index'!E123</f>
        <v>0</v>
      </c>
      <c r="F125" s="105">
        <f>'Master Index'!F123</f>
        <v>0</v>
      </c>
      <c r="G125" s="105">
        <f>'Master Index'!G122</f>
        <v>0</v>
      </c>
      <c r="H125" s="105">
        <f>'Master Index'!H123</f>
        <v>0</v>
      </c>
      <c r="I125" s="105">
        <f>'Master Index'!I123</f>
        <v>0</v>
      </c>
      <c r="J125" s="105">
        <f>'Master Index'!J123</f>
        <v>0</v>
      </c>
      <c r="K125" s="105">
        <f>'Master Index'!K123</f>
        <v>0</v>
      </c>
      <c r="L125" s="105"/>
      <c r="M125" s="108" t="s">
        <v>238</v>
      </c>
      <c r="N125" s="42">
        <f>'Master Index'!W123</f>
        <v>0</v>
      </c>
      <c r="P125" s="85">
        <v>0</v>
      </c>
      <c r="Q125" s="108" t="s">
        <v>237</v>
      </c>
      <c r="R125" s="85">
        <v>0</v>
      </c>
    </row>
    <row r="126" spans="1:18" ht="18" customHeight="1" x14ac:dyDescent="0.2">
      <c r="A126" s="112">
        <f>'Master Index'!A124</f>
        <v>76</v>
      </c>
      <c r="B126" s="4" t="str">
        <f>'Master Index'!B124</f>
        <v>U of Chicago</v>
      </c>
      <c r="C126" s="105">
        <f>'Master Index'!D124</f>
        <v>0</v>
      </c>
      <c r="D126" s="105"/>
      <c r="E126" s="105">
        <f>'Master Index'!E124</f>
        <v>0</v>
      </c>
      <c r="F126" s="105">
        <f>'Master Index'!F124</f>
        <v>0</v>
      </c>
      <c r="G126" s="105">
        <f>'Master Index'!G123</f>
        <v>0</v>
      </c>
      <c r="H126" s="105">
        <f>'Master Index'!H124</f>
        <v>0</v>
      </c>
      <c r="I126" s="105">
        <f>'Master Index'!I124</f>
        <v>0</v>
      </c>
      <c r="J126" s="105">
        <f>'Master Index'!J124</f>
        <v>0</v>
      </c>
      <c r="K126" s="105">
        <f>'Master Index'!K124</f>
        <v>0</v>
      </c>
      <c r="L126" s="105"/>
      <c r="M126" s="108" t="s">
        <v>238</v>
      </c>
      <c r="N126" s="42">
        <f>'Master Index'!W124</f>
        <v>0.1</v>
      </c>
      <c r="P126" s="85">
        <v>0</v>
      </c>
      <c r="Q126" s="108" t="s">
        <v>237</v>
      </c>
      <c r="R126" s="85">
        <v>0</v>
      </c>
    </row>
    <row r="127" spans="1:18" ht="18" customHeight="1" x14ac:dyDescent="0.2">
      <c r="A127" s="112">
        <f>'Master Index'!A125</f>
        <v>77</v>
      </c>
      <c r="B127" s="4" t="str">
        <f>'Master Index'!B125</f>
        <v>Verizon</v>
      </c>
      <c r="C127" s="105">
        <f>'Master Index'!D125</f>
        <v>0</v>
      </c>
      <c r="D127" s="105"/>
      <c r="E127" s="105">
        <f>'Master Index'!E125</f>
        <v>0</v>
      </c>
      <c r="F127" s="105">
        <f>'Master Index'!F125</f>
        <v>0</v>
      </c>
      <c r="G127" s="105">
        <f>'Master Index'!G124</f>
        <v>0</v>
      </c>
      <c r="H127" s="105" t="str">
        <f>'Master Index'!H125</f>
        <v>Matt Guin</v>
      </c>
      <c r="I127" s="105">
        <f>'Master Index'!I125</f>
        <v>0</v>
      </c>
      <c r="J127" s="105">
        <f>'Master Index'!J125</f>
        <v>0</v>
      </c>
      <c r="K127" s="105">
        <f>'Master Index'!K125</f>
        <v>0</v>
      </c>
      <c r="L127" s="105"/>
      <c r="M127" s="108" t="s">
        <v>238</v>
      </c>
      <c r="N127" s="42">
        <f>'Master Index'!W125</f>
        <v>0.3</v>
      </c>
      <c r="P127" s="85">
        <v>0</v>
      </c>
      <c r="Q127" s="108" t="s">
        <v>237</v>
      </c>
      <c r="R127" s="85">
        <v>0</v>
      </c>
    </row>
    <row r="128" spans="1:18" ht="18" customHeight="1" x14ac:dyDescent="0.2">
      <c r="A128" s="112">
        <f>'[1]Master Index'!A125</f>
        <v>0</v>
      </c>
      <c r="B128" s="33" t="s">
        <v>240</v>
      </c>
      <c r="C128" s="105"/>
      <c r="D128" s="105"/>
      <c r="E128" s="105"/>
      <c r="F128" s="105"/>
      <c r="G128" s="105"/>
      <c r="H128" s="105"/>
      <c r="I128" s="105"/>
      <c r="J128" s="105"/>
      <c r="K128" s="105">
        <f>'Master Index'!K126</f>
        <v>0</v>
      </c>
      <c r="L128" s="105"/>
      <c r="M128" s="4"/>
      <c r="N128" s="42">
        <f>SUM(N51:N127)</f>
        <v>13.099999999999998</v>
      </c>
      <c r="P128" s="43">
        <f>SUM(P30:P127)</f>
        <v>0.63913043478260867</v>
      </c>
      <c r="Q128" s="115"/>
      <c r="R128" s="116">
        <f>SUM(R30:R127)</f>
        <v>0</v>
      </c>
    </row>
    <row r="129" spans="1:18" ht="18" customHeight="1" x14ac:dyDescent="0.2">
      <c r="A129" s="11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2"/>
      <c r="P129" s="43"/>
      <c r="Q129" s="115"/>
      <c r="R129" s="39"/>
    </row>
    <row r="130" spans="1:18" ht="18" customHeight="1" x14ac:dyDescent="0.2">
      <c r="A130" s="112"/>
      <c r="C130" s="4"/>
      <c r="D130" s="4"/>
      <c r="E130" s="4"/>
      <c r="F130" s="4"/>
      <c r="G130" s="4"/>
      <c r="H130" s="4"/>
      <c r="I130" s="58" t="s">
        <v>239</v>
      </c>
      <c r="J130" s="4"/>
      <c r="K130" s="4"/>
      <c r="L130" s="4"/>
      <c r="M130" s="4"/>
      <c r="N130" s="42">
        <f>N128/77</f>
        <v>0.1701298701298701</v>
      </c>
      <c r="P130" s="43">
        <f>P128/77</f>
        <v>8.300395256916995E-3</v>
      </c>
      <c r="Q130" s="117"/>
      <c r="R130" s="118">
        <f>R128/77</f>
        <v>0</v>
      </c>
    </row>
    <row r="131" spans="1:18" ht="18" customHeight="1" x14ac:dyDescent="0.2">
      <c r="A131" s="11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2"/>
      <c r="O131" s="43"/>
      <c r="P131" s="43"/>
      <c r="Q131" s="115"/>
    </row>
    <row r="132" spans="1:18" ht="18" customHeight="1" x14ac:dyDescent="0.2">
      <c r="A132" s="112"/>
      <c r="C132" s="4"/>
      <c r="D132" s="4"/>
      <c r="E132" s="4"/>
      <c r="F132" s="4"/>
      <c r="G132" s="4"/>
      <c r="H132" s="4"/>
      <c r="I132" s="44" t="s">
        <v>241</v>
      </c>
      <c r="M132" s="4"/>
      <c r="N132" s="42">
        <f>(N128+N47+N27)/110</f>
        <v>0.22221343873517788</v>
      </c>
      <c r="O132" s="43"/>
      <c r="P132" s="43"/>
      <c r="Q132" s="115"/>
    </row>
    <row r="133" spans="1:18" ht="18" customHeight="1" x14ac:dyDescent="0.2">
      <c r="A133" s="11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8" ht="18" customHeight="1" x14ac:dyDescent="0.2">
      <c r="A134" s="112"/>
      <c r="B134" s="58"/>
      <c r="C134" s="58"/>
      <c r="D134" s="58"/>
      <c r="E134" s="58"/>
      <c r="F134" s="35"/>
      <c r="G134" s="35"/>
      <c r="H134" s="35"/>
      <c r="I134" s="35"/>
      <c r="J134" s="35"/>
      <c r="K134" s="35"/>
    </row>
    <row r="135" spans="1:18" ht="18" customHeight="1" x14ac:dyDescent="0.2">
      <c r="A135" s="112"/>
      <c r="B135" s="119" t="s">
        <v>236</v>
      </c>
      <c r="C135" s="35" t="s">
        <v>242</v>
      </c>
      <c r="D135" s="35"/>
      <c r="E135" s="119"/>
      <c r="G135" s="35"/>
      <c r="H135" s="35"/>
      <c r="I135" s="35"/>
      <c r="J135" s="35"/>
      <c r="K135" s="35"/>
    </row>
    <row r="136" spans="1:18" ht="18" customHeight="1" x14ac:dyDescent="0.2">
      <c r="A136" s="112"/>
      <c r="B136" s="119" t="s">
        <v>238</v>
      </c>
      <c r="C136" s="35" t="s">
        <v>243</v>
      </c>
      <c r="D136" s="35"/>
      <c r="E136" s="119"/>
      <c r="F136" s="120"/>
      <c r="G136" s="35"/>
      <c r="H136" s="35"/>
      <c r="I136" s="35"/>
      <c r="J136" s="35"/>
      <c r="K136" s="35"/>
    </row>
    <row r="137" spans="1:18" ht="18" customHeight="1" x14ac:dyDescent="0.2">
      <c r="A137" s="112"/>
      <c r="B137" s="119" t="s">
        <v>237</v>
      </c>
      <c r="C137" s="35" t="s">
        <v>244</v>
      </c>
      <c r="D137" s="35"/>
      <c r="E137" s="119"/>
      <c r="G137" s="35"/>
      <c r="H137" s="35"/>
      <c r="I137" s="35"/>
      <c r="J137" s="35"/>
      <c r="K137" s="35"/>
    </row>
    <row r="138" spans="1:18" x14ac:dyDescent="0.2">
      <c r="F138" s="35"/>
      <c r="G138" s="35"/>
      <c r="H138" s="35"/>
      <c r="I138" s="35"/>
      <c r="J138" s="35"/>
      <c r="K138" s="35"/>
    </row>
    <row r="139" spans="1:18" x14ac:dyDescent="0.2">
      <c r="F139" s="35"/>
      <c r="G139" s="35"/>
      <c r="H139" s="35"/>
      <c r="I139" s="35"/>
      <c r="J139" s="35"/>
      <c r="K139" s="35"/>
    </row>
    <row r="140" spans="1:18" x14ac:dyDescent="0.2">
      <c r="F140" s="35"/>
      <c r="G140" s="35"/>
      <c r="H140" s="35"/>
      <c r="I140" s="35"/>
      <c r="J140" s="35"/>
      <c r="K140" s="35"/>
    </row>
    <row r="141" spans="1:18" x14ac:dyDescent="0.2">
      <c r="F141" s="35"/>
      <c r="G141" s="35"/>
      <c r="H141" s="35"/>
      <c r="I141" s="35"/>
      <c r="J141" s="35"/>
      <c r="K141" s="35"/>
    </row>
    <row r="142" spans="1:18" x14ac:dyDescent="0.2">
      <c r="F142" s="35"/>
      <c r="G142" s="35"/>
      <c r="H142" s="35"/>
      <c r="I142" s="35"/>
      <c r="J142" s="35"/>
      <c r="K142" s="35"/>
    </row>
    <row r="143" spans="1:18" x14ac:dyDescent="0.2">
      <c r="F143" s="35"/>
      <c r="G143" s="35"/>
      <c r="H143" s="35"/>
      <c r="I143" s="35"/>
      <c r="J143" s="35"/>
      <c r="K143" s="35"/>
    </row>
    <row r="144" spans="1:18" x14ac:dyDescent="0.2">
      <c r="F144" s="35"/>
      <c r="G144" s="35"/>
      <c r="H144" s="35"/>
      <c r="I144" s="35"/>
      <c r="J144" s="35"/>
      <c r="K144" s="35"/>
    </row>
    <row r="145" spans="6:11" x14ac:dyDescent="0.2">
      <c r="F145" s="35"/>
      <c r="G145" s="35"/>
      <c r="H145" s="35"/>
      <c r="I145" s="35"/>
      <c r="J145" s="35"/>
      <c r="K145" s="35"/>
    </row>
    <row r="146" spans="6:11" x14ac:dyDescent="0.2">
      <c r="F146" s="35"/>
      <c r="G146" s="35"/>
      <c r="H146" s="35"/>
      <c r="I146" s="35"/>
      <c r="J146" s="35"/>
      <c r="K146" s="35"/>
    </row>
    <row r="147" spans="6:11" x14ac:dyDescent="0.2">
      <c r="F147" s="35"/>
      <c r="G147" s="35"/>
      <c r="H147" s="35"/>
      <c r="I147" s="35"/>
      <c r="J147" s="35"/>
      <c r="K147" s="35"/>
    </row>
    <row r="148" spans="6:11" x14ac:dyDescent="0.2">
      <c r="F148" s="35"/>
      <c r="G148" s="35"/>
      <c r="H148" s="35"/>
      <c r="I148" s="35"/>
      <c r="J148" s="35"/>
      <c r="K148" s="35"/>
    </row>
    <row r="149" spans="6:11" x14ac:dyDescent="0.2">
      <c r="F149" s="35"/>
      <c r="G149" s="35"/>
      <c r="H149" s="35"/>
      <c r="I149" s="35"/>
      <c r="J149" s="35"/>
      <c r="K149" s="35"/>
    </row>
    <row r="150" spans="6:11" x14ac:dyDescent="0.2">
      <c r="F150" s="35"/>
      <c r="G150" s="35"/>
      <c r="H150" s="35"/>
      <c r="I150" s="35"/>
      <c r="J150" s="35"/>
      <c r="K150" s="35"/>
    </row>
    <row r="151" spans="6:11" x14ac:dyDescent="0.2">
      <c r="F151" s="35"/>
      <c r="G151" s="35"/>
      <c r="H151" s="35"/>
      <c r="I151" s="35"/>
      <c r="J151" s="35"/>
      <c r="K151" s="35"/>
    </row>
    <row r="152" spans="6:11" x14ac:dyDescent="0.2">
      <c r="F152" s="35"/>
      <c r="G152" s="35"/>
      <c r="H152" s="35"/>
      <c r="I152" s="35"/>
      <c r="J152" s="35"/>
      <c r="K152" s="35"/>
    </row>
    <row r="153" spans="6:11" x14ac:dyDescent="0.2">
      <c r="F153" s="35"/>
      <c r="G153" s="35"/>
      <c r="H153" s="35"/>
      <c r="I153" s="35"/>
      <c r="J153" s="35"/>
      <c r="K153" s="35"/>
    </row>
    <row r="154" spans="6:11" x14ac:dyDescent="0.2">
      <c r="F154" s="35"/>
      <c r="G154" s="35"/>
      <c r="H154" s="35"/>
      <c r="I154" s="35"/>
      <c r="J154" s="35"/>
      <c r="K154" s="35"/>
    </row>
    <row r="155" spans="6:11" x14ac:dyDescent="0.2">
      <c r="F155" s="35"/>
      <c r="G155" s="35"/>
      <c r="H155" s="35"/>
      <c r="I155" s="35"/>
      <c r="J155" s="35"/>
      <c r="K155" s="35"/>
    </row>
    <row r="156" spans="6:11" x14ac:dyDescent="0.2">
      <c r="F156" s="35"/>
      <c r="G156" s="35"/>
      <c r="H156" s="35"/>
      <c r="I156" s="35"/>
      <c r="J156" s="35"/>
      <c r="K156" s="35"/>
    </row>
    <row r="157" spans="6:11" x14ac:dyDescent="0.2">
      <c r="F157" s="35"/>
      <c r="G157" s="35"/>
      <c r="H157" s="35"/>
      <c r="I157" s="35"/>
      <c r="J157" s="35"/>
      <c r="K157" s="35"/>
    </row>
    <row r="158" spans="6:11" x14ac:dyDescent="0.2">
      <c r="F158" s="35"/>
      <c r="G158" s="35"/>
      <c r="H158" s="35"/>
      <c r="I158" s="35"/>
      <c r="J158" s="35"/>
      <c r="K158" s="35"/>
    </row>
    <row r="159" spans="6:11" x14ac:dyDescent="0.2">
      <c r="F159" s="35"/>
      <c r="G159" s="35"/>
      <c r="H159" s="35"/>
      <c r="I159" s="35"/>
      <c r="J159" s="35"/>
      <c r="K159" s="35"/>
    </row>
    <row r="160" spans="6:11" x14ac:dyDescent="0.2">
      <c r="F160" s="35"/>
      <c r="G160" s="35"/>
      <c r="H160" s="35"/>
      <c r="I160" s="35"/>
      <c r="J160" s="35"/>
      <c r="K160" s="35"/>
    </row>
    <row r="161" spans="6:11" x14ac:dyDescent="0.2">
      <c r="F161" s="35"/>
      <c r="G161" s="35"/>
      <c r="H161" s="35"/>
      <c r="I161" s="35"/>
      <c r="J161" s="35"/>
      <c r="K161" s="35"/>
    </row>
    <row r="162" spans="6:11" x14ac:dyDescent="0.2">
      <c r="F162" s="35"/>
      <c r="G162" s="35"/>
      <c r="H162" s="35"/>
      <c r="I162" s="35"/>
      <c r="J162" s="35"/>
      <c r="K162" s="35"/>
    </row>
    <row r="163" spans="6:11" x14ac:dyDescent="0.2">
      <c r="F163" s="35"/>
      <c r="G163" s="35"/>
      <c r="H163" s="35"/>
      <c r="I163" s="35"/>
      <c r="J163" s="35"/>
      <c r="K163" s="35"/>
    </row>
    <row r="164" spans="6:11" x14ac:dyDescent="0.2">
      <c r="F164" s="35"/>
      <c r="G164" s="35"/>
      <c r="H164" s="35"/>
      <c r="I164" s="35"/>
      <c r="J164" s="35"/>
      <c r="K164" s="35"/>
    </row>
    <row r="165" spans="6:11" x14ac:dyDescent="0.2">
      <c r="F165" s="35"/>
      <c r="G165" s="35"/>
      <c r="H165" s="35"/>
      <c r="I165" s="35"/>
      <c r="J165" s="35"/>
      <c r="K165" s="35"/>
    </row>
    <row r="166" spans="6:11" x14ac:dyDescent="0.2">
      <c r="F166" s="35"/>
      <c r="G166" s="35"/>
      <c r="H166" s="35"/>
      <c r="I166" s="35"/>
      <c r="J166" s="35"/>
      <c r="K166" s="35"/>
    </row>
    <row r="167" spans="6:11" x14ac:dyDescent="0.2">
      <c r="F167" s="35"/>
      <c r="G167" s="35"/>
      <c r="H167" s="35"/>
      <c r="I167" s="35"/>
      <c r="J167" s="35"/>
      <c r="K167" s="35"/>
    </row>
    <row r="168" spans="6:11" x14ac:dyDescent="0.2">
      <c r="F168" s="35"/>
      <c r="G168" s="35"/>
      <c r="H168" s="35"/>
      <c r="I168" s="35"/>
      <c r="J168" s="35"/>
      <c r="K168" s="35"/>
    </row>
    <row r="169" spans="6:11" x14ac:dyDescent="0.2">
      <c r="F169" s="35"/>
      <c r="G169" s="35"/>
      <c r="H169" s="35"/>
      <c r="I169" s="35"/>
      <c r="J169" s="35"/>
      <c r="K169" s="35"/>
    </row>
    <row r="170" spans="6:11" x14ac:dyDescent="0.2">
      <c r="F170" s="35"/>
      <c r="G170" s="35"/>
      <c r="H170" s="35"/>
      <c r="I170" s="35"/>
      <c r="J170" s="35"/>
      <c r="K170" s="35"/>
    </row>
    <row r="171" spans="6:11" x14ac:dyDescent="0.2">
      <c r="F171" s="35"/>
      <c r="G171" s="35"/>
      <c r="H171" s="35"/>
      <c r="I171" s="35"/>
      <c r="J171" s="35"/>
      <c r="K171" s="35"/>
    </row>
    <row r="172" spans="6:11" x14ac:dyDescent="0.2">
      <c r="F172" s="35"/>
      <c r="G172" s="35"/>
      <c r="H172" s="35"/>
      <c r="I172" s="35"/>
      <c r="J172" s="35"/>
      <c r="K172" s="35"/>
    </row>
    <row r="173" spans="6:11" x14ac:dyDescent="0.2">
      <c r="F173" s="35"/>
      <c r="G173" s="35"/>
      <c r="H173" s="35"/>
      <c r="I173" s="35"/>
      <c r="J173" s="35"/>
      <c r="K173" s="35"/>
    </row>
    <row r="174" spans="6:11" x14ac:dyDescent="0.2">
      <c r="F174" s="35"/>
      <c r="G174" s="35"/>
      <c r="H174" s="35"/>
      <c r="I174" s="35"/>
      <c r="J174" s="35"/>
      <c r="K174" s="35"/>
    </row>
    <row r="175" spans="6:11" x14ac:dyDescent="0.2">
      <c r="F175" s="35"/>
      <c r="G175" s="35"/>
      <c r="H175" s="35"/>
      <c r="I175" s="35"/>
      <c r="J175" s="35"/>
      <c r="K175" s="35"/>
    </row>
    <row r="176" spans="6:11" x14ac:dyDescent="0.2">
      <c r="F176" s="35"/>
      <c r="G176" s="35"/>
      <c r="H176" s="35"/>
      <c r="I176" s="35"/>
      <c r="J176" s="35"/>
      <c r="K176" s="35"/>
    </row>
    <row r="177" spans="6:11" x14ac:dyDescent="0.2">
      <c r="F177" s="35"/>
      <c r="G177" s="35"/>
      <c r="H177" s="35"/>
      <c r="I177" s="35"/>
      <c r="J177" s="35"/>
      <c r="K177" s="35"/>
    </row>
    <row r="178" spans="6:11" x14ac:dyDescent="0.2">
      <c r="F178" s="35"/>
      <c r="G178" s="35"/>
      <c r="H178" s="35"/>
      <c r="I178" s="35"/>
      <c r="J178" s="35"/>
      <c r="K178" s="35"/>
    </row>
    <row r="179" spans="6:11" x14ac:dyDescent="0.2">
      <c r="F179" s="35"/>
      <c r="G179" s="35"/>
      <c r="H179" s="35"/>
      <c r="I179" s="35"/>
      <c r="J179" s="35"/>
      <c r="K179" s="35"/>
    </row>
    <row r="180" spans="6:11" x14ac:dyDescent="0.2">
      <c r="F180" s="35"/>
      <c r="G180" s="35"/>
      <c r="H180" s="35"/>
      <c r="I180" s="35"/>
      <c r="J180" s="35"/>
      <c r="K180" s="35"/>
    </row>
    <row r="181" spans="6:11" x14ac:dyDescent="0.2">
      <c r="F181" s="35"/>
      <c r="G181" s="35"/>
      <c r="H181" s="35"/>
      <c r="I181" s="35"/>
      <c r="J181" s="35"/>
      <c r="K181" s="35"/>
    </row>
    <row r="182" spans="6:11" x14ac:dyDescent="0.2">
      <c r="F182" s="35"/>
      <c r="G182" s="35"/>
      <c r="H182" s="35"/>
      <c r="I182" s="35"/>
      <c r="J182" s="35"/>
      <c r="K182" s="35"/>
    </row>
    <row r="183" spans="6:11" x14ac:dyDescent="0.2">
      <c r="F183" s="35"/>
      <c r="G183" s="35"/>
      <c r="H183" s="35"/>
      <c r="I183" s="35"/>
      <c r="J183" s="35"/>
      <c r="K183" s="35"/>
    </row>
    <row r="184" spans="6:11" x14ac:dyDescent="0.2">
      <c r="F184" s="35"/>
      <c r="G184" s="35"/>
      <c r="H184" s="35"/>
      <c r="I184" s="35"/>
      <c r="J184" s="35"/>
      <c r="K184" s="35"/>
    </row>
    <row r="185" spans="6:11" x14ac:dyDescent="0.2">
      <c r="F185" s="35"/>
      <c r="G185" s="35"/>
      <c r="H185" s="35"/>
      <c r="I185" s="35"/>
      <c r="J185" s="35"/>
      <c r="K185" s="35"/>
    </row>
    <row r="186" spans="6:11" x14ac:dyDescent="0.2">
      <c r="F186" s="35"/>
      <c r="G186" s="35"/>
      <c r="H186" s="35"/>
      <c r="I186" s="35"/>
      <c r="J186" s="35"/>
      <c r="K186" s="35"/>
    </row>
    <row r="187" spans="6:11" x14ac:dyDescent="0.2">
      <c r="F187" s="35"/>
      <c r="G187" s="35"/>
      <c r="H187" s="35"/>
      <c r="I187" s="35"/>
      <c r="J187" s="35"/>
      <c r="K187" s="35"/>
    </row>
    <row r="188" spans="6:11" x14ac:dyDescent="0.2">
      <c r="F188" s="35"/>
      <c r="G188" s="35"/>
      <c r="H188" s="35"/>
      <c r="I188" s="35"/>
      <c r="J188" s="35"/>
      <c r="K188" s="35"/>
    </row>
    <row r="189" spans="6:11" x14ac:dyDescent="0.2">
      <c r="F189" s="35"/>
      <c r="G189" s="35"/>
      <c r="H189" s="35"/>
      <c r="I189" s="35"/>
      <c r="J189" s="35"/>
      <c r="K189" s="35"/>
    </row>
    <row r="190" spans="6:11" x14ac:dyDescent="0.2">
      <c r="F190" s="35"/>
      <c r="G190" s="35"/>
      <c r="H190" s="35"/>
      <c r="I190" s="35"/>
      <c r="J190" s="35"/>
      <c r="K190" s="35"/>
    </row>
    <row r="191" spans="6:11" x14ac:dyDescent="0.2">
      <c r="F191" s="35"/>
      <c r="G191" s="35"/>
      <c r="H191" s="35"/>
      <c r="I191" s="35"/>
      <c r="J191" s="35"/>
      <c r="K191" s="35"/>
    </row>
    <row r="192" spans="6:11" x14ac:dyDescent="0.2">
      <c r="F192" s="35"/>
      <c r="G192" s="35"/>
      <c r="H192" s="35"/>
      <c r="I192" s="35"/>
      <c r="J192" s="35"/>
      <c r="K192" s="35"/>
    </row>
    <row r="193" spans="6:11" x14ac:dyDescent="0.2">
      <c r="F193" s="35"/>
      <c r="G193" s="35"/>
      <c r="H193" s="35"/>
      <c r="I193" s="35"/>
      <c r="J193" s="35"/>
      <c r="K193" s="35"/>
    </row>
    <row r="194" spans="6:11" x14ac:dyDescent="0.2">
      <c r="F194" s="35"/>
      <c r="G194" s="35"/>
      <c r="H194" s="35"/>
      <c r="I194" s="35"/>
      <c r="J194" s="35"/>
      <c r="K194" s="35"/>
    </row>
    <row r="195" spans="6:11" x14ac:dyDescent="0.2">
      <c r="F195" s="35"/>
      <c r="G195" s="35"/>
      <c r="H195" s="35"/>
      <c r="I195" s="35"/>
      <c r="J195" s="35"/>
      <c r="K195" s="35"/>
    </row>
    <row r="196" spans="6:11" x14ac:dyDescent="0.2">
      <c r="F196" s="35"/>
      <c r="G196" s="35"/>
      <c r="H196" s="35"/>
      <c r="I196" s="35"/>
      <c r="J196" s="35"/>
      <c r="K196" s="35"/>
    </row>
    <row r="197" spans="6:11" x14ac:dyDescent="0.2">
      <c r="F197" s="35"/>
      <c r="G197" s="35"/>
      <c r="H197" s="35"/>
      <c r="I197" s="35"/>
      <c r="J197" s="35"/>
      <c r="K197" s="35"/>
    </row>
    <row r="198" spans="6:11" x14ac:dyDescent="0.2">
      <c r="F198" s="35"/>
      <c r="G198" s="35"/>
      <c r="H198" s="35"/>
      <c r="I198" s="35"/>
      <c r="J198" s="35"/>
      <c r="K198" s="35"/>
    </row>
    <row r="199" spans="6:11" x14ac:dyDescent="0.2">
      <c r="F199" s="35"/>
      <c r="G199" s="35"/>
      <c r="H199" s="35"/>
      <c r="I199" s="35"/>
      <c r="J199" s="35"/>
      <c r="K199" s="35"/>
    </row>
    <row r="200" spans="6:11" x14ac:dyDescent="0.2">
      <c r="F200" s="35"/>
      <c r="G200" s="35"/>
      <c r="H200" s="35"/>
      <c r="I200" s="35"/>
      <c r="J200" s="35"/>
      <c r="K200" s="35"/>
    </row>
    <row r="201" spans="6:11" x14ac:dyDescent="0.2">
      <c r="F201" s="35"/>
      <c r="G201" s="35"/>
      <c r="H201" s="35"/>
      <c r="I201" s="35"/>
      <c r="J201" s="35"/>
      <c r="K201" s="35"/>
    </row>
    <row r="202" spans="6:11" x14ac:dyDescent="0.2">
      <c r="F202" s="35"/>
      <c r="G202" s="35"/>
      <c r="H202" s="35"/>
      <c r="I202" s="35"/>
      <c r="J202" s="35"/>
      <c r="K202" s="35"/>
    </row>
    <row r="203" spans="6:11" x14ac:dyDescent="0.2">
      <c r="F203" s="35"/>
      <c r="G203" s="35"/>
      <c r="H203" s="35"/>
      <c r="I203" s="35"/>
      <c r="J203" s="35"/>
      <c r="K203" s="35"/>
    </row>
    <row r="204" spans="6:11" x14ac:dyDescent="0.2">
      <c r="F204" s="35"/>
      <c r="G204" s="35"/>
      <c r="H204" s="35"/>
      <c r="I204" s="35"/>
      <c r="J204" s="35"/>
      <c r="K204" s="35"/>
    </row>
    <row r="205" spans="6:11" x14ac:dyDescent="0.2">
      <c r="F205" s="35"/>
      <c r="G205" s="35"/>
      <c r="H205" s="35"/>
      <c r="I205" s="35"/>
      <c r="J205" s="35"/>
      <c r="K205" s="35"/>
    </row>
    <row r="206" spans="6:11" x14ac:dyDescent="0.2">
      <c r="F206" s="35"/>
      <c r="G206" s="35"/>
      <c r="H206" s="35"/>
      <c r="I206" s="35"/>
      <c r="J206" s="35"/>
      <c r="K206" s="35"/>
    </row>
    <row r="207" spans="6:11" x14ac:dyDescent="0.2">
      <c r="F207" s="35"/>
      <c r="G207" s="35"/>
      <c r="H207" s="35"/>
      <c r="I207" s="35"/>
      <c r="J207" s="35"/>
      <c r="K207" s="35"/>
    </row>
    <row r="208" spans="6:11" x14ac:dyDescent="0.2">
      <c r="F208" s="35"/>
      <c r="G208" s="35"/>
      <c r="H208" s="35"/>
      <c r="I208" s="35"/>
      <c r="J208" s="35"/>
      <c r="K208" s="35"/>
    </row>
    <row r="209" spans="6:11" x14ac:dyDescent="0.2">
      <c r="F209" s="35"/>
      <c r="G209" s="35"/>
      <c r="H209" s="35"/>
      <c r="I209" s="35"/>
      <c r="J209" s="35"/>
      <c r="K209" s="35"/>
    </row>
    <row r="210" spans="6:11" x14ac:dyDescent="0.2">
      <c r="F210" s="35"/>
      <c r="G210" s="35"/>
      <c r="H210" s="35"/>
      <c r="I210" s="35"/>
      <c r="J210" s="35"/>
      <c r="K210" s="35"/>
    </row>
    <row r="211" spans="6:11" x14ac:dyDescent="0.2">
      <c r="F211" s="35"/>
      <c r="G211" s="35"/>
      <c r="H211" s="35"/>
      <c r="I211" s="35"/>
      <c r="J211" s="35"/>
      <c r="K211" s="35"/>
    </row>
    <row r="212" spans="6:11" x14ac:dyDescent="0.2">
      <c r="F212" s="35"/>
      <c r="G212" s="35"/>
      <c r="H212" s="35"/>
      <c r="I212" s="35"/>
      <c r="J212" s="35"/>
      <c r="K212" s="35"/>
    </row>
    <row r="213" spans="6:11" x14ac:dyDescent="0.2">
      <c r="F213" s="35"/>
      <c r="G213" s="35"/>
      <c r="H213" s="35"/>
      <c r="I213" s="35"/>
      <c r="J213" s="35"/>
      <c r="K213" s="35"/>
    </row>
    <row r="214" spans="6:11" x14ac:dyDescent="0.2">
      <c r="F214" s="35"/>
      <c r="G214" s="35"/>
      <c r="H214" s="35"/>
      <c r="I214" s="35"/>
      <c r="J214" s="35"/>
      <c r="K214" s="35"/>
    </row>
    <row r="215" spans="6:11" x14ac:dyDescent="0.2">
      <c r="F215" s="35"/>
      <c r="G215" s="35"/>
      <c r="H215" s="35"/>
      <c r="I215" s="35"/>
      <c r="J215" s="35"/>
      <c r="K215" s="35"/>
    </row>
    <row r="216" spans="6:11" x14ac:dyDescent="0.2">
      <c r="F216" s="35"/>
      <c r="G216" s="35"/>
      <c r="H216" s="35"/>
      <c r="I216" s="35"/>
      <c r="J216" s="35"/>
      <c r="K216" s="35"/>
    </row>
    <row r="217" spans="6:11" x14ac:dyDescent="0.2">
      <c r="F217" s="35"/>
      <c r="G217" s="35"/>
      <c r="H217" s="35"/>
      <c r="I217" s="35"/>
      <c r="J217" s="35"/>
      <c r="K217" s="35"/>
    </row>
    <row r="218" spans="6:11" x14ac:dyDescent="0.2">
      <c r="F218" s="35"/>
      <c r="G218" s="35"/>
      <c r="H218" s="35"/>
      <c r="I218" s="35"/>
      <c r="J218" s="35"/>
      <c r="K218" s="35"/>
    </row>
    <row r="219" spans="6:11" x14ac:dyDescent="0.2">
      <c r="F219" s="35"/>
      <c r="G219" s="35"/>
      <c r="H219" s="35"/>
      <c r="I219" s="35"/>
      <c r="J219" s="35"/>
      <c r="K219" s="35"/>
    </row>
    <row r="220" spans="6:11" x14ac:dyDescent="0.2">
      <c r="F220" s="35"/>
      <c r="G220" s="35"/>
      <c r="H220" s="35"/>
      <c r="I220" s="35"/>
      <c r="J220" s="35"/>
      <c r="K220" s="35"/>
    </row>
    <row r="221" spans="6:11" x14ac:dyDescent="0.2">
      <c r="F221" s="35"/>
      <c r="G221" s="35"/>
      <c r="H221" s="35"/>
      <c r="I221" s="35"/>
      <c r="J221" s="35"/>
      <c r="K221" s="35"/>
    </row>
    <row r="222" spans="6:11" x14ac:dyDescent="0.2">
      <c r="F222" s="35"/>
      <c r="G222" s="35"/>
      <c r="H222" s="35"/>
      <c r="I222" s="35"/>
      <c r="J222" s="35"/>
      <c r="K222" s="35"/>
    </row>
    <row r="223" spans="6:11" x14ac:dyDescent="0.2">
      <c r="F223" s="35"/>
      <c r="G223" s="35"/>
      <c r="H223" s="35"/>
      <c r="I223" s="35"/>
      <c r="J223" s="35"/>
      <c r="K223" s="35"/>
    </row>
    <row r="224" spans="6:11" x14ac:dyDescent="0.2">
      <c r="F224" s="35"/>
      <c r="G224" s="35"/>
      <c r="H224" s="35"/>
      <c r="I224" s="35"/>
      <c r="J224" s="35"/>
      <c r="K224" s="35"/>
    </row>
    <row r="225" spans="6:11" x14ac:dyDescent="0.2">
      <c r="F225" s="35"/>
      <c r="G225" s="35"/>
      <c r="H225" s="35"/>
      <c r="I225" s="35"/>
      <c r="J225" s="35"/>
      <c r="K225" s="35"/>
    </row>
    <row r="226" spans="6:11" x14ac:dyDescent="0.2">
      <c r="F226" s="35"/>
      <c r="G226" s="35"/>
      <c r="H226" s="35"/>
      <c r="I226" s="35"/>
      <c r="J226" s="35"/>
      <c r="K226" s="35"/>
    </row>
    <row r="227" spans="6:11" x14ac:dyDescent="0.2">
      <c r="F227" s="35"/>
      <c r="G227" s="35"/>
      <c r="H227" s="35"/>
      <c r="I227" s="35"/>
      <c r="J227" s="35"/>
      <c r="K227" s="35"/>
    </row>
    <row r="228" spans="6:11" x14ac:dyDescent="0.2">
      <c r="F228" s="35"/>
      <c r="G228" s="35"/>
      <c r="H228" s="35"/>
      <c r="I228" s="35"/>
      <c r="J228" s="35"/>
      <c r="K228" s="35"/>
    </row>
    <row r="229" spans="6:11" x14ac:dyDescent="0.2">
      <c r="F229" s="35"/>
      <c r="G229" s="35"/>
      <c r="H229" s="35"/>
      <c r="I229" s="35"/>
      <c r="J229" s="35"/>
      <c r="K229" s="35"/>
    </row>
    <row r="230" spans="6:11" x14ac:dyDescent="0.2">
      <c r="F230" s="35"/>
      <c r="G230" s="35"/>
      <c r="H230" s="35"/>
      <c r="I230" s="35"/>
      <c r="J230" s="35"/>
      <c r="K230" s="35"/>
    </row>
    <row r="231" spans="6:11" x14ac:dyDescent="0.2">
      <c r="F231" s="35"/>
      <c r="G231" s="35"/>
      <c r="H231" s="35"/>
      <c r="I231" s="35"/>
      <c r="J231" s="35"/>
      <c r="K231" s="35"/>
    </row>
    <row r="232" spans="6:11" x14ac:dyDescent="0.2">
      <c r="F232" s="35"/>
      <c r="G232" s="35"/>
      <c r="H232" s="35"/>
      <c r="I232" s="35"/>
      <c r="J232" s="35"/>
      <c r="K232" s="35"/>
    </row>
    <row r="233" spans="6:11" x14ac:dyDescent="0.2">
      <c r="F233" s="35"/>
      <c r="G233" s="35"/>
      <c r="H233" s="35"/>
      <c r="I233" s="35"/>
      <c r="J233" s="35"/>
      <c r="K233" s="35"/>
    </row>
    <row r="234" spans="6:11" x14ac:dyDescent="0.2">
      <c r="F234" s="35"/>
      <c r="G234" s="35"/>
      <c r="H234" s="35"/>
      <c r="I234" s="35"/>
      <c r="J234" s="35"/>
      <c r="K234" s="35"/>
    </row>
    <row r="235" spans="6:11" x14ac:dyDescent="0.2">
      <c r="F235" s="35"/>
      <c r="G235" s="35"/>
      <c r="H235" s="35"/>
      <c r="I235" s="35"/>
      <c r="J235" s="35"/>
      <c r="K235" s="35"/>
    </row>
    <row r="236" spans="6:11" x14ac:dyDescent="0.2">
      <c r="F236" s="35"/>
      <c r="G236" s="35"/>
      <c r="H236" s="35"/>
      <c r="I236" s="35"/>
      <c r="J236" s="35"/>
      <c r="K236" s="35"/>
    </row>
    <row r="237" spans="6:11" x14ac:dyDescent="0.2">
      <c r="F237" s="35"/>
      <c r="G237" s="35"/>
      <c r="H237" s="35"/>
      <c r="I237" s="35"/>
      <c r="J237" s="35"/>
      <c r="K237" s="35"/>
    </row>
    <row r="238" spans="6:11" x14ac:dyDescent="0.2">
      <c r="F238" s="35"/>
      <c r="G238" s="35"/>
      <c r="H238" s="35"/>
      <c r="I238" s="35"/>
      <c r="J238" s="35"/>
      <c r="K238" s="35"/>
    </row>
    <row r="239" spans="6:11" x14ac:dyDescent="0.2">
      <c r="F239" s="35"/>
      <c r="G239" s="35"/>
      <c r="H239" s="35"/>
      <c r="I239" s="35"/>
      <c r="J239" s="35"/>
      <c r="K239" s="35"/>
    </row>
    <row r="240" spans="6:11" x14ac:dyDescent="0.2">
      <c r="F240" s="35"/>
      <c r="G240" s="35"/>
      <c r="H240" s="35"/>
      <c r="I240" s="35"/>
      <c r="J240" s="35"/>
      <c r="K240" s="35"/>
    </row>
    <row r="241" spans="6:11" x14ac:dyDescent="0.2">
      <c r="F241" s="35"/>
      <c r="G241" s="35"/>
      <c r="H241" s="35"/>
      <c r="I241" s="35"/>
      <c r="J241" s="35"/>
      <c r="K241" s="35"/>
    </row>
    <row r="242" spans="6:11" x14ac:dyDescent="0.2">
      <c r="F242" s="35"/>
      <c r="G242" s="35"/>
      <c r="H242" s="35"/>
      <c r="I242" s="35"/>
      <c r="J242" s="35"/>
      <c r="K242" s="35"/>
    </row>
    <row r="243" spans="6:11" x14ac:dyDescent="0.2">
      <c r="F243" s="35"/>
      <c r="G243" s="35"/>
      <c r="H243" s="35"/>
      <c r="I243" s="35"/>
      <c r="J243" s="35"/>
      <c r="K243" s="35"/>
    </row>
    <row r="244" spans="6:11" x14ac:dyDescent="0.2">
      <c r="F244" s="35"/>
      <c r="G244" s="35"/>
      <c r="H244" s="35"/>
      <c r="I244" s="35"/>
      <c r="J244" s="35"/>
      <c r="K244" s="35"/>
    </row>
    <row r="245" spans="6:11" x14ac:dyDescent="0.2">
      <c r="F245" s="35"/>
      <c r="G245" s="35"/>
      <c r="H245" s="35"/>
      <c r="I245" s="35"/>
      <c r="J245" s="35"/>
      <c r="K245" s="35"/>
    </row>
    <row r="246" spans="6:11" x14ac:dyDescent="0.2">
      <c r="F246" s="35"/>
      <c r="G246" s="35"/>
      <c r="H246" s="35"/>
      <c r="I246" s="35"/>
      <c r="J246" s="35"/>
      <c r="K246" s="35"/>
    </row>
    <row r="247" spans="6:11" x14ac:dyDescent="0.2">
      <c r="F247" s="35"/>
      <c r="G247" s="35"/>
      <c r="H247" s="35"/>
      <c r="I247" s="35"/>
      <c r="J247" s="35"/>
      <c r="K247" s="35"/>
    </row>
    <row r="248" spans="6:11" x14ac:dyDescent="0.2">
      <c r="F248" s="35"/>
      <c r="G248" s="35"/>
      <c r="H248" s="35"/>
      <c r="I248" s="35"/>
      <c r="J248" s="35"/>
      <c r="K248" s="35"/>
    </row>
    <row r="249" spans="6:11" x14ac:dyDescent="0.2">
      <c r="F249" s="35"/>
      <c r="G249" s="35"/>
      <c r="H249" s="35"/>
      <c r="I249" s="35"/>
      <c r="J249" s="35"/>
      <c r="K249" s="35"/>
    </row>
    <row r="250" spans="6:11" x14ac:dyDescent="0.2">
      <c r="F250" s="35"/>
      <c r="G250" s="35"/>
      <c r="H250" s="35"/>
      <c r="I250" s="35"/>
      <c r="J250" s="35"/>
      <c r="K250" s="35"/>
    </row>
    <row r="251" spans="6:11" x14ac:dyDescent="0.2">
      <c r="F251" s="35"/>
      <c r="G251" s="35"/>
      <c r="H251" s="35"/>
      <c r="I251" s="35"/>
      <c r="J251" s="35"/>
      <c r="K251" s="35"/>
    </row>
    <row r="252" spans="6:11" x14ac:dyDescent="0.2">
      <c r="F252" s="35"/>
      <c r="G252" s="35"/>
      <c r="H252" s="35"/>
      <c r="I252" s="35"/>
      <c r="J252" s="35"/>
      <c r="K252" s="35"/>
    </row>
    <row r="253" spans="6:11" x14ac:dyDescent="0.2">
      <c r="F253" s="35"/>
      <c r="G253" s="35"/>
      <c r="H253" s="35"/>
      <c r="I253" s="35"/>
      <c r="J253" s="35"/>
      <c r="K253" s="35"/>
    </row>
    <row r="254" spans="6:11" x14ac:dyDescent="0.2">
      <c r="F254" s="35"/>
      <c r="G254" s="35"/>
      <c r="H254" s="35"/>
      <c r="I254" s="35"/>
      <c r="J254" s="35"/>
      <c r="K254" s="35"/>
    </row>
    <row r="255" spans="6:11" x14ac:dyDescent="0.2">
      <c r="F255" s="35"/>
      <c r="G255" s="35"/>
      <c r="H255" s="35"/>
      <c r="I255" s="35"/>
      <c r="J255" s="35"/>
      <c r="K255" s="35"/>
    </row>
    <row r="256" spans="6:11" x14ac:dyDescent="0.2">
      <c r="F256" s="35"/>
      <c r="G256" s="35"/>
      <c r="H256" s="35"/>
      <c r="I256" s="35"/>
      <c r="J256" s="35"/>
      <c r="K256" s="35"/>
    </row>
    <row r="257" spans="6:11" x14ac:dyDescent="0.2">
      <c r="F257" s="35"/>
      <c r="G257" s="35"/>
      <c r="H257" s="35"/>
      <c r="I257" s="35"/>
      <c r="J257" s="35"/>
      <c r="K257" s="35"/>
    </row>
    <row r="258" spans="6:11" x14ac:dyDescent="0.2">
      <c r="F258" s="35"/>
      <c r="G258" s="35"/>
      <c r="H258" s="35"/>
      <c r="I258" s="35"/>
      <c r="J258" s="35"/>
      <c r="K258" s="35"/>
    </row>
    <row r="259" spans="6:11" x14ac:dyDescent="0.2">
      <c r="F259" s="35"/>
      <c r="G259" s="35"/>
      <c r="H259" s="35"/>
      <c r="I259" s="35"/>
      <c r="J259" s="35"/>
      <c r="K259" s="35"/>
    </row>
    <row r="260" spans="6:11" x14ac:dyDescent="0.2">
      <c r="F260" s="35"/>
      <c r="G260" s="35"/>
      <c r="H260" s="35"/>
      <c r="I260" s="35"/>
      <c r="J260" s="35"/>
      <c r="K260" s="35"/>
    </row>
    <row r="261" spans="6:11" x14ac:dyDescent="0.2">
      <c r="F261" s="35"/>
      <c r="G261" s="35"/>
      <c r="H261" s="35"/>
      <c r="I261" s="35"/>
      <c r="J261" s="35"/>
      <c r="K261" s="35"/>
    </row>
    <row r="262" spans="6:11" x14ac:dyDescent="0.2">
      <c r="F262" s="35"/>
      <c r="G262" s="35"/>
      <c r="H262" s="35"/>
      <c r="I262" s="35"/>
      <c r="J262" s="35"/>
      <c r="K262" s="35"/>
    </row>
    <row r="263" spans="6:11" x14ac:dyDescent="0.2">
      <c r="F263" s="35"/>
      <c r="G263" s="35"/>
      <c r="H263" s="35"/>
      <c r="I263" s="35"/>
      <c r="J263" s="35"/>
      <c r="K263" s="35"/>
    </row>
    <row r="264" spans="6:11" x14ac:dyDescent="0.2">
      <c r="F264" s="35"/>
      <c r="G264" s="35"/>
      <c r="H264" s="35"/>
      <c r="I264" s="35"/>
      <c r="J264" s="35"/>
      <c r="K264" s="35"/>
    </row>
    <row r="265" spans="6:11" x14ac:dyDescent="0.2">
      <c r="F265" s="35"/>
      <c r="G265" s="35"/>
      <c r="H265" s="35"/>
      <c r="I265" s="35"/>
      <c r="J265" s="35"/>
      <c r="K265" s="35"/>
    </row>
    <row r="266" spans="6:11" x14ac:dyDescent="0.2">
      <c r="F266" s="35"/>
      <c r="G266" s="35"/>
      <c r="H266" s="35"/>
      <c r="I266" s="35"/>
      <c r="J266" s="35"/>
      <c r="K266" s="35"/>
    </row>
    <row r="267" spans="6:11" x14ac:dyDescent="0.2">
      <c r="F267" s="35"/>
      <c r="G267" s="35"/>
      <c r="H267" s="35"/>
      <c r="I267" s="35"/>
      <c r="J267" s="35"/>
      <c r="K267" s="35"/>
    </row>
    <row r="268" spans="6:11" x14ac:dyDescent="0.2">
      <c r="F268" s="35"/>
      <c r="G268" s="35"/>
      <c r="H268" s="35"/>
      <c r="I268" s="35"/>
      <c r="J268" s="35"/>
      <c r="K268" s="35"/>
    </row>
    <row r="269" spans="6:11" x14ac:dyDescent="0.2">
      <c r="F269" s="35"/>
      <c r="G269" s="35"/>
      <c r="H269" s="35"/>
      <c r="I269" s="35"/>
      <c r="J269" s="35"/>
      <c r="K269" s="35"/>
    </row>
    <row r="270" spans="6:11" x14ac:dyDescent="0.2">
      <c r="F270" s="35"/>
      <c r="G270" s="35"/>
      <c r="H270" s="35"/>
      <c r="I270" s="35"/>
      <c r="J270" s="35"/>
      <c r="K270" s="35"/>
    </row>
    <row r="271" spans="6:11" x14ac:dyDescent="0.2">
      <c r="F271" s="35"/>
      <c r="G271" s="35"/>
      <c r="H271" s="35"/>
      <c r="I271" s="35"/>
      <c r="J271" s="35"/>
      <c r="K271" s="35"/>
    </row>
    <row r="272" spans="6:11" x14ac:dyDescent="0.2">
      <c r="F272" s="35"/>
      <c r="G272" s="35"/>
      <c r="H272" s="35"/>
      <c r="I272" s="35"/>
      <c r="J272" s="35"/>
      <c r="K272" s="35"/>
    </row>
    <row r="273" spans="6:11" x14ac:dyDescent="0.2">
      <c r="F273" s="35"/>
      <c r="G273" s="35"/>
      <c r="H273" s="35"/>
      <c r="I273" s="35"/>
      <c r="J273" s="35"/>
      <c r="K273" s="35"/>
    </row>
    <row r="274" spans="6:11" x14ac:dyDescent="0.2">
      <c r="F274" s="35"/>
      <c r="G274" s="35"/>
      <c r="H274" s="35"/>
      <c r="I274" s="35"/>
      <c r="J274" s="35"/>
      <c r="K274" s="35"/>
    </row>
    <row r="275" spans="6:11" x14ac:dyDescent="0.2">
      <c r="F275" s="35"/>
      <c r="G275" s="35"/>
      <c r="H275" s="35"/>
      <c r="I275" s="35"/>
      <c r="J275" s="35"/>
      <c r="K275" s="35"/>
    </row>
    <row r="276" spans="6:11" x14ac:dyDescent="0.2">
      <c r="F276" s="35"/>
      <c r="G276" s="35"/>
      <c r="H276" s="35"/>
      <c r="I276" s="35"/>
      <c r="J276" s="35"/>
      <c r="K276" s="35"/>
    </row>
    <row r="277" spans="6:11" x14ac:dyDescent="0.2">
      <c r="F277" s="35"/>
      <c r="G277" s="35"/>
      <c r="H277" s="35"/>
      <c r="I277" s="35"/>
      <c r="J277" s="35"/>
      <c r="K277" s="35"/>
    </row>
    <row r="278" spans="6:11" x14ac:dyDescent="0.2">
      <c r="F278" s="35"/>
      <c r="G278" s="35"/>
      <c r="H278" s="35"/>
      <c r="I278" s="35"/>
      <c r="J278" s="35"/>
      <c r="K278" s="35"/>
    </row>
    <row r="279" spans="6:11" x14ac:dyDescent="0.2">
      <c r="F279" s="35"/>
      <c r="G279" s="35"/>
      <c r="H279" s="35"/>
      <c r="I279" s="35"/>
      <c r="J279" s="35"/>
      <c r="K279" s="35"/>
    </row>
    <row r="280" spans="6:11" x14ac:dyDescent="0.2">
      <c r="F280" s="35"/>
      <c r="G280" s="35"/>
      <c r="H280" s="35"/>
      <c r="I280" s="35"/>
      <c r="J280" s="35"/>
      <c r="K280" s="35"/>
    </row>
    <row r="281" spans="6:11" x14ac:dyDescent="0.2">
      <c r="F281" s="35"/>
      <c r="G281" s="35"/>
      <c r="H281" s="35"/>
      <c r="I281" s="35"/>
      <c r="J281" s="35"/>
      <c r="K281" s="35"/>
    </row>
    <row r="282" spans="6:11" x14ac:dyDescent="0.2">
      <c r="F282" s="35"/>
      <c r="G282" s="35"/>
      <c r="H282" s="35"/>
      <c r="I282" s="35"/>
      <c r="J282" s="35"/>
      <c r="K282" s="35"/>
    </row>
    <row r="283" spans="6:11" x14ac:dyDescent="0.2">
      <c r="F283" s="35"/>
      <c r="G283" s="35"/>
      <c r="H283" s="35"/>
      <c r="I283" s="35"/>
      <c r="J283" s="35"/>
      <c r="K283" s="35"/>
    </row>
    <row r="284" spans="6:11" x14ac:dyDescent="0.2">
      <c r="F284" s="35"/>
      <c r="G284" s="35"/>
      <c r="H284" s="35"/>
      <c r="I284" s="35"/>
      <c r="J284" s="35"/>
      <c r="K284" s="35"/>
    </row>
    <row r="285" spans="6:11" x14ac:dyDescent="0.2">
      <c r="F285" s="35"/>
      <c r="G285" s="35"/>
      <c r="H285" s="35"/>
      <c r="I285" s="35"/>
      <c r="J285" s="35"/>
      <c r="K285" s="35"/>
    </row>
    <row r="286" spans="6:11" x14ac:dyDescent="0.2">
      <c r="F286" s="35"/>
      <c r="G286" s="35"/>
      <c r="H286" s="35"/>
      <c r="I286" s="35"/>
      <c r="J286" s="35"/>
      <c r="K286" s="35"/>
    </row>
    <row r="287" spans="6:11" x14ac:dyDescent="0.2">
      <c r="F287" s="35"/>
      <c r="G287" s="35"/>
      <c r="H287" s="35"/>
      <c r="I287" s="35"/>
      <c r="J287" s="35"/>
      <c r="K287" s="35"/>
    </row>
    <row r="288" spans="6:11" x14ac:dyDescent="0.2">
      <c r="F288" s="35"/>
      <c r="G288" s="35"/>
      <c r="H288" s="35"/>
      <c r="I288" s="35"/>
      <c r="J288" s="35"/>
      <c r="K288" s="35"/>
    </row>
    <row r="289" spans="6:11" x14ac:dyDescent="0.2">
      <c r="F289" s="35"/>
      <c r="G289" s="35"/>
      <c r="H289" s="35"/>
      <c r="I289" s="35"/>
      <c r="J289" s="35"/>
      <c r="K289" s="35"/>
    </row>
    <row r="290" spans="6:11" x14ac:dyDescent="0.2">
      <c r="F290" s="35"/>
      <c r="G290" s="35"/>
      <c r="H290" s="35"/>
      <c r="I290" s="35"/>
      <c r="J290" s="35"/>
      <c r="K290" s="35"/>
    </row>
    <row r="291" spans="6:11" x14ac:dyDescent="0.2">
      <c r="F291" s="35"/>
      <c r="G291" s="35"/>
      <c r="H291" s="35"/>
      <c r="I291" s="35"/>
      <c r="J291" s="35"/>
      <c r="K291" s="35"/>
    </row>
    <row r="292" spans="6:11" x14ac:dyDescent="0.2">
      <c r="F292" s="35"/>
      <c r="G292" s="35"/>
      <c r="H292" s="35"/>
      <c r="I292" s="35"/>
      <c r="J292" s="35"/>
      <c r="K292" s="35"/>
    </row>
    <row r="293" spans="6:11" x14ac:dyDescent="0.2">
      <c r="F293" s="35"/>
      <c r="G293" s="35"/>
      <c r="H293" s="35"/>
      <c r="I293" s="35"/>
      <c r="J293" s="35"/>
      <c r="K293" s="35"/>
    </row>
    <row r="294" spans="6:11" x14ac:dyDescent="0.2">
      <c r="F294" s="35"/>
      <c r="G294" s="35"/>
      <c r="H294" s="35"/>
      <c r="I294" s="35"/>
      <c r="J294" s="35"/>
      <c r="K294" s="35"/>
    </row>
    <row r="295" spans="6:11" x14ac:dyDescent="0.2">
      <c r="F295" s="35"/>
      <c r="G295" s="35"/>
      <c r="H295" s="35"/>
      <c r="I295" s="35"/>
      <c r="J295" s="35"/>
      <c r="K295" s="35"/>
    </row>
    <row r="296" spans="6:11" x14ac:dyDescent="0.2">
      <c r="F296" s="35"/>
      <c r="G296" s="35"/>
      <c r="H296" s="35"/>
      <c r="I296" s="35"/>
      <c r="J296" s="35"/>
      <c r="K296" s="35"/>
    </row>
    <row r="297" spans="6:11" x14ac:dyDescent="0.2">
      <c r="F297" s="35"/>
      <c r="G297" s="35"/>
      <c r="H297" s="35"/>
      <c r="I297" s="35"/>
      <c r="J297" s="35"/>
      <c r="K297" s="35"/>
    </row>
    <row r="298" spans="6:11" x14ac:dyDescent="0.2">
      <c r="F298" s="35"/>
      <c r="G298" s="35"/>
      <c r="H298" s="35"/>
      <c r="I298" s="35"/>
      <c r="J298" s="35"/>
      <c r="K298" s="35"/>
    </row>
    <row r="299" spans="6:11" x14ac:dyDescent="0.2">
      <c r="F299" s="35"/>
      <c r="G299" s="35"/>
      <c r="H299" s="35"/>
      <c r="I299" s="35"/>
      <c r="J299" s="35"/>
      <c r="K299" s="35"/>
    </row>
    <row r="300" spans="6:11" x14ac:dyDescent="0.2">
      <c r="F300" s="35"/>
      <c r="G300" s="35"/>
      <c r="H300" s="35"/>
      <c r="I300" s="35"/>
      <c r="J300" s="35"/>
      <c r="K300" s="35"/>
    </row>
    <row r="301" spans="6:11" x14ac:dyDescent="0.2">
      <c r="F301" s="35"/>
      <c r="G301" s="35"/>
      <c r="H301" s="35"/>
      <c r="I301" s="35"/>
      <c r="J301" s="35"/>
      <c r="K301" s="35"/>
    </row>
    <row r="302" spans="6:11" x14ac:dyDescent="0.2">
      <c r="F302" s="35"/>
      <c r="G302" s="35"/>
      <c r="H302" s="35"/>
      <c r="I302" s="35"/>
      <c r="J302" s="35"/>
      <c r="K302" s="35"/>
    </row>
    <row r="303" spans="6:11" x14ac:dyDescent="0.2">
      <c r="F303" s="35"/>
      <c r="G303" s="35"/>
      <c r="H303" s="35"/>
      <c r="I303" s="35"/>
      <c r="J303" s="35"/>
      <c r="K303" s="35"/>
    </row>
    <row r="304" spans="6:11" x14ac:dyDescent="0.2">
      <c r="F304" s="35"/>
      <c r="G304" s="35"/>
      <c r="H304" s="35"/>
      <c r="I304" s="35"/>
      <c r="J304" s="35"/>
      <c r="K304" s="35"/>
    </row>
    <row r="305" spans="6:11" x14ac:dyDescent="0.2">
      <c r="F305" s="35"/>
      <c r="G305" s="35"/>
      <c r="H305" s="35"/>
      <c r="I305" s="35"/>
      <c r="J305" s="35"/>
      <c r="K305" s="35"/>
    </row>
    <row r="306" spans="6:11" x14ac:dyDescent="0.2">
      <c r="F306" s="35"/>
      <c r="G306" s="35"/>
      <c r="H306" s="35"/>
      <c r="I306" s="35"/>
      <c r="J306" s="35"/>
      <c r="K306" s="35"/>
    </row>
    <row r="307" spans="6:11" x14ac:dyDescent="0.2">
      <c r="F307" s="35"/>
      <c r="G307" s="35"/>
      <c r="H307" s="35"/>
      <c r="I307" s="35"/>
      <c r="J307" s="35"/>
      <c r="K307" s="35"/>
    </row>
    <row r="308" spans="6:11" x14ac:dyDescent="0.2">
      <c r="F308" s="35"/>
      <c r="G308" s="35"/>
      <c r="H308" s="35"/>
      <c r="I308" s="35"/>
      <c r="J308" s="35"/>
      <c r="K308" s="35"/>
    </row>
    <row r="309" spans="6:11" x14ac:dyDescent="0.2">
      <c r="F309" s="35"/>
      <c r="G309" s="35"/>
      <c r="H309" s="35"/>
      <c r="I309" s="35"/>
      <c r="J309" s="35"/>
      <c r="K309" s="35"/>
    </row>
    <row r="310" spans="6:11" x14ac:dyDescent="0.2">
      <c r="F310" s="35"/>
      <c r="G310" s="35"/>
      <c r="H310" s="35"/>
      <c r="I310" s="35"/>
      <c r="J310" s="35"/>
      <c r="K310" s="35"/>
    </row>
    <row r="311" spans="6:11" x14ac:dyDescent="0.2">
      <c r="F311" s="35"/>
      <c r="G311" s="35"/>
      <c r="H311" s="35"/>
      <c r="I311" s="35"/>
      <c r="J311" s="35"/>
      <c r="K311" s="35"/>
    </row>
    <row r="312" spans="6:11" x14ac:dyDescent="0.2">
      <c r="F312" s="35"/>
      <c r="G312" s="35"/>
      <c r="H312" s="35"/>
      <c r="I312" s="35"/>
      <c r="J312" s="35"/>
      <c r="K312" s="35"/>
    </row>
    <row r="313" spans="6:11" x14ac:dyDescent="0.2">
      <c r="F313" s="35"/>
      <c r="G313" s="35"/>
      <c r="H313" s="35"/>
      <c r="I313" s="35"/>
      <c r="J313" s="35"/>
      <c r="K313" s="35"/>
    </row>
    <row r="314" spans="6:11" x14ac:dyDescent="0.2">
      <c r="F314" s="35"/>
      <c r="G314" s="35"/>
      <c r="H314" s="35"/>
      <c r="I314" s="35"/>
      <c r="J314" s="35"/>
      <c r="K314" s="35"/>
    </row>
    <row r="315" spans="6:11" x14ac:dyDescent="0.2">
      <c r="F315" s="35"/>
      <c r="G315" s="35"/>
      <c r="H315" s="35"/>
      <c r="I315" s="35"/>
      <c r="J315" s="35"/>
      <c r="K315" s="35"/>
    </row>
    <row r="316" spans="6:11" x14ac:dyDescent="0.2">
      <c r="F316" s="35"/>
      <c r="G316" s="35"/>
      <c r="H316" s="35"/>
      <c r="I316" s="35"/>
      <c r="J316" s="35"/>
      <c r="K316" s="35"/>
    </row>
    <row r="317" spans="6:11" x14ac:dyDescent="0.2">
      <c r="F317" s="35"/>
      <c r="G317" s="35"/>
      <c r="H317" s="35"/>
      <c r="I317" s="35"/>
      <c r="J317" s="35"/>
      <c r="K317" s="35"/>
    </row>
    <row r="318" spans="6:11" x14ac:dyDescent="0.2">
      <c r="F318" s="35"/>
      <c r="G318" s="35"/>
      <c r="H318" s="35"/>
      <c r="I318" s="35"/>
      <c r="J318" s="35"/>
      <c r="K318" s="35"/>
    </row>
    <row r="319" spans="6:11" x14ac:dyDescent="0.2">
      <c r="F319" s="35"/>
      <c r="G319" s="35"/>
      <c r="H319" s="35"/>
      <c r="I319" s="35"/>
      <c r="J319" s="35"/>
      <c r="K319" s="35"/>
    </row>
    <row r="320" spans="6:11" x14ac:dyDescent="0.2">
      <c r="F320" s="35"/>
      <c r="G320" s="35"/>
      <c r="H320" s="35"/>
      <c r="I320" s="35"/>
      <c r="J320" s="35"/>
      <c r="K320" s="35"/>
    </row>
    <row r="321" spans="6:11" x14ac:dyDescent="0.2">
      <c r="F321" s="35"/>
      <c r="G321" s="35"/>
      <c r="H321" s="35"/>
      <c r="I321" s="35"/>
      <c r="J321" s="35"/>
      <c r="K321" s="35"/>
    </row>
    <row r="322" spans="6:11" x14ac:dyDescent="0.2">
      <c r="F322" s="35"/>
      <c r="G322" s="35"/>
      <c r="H322" s="35"/>
      <c r="I322" s="35"/>
      <c r="J322" s="35"/>
      <c r="K322" s="35"/>
    </row>
    <row r="323" spans="6:11" x14ac:dyDescent="0.2">
      <c r="F323" s="35"/>
      <c r="G323" s="35"/>
      <c r="H323" s="35"/>
      <c r="I323" s="35"/>
      <c r="J323" s="35"/>
      <c r="K323" s="35"/>
    </row>
    <row r="324" spans="6:11" x14ac:dyDescent="0.2">
      <c r="F324" s="35"/>
      <c r="G324" s="35"/>
      <c r="H324" s="35"/>
      <c r="I324" s="35"/>
      <c r="J324" s="35"/>
      <c r="K324" s="35"/>
    </row>
    <row r="325" spans="6:11" x14ac:dyDescent="0.2">
      <c r="F325" s="35"/>
      <c r="G325" s="35"/>
      <c r="H325" s="35"/>
      <c r="I325" s="35"/>
      <c r="J325" s="35"/>
      <c r="K325" s="35"/>
    </row>
    <row r="326" spans="6:11" x14ac:dyDescent="0.2">
      <c r="F326" s="35"/>
      <c r="G326" s="35"/>
      <c r="H326" s="35"/>
      <c r="I326" s="35"/>
      <c r="J326" s="35"/>
      <c r="K326" s="35"/>
    </row>
    <row r="327" spans="6:11" x14ac:dyDescent="0.2">
      <c r="F327" s="35"/>
      <c r="G327" s="35"/>
      <c r="H327" s="35"/>
      <c r="I327" s="35"/>
      <c r="J327" s="35"/>
      <c r="K327" s="35"/>
    </row>
    <row r="328" spans="6:11" x14ac:dyDescent="0.2">
      <c r="F328" s="35"/>
      <c r="G328" s="35"/>
      <c r="H328" s="35"/>
      <c r="I328" s="35"/>
      <c r="J328" s="35"/>
      <c r="K328" s="35"/>
    </row>
    <row r="329" spans="6:11" x14ac:dyDescent="0.2">
      <c r="F329" s="35"/>
      <c r="G329" s="35"/>
      <c r="H329" s="35"/>
      <c r="I329" s="35"/>
      <c r="J329" s="35"/>
      <c r="K329" s="35"/>
    </row>
    <row r="330" spans="6:11" x14ac:dyDescent="0.2">
      <c r="F330" s="35"/>
      <c r="G330" s="35"/>
      <c r="H330" s="35"/>
      <c r="I330" s="35"/>
      <c r="J330" s="35"/>
      <c r="K330" s="35"/>
    </row>
    <row r="331" spans="6:11" x14ac:dyDescent="0.2">
      <c r="F331" s="35"/>
      <c r="G331" s="35"/>
      <c r="H331" s="35"/>
      <c r="I331" s="35"/>
      <c r="J331" s="35"/>
      <c r="K331" s="35"/>
    </row>
    <row r="332" spans="6:11" x14ac:dyDescent="0.2">
      <c r="F332" s="35"/>
      <c r="G332" s="35"/>
      <c r="H332" s="35"/>
      <c r="I332" s="35"/>
      <c r="J332" s="35"/>
      <c r="K332" s="35"/>
    </row>
    <row r="333" spans="6:11" x14ac:dyDescent="0.2">
      <c r="F333" s="35"/>
      <c r="G333" s="35"/>
      <c r="H333" s="35"/>
      <c r="I333" s="35"/>
      <c r="J333" s="35"/>
      <c r="K333" s="35"/>
    </row>
    <row r="334" spans="6:11" x14ac:dyDescent="0.2">
      <c r="F334" s="35"/>
      <c r="G334" s="35"/>
      <c r="H334" s="35"/>
      <c r="I334" s="35"/>
      <c r="J334" s="35"/>
      <c r="K334" s="35"/>
    </row>
    <row r="335" spans="6:11" x14ac:dyDescent="0.2">
      <c r="F335" s="35"/>
      <c r="G335" s="35"/>
      <c r="H335" s="35"/>
      <c r="I335" s="35"/>
      <c r="J335" s="35"/>
      <c r="K335" s="35"/>
    </row>
    <row r="336" spans="6:11" x14ac:dyDescent="0.2">
      <c r="F336" s="35"/>
      <c r="G336" s="35"/>
      <c r="H336" s="35"/>
      <c r="I336" s="35"/>
      <c r="J336" s="35"/>
      <c r="K336" s="35"/>
    </row>
    <row r="337" spans="6:11" x14ac:dyDescent="0.2">
      <c r="F337" s="35"/>
      <c r="G337" s="35"/>
      <c r="H337" s="35"/>
      <c r="I337" s="35"/>
      <c r="J337" s="35"/>
      <c r="K337" s="35"/>
    </row>
    <row r="338" spans="6:11" x14ac:dyDescent="0.2">
      <c r="F338" s="35"/>
      <c r="G338" s="35"/>
      <c r="H338" s="35"/>
      <c r="I338" s="35"/>
      <c r="J338" s="35"/>
      <c r="K338" s="35"/>
    </row>
    <row r="339" spans="6:11" x14ac:dyDescent="0.2">
      <c r="F339" s="35"/>
      <c r="G339" s="35"/>
      <c r="H339" s="35"/>
      <c r="I339" s="35"/>
      <c r="J339" s="35"/>
      <c r="K339" s="35"/>
    </row>
    <row r="340" spans="6:11" x14ac:dyDescent="0.2">
      <c r="F340" s="35"/>
      <c r="G340" s="35"/>
      <c r="H340" s="35"/>
      <c r="I340" s="35"/>
      <c r="J340" s="35"/>
      <c r="K340" s="35"/>
    </row>
    <row r="341" spans="6:11" x14ac:dyDescent="0.2">
      <c r="F341" s="35"/>
      <c r="G341" s="35"/>
      <c r="H341" s="35"/>
      <c r="I341" s="35"/>
      <c r="J341" s="35"/>
      <c r="K341" s="35"/>
    </row>
    <row r="342" spans="6:11" x14ac:dyDescent="0.2">
      <c r="F342" s="35"/>
      <c r="G342" s="35"/>
      <c r="H342" s="35"/>
      <c r="I342" s="35"/>
      <c r="J342" s="35"/>
      <c r="K342" s="35"/>
    </row>
    <row r="343" spans="6:11" x14ac:dyDescent="0.2">
      <c r="F343" s="35"/>
      <c r="G343" s="35"/>
      <c r="H343" s="35"/>
      <c r="I343" s="35"/>
      <c r="J343" s="35"/>
      <c r="K343" s="35"/>
    </row>
    <row r="344" spans="6:11" x14ac:dyDescent="0.2">
      <c r="F344" s="35"/>
      <c r="G344" s="35"/>
      <c r="H344" s="35"/>
      <c r="I344" s="35"/>
      <c r="J344" s="35"/>
      <c r="K344" s="35"/>
    </row>
    <row r="345" spans="6:11" x14ac:dyDescent="0.2">
      <c r="F345" s="35"/>
      <c r="G345" s="35"/>
      <c r="H345" s="35"/>
      <c r="I345" s="35"/>
      <c r="J345" s="35"/>
      <c r="K345" s="35"/>
    </row>
    <row r="346" spans="6:11" x14ac:dyDescent="0.2">
      <c r="F346" s="35"/>
      <c r="G346" s="35"/>
      <c r="H346" s="35"/>
      <c r="I346" s="35"/>
      <c r="J346" s="35"/>
      <c r="K346" s="35"/>
    </row>
    <row r="347" spans="6:11" x14ac:dyDescent="0.2">
      <c r="F347" s="35"/>
      <c r="G347" s="35"/>
      <c r="H347" s="35"/>
      <c r="I347" s="35"/>
      <c r="J347" s="35"/>
      <c r="K347" s="35"/>
    </row>
    <row r="348" spans="6:11" x14ac:dyDescent="0.2">
      <c r="F348" s="35"/>
      <c r="G348" s="35"/>
      <c r="H348" s="35"/>
      <c r="I348" s="35"/>
      <c r="J348" s="35"/>
      <c r="K348" s="35"/>
    </row>
    <row r="349" spans="6:11" x14ac:dyDescent="0.2">
      <c r="F349" s="35"/>
      <c r="G349" s="35"/>
      <c r="H349" s="35"/>
      <c r="I349" s="35"/>
      <c r="J349" s="35"/>
      <c r="K349" s="35"/>
    </row>
    <row r="350" spans="6:11" x14ac:dyDescent="0.2">
      <c r="F350" s="35"/>
      <c r="G350" s="35"/>
      <c r="H350" s="35"/>
      <c r="I350" s="35"/>
      <c r="J350" s="35"/>
      <c r="K350" s="35"/>
    </row>
    <row r="351" spans="6:11" x14ac:dyDescent="0.2">
      <c r="F351" s="35"/>
      <c r="G351" s="35"/>
      <c r="H351" s="35"/>
      <c r="I351" s="35"/>
      <c r="J351" s="35"/>
      <c r="K351" s="35"/>
    </row>
    <row r="352" spans="6:11" x14ac:dyDescent="0.2">
      <c r="F352" s="35"/>
      <c r="G352" s="35"/>
      <c r="H352" s="35"/>
      <c r="I352" s="35"/>
      <c r="J352" s="35"/>
      <c r="K352" s="35"/>
    </row>
    <row r="353" spans="6:11" x14ac:dyDescent="0.2">
      <c r="F353" s="35"/>
      <c r="G353" s="35"/>
      <c r="H353" s="35"/>
      <c r="I353" s="35"/>
      <c r="J353" s="35"/>
      <c r="K353" s="35"/>
    </row>
    <row r="354" spans="6:11" x14ac:dyDescent="0.2">
      <c r="F354" s="35"/>
      <c r="G354" s="35"/>
      <c r="H354" s="35"/>
      <c r="I354" s="35"/>
      <c r="J354" s="35"/>
      <c r="K354" s="35"/>
    </row>
    <row r="355" spans="6:11" x14ac:dyDescent="0.2">
      <c r="F355" s="35"/>
      <c r="G355" s="35"/>
      <c r="H355" s="35"/>
      <c r="I355" s="35"/>
      <c r="J355" s="35"/>
      <c r="K355" s="35"/>
    </row>
    <row r="356" spans="6:11" x14ac:dyDescent="0.2">
      <c r="F356" s="35"/>
      <c r="G356" s="35"/>
      <c r="H356" s="35"/>
      <c r="I356" s="35"/>
      <c r="J356" s="35"/>
      <c r="K356" s="35"/>
    </row>
    <row r="357" spans="6:11" x14ac:dyDescent="0.2">
      <c r="F357" s="35"/>
      <c r="G357" s="35"/>
      <c r="H357" s="35"/>
      <c r="I357" s="35"/>
      <c r="J357" s="35"/>
      <c r="K357" s="35"/>
    </row>
    <row r="358" spans="6:11" x14ac:dyDescent="0.2">
      <c r="F358" s="35"/>
      <c r="G358" s="35"/>
      <c r="H358" s="35"/>
      <c r="I358" s="35"/>
      <c r="J358" s="35"/>
      <c r="K358" s="35"/>
    </row>
    <row r="359" spans="6:11" x14ac:dyDescent="0.2">
      <c r="F359" s="35"/>
      <c r="G359" s="35"/>
      <c r="H359" s="35"/>
      <c r="I359" s="35"/>
      <c r="J359" s="35"/>
      <c r="K359" s="35"/>
    </row>
    <row r="360" spans="6:11" x14ac:dyDescent="0.2">
      <c r="F360" s="35"/>
      <c r="G360" s="35"/>
      <c r="H360" s="35"/>
      <c r="I360" s="35"/>
      <c r="J360" s="35"/>
      <c r="K360" s="35"/>
    </row>
    <row r="361" spans="6:11" x14ac:dyDescent="0.2">
      <c r="F361" s="35"/>
      <c r="G361" s="35"/>
      <c r="H361" s="35"/>
      <c r="I361" s="35"/>
      <c r="J361" s="35"/>
      <c r="K361" s="35"/>
    </row>
    <row r="362" spans="6:11" x14ac:dyDescent="0.2">
      <c r="F362" s="35"/>
      <c r="G362" s="35"/>
      <c r="H362" s="35"/>
      <c r="I362" s="35"/>
      <c r="J362" s="35"/>
      <c r="K362" s="35"/>
    </row>
    <row r="363" spans="6:11" x14ac:dyDescent="0.2">
      <c r="F363" s="35"/>
      <c r="G363" s="35"/>
      <c r="H363" s="35"/>
      <c r="I363" s="35"/>
      <c r="J363" s="35"/>
      <c r="K363" s="35"/>
    </row>
    <row r="364" spans="6:11" x14ac:dyDescent="0.2">
      <c r="F364" s="35"/>
      <c r="G364" s="35"/>
      <c r="H364" s="35"/>
      <c r="I364" s="35"/>
      <c r="J364" s="35"/>
      <c r="K364" s="35"/>
    </row>
    <row r="365" spans="6:11" x14ac:dyDescent="0.2">
      <c r="F365" s="35"/>
      <c r="G365" s="35"/>
      <c r="H365" s="35"/>
      <c r="I365" s="35"/>
      <c r="J365" s="35"/>
      <c r="K365" s="35"/>
    </row>
    <row r="366" spans="6:11" x14ac:dyDescent="0.2">
      <c r="F366" s="35"/>
      <c r="G366" s="35"/>
      <c r="H366" s="35"/>
      <c r="I366" s="35"/>
      <c r="J366" s="35"/>
      <c r="K366" s="35"/>
    </row>
    <row r="367" spans="6:11" x14ac:dyDescent="0.2">
      <c r="F367" s="35"/>
      <c r="G367" s="35"/>
      <c r="H367" s="35"/>
      <c r="I367" s="35"/>
      <c r="J367" s="35"/>
      <c r="K367" s="35"/>
    </row>
    <row r="368" spans="6:11" x14ac:dyDescent="0.2">
      <c r="F368" s="35"/>
      <c r="G368" s="35"/>
      <c r="H368" s="35"/>
      <c r="I368" s="35"/>
      <c r="J368" s="35"/>
      <c r="K368" s="35"/>
    </row>
    <row r="369" spans="6:11" x14ac:dyDescent="0.2">
      <c r="F369" s="35"/>
      <c r="G369" s="35"/>
      <c r="H369" s="35"/>
      <c r="I369" s="35"/>
      <c r="J369" s="35"/>
      <c r="K369" s="35"/>
    </row>
    <row r="370" spans="6:11" x14ac:dyDescent="0.2">
      <c r="F370" s="35"/>
      <c r="G370" s="35"/>
      <c r="H370" s="35"/>
      <c r="I370" s="35"/>
      <c r="J370" s="35"/>
      <c r="K370" s="35"/>
    </row>
    <row r="371" spans="6:11" x14ac:dyDescent="0.2">
      <c r="F371" s="35"/>
      <c r="G371" s="35"/>
      <c r="H371" s="35"/>
      <c r="I371" s="35"/>
      <c r="J371" s="35"/>
      <c r="K371" s="35"/>
    </row>
    <row r="372" spans="6:11" x14ac:dyDescent="0.2">
      <c r="F372" s="35"/>
      <c r="G372" s="35"/>
      <c r="H372" s="35"/>
      <c r="I372" s="35"/>
      <c r="J372" s="35"/>
      <c r="K372" s="35"/>
    </row>
    <row r="373" spans="6:11" x14ac:dyDescent="0.2">
      <c r="F373" s="35"/>
      <c r="G373" s="35"/>
      <c r="H373" s="35"/>
      <c r="I373" s="35"/>
      <c r="J373" s="35"/>
      <c r="K373" s="35"/>
    </row>
    <row r="374" spans="6:11" x14ac:dyDescent="0.2">
      <c r="F374" s="35"/>
      <c r="G374" s="35"/>
      <c r="H374" s="35"/>
      <c r="I374" s="35"/>
      <c r="J374" s="35"/>
      <c r="K374" s="35"/>
    </row>
    <row r="375" spans="6:11" x14ac:dyDescent="0.2">
      <c r="F375" s="35"/>
      <c r="G375" s="35"/>
      <c r="H375" s="35"/>
      <c r="I375" s="35"/>
      <c r="J375" s="35"/>
      <c r="K375" s="35"/>
    </row>
    <row r="376" spans="6:11" x14ac:dyDescent="0.2">
      <c r="F376" s="35"/>
      <c r="G376" s="35"/>
      <c r="H376" s="35"/>
      <c r="I376" s="35"/>
      <c r="J376" s="35"/>
      <c r="K376" s="35"/>
    </row>
    <row r="377" spans="6:11" x14ac:dyDescent="0.2">
      <c r="F377" s="35"/>
      <c r="G377" s="35"/>
      <c r="H377" s="35"/>
      <c r="I377" s="35"/>
      <c r="J377" s="35"/>
      <c r="K377" s="35"/>
    </row>
    <row r="378" spans="6:11" x14ac:dyDescent="0.2">
      <c r="F378" s="35"/>
      <c r="G378" s="35"/>
      <c r="H378" s="35"/>
      <c r="I378" s="35"/>
      <c r="J378" s="35"/>
      <c r="K378" s="35"/>
    </row>
    <row r="379" spans="6:11" x14ac:dyDescent="0.2">
      <c r="F379" s="35"/>
      <c r="G379" s="35"/>
      <c r="H379" s="35"/>
      <c r="I379" s="35"/>
      <c r="J379" s="35"/>
      <c r="K379" s="35"/>
    </row>
    <row r="380" spans="6:11" x14ac:dyDescent="0.2">
      <c r="F380" s="35"/>
      <c r="G380" s="35"/>
      <c r="H380" s="35"/>
      <c r="I380" s="35"/>
      <c r="J380" s="35"/>
      <c r="K380" s="35"/>
    </row>
    <row r="381" spans="6:11" x14ac:dyDescent="0.2">
      <c r="F381" s="35"/>
      <c r="G381" s="35"/>
      <c r="H381" s="35"/>
      <c r="I381" s="35"/>
      <c r="J381" s="35"/>
      <c r="K381" s="35"/>
    </row>
    <row r="382" spans="6:11" x14ac:dyDescent="0.2">
      <c r="F382" s="35"/>
      <c r="G382" s="35"/>
      <c r="H382" s="35"/>
      <c r="I382" s="35"/>
      <c r="J382" s="35"/>
      <c r="K382" s="35"/>
    </row>
    <row r="383" spans="6:11" x14ac:dyDescent="0.2">
      <c r="F383" s="35"/>
      <c r="G383" s="35"/>
      <c r="H383" s="35"/>
      <c r="I383" s="35"/>
      <c r="J383" s="35"/>
      <c r="K383" s="35"/>
    </row>
    <row r="384" spans="6:11" x14ac:dyDescent="0.2">
      <c r="F384" s="35"/>
      <c r="G384" s="35"/>
      <c r="H384" s="35"/>
      <c r="I384" s="35"/>
      <c r="J384" s="35"/>
      <c r="K384" s="35"/>
    </row>
    <row r="385" spans="6:11" x14ac:dyDescent="0.2">
      <c r="F385" s="35"/>
      <c r="G385" s="35"/>
      <c r="H385" s="35"/>
      <c r="I385" s="35"/>
      <c r="J385" s="35"/>
      <c r="K385" s="35"/>
    </row>
    <row r="386" spans="6:11" x14ac:dyDescent="0.2">
      <c r="F386" s="35"/>
      <c r="G386" s="35"/>
      <c r="H386" s="35"/>
      <c r="I386" s="35"/>
      <c r="J386" s="35"/>
      <c r="K386" s="35"/>
    </row>
    <row r="387" spans="6:11" x14ac:dyDescent="0.2">
      <c r="F387" s="35"/>
      <c r="G387" s="35"/>
      <c r="H387" s="35"/>
      <c r="I387" s="35"/>
      <c r="J387" s="35"/>
      <c r="K387" s="35"/>
    </row>
    <row r="388" spans="6:11" x14ac:dyDescent="0.2">
      <c r="F388" s="35"/>
      <c r="G388" s="35"/>
      <c r="H388" s="35"/>
      <c r="I388" s="35"/>
      <c r="J388" s="35"/>
      <c r="K388" s="35"/>
    </row>
    <row r="389" spans="6:11" x14ac:dyDescent="0.2">
      <c r="F389" s="35"/>
      <c r="G389" s="35"/>
      <c r="H389" s="35"/>
      <c r="I389" s="35"/>
      <c r="J389" s="35"/>
      <c r="K389" s="35"/>
    </row>
    <row r="390" spans="6:11" x14ac:dyDescent="0.2">
      <c r="F390" s="35"/>
      <c r="G390" s="35"/>
      <c r="H390" s="35"/>
      <c r="I390" s="35"/>
      <c r="J390" s="35"/>
      <c r="K390" s="35"/>
    </row>
    <row r="391" spans="6:11" x14ac:dyDescent="0.2">
      <c r="F391" s="35"/>
      <c r="G391" s="35"/>
      <c r="H391" s="35"/>
      <c r="I391" s="35"/>
      <c r="J391" s="35"/>
      <c r="K391" s="35"/>
    </row>
    <row r="392" spans="6:11" x14ac:dyDescent="0.2">
      <c r="F392" s="35"/>
      <c r="G392" s="35"/>
      <c r="H392" s="35"/>
      <c r="I392" s="35"/>
      <c r="J392" s="35"/>
      <c r="K392" s="35"/>
    </row>
    <row r="393" spans="6:11" x14ac:dyDescent="0.2">
      <c r="F393" s="35"/>
      <c r="G393" s="35"/>
      <c r="H393" s="35"/>
      <c r="I393" s="35"/>
      <c r="J393" s="35"/>
      <c r="K393" s="35"/>
    </row>
    <row r="394" spans="6:11" x14ac:dyDescent="0.2">
      <c r="F394" s="35"/>
      <c r="G394" s="35"/>
      <c r="H394" s="35"/>
      <c r="I394" s="35"/>
      <c r="J394" s="35"/>
      <c r="K394" s="35"/>
    </row>
    <row r="395" spans="6:11" x14ac:dyDescent="0.2">
      <c r="F395" s="35"/>
      <c r="G395" s="35"/>
      <c r="H395" s="35"/>
      <c r="I395" s="35"/>
      <c r="J395" s="35"/>
      <c r="K395" s="35"/>
    </row>
    <row r="396" spans="6:11" x14ac:dyDescent="0.2">
      <c r="F396" s="35"/>
      <c r="G396" s="35"/>
      <c r="H396" s="35"/>
      <c r="I396" s="35"/>
      <c r="J396" s="35"/>
      <c r="K396" s="35"/>
    </row>
    <row r="397" spans="6:11" x14ac:dyDescent="0.2">
      <c r="F397" s="35"/>
      <c r="G397" s="35"/>
      <c r="H397" s="35"/>
      <c r="I397" s="35"/>
      <c r="J397" s="35"/>
      <c r="K397" s="35"/>
    </row>
    <row r="398" spans="6:11" x14ac:dyDescent="0.2">
      <c r="F398" s="35"/>
      <c r="G398" s="35"/>
      <c r="H398" s="35"/>
      <c r="I398" s="35"/>
      <c r="J398" s="35"/>
      <c r="K398" s="35"/>
    </row>
    <row r="399" spans="6:11" x14ac:dyDescent="0.2">
      <c r="F399" s="35"/>
      <c r="G399" s="35"/>
      <c r="H399" s="35"/>
      <c r="I399" s="35"/>
      <c r="J399" s="35"/>
      <c r="K399" s="35"/>
    </row>
    <row r="400" spans="6:11" x14ac:dyDescent="0.2">
      <c r="F400" s="35"/>
      <c r="G400" s="35"/>
      <c r="H400" s="35"/>
      <c r="I400" s="35"/>
      <c r="J400" s="35"/>
      <c r="K400" s="35"/>
    </row>
    <row r="401" spans="6:11" x14ac:dyDescent="0.2">
      <c r="F401" s="35"/>
      <c r="G401" s="35"/>
      <c r="H401" s="35"/>
      <c r="I401" s="35"/>
      <c r="J401" s="35"/>
      <c r="K401" s="35"/>
    </row>
    <row r="402" spans="6:11" x14ac:dyDescent="0.2">
      <c r="F402" s="35"/>
      <c r="G402" s="35"/>
      <c r="H402" s="35"/>
      <c r="I402" s="35"/>
      <c r="J402" s="35"/>
      <c r="K402" s="35"/>
    </row>
    <row r="403" spans="6:11" x14ac:dyDescent="0.2">
      <c r="F403" s="35"/>
      <c r="G403" s="35"/>
      <c r="H403" s="35"/>
      <c r="I403" s="35"/>
      <c r="J403" s="35"/>
      <c r="K403" s="35"/>
    </row>
    <row r="404" spans="6:11" x14ac:dyDescent="0.2">
      <c r="F404" s="35"/>
      <c r="G404" s="35"/>
      <c r="H404" s="35"/>
      <c r="I404" s="35"/>
      <c r="J404" s="35"/>
      <c r="K404" s="35"/>
    </row>
    <row r="405" spans="6:11" x14ac:dyDescent="0.2">
      <c r="F405" s="35"/>
      <c r="G405" s="35"/>
      <c r="H405" s="35"/>
      <c r="I405" s="35"/>
      <c r="J405" s="35"/>
      <c r="K405" s="35"/>
    </row>
    <row r="406" spans="6:11" x14ac:dyDescent="0.2">
      <c r="F406" s="35"/>
      <c r="G406" s="35"/>
      <c r="H406" s="35"/>
      <c r="I406" s="35"/>
      <c r="J406" s="35"/>
      <c r="K406" s="35"/>
    </row>
    <row r="407" spans="6:11" x14ac:dyDescent="0.2">
      <c r="F407" s="35"/>
      <c r="G407" s="35"/>
      <c r="H407" s="35"/>
      <c r="I407" s="35"/>
      <c r="J407" s="35"/>
      <c r="K407" s="35"/>
    </row>
    <row r="408" spans="6:11" x14ac:dyDescent="0.2">
      <c r="F408" s="35"/>
      <c r="G408" s="35"/>
      <c r="H408" s="35"/>
      <c r="I408" s="35"/>
      <c r="J408" s="35"/>
      <c r="K408" s="35"/>
    </row>
    <row r="409" spans="6:11" x14ac:dyDescent="0.2">
      <c r="F409" s="35"/>
      <c r="G409" s="35"/>
      <c r="H409" s="35"/>
      <c r="I409" s="35"/>
      <c r="J409" s="35"/>
      <c r="K409" s="35"/>
    </row>
    <row r="410" spans="6:11" x14ac:dyDescent="0.2">
      <c r="F410" s="35"/>
      <c r="G410" s="35"/>
      <c r="H410" s="35"/>
      <c r="I410" s="35"/>
      <c r="J410" s="35"/>
      <c r="K410" s="35"/>
    </row>
    <row r="411" spans="6:11" x14ac:dyDescent="0.2">
      <c r="F411" s="35"/>
      <c r="G411" s="35"/>
      <c r="H411" s="35"/>
      <c r="I411" s="35"/>
      <c r="J411" s="35"/>
      <c r="K411" s="35"/>
    </row>
    <row r="412" spans="6:11" x14ac:dyDescent="0.2">
      <c r="F412" s="35"/>
      <c r="G412" s="35"/>
      <c r="H412" s="35"/>
      <c r="I412" s="35"/>
      <c r="J412" s="35"/>
      <c r="K412" s="35"/>
    </row>
    <row r="413" spans="6:11" x14ac:dyDescent="0.2">
      <c r="F413" s="35"/>
      <c r="G413" s="35"/>
      <c r="H413" s="35"/>
      <c r="I413" s="35"/>
      <c r="J413" s="35"/>
      <c r="K413" s="35"/>
    </row>
    <row r="414" spans="6:11" x14ac:dyDescent="0.2">
      <c r="F414" s="35"/>
      <c r="G414" s="35"/>
      <c r="H414" s="35"/>
      <c r="I414" s="35"/>
      <c r="J414" s="35"/>
      <c r="K414" s="35"/>
    </row>
    <row r="415" spans="6:11" x14ac:dyDescent="0.2">
      <c r="F415" s="35"/>
      <c r="G415" s="35"/>
      <c r="H415" s="35"/>
      <c r="I415" s="35"/>
      <c r="J415" s="35"/>
      <c r="K415" s="35"/>
    </row>
    <row r="416" spans="6:11" x14ac:dyDescent="0.2">
      <c r="F416" s="35"/>
      <c r="G416" s="35"/>
      <c r="H416" s="35"/>
      <c r="I416" s="35"/>
      <c r="J416" s="35"/>
      <c r="K416" s="35"/>
    </row>
    <row r="417" spans="6:11" x14ac:dyDescent="0.2">
      <c r="F417" s="35"/>
      <c r="G417" s="35"/>
      <c r="H417" s="35"/>
      <c r="I417" s="35"/>
      <c r="J417" s="35"/>
      <c r="K417" s="35"/>
    </row>
    <row r="418" spans="6:11" x14ac:dyDescent="0.2">
      <c r="F418" s="35"/>
      <c r="G418" s="35"/>
      <c r="H418" s="35"/>
      <c r="I418" s="35"/>
      <c r="J418" s="35"/>
      <c r="K418" s="35"/>
    </row>
    <row r="419" spans="6:11" x14ac:dyDescent="0.2">
      <c r="F419" s="35"/>
      <c r="G419" s="35"/>
      <c r="H419" s="35"/>
      <c r="I419" s="35"/>
      <c r="J419" s="35"/>
      <c r="K419" s="35"/>
    </row>
    <row r="420" spans="6:11" x14ac:dyDescent="0.2">
      <c r="F420" s="35"/>
      <c r="G420" s="35"/>
      <c r="H420" s="35"/>
      <c r="I420" s="35"/>
      <c r="J420" s="35"/>
      <c r="K420" s="35"/>
    </row>
    <row r="421" spans="6:11" x14ac:dyDescent="0.2">
      <c r="F421" s="35"/>
      <c r="G421" s="35"/>
      <c r="H421" s="35"/>
      <c r="I421" s="35"/>
      <c r="J421" s="35"/>
      <c r="K421" s="35"/>
    </row>
    <row r="422" spans="6:11" x14ac:dyDescent="0.2">
      <c r="F422" s="35"/>
      <c r="G422" s="35"/>
      <c r="H422" s="35"/>
      <c r="I422" s="35"/>
      <c r="J422" s="35"/>
      <c r="K422" s="35"/>
    </row>
    <row r="423" spans="6:11" x14ac:dyDescent="0.2">
      <c r="F423" s="35"/>
      <c r="G423" s="35"/>
      <c r="H423" s="35"/>
      <c r="I423" s="35"/>
      <c r="J423" s="35"/>
      <c r="K423" s="35"/>
    </row>
    <row r="424" spans="6:11" x14ac:dyDescent="0.2">
      <c r="F424" s="35"/>
      <c r="G424" s="35"/>
      <c r="H424" s="35"/>
      <c r="I424" s="35"/>
      <c r="J424" s="35"/>
      <c r="K424" s="35"/>
    </row>
    <row r="425" spans="6:11" x14ac:dyDescent="0.2">
      <c r="F425" s="35"/>
      <c r="G425" s="35"/>
      <c r="H425" s="35"/>
      <c r="I425" s="35"/>
      <c r="J425" s="35"/>
      <c r="K425" s="35"/>
    </row>
    <row r="426" spans="6:11" x14ac:dyDescent="0.2">
      <c r="F426" s="35"/>
      <c r="G426" s="35"/>
      <c r="H426" s="35"/>
      <c r="I426" s="35"/>
      <c r="J426" s="35"/>
      <c r="K426" s="35"/>
    </row>
    <row r="427" spans="6:11" x14ac:dyDescent="0.2">
      <c r="F427" s="35"/>
      <c r="G427" s="35"/>
      <c r="H427" s="35"/>
      <c r="I427" s="35"/>
      <c r="J427" s="35"/>
      <c r="K427" s="35"/>
    </row>
    <row r="428" spans="6:11" x14ac:dyDescent="0.2">
      <c r="F428" s="35"/>
      <c r="G428" s="35"/>
      <c r="H428" s="35"/>
      <c r="I428" s="35"/>
      <c r="J428" s="35"/>
      <c r="K428" s="35"/>
    </row>
    <row r="429" spans="6:11" x14ac:dyDescent="0.2">
      <c r="F429" s="35"/>
      <c r="G429" s="35"/>
      <c r="H429" s="35"/>
      <c r="I429" s="35"/>
      <c r="J429" s="35"/>
      <c r="K429" s="35"/>
    </row>
    <row r="430" spans="6:11" x14ac:dyDescent="0.2">
      <c r="F430" s="35"/>
      <c r="G430" s="35"/>
      <c r="H430" s="35"/>
      <c r="I430" s="35"/>
      <c r="J430" s="35"/>
      <c r="K430" s="35"/>
    </row>
    <row r="431" spans="6:11" x14ac:dyDescent="0.2">
      <c r="F431" s="35"/>
      <c r="G431" s="35"/>
      <c r="H431" s="35"/>
      <c r="I431" s="35"/>
      <c r="J431" s="35"/>
      <c r="K431" s="35"/>
    </row>
    <row r="432" spans="6:11" x14ac:dyDescent="0.2">
      <c r="F432" s="35"/>
      <c r="G432" s="35"/>
      <c r="H432" s="35"/>
      <c r="I432" s="35"/>
      <c r="J432" s="35"/>
      <c r="K432" s="35"/>
    </row>
    <row r="433" spans="6:11" x14ac:dyDescent="0.2">
      <c r="F433" s="35"/>
      <c r="G433" s="35"/>
      <c r="H433" s="35"/>
      <c r="I433" s="35"/>
      <c r="J433" s="35"/>
      <c r="K433" s="35"/>
    </row>
    <row r="434" spans="6:11" x14ac:dyDescent="0.2">
      <c r="F434" s="35"/>
      <c r="G434" s="35"/>
      <c r="H434" s="35"/>
      <c r="I434" s="35"/>
      <c r="J434" s="35"/>
      <c r="K434" s="35"/>
    </row>
    <row r="435" spans="6:11" x14ac:dyDescent="0.2">
      <c r="F435" s="35"/>
      <c r="G435" s="35"/>
      <c r="H435" s="35"/>
      <c r="I435" s="35"/>
      <c r="J435" s="35"/>
      <c r="K435" s="35"/>
    </row>
    <row r="436" spans="6:11" x14ac:dyDescent="0.2">
      <c r="F436" s="35"/>
      <c r="G436" s="35"/>
      <c r="H436" s="35"/>
      <c r="I436" s="35"/>
      <c r="J436" s="35"/>
      <c r="K436" s="35"/>
    </row>
    <row r="437" spans="6:11" x14ac:dyDescent="0.2">
      <c r="F437" s="35"/>
      <c r="G437" s="35"/>
      <c r="H437" s="35"/>
      <c r="I437" s="35"/>
      <c r="J437" s="35"/>
      <c r="K437" s="35"/>
    </row>
    <row r="438" spans="6:11" x14ac:dyDescent="0.2">
      <c r="F438" s="35"/>
      <c r="G438" s="35"/>
      <c r="H438" s="35"/>
      <c r="I438" s="35"/>
      <c r="J438" s="35"/>
      <c r="K438" s="35"/>
    </row>
    <row r="439" spans="6:11" x14ac:dyDescent="0.2">
      <c r="F439" s="35"/>
      <c r="G439" s="35"/>
      <c r="H439" s="35"/>
      <c r="I439" s="35"/>
      <c r="J439" s="35"/>
      <c r="K439" s="35"/>
    </row>
    <row r="440" spans="6:11" x14ac:dyDescent="0.2">
      <c r="F440" s="35"/>
      <c r="G440" s="35"/>
      <c r="H440" s="35"/>
      <c r="I440" s="35"/>
      <c r="J440" s="35"/>
      <c r="K440" s="35"/>
    </row>
    <row r="441" spans="6:11" x14ac:dyDescent="0.2">
      <c r="F441" s="35"/>
      <c r="G441" s="35"/>
      <c r="H441" s="35"/>
      <c r="I441" s="35"/>
      <c r="J441" s="35"/>
      <c r="K441" s="35"/>
    </row>
    <row r="442" spans="6:11" x14ac:dyDescent="0.2">
      <c r="F442" s="35"/>
      <c r="G442" s="35"/>
      <c r="H442" s="35"/>
      <c r="I442" s="35"/>
      <c r="J442" s="35"/>
      <c r="K442" s="35"/>
    </row>
    <row r="443" spans="6:11" x14ac:dyDescent="0.2">
      <c r="F443" s="35"/>
      <c r="G443" s="35"/>
      <c r="H443" s="35"/>
      <c r="I443" s="35"/>
      <c r="J443" s="35"/>
      <c r="K443" s="35"/>
    </row>
    <row r="444" spans="6:11" x14ac:dyDescent="0.2">
      <c r="F444" s="35"/>
      <c r="G444" s="35"/>
      <c r="H444" s="35"/>
      <c r="I444" s="35"/>
      <c r="J444" s="35"/>
      <c r="K444" s="35"/>
    </row>
    <row r="445" spans="6:11" x14ac:dyDescent="0.2">
      <c r="F445" s="35"/>
      <c r="G445" s="35"/>
      <c r="H445" s="35"/>
      <c r="I445" s="35"/>
      <c r="J445" s="35"/>
      <c r="K445" s="35"/>
    </row>
    <row r="446" spans="6:11" x14ac:dyDescent="0.2">
      <c r="F446" s="35"/>
      <c r="G446" s="35"/>
      <c r="H446" s="35"/>
      <c r="I446" s="35"/>
      <c r="J446" s="35"/>
      <c r="K446" s="35"/>
    </row>
    <row r="447" spans="6:11" x14ac:dyDescent="0.2">
      <c r="F447" s="35"/>
      <c r="G447" s="35"/>
      <c r="H447" s="35"/>
      <c r="I447" s="35"/>
      <c r="J447" s="35"/>
      <c r="K447" s="35"/>
    </row>
    <row r="448" spans="6:11" x14ac:dyDescent="0.2">
      <c r="F448" s="35"/>
      <c r="G448" s="35"/>
      <c r="H448" s="35"/>
      <c r="I448" s="35"/>
      <c r="J448" s="35"/>
      <c r="K448" s="35"/>
    </row>
    <row r="449" spans="6:11" x14ac:dyDescent="0.2">
      <c r="F449" s="35"/>
      <c r="G449" s="35"/>
      <c r="H449" s="35"/>
      <c r="I449" s="35"/>
      <c r="J449" s="35"/>
      <c r="K449" s="35"/>
    </row>
    <row r="450" spans="6:11" x14ac:dyDescent="0.2">
      <c r="F450" s="35"/>
      <c r="G450" s="35"/>
      <c r="H450" s="35"/>
      <c r="I450" s="35"/>
      <c r="J450" s="35"/>
      <c r="K450" s="35"/>
    </row>
    <row r="451" spans="6:11" x14ac:dyDescent="0.2">
      <c r="F451" s="35"/>
      <c r="G451" s="35"/>
      <c r="H451" s="35"/>
      <c r="I451" s="35"/>
      <c r="J451" s="35"/>
      <c r="K451" s="35"/>
    </row>
    <row r="452" spans="6:11" x14ac:dyDescent="0.2">
      <c r="F452" s="35"/>
      <c r="G452" s="35"/>
      <c r="H452" s="35"/>
      <c r="I452" s="35"/>
      <c r="J452" s="35"/>
      <c r="K452" s="35"/>
    </row>
    <row r="453" spans="6:11" x14ac:dyDescent="0.2">
      <c r="F453" s="35"/>
      <c r="G453" s="35"/>
      <c r="H453" s="35"/>
      <c r="I453" s="35"/>
      <c r="J453" s="35"/>
      <c r="K453" s="35"/>
    </row>
    <row r="454" spans="6:11" x14ac:dyDescent="0.2">
      <c r="F454" s="35"/>
      <c r="G454" s="35"/>
      <c r="H454" s="35"/>
      <c r="I454" s="35"/>
      <c r="J454" s="35"/>
      <c r="K454" s="35"/>
    </row>
    <row r="455" spans="6:11" x14ac:dyDescent="0.2">
      <c r="F455" s="35"/>
      <c r="G455" s="35"/>
      <c r="H455" s="35"/>
      <c r="I455" s="35"/>
      <c r="J455" s="35"/>
      <c r="K455" s="35"/>
    </row>
    <row r="456" spans="6:11" x14ac:dyDescent="0.2">
      <c r="F456" s="35"/>
      <c r="G456" s="35"/>
      <c r="H456" s="35"/>
      <c r="I456" s="35"/>
      <c r="J456" s="35"/>
      <c r="K456" s="35"/>
    </row>
    <row r="457" spans="6:11" x14ac:dyDescent="0.2">
      <c r="F457" s="35"/>
      <c r="G457" s="35"/>
      <c r="H457" s="35"/>
      <c r="I457" s="35"/>
      <c r="J457" s="35"/>
      <c r="K457" s="35"/>
    </row>
    <row r="458" spans="6:11" x14ac:dyDescent="0.2">
      <c r="F458" s="35"/>
      <c r="G458" s="35"/>
      <c r="H458" s="35"/>
      <c r="I458" s="35"/>
      <c r="J458" s="35"/>
      <c r="K458" s="35"/>
    </row>
    <row r="459" spans="6:11" x14ac:dyDescent="0.2">
      <c r="F459" s="35"/>
      <c r="G459" s="35"/>
      <c r="H459" s="35"/>
      <c r="I459" s="35"/>
      <c r="J459" s="35"/>
      <c r="K459" s="35"/>
    </row>
    <row r="460" spans="6:11" x14ac:dyDescent="0.2">
      <c r="F460" s="35"/>
      <c r="G460" s="35"/>
      <c r="H460" s="35"/>
      <c r="I460" s="35"/>
      <c r="J460" s="35"/>
      <c r="K460" s="35"/>
    </row>
    <row r="461" spans="6:11" x14ac:dyDescent="0.2">
      <c r="F461" s="35"/>
      <c r="G461" s="35"/>
      <c r="H461" s="35"/>
      <c r="I461" s="35"/>
      <c r="J461" s="35"/>
      <c r="K461" s="35"/>
    </row>
    <row r="462" spans="6:11" x14ac:dyDescent="0.2">
      <c r="F462" s="35"/>
      <c r="G462" s="35"/>
      <c r="H462" s="35"/>
      <c r="I462" s="35"/>
      <c r="J462" s="35"/>
      <c r="K462" s="35"/>
    </row>
    <row r="463" spans="6:11" x14ac:dyDescent="0.2">
      <c r="F463" s="35"/>
      <c r="G463" s="35"/>
      <c r="H463" s="35"/>
      <c r="I463" s="35"/>
      <c r="J463" s="35"/>
      <c r="K463" s="35"/>
    </row>
    <row r="464" spans="6:11" x14ac:dyDescent="0.2">
      <c r="F464" s="35"/>
      <c r="G464" s="35"/>
      <c r="H464" s="35"/>
      <c r="I464" s="35"/>
      <c r="J464" s="35"/>
      <c r="K464" s="35"/>
    </row>
    <row r="465" spans="6:11" x14ac:dyDescent="0.2">
      <c r="F465" s="35"/>
      <c r="G465" s="35"/>
      <c r="H465" s="35"/>
      <c r="I465" s="35"/>
      <c r="J465" s="35"/>
      <c r="K465" s="35"/>
    </row>
    <row r="466" spans="6:11" x14ac:dyDescent="0.2">
      <c r="F466" s="35"/>
      <c r="G466" s="35"/>
      <c r="H466" s="35"/>
      <c r="I466" s="35"/>
      <c r="J466" s="35"/>
      <c r="K466" s="35"/>
    </row>
    <row r="467" spans="6:11" x14ac:dyDescent="0.2">
      <c r="F467" s="35"/>
      <c r="G467" s="35"/>
      <c r="H467" s="35"/>
      <c r="I467" s="35"/>
      <c r="J467" s="35"/>
      <c r="K467" s="35"/>
    </row>
    <row r="468" spans="6:11" x14ac:dyDescent="0.2">
      <c r="F468" s="35"/>
      <c r="G468" s="35"/>
      <c r="H468" s="35"/>
      <c r="I468" s="35"/>
      <c r="J468" s="35"/>
      <c r="K468" s="35"/>
    </row>
    <row r="469" spans="6:11" x14ac:dyDescent="0.2">
      <c r="F469" s="35"/>
      <c r="G469" s="35"/>
      <c r="H469" s="35"/>
      <c r="I469" s="35"/>
      <c r="J469" s="35"/>
      <c r="K469" s="35"/>
    </row>
    <row r="470" spans="6:11" x14ac:dyDescent="0.2">
      <c r="F470" s="35"/>
      <c r="G470" s="35"/>
      <c r="H470" s="35"/>
      <c r="I470" s="35"/>
      <c r="J470" s="35"/>
      <c r="K470" s="35"/>
    </row>
    <row r="471" spans="6:11" x14ac:dyDescent="0.2">
      <c r="F471" s="35"/>
      <c r="G471" s="35"/>
      <c r="H471" s="35"/>
      <c r="I471" s="35"/>
      <c r="J471" s="35"/>
      <c r="K471" s="35"/>
    </row>
    <row r="472" spans="6:11" x14ac:dyDescent="0.2">
      <c r="F472" s="35"/>
      <c r="G472" s="35"/>
      <c r="H472" s="35"/>
      <c r="I472" s="35"/>
      <c r="J472" s="35"/>
      <c r="K472" s="35"/>
    </row>
    <row r="473" spans="6:11" x14ac:dyDescent="0.2">
      <c r="F473" s="35"/>
      <c r="G473" s="35"/>
      <c r="H473" s="35"/>
      <c r="I473" s="35"/>
      <c r="J473" s="35"/>
      <c r="K473" s="35"/>
    </row>
    <row r="474" spans="6:11" x14ac:dyDescent="0.2">
      <c r="F474" s="35"/>
      <c r="G474" s="35"/>
      <c r="H474" s="35"/>
      <c r="I474" s="35"/>
      <c r="J474" s="35"/>
      <c r="K474" s="35"/>
    </row>
    <row r="475" spans="6:11" x14ac:dyDescent="0.2">
      <c r="F475" s="35"/>
      <c r="G475" s="35"/>
      <c r="H475" s="35"/>
      <c r="I475" s="35"/>
      <c r="J475" s="35"/>
      <c r="K475" s="35"/>
    </row>
    <row r="476" spans="6:11" x14ac:dyDescent="0.2">
      <c r="F476" s="35"/>
      <c r="G476" s="35"/>
      <c r="H476" s="35"/>
      <c r="I476" s="35"/>
      <c r="J476" s="35"/>
      <c r="K476" s="35"/>
    </row>
    <row r="477" spans="6:11" x14ac:dyDescent="0.2">
      <c r="F477" s="35"/>
      <c r="G477" s="35"/>
      <c r="H477" s="35"/>
      <c r="I477" s="35"/>
      <c r="J477" s="35"/>
      <c r="K477" s="35"/>
    </row>
    <row r="478" spans="6:11" x14ac:dyDescent="0.2">
      <c r="F478" s="35"/>
      <c r="G478" s="35"/>
      <c r="H478" s="35"/>
      <c r="I478" s="35"/>
      <c r="J478" s="35"/>
      <c r="K478" s="35"/>
    </row>
    <row r="479" spans="6:11" x14ac:dyDescent="0.2">
      <c r="F479" s="35"/>
      <c r="G479" s="35"/>
      <c r="H479" s="35"/>
      <c r="I479" s="35"/>
      <c r="J479" s="35"/>
      <c r="K479" s="35"/>
    </row>
    <row r="480" spans="6:11" x14ac:dyDescent="0.2">
      <c r="F480" s="35"/>
      <c r="G480" s="35"/>
      <c r="H480" s="35"/>
      <c r="I480" s="35"/>
      <c r="J480" s="35"/>
      <c r="K480" s="35"/>
    </row>
    <row r="481" spans="6:11" x14ac:dyDescent="0.2">
      <c r="F481" s="35"/>
      <c r="G481" s="35"/>
      <c r="H481" s="35"/>
      <c r="I481" s="35"/>
      <c r="J481" s="35"/>
      <c r="K481" s="35"/>
    </row>
    <row r="482" spans="6:11" x14ac:dyDescent="0.2">
      <c r="F482" s="35"/>
      <c r="G482" s="35"/>
      <c r="H482" s="35"/>
      <c r="I482" s="35"/>
      <c r="J482" s="35"/>
      <c r="K482" s="35"/>
    </row>
    <row r="483" spans="6:11" x14ac:dyDescent="0.2">
      <c r="F483" s="35"/>
      <c r="G483" s="35"/>
      <c r="H483" s="35"/>
      <c r="I483" s="35"/>
      <c r="J483" s="35"/>
      <c r="K483" s="35"/>
    </row>
    <row r="484" spans="6:11" x14ac:dyDescent="0.2">
      <c r="F484" s="35"/>
      <c r="G484" s="35"/>
      <c r="H484" s="35"/>
      <c r="I484" s="35"/>
      <c r="J484" s="35"/>
      <c r="K484" s="35"/>
    </row>
    <row r="485" spans="6:11" x14ac:dyDescent="0.2">
      <c r="F485" s="35"/>
      <c r="G485" s="35"/>
      <c r="H485" s="35"/>
      <c r="I485" s="35"/>
      <c r="J485" s="35"/>
      <c r="K485" s="35"/>
    </row>
    <row r="486" spans="6:11" x14ac:dyDescent="0.2">
      <c r="F486" s="35"/>
      <c r="G486" s="35"/>
      <c r="H486" s="35"/>
      <c r="I486" s="35"/>
      <c r="J486" s="35"/>
      <c r="K486" s="35"/>
    </row>
    <row r="487" spans="6:11" x14ac:dyDescent="0.2">
      <c r="F487" s="35"/>
      <c r="G487" s="35"/>
      <c r="H487" s="35"/>
      <c r="I487" s="35"/>
      <c r="J487" s="35"/>
      <c r="K487" s="35"/>
    </row>
    <row r="488" spans="6:11" x14ac:dyDescent="0.2">
      <c r="F488" s="35"/>
      <c r="G488" s="35"/>
      <c r="H488" s="35"/>
      <c r="I488" s="35"/>
      <c r="J488" s="35"/>
      <c r="K488" s="35"/>
    </row>
    <row r="489" spans="6:11" x14ac:dyDescent="0.2">
      <c r="F489" s="35"/>
      <c r="G489" s="35"/>
      <c r="H489" s="35"/>
      <c r="I489" s="35"/>
      <c r="J489" s="35"/>
      <c r="K489" s="35"/>
    </row>
    <row r="490" spans="6:11" x14ac:dyDescent="0.2">
      <c r="F490" s="35"/>
      <c r="G490" s="35"/>
      <c r="H490" s="35"/>
      <c r="I490" s="35"/>
      <c r="J490" s="35"/>
      <c r="K490" s="35"/>
    </row>
    <row r="491" spans="6:11" x14ac:dyDescent="0.2">
      <c r="F491" s="35"/>
      <c r="G491" s="35"/>
      <c r="H491" s="35"/>
      <c r="I491" s="35"/>
      <c r="J491" s="35"/>
      <c r="K491" s="35"/>
    </row>
    <row r="492" spans="6:11" x14ac:dyDescent="0.2">
      <c r="F492" s="35"/>
      <c r="G492" s="35"/>
      <c r="H492" s="35"/>
      <c r="I492" s="35"/>
      <c r="J492" s="35"/>
      <c r="K492" s="35"/>
    </row>
    <row r="493" spans="6:11" x14ac:dyDescent="0.2">
      <c r="F493" s="35"/>
      <c r="G493" s="35"/>
      <c r="H493" s="35"/>
      <c r="I493" s="35"/>
      <c r="J493" s="35"/>
      <c r="K493" s="35"/>
    </row>
    <row r="494" spans="6:11" x14ac:dyDescent="0.2">
      <c r="F494" s="35"/>
      <c r="G494" s="35"/>
      <c r="H494" s="35"/>
      <c r="I494" s="35"/>
      <c r="J494" s="35"/>
      <c r="K494" s="35"/>
    </row>
    <row r="495" spans="6:11" x14ac:dyDescent="0.2">
      <c r="F495" s="35"/>
      <c r="G495" s="35"/>
      <c r="H495" s="35"/>
      <c r="I495" s="35"/>
      <c r="J495" s="35"/>
      <c r="K495" s="35"/>
    </row>
    <row r="496" spans="6:11" x14ac:dyDescent="0.2">
      <c r="F496" s="35"/>
      <c r="G496" s="35"/>
      <c r="H496" s="35"/>
      <c r="I496" s="35"/>
      <c r="J496" s="35"/>
      <c r="K496" s="35"/>
    </row>
    <row r="497" spans="6:11" x14ac:dyDescent="0.2">
      <c r="F497" s="35"/>
      <c r="G497" s="35"/>
      <c r="H497" s="35"/>
      <c r="I497" s="35"/>
      <c r="J497" s="35"/>
      <c r="K497" s="35"/>
    </row>
    <row r="498" spans="6:11" x14ac:dyDescent="0.2">
      <c r="F498" s="35"/>
      <c r="G498" s="35"/>
      <c r="H498" s="35"/>
      <c r="I498" s="35"/>
      <c r="J498" s="35"/>
      <c r="K498" s="35"/>
    </row>
    <row r="499" spans="6:11" x14ac:dyDescent="0.2">
      <c r="F499" s="35"/>
      <c r="G499" s="35"/>
      <c r="H499" s="35"/>
      <c r="I499" s="35"/>
      <c r="J499" s="35"/>
      <c r="K499" s="35"/>
    </row>
    <row r="500" spans="6:11" x14ac:dyDescent="0.2">
      <c r="F500" s="35"/>
      <c r="G500" s="35"/>
      <c r="H500" s="35"/>
      <c r="I500" s="35"/>
      <c r="J500" s="35"/>
      <c r="K500" s="35"/>
    </row>
    <row r="501" spans="6:11" x14ac:dyDescent="0.2">
      <c r="F501" s="35"/>
      <c r="G501" s="35"/>
      <c r="H501" s="35"/>
      <c r="I501" s="35"/>
      <c r="J501" s="35"/>
      <c r="K501" s="35"/>
    </row>
    <row r="502" spans="6:11" x14ac:dyDescent="0.2">
      <c r="F502" s="35"/>
      <c r="G502" s="35"/>
      <c r="H502" s="35"/>
      <c r="I502" s="35"/>
      <c r="J502" s="35"/>
      <c r="K502" s="35"/>
    </row>
    <row r="503" spans="6:11" x14ac:dyDescent="0.2">
      <c r="F503" s="35"/>
      <c r="G503" s="35"/>
      <c r="H503" s="35"/>
      <c r="I503" s="35"/>
      <c r="J503" s="35"/>
      <c r="K503" s="35"/>
    </row>
    <row r="504" spans="6:11" x14ac:dyDescent="0.2">
      <c r="F504" s="35"/>
      <c r="G504" s="35"/>
      <c r="H504" s="35"/>
      <c r="I504" s="35"/>
      <c r="J504" s="35"/>
      <c r="K504" s="35"/>
    </row>
    <row r="505" spans="6:11" x14ac:dyDescent="0.2">
      <c r="F505" s="35"/>
      <c r="G505" s="35"/>
      <c r="H505" s="35"/>
      <c r="I505" s="35"/>
      <c r="J505" s="35"/>
      <c r="K505" s="35"/>
    </row>
    <row r="506" spans="6:11" x14ac:dyDescent="0.2">
      <c r="F506" s="35"/>
      <c r="G506" s="35"/>
      <c r="H506" s="35"/>
      <c r="I506" s="35"/>
      <c r="J506" s="35"/>
      <c r="K506" s="35"/>
    </row>
    <row r="507" spans="6:11" x14ac:dyDescent="0.2">
      <c r="F507" s="35"/>
      <c r="G507" s="35"/>
      <c r="H507" s="35"/>
      <c r="I507" s="35"/>
      <c r="J507" s="35"/>
      <c r="K507" s="35"/>
    </row>
    <row r="508" spans="6:11" x14ac:dyDescent="0.2">
      <c r="F508" s="35"/>
      <c r="G508" s="35"/>
      <c r="H508" s="35"/>
      <c r="I508" s="35"/>
      <c r="J508" s="35"/>
      <c r="K508" s="35"/>
    </row>
    <row r="509" spans="6:11" x14ac:dyDescent="0.2">
      <c r="F509" s="35"/>
      <c r="G509" s="35"/>
      <c r="H509" s="35"/>
      <c r="I509" s="35"/>
      <c r="J509" s="35"/>
      <c r="K509" s="35"/>
    </row>
    <row r="510" spans="6:11" x14ac:dyDescent="0.2">
      <c r="F510" s="35"/>
      <c r="G510" s="35"/>
      <c r="H510" s="35"/>
      <c r="I510" s="35"/>
      <c r="J510" s="35"/>
      <c r="K510" s="35"/>
    </row>
    <row r="511" spans="6:11" x14ac:dyDescent="0.2">
      <c r="F511" s="35"/>
      <c r="G511" s="35"/>
      <c r="H511" s="35"/>
      <c r="I511" s="35"/>
      <c r="J511" s="35"/>
      <c r="K511" s="35"/>
    </row>
    <row r="512" spans="6:11" x14ac:dyDescent="0.2">
      <c r="F512" s="35"/>
      <c r="G512" s="35"/>
      <c r="H512" s="35"/>
      <c r="I512" s="35"/>
      <c r="J512" s="35"/>
      <c r="K512" s="35"/>
    </row>
    <row r="513" spans="6:11" x14ac:dyDescent="0.2">
      <c r="F513" s="35"/>
      <c r="G513" s="35"/>
      <c r="H513" s="35"/>
      <c r="I513" s="35"/>
      <c r="J513" s="35"/>
      <c r="K513" s="35"/>
    </row>
    <row r="514" spans="6:11" x14ac:dyDescent="0.2">
      <c r="F514" s="35"/>
      <c r="G514" s="35"/>
      <c r="H514" s="35"/>
      <c r="I514" s="35"/>
      <c r="J514" s="35"/>
      <c r="K514" s="35"/>
    </row>
    <row r="515" spans="6:11" x14ac:dyDescent="0.2">
      <c r="F515" s="35"/>
      <c r="G515" s="35"/>
      <c r="H515" s="35"/>
      <c r="I515" s="35"/>
      <c r="J515" s="35"/>
      <c r="K515" s="35"/>
    </row>
    <row r="516" spans="6:11" x14ac:dyDescent="0.2">
      <c r="F516" s="35"/>
      <c r="G516" s="35"/>
      <c r="H516" s="35"/>
      <c r="I516" s="35"/>
      <c r="J516" s="35"/>
      <c r="K516" s="35"/>
    </row>
    <row r="517" spans="6:11" x14ac:dyDescent="0.2">
      <c r="F517" s="35"/>
      <c r="G517" s="35"/>
      <c r="H517" s="35"/>
      <c r="I517" s="35"/>
      <c r="J517" s="35"/>
      <c r="K517" s="35"/>
    </row>
    <row r="518" spans="6:11" x14ac:dyDescent="0.2">
      <c r="F518" s="35"/>
      <c r="G518" s="35"/>
      <c r="H518" s="35"/>
      <c r="I518" s="35"/>
      <c r="J518" s="35"/>
      <c r="K518" s="35"/>
    </row>
    <row r="519" spans="6:11" x14ac:dyDescent="0.2">
      <c r="F519" s="35"/>
      <c r="G519" s="35"/>
      <c r="H519" s="35"/>
      <c r="I519" s="35"/>
      <c r="J519" s="35"/>
      <c r="K519" s="35"/>
    </row>
    <row r="520" spans="6:11" x14ac:dyDescent="0.2">
      <c r="F520" s="35"/>
      <c r="G520" s="35"/>
      <c r="H520" s="35"/>
      <c r="I520" s="35"/>
      <c r="J520" s="35"/>
      <c r="K520" s="35"/>
    </row>
    <row r="521" spans="6:11" x14ac:dyDescent="0.2">
      <c r="F521" s="35"/>
      <c r="G521" s="35"/>
      <c r="H521" s="35"/>
      <c r="I521" s="35"/>
      <c r="J521" s="35"/>
      <c r="K521" s="35"/>
    </row>
    <row r="522" spans="6:11" x14ac:dyDescent="0.2">
      <c r="F522" s="35"/>
      <c r="G522" s="35"/>
      <c r="H522" s="35"/>
      <c r="I522" s="35"/>
      <c r="J522" s="35"/>
      <c r="K522" s="35"/>
    </row>
    <row r="523" spans="6:11" x14ac:dyDescent="0.2">
      <c r="F523" s="35"/>
      <c r="G523" s="35"/>
      <c r="H523" s="35"/>
      <c r="I523" s="35"/>
      <c r="J523" s="35"/>
      <c r="K523" s="35"/>
    </row>
    <row r="524" spans="6:11" x14ac:dyDescent="0.2">
      <c r="F524" s="35"/>
      <c r="G524" s="35"/>
      <c r="H524" s="35"/>
      <c r="I524" s="35"/>
      <c r="J524" s="35"/>
      <c r="K524" s="35"/>
    </row>
    <row r="525" spans="6:11" x14ac:dyDescent="0.2">
      <c r="F525" s="35"/>
      <c r="G525" s="35"/>
      <c r="H525" s="35"/>
      <c r="I525" s="35"/>
      <c r="J525" s="35"/>
      <c r="K525" s="35"/>
    </row>
    <row r="526" spans="6:11" x14ac:dyDescent="0.2">
      <c r="F526" s="35"/>
      <c r="G526" s="35"/>
      <c r="H526" s="35"/>
      <c r="I526" s="35"/>
      <c r="J526" s="35"/>
      <c r="K526" s="35"/>
    </row>
    <row r="527" spans="6:11" x14ac:dyDescent="0.2">
      <c r="F527" s="35"/>
      <c r="G527" s="35"/>
      <c r="H527" s="35"/>
      <c r="I527" s="35"/>
      <c r="J527" s="35"/>
      <c r="K527" s="35"/>
    </row>
    <row r="528" spans="6:11" x14ac:dyDescent="0.2">
      <c r="F528" s="35"/>
      <c r="G528" s="35"/>
      <c r="H528" s="35"/>
      <c r="I528" s="35"/>
      <c r="J528" s="35"/>
      <c r="K528" s="35"/>
    </row>
    <row r="529" spans="6:11" x14ac:dyDescent="0.2">
      <c r="F529" s="35"/>
      <c r="G529" s="35"/>
      <c r="H529" s="35"/>
      <c r="I529" s="35"/>
      <c r="J529" s="35"/>
      <c r="K529" s="35"/>
    </row>
    <row r="530" spans="6:11" x14ac:dyDescent="0.2">
      <c r="F530" s="35"/>
      <c r="G530" s="35"/>
      <c r="H530" s="35"/>
      <c r="I530" s="35"/>
      <c r="J530" s="35"/>
      <c r="K530" s="35"/>
    </row>
    <row r="531" spans="6:11" x14ac:dyDescent="0.2">
      <c r="F531" s="35"/>
      <c r="G531" s="35"/>
      <c r="H531" s="35"/>
      <c r="I531" s="35"/>
      <c r="J531" s="35"/>
      <c r="K531" s="35"/>
    </row>
    <row r="532" spans="6:11" x14ac:dyDescent="0.2">
      <c r="F532" s="35"/>
      <c r="G532" s="35"/>
      <c r="H532" s="35"/>
      <c r="I532" s="35"/>
      <c r="J532" s="35"/>
      <c r="K532" s="35"/>
    </row>
    <row r="533" spans="6:11" x14ac:dyDescent="0.2">
      <c r="F533" s="35"/>
      <c r="G533" s="35"/>
      <c r="H533" s="35"/>
      <c r="I533" s="35"/>
      <c r="J533" s="35"/>
      <c r="K533" s="35"/>
    </row>
    <row r="534" spans="6:11" x14ac:dyDescent="0.2">
      <c r="F534" s="35"/>
      <c r="G534" s="35"/>
      <c r="H534" s="35"/>
      <c r="I534" s="35"/>
      <c r="J534" s="35"/>
      <c r="K534" s="35"/>
    </row>
    <row r="535" spans="6:11" x14ac:dyDescent="0.2">
      <c r="F535" s="35"/>
      <c r="G535" s="35"/>
      <c r="H535" s="35"/>
      <c r="I535" s="35"/>
      <c r="J535" s="35"/>
      <c r="K535" s="35"/>
    </row>
    <row r="536" spans="6:11" x14ac:dyDescent="0.2">
      <c r="F536" s="35"/>
      <c r="G536" s="35"/>
      <c r="H536" s="35"/>
      <c r="I536" s="35"/>
      <c r="J536" s="35"/>
      <c r="K536" s="35"/>
    </row>
    <row r="537" spans="6:11" x14ac:dyDescent="0.2">
      <c r="F537" s="35"/>
      <c r="G537" s="35"/>
      <c r="H537" s="35"/>
      <c r="I537" s="35"/>
      <c r="J537" s="35"/>
      <c r="K537" s="35"/>
    </row>
    <row r="538" spans="6:11" x14ac:dyDescent="0.2">
      <c r="F538" s="35"/>
      <c r="G538" s="35"/>
      <c r="H538" s="35"/>
      <c r="I538" s="35"/>
      <c r="J538" s="35"/>
      <c r="K538" s="35"/>
    </row>
    <row r="539" spans="6:11" x14ac:dyDescent="0.2">
      <c r="F539" s="35"/>
      <c r="G539" s="35"/>
      <c r="H539" s="35"/>
      <c r="I539" s="35"/>
      <c r="J539" s="35"/>
      <c r="K539" s="35"/>
    </row>
    <row r="540" spans="6:11" x14ac:dyDescent="0.2">
      <c r="F540" s="35"/>
      <c r="G540" s="35"/>
      <c r="H540" s="35"/>
      <c r="I540" s="35"/>
      <c r="J540" s="35"/>
      <c r="K540" s="35"/>
    </row>
    <row r="541" spans="6:11" x14ac:dyDescent="0.2">
      <c r="F541" s="35"/>
      <c r="G541" s="35"/>
      <c r="H541" s="35"/>
      <c r="I541" s="35"/>
      <c r="J541" s="35"/>
      <c r="K541" s="35"/>
    </row>
    <row r="542" spans="6:11" x14ac:dyDescent="0.2">
      <c r="F542" s="35"/>
      <c r="G542" s="35"/>
      <c r="H542" s="35"/>
      <c r="I542" s="35"/>
      <c r="J542" s="35"/>
      <c r="K542" s="35"/>
    </row>
    <row r="543" spans="6:11" x14ac:dyDescent="0.2">
      <c r="F543" s="35"/>
      <c r="G543" s="35"/>
      <c r="H543" s="35"/>
      <c r="I543" s="35"/>
      <c r="J543" s="35"/>
      <c r="K543" s="35"/>
    </row>
    <row r="544" spans="6:11" x14ac:dyDescent="0.2">
      <c r="F544" s="35"/>
      <c r="G544" s="35"/>
      <c r="H544" s="35"/>
      <c r="I544" s="35"/>
      <c r="J544" s="35"/>
      <c r="K544" s="35"/>
    </row>
    <row r="545" spans="6:11" x14ac:dyDescent="0.2">
      <c r="F545" s="35"/>
      <c r="G545" s="35"/>
      <c r="H545" s="35"/>
      <c r="I545" s="35"/>
      <c r="J545" s="35"/>
      <c r="K545" s="35"/>
    </row>
    <row r="546" spans="6:11" x14ac:dyDescent="0.2">
      <c r="F546" s="35"/>
      <c r="G546" s="35"/>
      <c r="H546" s="35"/>
      <c r="I546" s="35"/>
      <c r="J546" s="35"/>
      <c r="K546" s="35"/>
    </row>
    <row r="547" spans="6:11" x14ac:dyDescent="0.2">
      <c r="F547" s="35"/>
      <c r="G547" s="35"/>
      <c r="H547" s="35"/>
      <c r="I547" s="35"/>
      <c r="J547" s="35"/>
      <c r="K547" s="35"/>
    </row>
    <row r="548" spans="6:11" x14ac:dyDescent="0.2">
      <c r="F548" s="35"/>
      <c r="G548" s="35"/>
      <c r="H548" s="35"/>
      <c r="I548" s="35"/>
      <c r="J548" s="35"/>
      <c r="K548" s="35"/>
    </row>
    <row r="549" spans="6:11" x14ac:dyDescent="0.2">
      <c r="F549" s="35"/>
      <c r="G549" s="35"/>
      <c r="H549" s="35"/>
      <c r="I549" s="35"/>
      <c r="J549" s="35"/>
      <c r="K549" s="35"/>
    </row>
    <row r="550" spans="6:11" x14ac:dyDescent="0.2">
      <c r="F550" s="35"/>
      <c r="G550" s="35"/>
      <c r="H550" s="35"/>
      <c r="I550" s="35"/>
      <c r="J550" s="35"/>
      <c r="K550" s="35"/>
    </row>
    <row r="551" spans="6:11" x14ac:dyDescent="0.2">
      <c r="F551" s="35"/>
      <c r="G551" s="35"/>
      <c r="H551" s="35"/>
      <c r="I551" s="35"/>
      <c r="J551" s="35"/>
      <c r="K551" s="35"/>
    </row>
    <row r="552" spans="6:11" x14ac:dyDescent="0.2">
      <c r="F552" s="35"/>
      <c r="G552" s="35"/>
      <c r="H552" s="35"/>
      <c r="I552" s="35"/>
      <c r="J552" s="35"/>
      <c r="K552" s="35"/>
    </row>
    <row r="553" spans="6:11" x14ac:dyDescent="0.2">
      <c r="F553" s="35"/>
      <c r="G553" s="35"/>
      <c r="H553" s="35"/>
      <c r="I553" s="35"/>
      <c r="J553" s="35"/>
      <c r="K553" s="35"/>
    </row>
    <row r="554" spans="6:11" x14ac:dyDescent="0.2">
      <c r="F554" s="35"/>
      <c r="G554" s="35"/>
      <c r="H554" s="35"/>
      <c r="I554" s="35"/>
      <c r="J554" s="35"/>
      <c r="K554" s="35"/>
    </row>
    <row r="555" spans="6:11" x14ac:dyDescent="0.2">
      <c r="F555" s="35"/>
      <c r="G555" s="35"/>
      <c r="H555" s="35"/>
      <c r="I555" s="35"/>
      <c r="J555" s="35"/>
      <c r="K555" s="35"/>
    </row>
    <row r="556" spans="6:11" x14ac:dyDescent="0.2">
      <c r="F556" s="35"/>
      <c r="G556" s="35"/>
      <c r="H556" s="35"/>
      <c r="I556" s="35"/>
      <c r="J556" s="35"/>
      <c r="K556" s="35"/>
    </row>
    <row r="557" spans="6:11" x14ac:dyDescent="0.2">
      <c r="F557" s="35"/>
      <c r="G557" s="35"/>
      <c r="H557" s="35"/>
      <c r="I557" s="35"/>
      <c r="J557" s="35"/>
      <c r="K557" s="35"/>
    </row>
    <row r="558" spans="6:11" x14ac:dyDescent="0.2">
      <c r="F558" s="35"/>
      <c r="G558" s="35"/>
      <c r="H558" s="35"/>
      <c r="I558" s="35"/>
      <c r="J558" s="35"/>
      <c r="K558" s="35"/>
    </row>
    <row r="559" spans="6:11" x14ac:dyDescent="0.2">
      <c r="F559" s="35"/>
      <c r="G559" s="35"/>
      <c r="H559" s="35"/>
      <c r="I559" s="35"/>
      <c r="J559" s="35"/>
      <c r="K559" s="35"/>
    </row>
    <row r="560" spans="6:11" x14ac:dyDescent="0.2">
      <c r="F560" s="35"/>
      <c r="G560" s="35"/>
      <c r="H560" s="35"/>
      <c r="I560" s="35"/>
      <c r="J560" s="35"/>
      <c r="K560" s="35"/>
    </row>
    <row r="561" spans="6:11" x14ac:dyDescent="0.2">
      <c r="F561" s="35"/>
      <c r="G561" s="35"/>
      <c r="H561" s="35"/>
      <c r="I561" s="35"/>
      <c r="J561" s="35"/>
      <c r="K561" s="35"/>
    </row>
    <row r="562" spans="6:11" x14ac:dyDescent="0.2">
      <c r="F562" s="35"/>
      <c r="G562" s="35"/>
      <c r="H562" s="35"/>
      <c r="I562" s="35"/>
      <c r="J562" s="35"/>
      <c r="K562" s="35"/>
    </row>
    <row r="563" spans="6:11" x14ac:dyDescent="0.2">
      <c r="F563" s="35"/>
      <c r="G563" s="35"/>
      <c r="H563" s="35"/>
      <c r="I563" s="35"/>
      <c r="J563" s="35"/>
      <c r="K563" s="35"/>
    </row>
    <row r="564" spans="6:11" x14ac:dyDescent="0.2">
      <c r="F564" s="35"/>
      <c r="G564" s="35"/>
      <c r="H564" s="35"/>
      <c r="I564" s="35"/>
      <c r="J564" s="35"/>
      <c r="K564" s="35"/>
    </row>
    <row r="565" spans="6:11" x14ac:dyDescent="0.2">
      <c r="F565" s="35"/>
      <c r="G565" s="35"/>
      <c r="H565" s="35"/>
      <c r="I565" s="35"/>
      <c r="J565" s="35"/>
      <c r="K565" s="35"/>
    </row>
    <row r="566" spans="6:11" x14ac:dyDescent="0.2">
      <c r="F566" s="35"/>
      <c r="G566" s="35"/>
      <c r="H566" s="35"/>
      <c r="I566" s="35"/>
      <c r="J566" s="35"/>
      <c r="K566" s="35"/>
    </row>
    <row r="567" spans="6:11" x14ac:dyDescent="0.2">
      <c r="F567" s="35"/>
      <c r="G567" s="35"/>
      <c r="H567" s="35"/>
      <c r="I567" s="35"/>
      <c r="J567" s="35"/>
      <c r="K567" s="35"/>
    </row>
    <row r="568" spans="6:11" x14ac:dyDescent="0.2">
      <c r="F568" s="35"/>
      <c r="G568" s="35"/>
      <c r="H568" s="35"/>
      <c r="I568" s="35"/>
      <c r="J568" s="35"/>
      <c r="K568" s="35"/>
    </row>
    <row r="569" spans="6:11" x14ac:dyDescent="0.2">
      <c r="F569" s="35"/>
      <c r="G569" s="35"/>
      <c r="H569" s="35"/>
      <c r="I569" s="35"/>
      <c r="J569" s="35"/>
      <c r="K569" s="35"/>
    </row>
    <row r="570" spans="6:11" x14ac:dyDescent="0.2">
      <c r="F570" s="35"/>
      <c r="G570" s="35"/>
      <c r="H570" s="35"/>
      <c r="I570" s="35"/>
      <c r="J570" s="35"/>
      <c r="K570" s="35"/>
    </row>
    <row r="571" spans="6:11" x14ac:dyDescent="0.2">
      <c r="F571" s="35"/>
      <c r="G571" s="35"/>
      <c r="H571" s="35"/>
      <c r="I571" s="35"/>
      <c r="J571" s="35"/>
      <c r="K571" s="35"/>
    </row>
    <row r="572" spans="6:11" x14ac:dyDescent="0.2">
      <c r="F572" s="35"/>
      <c r="G572" s="35"/>
      <c r="H572" s="35"/>
      <c r="I572" s="35"/>
      <c r="J572" s="35"/>
      <c r="K572" s="35"/>
    </row>
    <row r="573" spans="6:11" x14ac:dyDescent="0.2">
      <c r="F573" s="35"/>
      <c r="G573" s="35"/>
      <c r="H573" s="35"/>
      <c r="I573" s="35"/>
      <c r="J573" s="35"/>
      <c r="K573" s="35"/>
    </row>
    <row r="574" spans="6:11" x14ac:dyDescent="0.2">
      <c r="F574" s="35"/>
      <c r="G574" s="35"/>
      <c r="H574" s="35"/>
      <c r="I574" s="35"/>
      <c r="J574" s="35"/>
      <c r="K574" s="35"/>
    </row>
    <row r="575" spans="6:11" x14ac:dyDescent="0.2">
      <c r="F575" s="35"/>
      <c r="G575" s="35"/>
      <c r="H575" s="35"/>
      <c r="I575" s="35"/>
      <c r="J575" s="35"/>
      <c r="K575" s="35"/>
    </row>
    <row r="576" spans="6:11" x14ac:dyDescent="0.2">
      <c r="F576" s="35"/>
      <c r="G576" s="35"/>
      <c r="H576" s="35"/>
      <c r="I576" s="35"/>
      <c r="J576" s="35"/>
      <c r="K576" s="35"/>
    </row>
    <row r="577" spans="6:11" x14ac:dyDescent="0.2">
      <c r="F577" s="35"/>
      <c r="G577" s="35"/>
      <c r="H577" s="35"/>
      <c r="I577" s="35"/>
      <c r="J577" s="35"/>
      <c r="K577" s="35"/>
    </row>
    <row r="578" spans="6:11" x14ac:dyDescent="0.2">
      <c r="F578" s="35"/>
      <c r="G578" s="35"/>
      <c r="H578" s="35"/>
      <c r="I578" s="35"/>
      <c r="J578" s="35"/>
      <c r="K578" s="35"/>
    </row>
    <row r="579" spans="6:11" x14ac:dyDescent="0.2">
      <c r="F579" s="35"/>
      <c r="G579" s="35"/>
      <c r="H579" s="35"/>
      <c r="I579" s="35"/>
      <c r="J579" s="35"/>
      <c r="K579" s="35"/>
    </row>
    <row r="580" spans="6:11" x14ac:dyDescent="0.2">
      <c r="F580" s="35"/>
      <c r="G580" s="35"/>
      <c r="H580" s="35"/>
      <c r="I580" s="35"/>
      <c r="J580" s="35"/>
      <c r="K580" s="35"/>
    </row>
    <row r="581" spans="6:11" x14ac:dyDescent="0.2">
      <c r="F581" s="35"/>
      <c r="G581" s="35"/>
      <c r="H581" s="35"/>
      <c r="I581" s="35"/>
      <c r="J581" s="35"/>
      <c r="K581" s="35"/>
    </row>
    <row r="582" spans="6:11" x14ac:dyDescent="0.2">
      <c r="F582" s="35"/>
      <c r="G582" s="35"/>
      <c r="H582" s="35"/>
      <c r="I582" s="35"/>
      <c r="J582" s="35"/>
      <c r="K582" s="35"/>
    </row>
    <row r="583" spans="6:11" x14ac:dyDescent="0.2">
      <c r="F583" s="35"/>
      <c r="G583" s="35"/>
      <c r="H583" s="35"/>
      <c r="I583" s="35"/>
      <c r="J583" s="35"/>
      <c r="K583" s="35"/>
    </row>
    <row r="584" spans="6:11" x14ac:dyDescent="0.2">
      <c r="F584" s="35"/>
      <c r="G584" s="35"/>
      <c r="H584" s="35"/>
      <c r="I584" s="35"/>
      <c r="J584" s="35"/>
      <c r="K584" s="35"/>
    </row>
    <row r="585" spans="6:11" x14ac:dyDescent="0.2">
      <c r="F585" s="35"/>
      <c r="G585" s="35"/>
      <c r="H585" s="35"/>
      <c r="I585" s="35"/>
      <c r="J585" s="35"/>
      <c r="K585" s="35"/>
    </row>
    <row r="586" spans="6:11" x14ac:dyDescent="0.2">
      <c r="F586" s="35"/>
      <c r="G586" s="35"/>
      <c r="H586" s="35"/>
      <c r="I586" s="35"/>
      <c r="J586" s="35"/>
      <c r="K586" s="35"/>
    </row>
    <row r="587" spans="6:11" x14ac:dyDescent="0.2">
      <c r="F587" s="35"/>
      <c r="G587" s="35"/>
      <c r="H587" s="35"/>
      <c r="I587" s="35"/>
      <c r="J587" s="35"/>
      <c r="K587" s="35"/>
    </row>
    <row r="588" spans="6:11" x14ac:dyDescent="0.2">
      <c r="F588" s="35"/>
      <c r="G588" s="35"/>
      <c r="H588" s="35"/>
      <c r="I588" s="35"/>
      <c r="J588" s="35"/>
      <c r="K588" s="35"/>
    </row>
  </sheetData>
  <customSheetViews>
    <customSheetView guid="{4AC0B1B2-829D-11D5-A898-00D0591129E6}" scale="60" showPageBreaks="1" fitToPage="1" printArea="1" hiddenRows="1" view="pageBreakPreview" showRuler="0">
      <pane xSplit="2" ySplit="11" topLeftCell="C12" activePane="bottomRight" state="frozen"/>
      <selection pane="bottomRight" activeCell="A5" sqref="A5"/>
      <rowBreaks count="2" manualBreakCount="2">
        <brk id="59" max="16383" man="1"/>
        <brk id="101" max="20" man="1"/>
      </rowBreaks>
      <pageMargins left="0.75" right="0.75" top="0.69" bottom="1" header="0.5" footer="0.5"/>
      <pageSetup scale="40" orientation="landscape" r:id="rId1"/>
      <headerFooter alignWithMargins="0"/>
    </customSheetView>
  </customSheetViews>
  <mergeCells count="15">
    <mergeCell ref="M5:N6"/>
    <mergeCell ref="H5:H6"/>
    <mergeCell ref="I5:I6"/>
    <mergeCell ref="J5:J6"/>
    <mergeCell ref="K5:K6"/>
    <mergeCell ref="O5:P6"/>
    <mergeCell ref="Q5:R6"/>
    <mergeCell ref="A1:R1"/>
    <mergeCell ref="A2:R2"/>
    <mergeCell ref="B5:B6"/>
    <mergeCell ref="C5:C6"/>
    <mergeCell ref="D5:D6"/>
    <mergeCell ref="E5:E6"/>
    <mergeCell ref="F5:F6"/>
    <mergeCell ref="G5:G6"/>
  </mergeCells>
  <phoneticPr fontId="0" type="noConversion"/>
  <pageMargins left="0.75" right="0.75" top="0.69" bottom="1" header="0.5" footer="0.5"/>
  <pageSetup scale="40" orientation="landscape" r:id="rId2"/>
  <headerFooter alignWithMargins="0"/>
  <rowBreaks count="2" manualBreakCount="2">
    <brk id="50" max="16383" man="1"/>
    <brk id="92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Deal List</vt:lpstr>
      <vt:lpstr>Orig</vt:lpstr>
      <vt:lpstr>Mgmt</vt:lpstr>
      <vt:lpstr>Master Index</vt:lpstr>
      <vt:lpstr>Phase by Phase Status</vt:lpstr>
      <vt:lpstr>'Deal List'!Print_Area</vt:lpstr>
      <vt:lpstr>Mgmt!Print_Area</vt:lpstr>
      <vt:lpstr>Orig!Print_Area</vt:lpstr>
      <vt:lpstr>'Phase by Phase Status'!Print_Area</vt:lpstr>
      <vt:lpstr>'Deal List'!Print_Titles</vt:lpstr>
      <vt:lpstr>'Master Index'!Print_Titles</vt:lpstr>
      <vt:lpstr>Mgmt!Print_Titles</vt:lpstr>
      <vt:lpstr>Orig!Print_Titles</vt:lpstr>
      <vt:lpstr>'Phase by Phase Status'!Print_Titles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kharris2</dc:creator>
  <cp:lastModifiedBy>Felienne</cp:lastModifiedBy>
  <cp:lastPrinted>2001-08-24T16:18:12Z</cp:lastPrinted>
  <dcterms:created xsi:type="dcterms:W3CDTF">2001-06-19T15:39:00Z</dcterms:created>
  <dcterms:modified xsi:type="dcterms:W3CDTF">2014-09-03T12:54:41Z</dcterms:modified>
</cp:coreProperties>
</file>