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9420" windowHeight="4245"/>
  </bookViews>
  <sheets>
    <sheet name="All Pipes" sheetId="4" r:id="rId1"/>
    <sheet name="Commercial Net Contribution-FGT" sheetId="1" r:id="rId2"/>
    <sheet name="Commercial Net Contribution-NNG" sheetId="2" r:id="rId3"/>
    <sheet name="Commercial Net Contribution-TW" sheetId="3" r:id="rId4"/>
  </sheets>
  <definedNames>
    <definedName name="_xlnm.Print_Area" localSheetId="0">'All Pipes'!$A$1:$P$17</definedName>
    <definedName name="_xlnm.Print_Area" localSheetId="1">'Commercial Net Contribution-FGT'!$A$1:$P$30</definedName>
    <definedName name="_xlnm.Print_Area" localSheetId="2">'Commercial Net Contribution-NNG'!$A$1:$P$17</definedName>
    <definedName name="_xlnm.Print_Area" localSheetId="3">'Commercial Net Contribution-TW'!$A$1:$P$27</definedName>
  </definedNames>
  <calcPr calcId="152511" iterate="1"/>
</workbook>
</file>

<file path=xl/calcChain.xml><?xml version="1.0" encoding="utf-8"?>
<calcChain xmlns="http://schemas.openxmlformats.org/spreadsheetml/2006/main">
  <c r="G6" i="4" l="1"/>
  <c r="B8" i="4"/>
  <c r="C8" i="4"/>
  <c r="D8" i="4"/>
  <c r="E8" i="4"/>
  <c r="N8" i="4" s="1"/>
  <c r="F8" i="4"/>
  <c r="G8" i="4"/>
  <c r="H8" i="4"/>
  <c r="I8" i="4"/>
  <c r="O8" i="4" s="1"/>
  <c r="J8" i="4"/>
  <c r="K8" i="4"/>
  <c r="L8" i="4"/>
  <c r="M8" i="4"/>
  <c r="P8" i="4"/>
  <c r="A15" i="4"/>
  <c r="F3" i="1"/>
  <c r="N6" i="1"/>
  <c r="N16" i="1" s="1"/>
  <c r="O6" i="1"/>
  <c r="P6" i="1"/>
  <c r="P16" i="1" s="1"/>
  <c r="N7" i="1"/>
  <c r="O7" i="1"/>
  <c r="O16" i="1" s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B16" i="1"/>
  <c r="B6" i="4" s="1"/>
  <c r="C16" i="1"/>
  <c r="C6" i="4" s="1"/>
  <c r="D16" i="1"/>
  <c r="D6" i="4" s="1"/>
  <c r="E16" i="1"/>
  <c r="F16" i="1"/>
  <c r="F25" i="1" s="1"/>
  <c r="G16" i="1"/>
  <c r="H16" i="1"/>
  <c r="I16" i="1"/>
  <c r="I6" i="4" s="1"/>
  <c r="J16" i="1"/>
  <c r="J6" i="4" s="1"/>
  <c r="K16" i="1"/>
  <c r="K6" i="4" s="1"/>
  <c r="L16" i="1"/>
  <c r="L6" i="4" s="1"/>
  <c r="L12" i="4" s="1"/>
  <c r="M16" i="1"/>
  <c r="N18" i="1"/>
  <c r="O18" i="1"/>
  <c r="P18" i="1"/>
  <c r="E21" i="1"/>
  <c r="E23" i="1" s="1"/>
  <c r="H21" i="1"/>
  <c r="O21" i="1"/>
  <c r="P21" i="1"/>
  <c r="N22" i="1"/>
  <c r="O22" i="1"/>
  <c r="O23" i="1" s="1"/>
  <c r="P22" i="1"/>
  <c r="P23" i="1" s="1"/>
  <c r="B23" i="1"/>
  <c r="B25" i="1" s="1"/>
  <c r="C23" i="1"/>
  <c r="C10" i="4" s="1"/>
  <c r="D23" i="1"/>
  <c r="D10" i="4" s="1"/>
  <c r="F23" i="1"/>
  <c r="F10" i="4" s="1"/>
  <c r="G23" i="1"/>
  <c r="G25" i="1" s="1"/>
  <c r="H23" i="1"/>
  <c r="H25" i="1" s="1"/>
  <c r="I23" i="1"/>
  <c r="I25" i="1" s="1"/>
  <c r="J23" i="1"/>
  <c r="J25" i="1" s="1"/>
  <c r="K23" i="1"/>
  <c r="K10" i="4" s="1"/>
  <c r="L23" i="1"/>
  <c r="L10" i="4" s="1"/>
  <c r="M23" i="1"/>
  <c r="M10" i="4" s="1"/>
  <c r="C25" i="1"/>
  <c r="K25" i="1"/>
  <c r="M25" i="1"/>
  <c r="A28" i="1"/>
  <c r="N6" i="2"/>
  <c r="N12" i="2" s="1"/>
  <c r="O6" i="2"/>
  <c r="O12" i="2" s="1"/>
  <c r="P6" i="2"/>
  <c r="N8" i="2"/>
  <c r="O8" i="2"/>
  <c r="P8" i="2"/>
  <c r="N10" i="2"/>
  <c r="O10" i="2"/>
  <c r="P10" i="2"/>
  <c r="P12" i="2" s="1"/>
  <c r="B12" i="2"/>
  <c r="C12" i="2"/>
  <c r="D12" i="2"/>
  <c r="E12" i="2"/>
  <c r="F12" i="2"/>
  <c r="G12" i="2"/>
  <c r="H12" i="2"/>
  <c r="I12" i="2"/>
  <c r="J12" i="2"/>
  <c r="K12" i="2"/>
  <c r="L12" i="2"/>
  <c r="M12" i="2"/>
  <c r="A15" i="2"/>
  <c r="N6" i="3"/>
  <c r="O6" i="3"/>
  <c r="P6" i="3"/>
  <c r="N7" i="3"/>
  <c r="O7" i="3"/>
  <c r="O13" i="3" s="1"/>
  <c r="P7" i="3"/>
  <c r="N8" i="3"/>
  <c r="O8" i="3"/>
  <c r="P8" i="3"/>
  <c r="N9" i="3"/>
  <c r="O9" i="3"/>
  <c r="P9" i="3"/>
  <c r="N10" i="3"/>
  <c r="O10" i="3"/>
  <c r="P10" i="3"/>
  <c r="N11" i="3"/>
  <c r="O11" i="3"/>
  <c r="P11" i="3"/>
  <c r="O12" i="3"/>
  <c r="P12" i="3"/>
  <c r="B13" i="3"/>
  <c r="C13" i="3"/>
  <c r="D13" i="3"/>
  <c r="E13" i="3"/>
  <c r="E6" i="4" s="1"/>
  <c r="F13" i="3"/>
  <c r="F6" i="4" s="1"/>
  <c r="F12" i="4" s="1"/>
  <c r="G13" i="3"/>
  <c r="H13" i="3"/>
  <c r="I13" i="3"/>
  <c r="J13" i="3"/>
  <c r="K13" i="3"/>
  <c r="L13" i="3"/>
  <c r="M13" i="3"/>
  <c r="M6" i="4" s="1"/>
  <c r="M12" i="4" s="1"/>
  <c r="N13" i="3"/>
  <c r="P13" i="3"/>
  <c r="N15" i="3"/>
  <c r="O15" i="3"/>
  <c r="P15" i="3"/>
  <c r="E18" i="3"/>
  <c r="E20" i="3" s="1"/>
  <c r="E22" i="3" s="1"/>
  <c r="H18" i="3"/>
  <c r="H20" i="3" s="1"/>
  <c r="N18" i="3"/>
  <c r="O18" i="3"/>
  <c r="O20" i="3" s="1"/>
  <c r="P18" i="3"/>
  <c r="P20" i="3" s="1"/>
  <c r="N19" i="3"/>
  <c r="O19" i="3"/>
  <c r="P19" i="3"/>
  <c r="B20" i="3"/>
  <c r="B22" i="3" s="1"/>
  <c r="C20" i="3"/>
  <c r="C22" i="3" s="1"/>
  <c r="D20" i="3"/>
  <c r="D22" i="3" s="1"/>
  <c r="P22" i="3" s="1"/>
  <c r="F20" i="3"/>
  <c r="G20" i="3"/>
  <c r="I20" i="3"/>
  <c r="I22" i="3" s="1"/>
  <c r="J20" i="3"/>
  <c r="J22" i="3" s="1"/>
  <c r="K20" i="3"/>
  <c r="K22" i="3" s="1"/>
  <c r="L20" i="3"/>
  <c r="L22" i="3" s="1"/>
  <c r="M20" i="3"/>
  <c r="N20" i="3"/>
  <c r="G22" i="3"/>
  <c r="M22" i="3"/>
  <c r="A25" i="3"/>
  <c r="P6" i="4" l="1"/>
  <c r="D12" i="4"/>
  <c r="K12" i="4"/>
  <c r="O6" i="4"/>
  <c r="C12" i="4"/>
  <c r="E12" i="4"/>
  <c r="N22" i="3"/>
  <c r="O10" i="4"/>
  <c r="E10" i="4"/>
  <c r="E25" i="1"/>
  <c r="N25" i="1" s="1"/>
  <c r="I12" i="4"/>
  <c r="H22" i="3"/>
  <c r="N21" i="1"/>
  <c r="N23" i="1" s="1"/>
  <c r="F22" i="3"/>
  <c r="O22" i="3" s="1"/>
  <c r="L25" i="1"/>
  <c r="O25" i="1" s="1"/>
  <c r="D25" i="1"/>
  <c r="P25" i="1" s="1"/>
  <c r="H6" i="4"/>
  <c r="H10" i="4"/>
  <c r="G10" i="4"/>
  <c r="G12" i="4" s="1"/>
  <c r="J10" i="4"/>
  <c r="J12" i="4" s="1"/>
  <c r="B10" i="4"/>
  <c r="I10" i="4"/>
  <c r="H12" i="4" l="1"/>
  <c r="P12" i="4"/>
  <c r="O12" i="4"/>
  <c r="N6" i="4"/>
  <c r="N10" i="4"/>
  <c r="B12" i="4"/>
  <c r="P10" i="4"/>
  <c r="N12" i="4" l="1"/>
</calcChain>
</file>

<file path=xl/sharedStrings.xml><?xml version="1.0" encoding="utf-8"?>
<sst xmlns="http://schemas.openxmlformats.org/spreadsheetml/2006/main" count="127" uniqueCount="44">
  <si>
    <t>First Quarter</t>
  </si>
  <si>
    <t>Second Quarter</t>
  </si>
  <si>
    <t>Third Quarter</t>
  </si>
  <si>
    <t>Fourth Quarter</t>
  </si>
  <si>
    <t>TOTAL</t>
  </si>
  <si>
    <t>Plan</t>
  </si>
  <si>
    <t>Expenses</t>
  </si>
  <si>
    <t xml:space="preserve">   Total Net Margins</t>
  </si>
  <si>
    <t xml:space="preserve">   Total Non-Recurring</t>
  </si>
  <si>
    <t xml:space="preserve">   TOTAL NET CONTRIB</t>
  </si>
  <si>
    <t>Net Margins:</t>
  </si>
  <si>
    <t>Non-Recurring:</t>
  </si>
  <si>
    <t>STRETCH</t>
  </si>
  <si>
    <t>Asset Sales</t>
  </si>
  <si>
    <t>Other</t>
  </si>
  <si>
    <t xml:space="preserve">Demand FTS-1 </t>
  </si>
  <si>
    <t>Commodity FTS-1</t>
  </si>
  <si>
    <t>Demand FTS-2 &amp; STF</t>
  </si>
  <si>
    <t>Commodity FTS-2 &amp; STF</t>
  </si>
  <si>
    <t>Demand FTS-2 Phase 4</t>
  </si>
  <si>
    <t>Commodity FTS-2 Phase 4</t>
  </si>
  <si>
    <t>Other - IT, SFTS,PNR,Western</t>
  </si>
  <si>
    <t>PPA's</t>
  </si>
  <si>
    <t>TC &amp; S</t>
  </si>
  <si>
    <t xml:space="preserve">Revised 6/14/01 </t>
  </si>
  <si>
    <t>D.Jones (Ext. 35787)</t>
  </si>
  <si>
    <t>Net Margin</t>
  </si>
  <si>
    <t>Non-Recurring</t>
  </si>
  <si>
    <t xml:space="preserve">   TOTAL NNG NET CONTRIB</t>
  </si>
  <si>
    <t>Transwestern</t>
  </si>
  <si>
    <t>Demand &amp; Commodity Margins</t>
  </si>
  <si>
    <t>Fuel</t>
  </si>
  <si>
    <t>Reserve</t>
  </si>
  <si>
    <t>Target Adjustments</t>
  </si>
  <si>
    <t>Other Revenue</t>
  </si>
  <si>
    <t>Quarter Adjustment</t>
  </si>
  <si>
    <t xml:space="preserve"> </t>
  </si>
  <si>
    <t>System Balancing Entries</t>
  </si>
  <si>
    <t xml:space="preserve">Revised </t>
  </si>
  <si>
    <t>2nd CE</t>
  </si>
  <si>
    <t>Baker (Ext. 33138)</t>
  </si>
  <si>
    <t>3rd CE</t>
  </si>
  <si>
    <t>3rd Ce</t>
  </si>
  <si>
    <t xml:space="preserve">   TOTAL ALL PIPES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</si>
</sst>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_(* #,##0.0_);_(* \(#,##0.0\);_(* &quot;-&quot;?_);_(@_)"/>
  </numFmts>
  <fonts count="7" x14ac:knownFonts="1">
    <font>
      <sz val="10"/>
      <name val="Arial"/>
    </font>
    <font>
      <sz val="10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7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38" fontId="1" fillId="0" borderId="0" xfId="0" applyNumberFormat="1" applyFont="1"/>
    <xf numFmtId="40" fontId="1" fillId="0" borderId="0" xfId="0" applyNumberFormat="1" applyFont="1" applyAlignment="1">
      <alignment horizontal="right"/>
    </xf>
    <xf numFmtId="38" fontId="1" fillId="0" borderId="0" xfId="0" applyNumberFormat="1" applyFont="1" applyAlignment="1">
      <alignment horizontal="right"/>
    </xf>
    <xf numFmtId="168" fontId="1" fillId="0" borderId="0" xfId="0" applyNumberFormat="1" applyFont="1" applyAlignment="1">
      <alignment horizontal="right"/>
    </xf>
    <xf numFmtId="38" fontId="3" fillId="0" borderId="0" xfId="0" applyNumberFormat="1" applyFont="1"/>
    <xf numFmtId="168" fontId="3" fillId="0" borderId="0" xfId="0" applyNumberFormat="1" applyFont="1" applyAlignment="1">
      <alignment horizontal="right"/>
    </xf>
    <xf numFmtId="40" fontId="3" fillId="0" borderId="0" xfId="0" applyNumberFormat="1" applyFont="1" applyAlignment="1">
      <alignment horizontal="right"/>
    </xf>
    <xf numFmtId="38" fontId="3" fillId="0" borderId="0" xfId="0" applyNumberFormat="1" applyFont="1" applyAlignment="1">
      <alignment horizontal="right"/>
    </xf>
    <xf numFmtId="40" fontId="4" fillId="0" borderId="0" xfId="0" applyNumberFormat="1" applyFont="1" applyAlignment="1">
      <alignment horizontal="right"/>
    </xf>
    <xf numFmtId="38" fontId="4" fillId="0" borderId="0" xfId="0" applyNumberFormat="1" applyFont="1" applyAlignment="1">
      <alignment horizontal="right"/>
    </xf>
    <xf numFmtId="40" fontId="1" fillId="0" borderId="0" xfId="0" applyNumberFormat="1" applyFont="1" applyAlignment="1">
      <alignment horizontal="left"/>
    </xf>
    <xf numFmtId="40" fontId="3" fillId="0" borderId="1" xfId="0" applyNumberFormat="1" applyFont="1" applyBorder="1" applyAlignment="1">
      <alignment horizontal="centerContinuous"/>
    </xf>
    <xf numFmtId="40" fontId="3" fillId="0" borderId="2" xfId="0" applyNumberFormat="1" applyFont="1" applyBorder="1" applyAlignment="1">
      <alignment horizontal="centerContinuous"/>
    </xf>
    <xf numFmtId="40" fontId="3" fillId="0" borderId="3" xfId="0" applyNumberFormat="1" applyFont="1" applyBorder="1" applyAlignment="1">
      <alignment horizontal="centerContinuous"/>
    </xf>
    <xf numFmtId="168" fontId="1" fillId="0" borderId="4" xfId="0" applyNumberFormat="1" applyFont="1" applyBorder="1" applyAlignment="1">
      <alignment horizontal="right"/>
    </xf>
    <xf numFmtId="168" fontId="1" fillId="0" borderId="0" xfId="0" applyNumberFormat="1" applyFont="1" applyBorder="1" applyAlignment="1">
      <alignment horizontal="right"/>
    </xf>
    <xf numFmtId="168" fontId="1" fillId="0" borderId="5" xfId="0" applyNumberFormat="1" applyFont="1" applyBorder="1" applyAlignment="1">
      <alignment horizontal="right"/>
    </xf>
    <xf numFmtId="168" fontId="2" fillId="0" borderId="4" xfId="0" applyNumberFormat="1" applyFont="1" applyBorder="1" applyAlignment="1">
      <alignment horizontal="right"/>
    </xf>
    <xf numFmtId="168" fontId="2" fillId="0" borderId="0" xfId="0" applyNumberFormat="1" applyFont="1" applyBorder="1" applyAlignment="1">
      <alignment horizontal="right"/>
    </xf>
    <xf numFmtId="168" fontId="2" fillId="0" borderId="5" xfId="0" applyNumberFormat="1" applyFont="1" applyBorder="1" applyAlignment="1">
      <alignment horizontal="right"/>
    </xf>
    <xf numFmtId="168" fontId="1" fillId="0" borderId="6" xfId="0" applyNumberFormat="1" applyFont="1" applyBorder="1" applyAlignment="1">
      <alignment horizontal="right"/>
    </xf>
    <xf numFmtId="168" fontId="1" fillId="0" borderId="7" xfId="0" applyNumberFormat="1" applyFont="1" applyBorder="1" applyAlignment="1">
      <alignment horizontal="right"/>
    </xf>
    <xf numFmtId="168" fontId="1" fillId="0" borderId="8" xfId="0" applyNumberFormat="1" applyFont="1" applyBorder="1" applyAlignment="1">
      <alignment horizontal="right"/>
    </xf>
    <xf numFmtId="168" fontId="3" fillId="0" borderId="0" xfId="0" applyNumberFormat="1" applyFont="1" applyBorder="1" applyAlignment="1">
      <alignment horizontal="right"/>
    </xf>
    <xf numFmtId="168" fontId="3" fillId="0" borderId="5" xfId="0" applyNumberFormat="1" applyFont="1" applyBorder="1" applyAlignment="1">
      <alignment horizontal="right"/>
    </xf>
    <xf numFmtId="40" fontId="3" fillId="0" borderId="0" xfId="0" applyNumberFormat="1" applyFont="1" applyAlignment="1">
      <alignment horizontal="left"/>
    </xf>
    <xf numFmtId="38" fontId="5" fillId="0" borderId="0" xfId="0" applyNumberFormat="1" applyFont="1"/>
    <xf numFmtId="168" fontId="1" fillId="0" borderId="0" xfId="0" applyNumberFormat="1" applyFont="1" applyAlignment="1">
      <alignment horizontal="left"/>
    </xf>
    <xf numFmtId="168" fontId="3" fillId="0" borderId="4" xfId="0" applyNumberFormat="1" applyFont="1" applyBorder="1" applyAlignment="1">
      <alignment horizontal="right"/>
    </xf>
    <xf numFmtId="168" fontId="3" fillId="0" borderId="0" xfId="0" applyNumberFormat="1" applyFont="1" applyAlignment="1">
      <alignment horizontal="left"/>
    </xf>
    <xf numFmtId="168" fontId="4" fillId="0" borderId="9" xfId="0" applyNumberFormat="1" applyFont="1" applyBorder="1" applyAlignment="1">
      <alignment horizontal="center"/>
    </xf>
    <xf numFmtId="168" fontId="4" fillId="0" borderId="10" xfId="0" applyNumberFormat="1" applyFont="1" applyBorder="1" applyAlignment="1">
      <alignment horizontal="center"/>
    </xf>
    <xf numFmtId="168" fontId="3" fillId="0" borderId="11" xfId="0" applyNumberFormat="1" applyFont="1" applyBorder="1" applyAlignment="1">
      <alignment horizontal="right"/>
    </xf>
    <xf numFmtId="38" fontId="1" fillId="0" borderId="0" xfId="0" applyNumberFormat="1" applyFont="1" applyAlignment="1">
      <alignment horizontal="left"/>
    </xf>
    <xf numFmtId="38" fontId="6" fillId="0" borderId="0" xfId="0" applyNumberFormat="1" applyFont="1"/>
    <xf numFmtId="40" fontId="6" fillId="0" borderId="0" xfId="0" applyNumberFormat="1" applyFont="1" applyAlignment="1">
      <alignment horizontal="left"/>
    </xf>
    <xf numFmtId="0" fontId="6" fillId="0" borderId="0" xfId="0" applyFont="1"/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0" fontId="3" fillId="0" borderId="12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40" fontId="3" fillId="0" borderId="6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68" fontId="4" fillId="0" borderId="0" xfId="0" applyNumberFormat="1" applyFont="1" applyBorder="1" applyAlignment="1">
      <alignment horizontal="center"/>
    </xf>
    <xf numFmtId="0" fontId="0" fillId="0" borderId="14" xfId="0" applyBorder="1"/>
    <xf numFmtId="168" fontId="4" fillId="0" borderId="4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168" fontId="4" fillId="0" borderId="11" xfId="0" applyNumberFormat="1" applyFont="1" applyBorder="1" applyAlignment="1">
      <alignment horizontal="center"/>
    </xf>
    <xf numFmtId="168" fontId="4" fillId="0" borderId="5" xfId="0" applyNumberFormat="1" applyFont="1" applyBorder="1" applyAlignment="1">
      <alignment horizontal="center"/>
    </xf>
    <xf numFmtId="0" fontId="3" fillId="0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25"/>
  <sheetViews>
    <sheetView tabSelected="1" zoomScale="75" workbookViewId="0">
      <selection activeCell="L6" sqref="L6:L10"/>
    </sheetView>
  </sheetViews>
  <sheetFormatPr defaultRowHeight="12.75" x14ac:dyDescent="0.2"/>
  <cols>
    <col min="1" max="1" width="29.28515625" style="1" customWidth="1"/>
    <col min="2" max="16" width="10.85546875" style="2" customWidth="1"/>
    <col min="17" max="54" width="9.140625" style="2"/>
    <col min="55" max="16384" width="9.140625" style="3"/>
  </cols>
  <sheetData>
    <row r="1" spans="1:54" s="10" customFormat="1" x14ac:dyDescent="0.2">
      <c r="A1" s="35" t="s">
        <v>24</v>
      </c>
      <c r="B1" s="12" t="s">
        <v>0</v>
      </c>
      <c r="C1" s="13"/>
      <c r="D1" s="13"/>
      <c r="E1" s="12" t="s">
        <v>1</v>
      </c>
      <c r="F1" s="13"/>
      <c r="G1" s="13"/>
      <c r="H1" s="13" t="s">
        <v>2</v>
      </c>
      <c r="I1" s="13"/>
      <c r="J1" s="13"/>
      <c r="K1" s="12" t="s">
        <v>3</v>
      </c>
      <c r="L1" s="13"/>
      <c r="M1" s="13"/>
      <c r="N1" s="12" t="s">
        <v>4</v>
      </c>
      <c r="O1" s="13"/>
      <c r="P1" s="14"/>
      <c r="Q1" s="7"/>
      <c r="R1" s="7"/>
      <c r="S1" s="7"/>
      <c r="T1" s="7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</row>
    <row r="2" spans="1:54" customFormat="1" x14ac:dyDescent="0.2">
      <c r="A2" s="37"/>
      <c r="B2" s="41"/>
      <c r="C2" s="43"/>
      <c r="D2" s="45"/>
      <c r="E2" s="38"/>
      <c r="F2" s="41"/>
      <c r="G2" s="45"/>
      <c r="H2" s="38"/>
      <c r="I2" s="47"/>
      <c r="J2" s="45"/>
      <c r="K2" s="38"/>
      <c r="L2" s="47"/>
      <c r="M2" s="45"/>
      <c r="N2" s="38"/>
      <c r="O2" s="45"/>
      <c r="P2" s="45"/>
    </row>
    <row r="3" spans="1:54" s="10" customFormat="1" x14ac:dyDescent="0.2">
      <c r="A3" s="27"/>
      <c r="B3" s="42" t="s">
        <v>41</v>
      </c>
      <c r="C3" s="42" t="s">
        <v>39</v>
      </c>
      <c r="D3" s="42" t="s">
        <v>5</v>
      </c>
      <c r="E3" s="42" t="s">
        <v>41</v>
      </c>
      <c r="F3" s="42" t="s">
        <v>39</v>
      </c>
      <c r="G3" s="42" t="s">
        <v>5</v>
      </c>
      <c r="H3" s="42" t="s">
        <v>41</v>
      </c>
      <c r="I3" s="42" t="s">
        <v>39</v>
      </c>
      <c r="J3" s="40" t="s">
        <v>5</v>
      </c>
      <c r="K3" s="42" t="s">
        <v>41</v>
      </c>
      <c r="L3" s="42" t="s">
        <v>39</v>
      </c>
      <c r="M3" s="40" t="s">
        <v>5</v>
      </c>
      <c r="N3" s="42" t="s">
        <v>41</v>
      </c>
      <c r="O3" s="40" t="s">
        <v>39</v>
      </c>
      <c r="P3" s="40" t="s">
        <v>5</v>
      </c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</row>
    <row r="4" spans="1:54" s="8" customFormat="1" x14ac:dyDescent="0.2">
      <c r="A4" s="5"/>
      <c r="B4" s="31"/>
      <c r="C4" s="32"/>
      <c r="D4" s="48"/>
      <c r="E4" s="31"/>
      <c r="F4" s="32"/>
      <c r="G4" s="48"/>
      <c r="H4" s="31"/>
      <c r="I4" s="32"/>
      <c r="J4" s="48"/>
      <c r="K4" s="31"/>
      <c r="L4" s="32"/>
      <c r="M4" s="48"/>
      <c r="N4" s="31"/>
      <c r="O4" s="32"/>
      <c r="P4" s="33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</row>
    <row r="5" spans="1:54" s="8" customFormat="1" x14ac:dyDescent="0.2">
      <c r="A5" s="5"/>
      <c r="B5" s="46"/>
      <c r="C5" s="44"/>
      <c r="D5" s="49"/>
      <c r="E5" s="46"/>
      <c r="F5" s="44"/>
      <c r="G5" s="49"/>
      <c r="H5" s="46"/>
      <c r="I5" s="44"/>
      <c r="J5" s="49"/>
      <c r="K5" s="46"/>
      <c r="L5" s="44"/>
      <c r="M5" s="49"/>
      <c r="N5" s="46"/>
      <c r="O5" s="44"/>
      <c r="P5" s="25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</row>
    <row r="6" spans="1:54" x14ac:dyDescent="0.2">
      <c r="A6" s="26" t="s">
        <v>26</v>
      </c>
      <c r="B6" s="15">
        <f>'Commercial Net Contribution-FGT'!B16+'Commercial Net Contribution-NNG'!B6+'Commercial Net Contribution-TW'!B13</f>
        <v>300</v>
      </c>
      <c r="C6" s="16">
        <f>'Commercial Net Contribution-FGT'!C16+'Commercial Net Contribution-NNG'!C6+'Commercial Net Contribution-TW'!C13</f>
        <v>299.89999999999998</v>
      </c>
      <c r="D6" s="16">
        <f>'Commercial Net Contribution-FGT'!D16+'Commercial Net Contribution-NNG'!D6+'Commercial Net Contribution-TW'!D13</f>
        <v>287.50000000000006</v>
      </c>
      <c r="E6" s="15">
        <f>'Commercial Net Contribution-FGT'!E16+'Commercial Net Contribution-NNG'!E6+'Commercial Net Contribution-TW'!E13</f>
        <v>214.10000000000002</v>
      </c>
      <c r="F6" s="16">
        <f>'Commercial Net Contribution-FGT'!F16+'Commercial Net Contribution-NNG'!F6+'Commercial Net Contribution-TW'!F13</f>
        <v>213.89999999999998</v>
      </c>
      <c r="G6" s="16">
        <f>'Commercial Net Contribution-FGT'!G16+'Commercial Net Contribution-NNG'!G6+'Commercial Net Contribution-TW'!G13</f>
        <v>198.29999999999998</v>
      </c>
      <c r="H6" s="15">
        <f>'Commercial Net Contribution-FGT'!H16+'Commercial Net Contribution-NNG'!H6+'Commercial Net Contribution-TW'!H13</f>
        <v>211.9</v>
      </c>
      <c r="I6" s="16">
        <f>'Commercial Net Contribution-FGT'!I16+'Commercial Net Contribution-NNG'!I6+'Commercial Net Contribution-TW'!I13</f>
        <v>216.7</v>
      </c>
      <c r="J6" s="16">
        <f>'Commercial Net Contribution-FGT'!J16+'Commercial Net Contribution-NNG'!J6+'Commercial Net Contribution-TW'!J13</f>
        <v>205</v>
      </c>
      <c r="K6" s="15">
        <f>'Commercial Net Contribution-FGT'!K16+'Commercial Net Contribution-NNG'!K6+'Commercial Net Contribution-TW'!K13</f>
        <v>262.7</v>
      </c>
      <c r="L6" s="16">
        <f>'Commercial Net Contribution-FGT'!L16+'Commercial Net Contribution-NNG'!L6+'Commercial Net Contribution-TW'!L13</f>
        <v>265</v>
      </c>
      <c r="M6" s="16">
        <f>'Commercial Net Contribution-FGT'!M16+'Commercial Net Contribution-NNG'!M6+'Commercial Net Contribution-TW'!M13</f>
        <v>279.59999999999997</v>
      </c>
      <c r="N6" s="15">
        <f>+B6+E6+H6+K6</f>
        <v>988.7</v>
      </c>
      <c r="O6" s="16">
        <f>+C6+F6+I6+L6</f>
        <v>995.5</v>
      </c>
      <c r="P6" s="17">
        <f>+D6+G6+J6+M6</f>
        <v>970.40000000000009</v>
      </c>
      <c r="Q6" s="28"/>
      <c r="R6" s="4"/>
      <c r="S6" s="4"/>
      <c r="T6" s="4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 x14ac:dyDescent="0.2">
      <c r="A7" s="11"/>
      <c r="B7" s="15"/>
      <c r="C7" s="16"/>
      <c r="D7" s="17"/>
      <c r="E7" s="15"/>
      <c r="F7" s="16"/>
      <c r="G7" s="17"/>
      <c r="H7" s="15"/>
      <c r="I7" s="16"/>
      <c r="J7" s="17"/>
      <c r="K7" s="15"/>
      <c r="L7" s="16"/>
      <c r="M7" s="17"/>
      <c r="N7" s="15"/>
      <c r="O7" s="16"/>
      <c r="P7" s="17"/>
      <c r="Q7" s="28"/>
      <c r="R7" s="4"/>
      <c r="S7" s="4"/>
      <c r="T7" s="4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</row>
    <row r="8" spans="1:54" x14ac:dyDescent="0.2">
      <c r="A8" s="26" t="s">
        <v>6</v>
      </c>
      <c r="B8" s="15">
        <f>'Commercial Net Contribution-FGT'!B18+'Commercial Net Contribution-NNG'!B8+'Commercial Net Contribution-TW'!B15</f>
        <v>-19.5</v>
      </c>
      <c r="C8" s="16">
        <f>'Commercial Net Contribution-FGT'!C18+'Commercial Net Contribution-NNG'!C8+'Commercial Net Contribution-TW'!C15</f>
        <v>-19.5</v>
      </c>
      <c r="D8" s="16">
        <f>'Commercial Net Contribution-FGT'!D18+'Commercial Net Contribution-NNG'!D8+'Commercial Net Contribution-TW'!D15</f>
        <v>-16.8</v>
      </c>
      <c r="E8" s="15">
        <f>'Commercial Net Contribution-FGT'!E18+'Commercial Net Contribution-NNG'!E8+'Commercial Net Contribution-TW'!E15</f>
        <v>-12</v>
      </c>
      <c r="F8" s="16">
        <f>'Commercial Net Contribution-FGT'!F18+'Commercial Net Contribution-NNG'!F8+'Commercial Net Contribution-TW'!F15</f>
        <v>-12</v>
      </c>
      <c r="G8" s="16">
        <f>'Commercial Net Contribution-FGT'!G18+'Commercial Net Contribution-NNG'!G8+'Commercial Net Contribution-TW'!G15</f>
        <v>-16.299999999999997</v>
      </c>
      <c r="H8" s="15">
        <f>'Commercial Net Contribution-FGT'!H18+'Commercial Net Contribution-NNG'!H8+'Commercial Net Contribution-TW'!H15</f>
        <v>-11.8</v>
      </c>
      <c r="I8" s="16">
        <f>'Commercial Net Contribution-FGT'!I18+'Commercial Net Contribution-NNG'!I8+'Commercial Net Contribution-TW'!I15</f>
        <v>-14.5</v>
      </c>
      <c r="J8" s="16">
        <f>'Commercial Net Contribution-FGT'!J18+'Commercial Net Contribution-NNG'!J8+'Commercial Net Contribution-TW'!J15</f>
        <v>-15.5</v>
      </c>
      <c r="K8" s="15">
        <f>'Commercial Net Contribution-FGT'!K18+'Commercial Net Contribution-NNG'!K8+'Commercial Net Contribution-TW'!K15</f>
        <v>-17.599999999999998</v>
      </c>
      <c r="L8" s="16">
        <f>'Commercial Net Contribution-FGT'!L18+'Commercial Net Contribution-NNG'!L8+'Commercial Net Contribution-TW'!L15</f>
        <v>-18.5</v>
      </c>
      <c r="M8" s="16">
        <f>'Commercial Net Contribution-FGT'!M18+'Commercial Net Contribution-NNG'!M8+'Commercial Net Contribution-TW'!M15</f>
        <v>-18.8</v>
      </c>
      <c r="N8" s="15">
        <f>+B8+E8+H8+K8</f>
        <v>-60.899999999999991</v>
      </c>
      <c r="O8" s="16">
        <f>+C8+F8+I8+L8</f>
        <v>-64.5</v>
      </c>
      <c r="P8" s="17">
        <f>+D8+G8+J8+M8</f>
        <v>-67.399999999999991</v>
      </c>
      <c r="Q8" s="4"/>
      <c r="R8" s="4"/>
      <c r="S8" s="4"/>
      <c r="T8" s="4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</row>
    <row r="9" spans="1:54" x14ac:dyDescent="0.2">
      <c r="A9" s="11"/>
      <c r="B9" s="15"/>
      <c r="C9" s="16"/>
      <c r="D9" s="17"/>
      <c r="E9" s="15"/>
      <c r="F9" s="16"/>
      <c r="G9" s="17"/>
      <c r="H9" s="15"/>
      <c r="I9" s="16"/>
      <c r="J9" s="17"/>
      <c r="K9" s="15"/>
      <c r="L9" s="16"/>
      <c r="M9" s="17"/>
      <c r="N9" s="15"/>
      <c r="O9" s="16"/>
      <c r="P9" s="17"/>
      <c r="Q9" s="4"/>
      <c r="R9" s="4"/>
      <c r="S9" s="4"/>
      <c r="T9" s="4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</row>
    <row r="10" spans="1:54" ht="15" x14ac:dyDescent="0.35">
      <c r="A10" s="26" t="s">
        <v>27</v>
      </c>
      <c r="B10" s="18">
        <f>'Commercial Net Contribution-FGT'!B23+'Commercial Net Contribution-NNG'!B10+'Commercial Net Contribution-TW'!B20</f>
        <v>-1.4</v>
      </c>
      <c r="C10" s="19">
        <f>'Commercial Net Contribution-FGT'!C23+'Commercial Net Contribution-NNG'!C10+'Commercial Net Contribution-TW'!C20</f>
        <v>-1.4</v>
      </c>
      <c r="D10" s="19">
        <f>'Commercial Net Contribution-FGT'!D23+'Commercial Net Contribution-NNG'!D10+'Commercial Net Contribution-TW'!D20</f>
        <v>0</v>
      </c>
      <c r="E10" s="18">
        <f>'Commercial Net Contribution-FGT'!E23+'Commercial Net Contribution-NNG'!E10+'Commercial Net Contribution-TW'!E20</f>
        <v>2.8</v>
      </c>
      <c r="F10" s="19">
        <f>'Commercial Net Contribution-FGT'!F23+'Commercial Net Contribution-NNG'!F10+'Commercial Net Contribution-TW'!F20</f>
        <v>2.8</v>
      </c>
      <c r="G10" s="19">
        <f>'Commercial Net Contribution-FGT'!G23+'Commercial Net Contribution-NNG'!G10+'Commercial Net Contribution-TW'!G20</f>
        <v>9.9</v>
      </c>
      <c r="H10" s="18">
        <f>'Commercial Net Contribution-FGT'!H23+'Commercial Net Contribution-NNG'!H10+'Commercial Net Contribution-TW'!H20</f>
        <v>3</v>
      </c>
      <c r="I10" s="19">
        <f>'Commercial Net Contribution-FGT'!I23+'Commercial Net Contribution-NNG'!I10+'Commercial Net Contribution-TW'!I20</f>
        <v>3.2</v>
      </c>
      <c r="J10" s="19">
        <f>'Commercial Net Contribution-FGT'!J23+'Commercial Net Contribution-NNG'!J10+'Commercial Net Contribution-TW'!J20</f>
        <v>0</v>
      </c>
      <c r="K10" s="18">
        <f>'Commercial Net Contribution-FGT'!K23+'Commercial Net Contribution-NNG'!K10+'Commercial Net Contribution-TW'!K20</f>
        <v>9.9</v>
      </c>
      <c r="L10" s="19">
        <f>'Commercial Net Contribution-FGT'!L23+'Commercial Net Contribution-NNG'!L10+'Commercial Net Contribution-TW'!L20</f>
        <v>10.4</v>
      </c>
      <c r="M10" s="19">
        <f>'Commercial Net Contribution-FGT'!M23+'Commercial Net Contribution-NNG'!M10+'Commercial Net Contribution-TW'!M20</f>
        <v>0.5</v>
      </c>
      <c r="N10" s="18">
        <f>+B10+E10+H10+K10</f>
        <v>14.3</v>
      </c>
      <c r="O10" s="19">
        <f>+C10+F10+I10+L10</f>
        <v>15</v>
      </c>
      <c r="P10" s="20">
        <f>+D10+G10+J10+M10</f>
        <v>10.4</v>
      </c>
      <c r="Q10" s="4"/>
      <c r="R10" s="4"/>
      <c r="S10" s="4"/>
      <c r="T10" s="4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</row>
    <row r="11" spans="1:54" ht="15" x14ac:dyDescent="0.35">
      <c r="A11" s="11"/>
      <c r="B11" s="18"/>
      <c r="C11" s="19"/>
      <c r="D11" s="20"/>
      <c r="E11" s="18"/>
      <c r="F11" s="19"/>
      <c r="G11" s="20"/>
      <c r="H11" s="18"/>
      <c r="I11" s="19"/>
      <c r="J11" s="20"/>
      <c r="K11" s="18"/>
      <c r="L11" s="19"/>
      <c r="M11" s="20"/>
      <c r="N11" s="18"/>
      <c r="O11" s="19"/>
      <c r="P11" s="20"/>
      <c r="Q11" s="4"/>
      <c r="R11" s="4"/>
      <c r="S11" s="4"/>
      <c r="T11" s="4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</row>
    <row r="12" spans="1:54" s="8" customFormat="1" x14ac:dyDescent="0.2">
      <c r="A12" s="26" t="s">
        <v>43</v>
      </c>
      <c r="B12" s="29">
        <f t="shared" ref="B12:P12" si="0">SUM(B6:B11)</f>
        <v>279.10000000000002</v>
      </c>
      <c r="C12" s="24">
        <f t="shared" si="0"/>
        <v>279</v>
      </c>
      <c r="D12" s="25">
        <f t="shared" si="0"/>
        <v>270.70000000000005</v>
      </c>
      <c r="E12" s="29">
        <f t="shared" si="0"/>
        <v>204.90000000000003</v>
      </c>
      <c r="F12" s="24">
        <f t="shared" si="0"/>
        <v>204.7</v>
      </c>
      <c r="G12" s="25">
        <f t="shared" si="0"/>
        <v>191.9</v>
      </c>
      <c r="H12" s="29">
        <f t="shared" si="0"/>
        <v>203.1</v>
      </c>
      <c r="I12" s="24">
        <f t="shared" si="0"/>
        <v>205.39999999999998</v>
      </c>
      <c r="J12" s="25">
        <f t="shared" si="0"/>
        <v>189.5</v>
      </c>
      <c r="K12" s="29">
        <f t="shared" si="0"/>
        <v>255</v>
      </c>
      <c r="L12" s="24">
        <f t="shared" si="0"/>
        <v>256.89999999999998</v>
      </c>
      <c r="M12" s="25">
        <f t="shared" si="0"/>
        <v>261.29999999999995</v>
      </c>
      <c r="N12" s="29">
        <f t="shared" si="0"/>
        <v>942.1</v>
      </c>
      <c r="O12" s="24">
        <f t="shared" si="0"/>
        <v>946</v>
      </c>
      <c r="P12" s="25">
        <f t="shared" si="0"/>
        <v>913.40000000000009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54" x14ac:dyDescent="0.2">
      <c r="A13" s="11"/>
      <c r="B13" s="21"/>
      <c r="C13" s="22"/>
      <c r="D13" s="23"/>
      <c r="E13" s="21"/>
      <c r="F13" s="22"/>
      <c r="G13" s="23"/>
      <c r="H13" s="21"/>
      <c r="I13" s="22"/>
      <c r="J13" s="23"/>
      <c r="K13" s="21"/>
      <c r="L13" s="22"/>
      <c r="M13" s="23"/>
      <c r="N13" s="21"/>
      <c r="O13" s="22"/>
      <c r="P13" s="2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</row>
    <row r="14" spans="1:54" x14ac:dyDescent="0.2">
      <c r="A14" s="11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</row>
    <row r="15" spans="1:54" x14ac:dyDescent="0.2">
      <c r="A15" s="36" t="str">
        <f ca="1">CELL("filename")</f>
        <v>C:\Users\Felienne\Enron\EnronSpreadsheets\[danny_mccarty__4629__3rdCEPipesContribution.xls]All Pipes</v>
      </c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</row>
    <row r="16" spans="1:54" x14ac:dyDescent="0.2">
      <c r="A16" s="2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</row>
    <row r="17" spans="1:54" x14ac:dyDescent="0.2">
      <c r="A17" s="2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</row>
    <row r="18" spans="1:54" x14ac:dyDescent="0.2">
      <c r="A18" s="2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</row>
    <row r="19" spans="1:54" x14ac:dyDescent="0.2">
      <c r="A19" s="2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</row>
    <row r="20" spans="1:54" x14ac:dyDescent="0.2">
      <c r="A20" s="2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</row>
    <row r="21" spans="1:54" x14ac:dyDescent="0.2">
      <c r="A21" s="2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</row>
    <row r="22" spans="1:54" x14ac:dyDescent="0.2">
      <c r="A22" s="2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</row>
    <row r="23" spans="1:54" x14ac:dyDescent="0.2">
      <c r="A23" s="2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</row>
    <row r="24" spans="1:54" x14ac:dyDescent="0.2">
      <c r="A24" s="2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</row>
    <row r="25" spans="1:54" x14ac:dyDescent="0.2">
      <c r="A25" s="2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</row>
  </sheetData>
  <phoneticPr fontId="0" type="noConversion"/>
  <printOptions horizontalCentered="1"/>
  <pageMargins left="0" right="0" top="2" bottom="1" header="0.75" footer="0.5"/>
  <pageSetup paperSize="5" scale="92" orientation="landscape" r:id="rId1"/>
  <headerFooter alignWithMargins="0">
    <oddHeader xml:space="preserve">&amp;C&amp;"Arial,Bold"&amp;12ENRON TRANSPORTATION SERVICES
THIRD CURRENT ESTIMATE
COMMERCIAL NET CONTRIBUTION
September 12, 2001
&amp;10(Pre-Tax, $ Millions)&amp;12
</oddHeader>
    <oddFooter xml:space="preserve">&amp;L&amp;6Printed &amp;D   &amp;T   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38"/>
  <sheetViews>
    <sheetView workbookViewId="0">
      <selection activeCell="A18" sqref="A18"/>
    </sheetView>
  </sheetViews>
  <sheetFormatPr defaultRowHeight="12.75" x14ac:dyDescent="0.2"/>
  <cols>
    <col min="1" max="1" width="25.5703125" style="1" customWidth="1"/>
    <col min="2" max="16" width="10.85546875" style="2" customWidth="1"/>
    <col min="17" max="54" width="9.140625" style="2"/>
    <col min="55" max="16384" width="9.140625" style="3"/>
  </cols>
  <sheetData>
    <row r="1" spans="1:54" s="10" customFormat="1" x14ac:dyDescent="0.2">
      <c r="A1" s="35" t="s">
        <v>38</v>
      </c>
      <c r="B1" s="12" t="s">
        <v>0</v>
      </c>
      <c r="C1" s="13"/>
      <c r="D1" s="13"/>
      <c r="E1" s="12" t="s">
        <v>1</v>
      </c>
      <c r="F1" s="13"/>
      <c r="G1" s="13"/>
      <c r="H1" s="13" t="s">
        <v>2</v>
      </c>
      <c r="I1" s="13"/>
      <c r="J1" s="13"/>
      <c r="K1" s="12" t="s">
        <v>3</v>
      </c>
      <c r="L1" s="13"/>
      <c r="M1" s="13"/>
      <c r="N1" s="12" t="s">
        <v>4</v>
      </c>
      <c r="O1" s="13"/>
      <c r="P1" s="14"/>
      <c r="Q1" s="7"/>
      <c r="R1" s="7"/>
      <c r="S1" s="7"/>
      <c r="T1" s="7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</row>
    <row r="2" spans="1:54" customFormat="1" x14ac:dyDescent="0.2">
      <c r="A2" s="37" t="s">
        <v>40</v>
      </c>
      <c r="B2" s="41"/>
      <c r="C2" s="39"/>
      <c r="D2" s="45"/>
      <c r="E2" s="38"/>
      <c r="F2" s="45"/>
      <c r="G2" s="45"/>
      <c r="H2" s="38"/>
      <c r="I2" s="47"/>
      <c r="J2" s="45"/>
      <c r="K2" s="38"/>
      <c r="L2" s="50"/>
      <c r="M2" s="45"/>
      <c r="N2" s="38"/>
      <c r="O2" s="50"/>
      <c r="P2" s="45"/>
    </row>
    <row r="3" spans="1:54" s="10" customFormat="1" x14ac:dyDescent="0.2">
      <c r="A3" s="27"/>
      <c r="B3" s="42" t="s">
        <v>41</v>
      </c>
      <c r="C3" s="42" t="s">
        <v>39</v>
      </c>
      <c r="D3" s="42" t="s">
        <v>5</v>
      </c>
      <c r="E3" s="42" t="s">
        <v>41</v>
      </c>
      <c r="F3" s="40" t="str">
        <f>+C3</f>
        <v>2nd CE</v>
      </c>
      <c r="G3" s="40" t="s">
        <v>5</v>
      </c>
      <c r="H3" s="42" t="s">
        <v>41</v>
      </c>
      <c r="I3" s="40" t="s">
        <v>39</v>
      </c>
      <c r="J3" s="40" t="s">
        <v>5</v>
      </c>
      <c r="K3" s="42" t="s">
        <v>41</v>
      </c>
      <c r="L3" s="40" t="s">
        <v>39</v>
      </c>
      <c r="M3" s="40" t="s">
        <v>5</v>
      </c>
      <c r="N3" s="42" t="s">
        <v>41</v>
      </c>
      <c r="O3" s="40" t="s">
        <v>39</v>
      </c>
      <c r="P3" s="40" t="s">
        <v>5</v>
      </c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</row>
    <row r="4" spans="1:54" s="8" customFormat="1" x14ac:dyDescent="0.2">
      <c r="A4" s="5"/>
      <c r="B4" s="31"/>
      <c r="C4" s="44"/>
      <c r="D4" s="44"/>
      <c r="E4" s="46"/>
      <c r="F4" s="44"/>
      <c r="G4" s="44"/>
      <c r="H4" s="31"/>
      <c r="I4" s="32"/>
      <c r="J4" s="32"/>
      <c r="K4" s="31"/>
      <c r="L4" s="32"/>
      <c r="M4" s="32"/>
      <c r="N4" s="31"/>
      <c r="O4" s="32"/>
      <c r="P4" s="33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</row>
    <row r="5" spans="1:54" x14ac:dyDescent="0.2">
      <c r="A5" s="26" t="s">
        <v>10</v>
      </c>
      <c r="B5" s="15"/>
      <c r="C5" s="16"/>
      <c r="D5" s="16"/>
      <c r="E5" s="15"/>
      <c r="F5" s="16"/>
      <c r="G5" s="16"/>
      <c r="H5" s="15"/>
      <c r="I5" s="16"/>
      <c r="J5" s="16"/>
      <c r="K5" s="15"/>
      <c r="L5" s="16"/>
      <c r="M5" s="16"/>
      <c r="N5" s="15"/>
      <c r="O5" s="16"/>
      <c r="P5" s="17"/>
      <c r="Q5" s="28"/>
      <c r="R5" s="4"/>
      <c r="S5" s="4"/>
      <c r="T5" s="4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</row>
    <row r="6" spans="1:54" x14ac:dyDescent="0.2">
      <c r="A6" s="11" t="s">
        <v>15</v>
      </c>
      <c r="B6" s="15">
        <v>29.5</v>
      </c>
      <c r="C6" s="16">
        <v>29.4</v>
      </c>
      <c r="D6" s="16">
        <v>29.4</v>
      </c>
      <c r="E6" s="15">
        <v>30.2</v>
      </c>
      <c r="F6" s="16">
        <v>30.2</v>
      </c>
      <c r="G6" s="16">
        <v>30</v>
      </c>
      <c r="H6" s="15">
        <v>31.2</v>
      </c>
      <c r="I6" s="16">
        <v>31</v>
      </c>
      <c r="J6" s="16">
        <v>30.7</v>
      </c>
      <c r="K6" s="15">
        <v>30.6</v>
      </c>
      <c r="L6" s="16">
        <v>30.7</v>
      </c>
      <c r="M6" s="16">
        <v>29.9</v>
      </c>
      <c r="N6" s="15">
        <f t="shared" ref="N6:N15" si="0">+B6+E6+H6+K6</f>
        <v>121.5</v>
      </c>
      <c r="O6" s="16">
        <f t="shared" ref="O6:O15" si="1">+C6+F6+I6+L6</f>
        <v>121.3</v>
      </c>
      <c r="P6" s="17">
        <f t="shared" ref="P6:P15" si="2">+D6+G6+J6+M6</f>
        <v>120</v>
      </c>
      <c r="Q6" s="28"/>
      <c r="R6" s="4"/>
      <c r="S6" s="4"/>
      <c r="T6" s="4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 x14ac:dyDescent="0.2">
      <c r="A7" s="11" t="s">
        <v>16</v>
      </c>
      <c r="B7" s="15">
        <v>1.6</v>
      </c>
      <c r="C7" s="16">
        <v>1.7</v>
      </c>
      <c r="D7" s="16">
        <v>2</v>
      </c>
      <c r="E7" s="15">
        <v>2.1</v>
      </c>
      <c r="F7" s="16">
        <v>2.1</v>
      </c>
      <c r="G7" s="16">
        <v>2.6</v>
      </c>
      <c r="H7" s="15">
        <v>2.7</v>
      </c>
      <c r="I7" s="16">
        <v>2.4</v>
      </c>
      <c r="J7" s="16">
        <v>2.7</v>
      </c>
      <c r="K7" s="15">
        <v>1.6</v>
      </c>
      <c r="L7" s="16">
        <v>1.6</v>
      </c>
      <c r="M7" s="16">
        <v>2.2000000000000002</v>
      </c>
      <c r="N7" s="15">
        <f t="shared" si="0"/>
        <v>8</v>
      </c>
      <c r="O7" s="16">
        <f t="shared" si="1"/>
        <v>7.7999999999999989</v>
      </c>
      <c r="P7" s="17">
        <f t="shared" si="2"/>
        <v>9.5</v>
      </c>
      <c r="Q7" s="28"/>
      <c r="R7" s="4"/>
      <c r="S7" s="4"/>
      <c r="T7" s="4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</row>
    <row r="8" spans="1:54" x14ac:dyDescent="0.2">
      <c r="A8" s="11" t="s">
        <v>17</v>
      </c>
      <c r="B8" s="15">
        <v>39.4</v>
      </c>
      <c r="C8" s="16">
        <v>39.299999999999997</v>
      </c>
      <c r="D8" s="16">
        <v>38</v>
      </c>
      <c r="E8" s="15">
        <v>38.1</v>
      </c>
      <c r="F8" s="16">
        <v>38.1</v>
      </c>
      <c r="G8" s="16">
        <v>35.1</v>
      </c>
      <c r="H8" s="15">
        <v>37.5</v>
      </c>
      <c r="I8" s="16">
        <v>37.1</v>
      </c>
      <c r="J8" s="16">
        <v>33.700000000000003</v>
      </c>
      <c r="K8" s="15">
        <v>33.200000000000003</v>
      </c>
      <c r="L8" s="16">
        <v>33.200000000000003</v>
      </c>
      <c r="M8" s="16">
        <v>33</v>
      </c>
      <c r="N8" s="15">
        <f t="shared" si="0"/>
        <v>148.19999999999999</v>
      </c>
      <c r="O8" s="16">
        <f t="shared" si="1"/>
        <v>147.69999999999999</v>
      </c>
      <c r="P8" s="17">
        <f t="shared" si="2"/>
        <v>139.80000000000001</v>
      </c>
      <c r="Q8" s="28"/>
      <c r="R8" s="4"/>
      <c r="S8" s="4"/>
      <c r="T8" s="4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</row>
    <row r="9" spans="1:54" x14ac:dyDescent="0.2">
      <c r="A9" s="11" t="s">
        <v>18</v>
      </c>
      <c r="B9" s="15">
        <v>0.6</v>
      </c>
      <c r="C9" s="16">
        <v>0.7</v>
      </c>
      <c r="D9" s="16">
        <v>0.9</v>
      </c>
      <c r="E9" s="15">
        <v>0.7</v>
      </c>
      <c r="F9" s="16">
        <v>0.6</v>
      </c>
      <c r="G9" s="16">
        <v>0.8</v>
      </c>
      <c r="H9" s="15">
        <v>0.8</v>
      </c>
      <c r="I9" s="16">
        <v>0.8</v>
      </c>
      <c r="J9" s="16">
        <v>0.7</v>
      </c>
      <c r="K9" s="15">
        <v>0.7</v>
      </c>
      <c r="L9" s="16">
        <v>0.6</v>
      </c>
      <c r="M9" s="16">
        <v>0.8</v>
      </c>
      <c r="N9" s="15">
        <f t="shared" si="0"/>
        <v>2.8</v>
      </c>
      <c r="O9" s="16">
        <f t="shared" si="1"/>
        <v>2.6999999999999997</v>
      </c>
      <c r="P9" s="17">
        <f t="shared" si="2"/>
        <v>3.2</v>
      </c>
      <c r="Q9" s="28"/>
      <c r="R9" s="4"/>
      <c r="S9" s="4"/>
      <c r="T9" s="4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</row>
    <row r="10" spans="1:54" x14ac:dyDescent="0.2">
      <c r="A10" s="11" t="s">
        <v>19</v>
      </c>
      <c r="B10" s="15">
        <v>5.5</v>
      </c>
      <c r="C10" s="16">
        <v>5.5</v>
      </c>
      <c r="D10" s="16">
        <v>5.4</v>
      </c>
      <c r="E10" s="15">
        <v>12.3</v>
      </c>
      <c r="F10" s="16">
        <v>12.3</v>
      </c>
      <c r="G10" s="16">
        <v>12.3</v>
      </c>
      <c r="H10" s="15">
        <v>12.9</v>
      </c>
      <c r="I10" s="16">
        <v>13</v>
      </c>
      <c r="J10" s="16">
        <v>13</v>
      </c>
      <c r="K10" s="15">
        <v>19.7</v>
      </c>
      <c r="L10" s="16">
        <v>19.7</v>
      </c>
      <c r="M10" s="16">
        <v>19.7</v>
      </c>
      <c r="N10" s="15">
        <f t="shared" si="0"/>
        <v>50.400000000000006</v>
      </c>
      <c r="O10" s="16">
        <f t="shared" si="1"/>
        <v>50.5</v>
      </c>
      <c r="P10" s="17">
        <f t="shared" si="2"/>
        <v>50.400000000000006</v>
      </c>
      <c r="Q10" s="28"/>
      <c r="R10" s="4"/>
      <c r="S10" s="4"/>
      <c r="T10" s="4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</row>
    <row r="11" spans="1:54" x14ac:dyDescent="0.2">
      <c r="A11" s="11" t="s">
        <v>20</v>
      </c>
      <c r="B11" s="15">
        <v>0</v>
      </c>
      <c r="C11" s="16">
        <v>0</v>
      </c>
      <c r="D11" s="16">
        <v>0</v>
      </c>
      <c r="E11" s="15">
        <v>0.3</v>
      </c>
      <c r="F11" s="16">
        <v>0.3</v>
      </c>
      <c r="G11" s="16">
        <v>0.3</v>
      </c>
      <c r="H11" s="15">
        <v>0.3</v>
      </c>
      <c r="I11" s="16">
        <v>0.3</v>
      </c>
      <c r="J11" s="16">
        <v>0.4</v>
      </c>
      <c r="K11" s="15">
        <v>0.3</v>
      </c>
      <c r="L11" s="16">
        <v>0.3</v>
      </c>
      <c r="M11" s="16">
        <v>0.3</v>
      </c>
      <c r="N11" s="15">
        <f t="shared" si="0"/>
        <v>0.89999999999999991</v>
      </c>
      <c r="O11" s="16">
        <f t="shared" si="1"/>
        <v>0.89999999999999991</v>
      </c>
      <c r="P11" s="17">
        <f t="shared" si="2"/>
        <v>1</v>
      </c>
      <c r="Q11" s="28"/>
      <c r="R11" s="4"/>
      <c r="S11" s="4"/>
      <c r="T11" s="4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</row>
    <row r="12" spans="1:54" x14ac:dyDescent="0.2">
      <c r="A12" s="11" t="s">
        <v>21</v>
      </c>
      <c r="B12" s="15">
        <v>2.7</v>
      </c>
      <c r="C12" s="16">
        <v>2.6</v>
      </c>
      <c r="D12" s="16">
        <v>1.7</v>
      </c>
      <c r="E12" s="15">
        <v>2.2000000000000002</v>
      </c>
      <c r="F12" s="16">
        <v>2.1</v>
      </c>
      <c r="G12" s="16">
        <v>1.5</v>
      </c>
      <c r="H12" s="15">
        <v>2.4</v>
      </c>
      <c r="I12" s="16">
        <v>1.2</v>
      </c>
      <c r="J12" s="16">
        <v>1.7</v>
      </c>
      <c r="K12" s="15">
        <v>1.6</v>
      </c>
      <c r="L12" s="16">
        <v>1.6</v>
      </c>
      <c r="M12" s="16">
        <v>1.6</v>
      </c>
      <c r="N12" s="15">
        <f t="shared" si="0"/>
        <v>8.9</v>
      </c>
      <c r="O12" s="16">
        <f t="shared" si="1"/>
        <v>7.5</v>
      </c>
      <c r="P12" s="17">
        <f t="shared" si="2"/>
        <v>6.5</v>
      </c>
      <c r="Q12" s="28"/>
      <c r="R12" s="4"/>
      <c r="S12" s="4"/>
      <c r="T12" s="4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</row>
    <row r="13" spans="1:54" x14ac:dyDescent="0.2">
      <c r="A13" s="11" t="s">
        <v>22</v>
      </c>
      <c r="B13" s="15">
        <v>0</v>
      </c>
      <c r="C13" s="16">
        <v>0</v>
      </c>
      <c r="D13" s="16">
        <v>0</v>
      </c>
      <c r="E13" s="15">
        <v>0.2</v>
      </c>
      <c r="F13" s="16">
        <v>0.2</v>
      </c>
      <c r="G13" s="16">
        <v>0</v>
      </c>
      <c r="H13" s="15">
        <v>0.2</v>
      </c>
      <c r="I13" s="16">
        <v>0</v>
      </c>
      <c r="J13" s="16">
        <v>0</v>
      </c>
      <c r="K13" s="15">
        <v>0</v>
      </c>
      <c r="L13" s="16">
        <v>0</v>
      </c>
      <c r="M13" s="16">
        <v>0</v>
      </c>
      <c r="N13" s="15">
        <f t="shared" si="0"/>
        <v>0.4</v>
      </c>
      <c r="O13" s="16">
        <f t="shared" si="1"/>
        <v>0.2</v>
      </c>
      <c r="P13" s="17">
        <f t="shared" si="2"/>
        <v>0</v>
      </c>
      <c r="Q13" s="28"/>
      <c r="R13" s="4"/>
      <c r="S13" s="4"/>
      <c r="T13" s="4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</row>
    <row r="14" spans="1:54" x14ac:dyDescent="0.2">
      <c r="A14" s="11" t="s">
        <v>12</v>
      </c>
      <c r="B14" s="15">
        <v>0</v>
      </c>
      <c r="C14" s="16">
        <v>0</v>
      </c>
      <c r="D14" s="16">
        <v>0</v>
      </c>
      <c r="E14" s="15">
        <v>0</v>
      </c>
      <c r="F14" s="16">
        <v>0</v>
      </c>
      <c r="G14" s="16">
        <v>0</v>
      </c>
      <c r="H14" s="15">
        <v>0</v>
      </c>
      <c r="I14" s="16">
        <v>0</v>
      </c>
      <c r="J14" s="16">
        <v>0</v>
      </c>
      <c r="K14" s="15">
        <v>0</v>
      </c>
      <c r="L14" s="16">
        <v>-0.3</v>
      </c>
      <c r="M14" s="16">
        <v>12.6</v>
      </c>
      <c r="N14" s="15">
        <f t="shared" si="0"/>
        <v>0</v>
      </c>
      <c r="O14" s="16">
        <f t="shared" si="1"/>
        <v>-0.3</v>
      </c>
      <c r="P14" s="17">
        <f t="shared" si="2"/>
        <v>12.6</v>
      </c>
      <c r="Q14" s="28"/>
      <c r="R14" s="4"/>
      <c r="S14" s="4"/>
      <c r="T14" s="4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</row>
    <row r="15" spans="1:54" ht="15" x14ac:dyDescent="0.35">
      <c r="A15" s="34" t="s">
        <v>23</v>
      </c>
      <c r="B15" s="18">
        <v>-1.6</v>
      </c>
      <c r="C15" s="19">
        <v>-1.6</v>
      </c>
      <c r="D15" s="19">
        <v>-1.5</v>
      </c>
      <c r="E15" s="18">
        <v>-1.7</v>
      </c>
      <c r="F15" s="19">
        <v>-1.7</v>
      </c>
      <c r="G15" s="19">
        <v>-1.7</v>
      </c>
      <c r="H15" s="18">
        <v>-1.7</v>
      </c>
      <c r="I15" s="19">
        <v>-1.7</v>
      </c>
      <c r="J15" s="19">
        <v>-1.7</v>
      </c>
      <c r="K15" s="18">
        <v>-1.7</v>
      </c>
      <c r="L15" s="19">
        <v>-1.7</v>
      </c>
      <c r="M15" s="19">
        <v>-1.7</v>
      </c>
      <c r="N15" s="18">
        <f t="shared" si="0"/>
        <v>-6.7</v>
      </c>
      <c r="O15" s="19">
        <f t="shared" si="1"/>
        <v>-6.7</v>
      </c>
      <c r="P15" s="20">
        <f t="shared" si="2"/>
        <v>-6.6000000000000005</v>
      </c>
      <c r="Q15" s="28"/>
      <c r="R15" s="4"/>
      <c r="S15" s="4"/>
      <c r="T15" s="4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</row>
    <row r="16" spans="1:54" s="8" customFormat="1" x14ac:dyDescent="0.2">
      <c r="A16" s="26" t="s">
        <v>7</v>
      </c>
      <c r="B16" s="29">
        <f t="shared" ref="B16:P16" si="3">SUM(B6:B15)</f>
        <v>77.7</v>
      </c>
      <c r="C16" s="24">
        <f t="shared" si="3"/>
        <v>77.599999999999994</v>
      </c>
      <c r="D16" s="24">
        <f t="shared" si="3"/>
        <v>75.90000000000002</v>
      </c>
      <c r="E16" s="29">
        <f t="shared" si="3"/>
        <v>84.4</v>
      </c>
      <c r="F16" s="24">
        <f t="shared" si="3"/>
        <v>84.199999999999989</v>
      </c>
      <c r="G16" s="24">
        <f t="shared" si="3"/>
        <v>80.899999999999991</v>
      </c>
      <c r="H16" s="29">
        <f t="shared" si="3"/>
        <v>86.300000000000011</v>
      </c>
      <c r="I16" s="24">
        <f t="shared" si="3"/>
        <v>84.1</v>
      </c>
      <c r="J16" s="25">
        <f t="shared" si="3"/>
        <v>81.2</v>
      </c>
      <c r="K16" s="24">
        <f t="shared" si="3"/>
        <v>86</v>
      </c>
      <c r="L16" s="24">
        <f t="shared" si="3"/>
        <v>85.699999999999989</v>
      </c>
      <c r="M16" s="24">
        <f t="shared" si="3"/>
        <v>98.399999999999977</v>
      </c>
      <c r="N16" s="29">
        <f t="shared" si="3"/>
        <v>334.39999999999992</v>
      </c>
      <c r="O16" s="24">
        <f t="shared" si="3"/>
        <v>331.59999999999991</v>
      </c>
      <c r="P16" s="25">
        <f t="shared" si="3"/>
        <v>336.4</v>
      </c>
      <c r="Q16" s="30"/>
      <c r="R16" s="6"/>
      <c r="S16" s="6"/>
      <c r="T16" s="6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54" x14ac:dyDescent="0.2">
      <c r="A17" s="11"/>
      <c r="B17" s="15"/>
      <c r="C17" s="16"/>
      <c r="D17" s="16"/>
      <c r="E17" s="15"/>
      <c r="F17" s="16"/>
      <c r="G17" s="16"/>
      <c r="H17" s="15"/>
      <c r="I17" s="16"/>
      <c r="J17" s="16"/>
      <c r="K17" s="15"/>
      <c r="L17" s="16"/>
      <c r="M17" s="16"/>
      <c r="N17" s="15"/>
      <c r="O17" s="16"/>
      <c r="P17" s="17"/>
      <c r="Q17" s="28"/>
      <c r="R17" s="4"/>
      <c r="S17" s="4"/>
      <c r="T17" s="4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</row>
    <row r="18" spans="1:54" x14ac:dyDescent="0.2">
      <c r="A18" s="26" t="s">
        <v>6</v>
      </c>
      <c r="B18" s="15">
        <v>-3</v>
      </c>
      <c r="C18" s="16">
        <v>-3</v>
      </c>
      <c r="D18" s="16">
        <v>-1.2</v>
      </c>
      <c r="E18" s="15">
        <v>-0.5</v>
      </c>
      <c r="F18" s="16">
        <v>-0.5</v>
      </c>
      <c r="G18" s="16">
        <v>-1.2</v>
      </c>
      <c r="H18" s="15">
        <v>-0.5</v>
      </c>
      <c r="I18" s="16">
        <v>-0.5</v>
      </c>
      <c r="J18" s="16">
        <v>-1.2</v>
      </c>
      <c r="K18" s="15">
        <v>-0.7</v>
      </c>
      <c r="L18" s="16">
        <v>-0.7</v>
      </c>
      <c r="M18" s="16">
        <v>-1.4</v>
      </c>
      <c r="N18" s="15">
        <f>+B18+E18+H18+K18</f>
        <v>-4.7</v>
      </c>
      <c r="O18" s="16">
        <f>+C18+F18+I18+L18</f>
        <v>-4.7</v>
      </c>
      <c r="P18" s="17">
        <f>+D18+G18+J18+M18</f>
        <v>-5</v>
      </c>
      <c r="Q18" s="4"/>
      <c r="R18" s="4"/>
      <c r="S18" s="4"/>
      <c r="T18" s="4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</row>
    <row r="19" spans="1:54" x14ac:dyDescent="0.2">
      <c r="A19" s="11"/>
      <c r="B19" s="15"/>
      <c r="C19" s="16"/>
      <c r="D19" s="16"/>
      <c r="E19" s="15"/>
      <c r="F19" s="16"/>
      <c r="G19" s="16"/>
      <c r="H19" s="15"/>
      <c r="I19" s="16"/>
      <c r="J19" s="16"/>
      <c r="K19" s="15"/>
      <c r="L19" s="16"/>
      <c r="M19" s="16"/>
      <c r="N19" s="15"/>
      <c r="O19" s="16"/>
      <c r="P19" s="17"/>
      <c r="Q19" s="4"/>
      <c r="R19" s="4"/>
      <c r="S19" s="4"/>
      <c r="T19" s="4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</row>
    <row r="20" spans="1:54" ht="15" x14ac:dyDescent="0.35">
      <c r="A20" s="26" t="s">
        <v>11</v>
      </c>
      <c r="B20" s="18"/>
      <c r="C20" s="19"/>
      <c r="D20" s="19"/>
      <c r="E20" s="18"/>
      <c r="F20" s="19"/>
      <c r="G20" s="19"/>
      <c r="H20" s="18"/>
      <c r="I20" s="19"/>
      <c r="J20" s="19"/>
      <c r="K20" s="18"/>
      <c r="L20" s="19"/>
      <c r="M20" s="19"/>
      <c r="N20" s="18"/>
      <c r="O20" s="19"/>
      <c r="P20" s="20"/>
      <c r="Q20" s="4"/>
      <c r="R20" s="4"/>
      <c r="S20" s="4"/>
      <c r="T20" s="4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</row>
    <row r="21" spans="1:54" x14ac:dyDescent="0.2">
      <c r="A21" s="11" t="s">
        <v>13</v>
      </c>
      <c r="B21" s="15">
        <v>0</v>
      </c>
      <c r="C21" s="16">
        <v>0</v>
      </c>
      <c r="D21" s="16">
        <v>0</v>
      </c>
      <c r="E21" s="15">
        <f>+G21</f>
        <v>0</v>
      </c>
      <c r="F21" s="16">
        <v>0</v>
      </c>
      <c r="G21" s="16">
        <v>0</v>
      </c>
      <c r="H21" s="15">
        <f>+J21</f>
        <v>0</v>
      </c>
      <c r="I21" s="16">
        <v>0</v>
      </c>
      <c r="J21" s="16">
        <v>0</v>
      </c>
      <c r="K21" s="15">
        <v>0</v>
      </c>
      <c r="L21" s="16">
        <v>0.5</v>
      </c>
      <c r="M21" s="16">
        <v>0.5</v>
      </c>
      <c r="N21" s="15">
        <f t="shared" ref="N21:P22" si="4">+B21+E21+H21+K21</f>
        <v>0</v>
      </c>
      <c r="O21" s="16">
        <f t="shared" si="4"/>
        <v>0.5</v>
      </c>
      <c r="P21" s="17">
        <f t="shared" si="4"/>
        <v>0.5</v>
      </c>
      <c r="Q21" s="4"/>
      <c r="R21" s="4"/>
      <c r="S21" s="4"/>
      <c r="T21" s="4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</row>
    <row r="22" spans="1:54" ht="15" x14ac:dyDescent="0.35">
      <c r="A22" s="11" t="s">
        <v>14</v>
      </c>
      <c r="B22" s="18">
        <v>0</v>
      </c>
      <c r="C22" s="19">
        <v>0</v>
      </c>
      <c r="D22" s="19">
        <v>0</v>
      </c>
      <c r="E22" s="18">
        <v>1.3</v>
      </c>
      <c r="F22" s="19">
        <v>1.3</v>
      </c>
      <c r="G22" s="19">
        <v>0</v>
      </c>
      <c r="H22" s="18">
        <v>3.2</v>
      </c>
      <c r="I22" s="19">
        <v>3.2</v>
      </c>
      <c r="J22" s="19">
        <v>0</v>
      </c>
      <c r="K22" s="18">
        <v>0</v>
      </c>
      <c r="L22" s="19">
        <v>0</v>
      </c>
      <c r="M22" s="19">
        <v>0</v>
      </c>
      <c r="N22" s="18">
        <f t="shared" si="4"/>
        <v>4.5</v>
      </c>
      <c r="O22" s="19">
        <f t="shared" si="4"/>
        <v>4.5</v>
      </c>
      <c r="P22" s="20">
        <f t="shared" si="4"/>
        <v>0</v>
      </c>
      <c r="Q22" s="4"/>
      <c r="R22" s="4"/>
      <c r="S22" s="4"/>
      <c r="T22" s="4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</row>
    <row r="23" spans="1:54" s="8" customFormat="1" x14ac:dyDescent="0.2">
      <c r="A23" s="26" t="s">
        <v>8</v>
      </c>
      <c r="B23" s="29">
        <f t="shared" ref="B23:P23" si="5">SUM(B21:B22)</f>
        <v>0</v>
      </c>
      <c r="C23" s="24">
        <f t="shared" si="5"/>
        <v>0</v>
      </c>
      <c r="D23" s="24">
        <f t="shared" si="5"/>
        <v>0</v>
      </c>
      <c r="E23" s="29">
        <f t="shared" si="5"/>
        <v>1.3</v>
      </c>
      <c r="F23" s="24">
        <f t="shared" si="5"/>
        <v>1.3</v>
      </c>
      <c r="G23" s="24">
        <f t="shared" si="5"/>
        <v>0</v>
      </c>
      <c r="H23" s="29">
        <f t="shared" si="5"/>
        <v>3.2</v>
      </c>
      <c r="I23" s="24">
        <f t="shared" si="5"/>
        <v>3.2</v>
      </c>
      <c r="J23" s="24">
        <f t="shared" si="5"/>
        <v>0</v>
      </c>
      <c r="K23" s="29">
        <f t="shared" si="5"/>
        <v>0</v>
      </c>
      <c r="L23" s="24">
        <f t="shared" si="5"/>
        <v>0.5</v>
      </c>
      <c r="M23" s="24">
        <f t="shared" si="5"/>
        <v>0.5</v>
      </c>
      <c r="N23" s="29">
        <f t="shared" si="5"/>
        <v>4.5</v>
      </c>
      <c r="O23" s="24">
        <f t="shared" si="5"/>
        <v>5</v>
      </c>
      <c r="P23" s="25">
        <f t="shared" si="5"/>
        <v>0.5</v>
      </c>
      <c r="Q23" s="6"/>
      <c r="R23" s="6"/>
      <c r="S23" s="6"/>
      <c r="T23" s="6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54" ht="15" x14ac:dyDescent="0.35">
      <c r="A24" s="11"/>
      <c r="B24" s="18"/>
      <c r="C24" s="19"/>
      <c r="D24" s="19"/>
      <c r="E24" s="18"/>
      <c r="F24" s="19"/>
      <c r="G24" s="19"/>
      <c r="H24" s="18"/>
      <c r="I24" s="19"/>
      <c r="J24" s="19"/>
      <c r="K24" s="18"/>
      <c r="L24" s="19"/>
      <c r="M24" s="19"/>
      <c r="N24" s="18"/>
      <c r="O24" s="19"/>
      <c r="P24" s="20"/>
      <c r="Q24" s="4"/>
      <c r="R24" s="4"/>
      <c r="S24" s="4"/>
      <c r="T24" s="4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</row>
    <row r="25" spans="1:54" s="8" customFormat="1" x14ac:dyDescent="0.2">
      <c r="A25" s="26" t="s">
        <v>9</v>
      </c>
      <c r="B25" s="29">
        <f t="shared" ref="B25:M25" si="6">+B16+B18+B23</f>
        <v>74.7</v>
      </c>
      <c r="C25" s="24">
        <f t="shared" si="6"/>
        <v>74.599999999999994</v>
      </c>
      <c r="D25" s="24">
        <f t="shared" si="6"/>
        <v>74.700000000000017</v>
      </c>
      <c r="E25" s="29">
        <f t="shared" si="6"/>
        <v>85.2</v>
      </c>
      <c r="F25" s="24">
        <f t="shared" si="6"/>
        <v>84.999999999999986</v>
      </c>
      <c r="G25" s="24">
        <f t="shared" si="6"/>
        <v>79.699999999999989</v>
      </c>
      <c r="H25" s="29">
        <f t="shared" si="6"/>
        <v>89.000000000000014</v>
      </c>
      <c r="I25" s="24">
        <f t="shared" si="6"/>
        <v>86.8</v>
      </c>
      <c r="J25" s="24">
        <f t="shared" si="6"/>
        <v>80</v>
      </c>
      <c r="K25" s="29">
        <f t="shared" si="6"/>
        <v>85.3</v>
      </c>
      <c r="L25" s="24">
        <f t="shared" si="6"/>
        <v>85.499999999999986</v>
      </c>
      <c r="M25" s="24">
        <f t="shared" si="6"/>
        <v>97.499999999999972</v>
      </c>
      <c r="N25" s="29">
        <f>+B25+E25+H25+K25</f>
        <v>334.20000000000005</v>
      </c>
      <c r="O25" s="24">
        <f>+C25+F25+I25+L25</f>
        <v>331.9</v>
      </c>
      <c r="P25" s="25">
        <f>+D25+G25+J25+M25</f>
        <v>331.9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54" x14ac:dyDescent="0.2">
      <c r="A26" s="11"/>
      <c r="B26" s="21"/>
      <c r="C26" s="22"/>
      <c r="D26" s="22"/>
      <c r="E26" s="21"/>
      <c r="F26" s="22"/>
      <c r="G26" s="22"/>
      <c r="H26" s="21"/>
      <c r="I26" s="22"/>
      <c r="J26" s="22"/>
      <c r="K26" s="21"/>
      <c r="L26" s="22"/>
      <c r="M26" s="22"/>
      <c r="N26" s="21"/>
      <c r="O26" s="22"/>
      <c r="P26" s="2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</row>
    <row r="27" spans="1:54" x14ac:dyDescent="0.2">
      <c r="A27" s="11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</row>
    <row r="28" spans="1:54" x14ac:dyDescent="0.2">
      <c r="A28" s="36" t="str">
        <f ca="1">CELL("filename")</f>
        <v>C:\Users\Felienne\Enron\EnronSpreadsheets\[danny_mccarty__4629__3rdCEPipesContribution.xls]All Pipes</v>
      </c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</row>
    <row r="29" spans="1:54" x14ac:dyDescent="0.2">
      <c r="A29" s="2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</row>
    <row r="30" spans="1:54" x14ac:dyDescent="0.2">
      <c r="A30" s="2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</row>
    <row r="31" spans="1:54" x14ac:dyDescent="0.2">
      <c r="A31" s="2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 x14ac:dyDescent="0.2">
      <c r="A32" s="2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</row>
    <row r="33" spans="1:54" x14ac:dyDescent="0.2">
      <c r="A33" s="2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</row>
    <row r="34" spans="1:54" x14ac:dyDescent="0.2">
      <c r="A34" s="2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</row>
    <row r="35" spans="1:54" x14ac:dyDescent="0.2">
      <c r="A35" s="2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</row>
    <row r="36" spans="1:54" x14ac:dyDescent="0.2">
      <c r="A36" s="2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</row>
    <row r="37" spans="1:54" x14ac:dyDescent="0.2">
      <c r="A37" s="2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</row>
    <row r="38" spans="1:54" x14ac:dyDescent="0.2">
      <c r="A38" s="2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</row>
  </sheetData>
  <phoneticPr fontId="0" type="noConversion"/>
  <printOptions horizontalCentered="1"/>
  <pageMargins left="0" right="0" top="2" bottom="1" header="0.75" footer="0.5"/>
  <pageSetup paperSize="5" scale="93" orientation="landscape" r:id="rId1"/>
  <headerFooter alignWithMargins="0">
    <oddHeader xml:space="preserve">&amp;C&amp;"Arial,Bold"&amp;12FLORIDA GAS TRANSMISSION COMPANY
THIRD CURRENT ESTIMATE
NET COMMERCIAL CONTRIBUTION
September 12, 2001 
&amp;10(Pre-Tax, $ Millions)&amp;12
</oddHeader>
    <oddFooter xml:space="preserve">&amp;L&amp;6Printed &amp;D   &amp;T   Keiser Ext. 33138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25"/>
  <sheetViews>
    <sheetView zoomScale="75" workbookViewId="0">
      <selection activeCell="B6" sqref="B6:M10"/>
    </sheetView>
  </sheetViews>
  <sheetFormatPr defaultRowHeight="12.75" x14ac:dyDescent="0.2"/>
  <cols>
    <col min="1" max="1" width="29.28515625" style="1" customWidth="1"/>
    <col min="2" max="16" width="10.85546875" style="2" customWidth="1"/>
    <col min="17" max="54" width="9.140625" style="2"/>
    <col min="55" max="16384" width="9.140625" style="3"/>
  </cols>
  <sheetData>
    <row r="1" spans="1:54" s="10" customFormat="1" x14ac:dyDescent="0.2">
      <c r="A1" s="35" t="s">
        <v>24</v>
      </c>
      <c r="B1" s="12" t="s">
        <v>0</v>
      </c>
      <c r="C1" s="13"/>
      <c r="D1" s="13"/>
      <c r="E1" s="12" t="s">
        <v>1</v>
      </c>
      <c r="F1" s="13"/>
      <c r="G1" s="13"/>
      <c r="H1" s="13" t="s">
        <v>2</v>
      </c>
      <c r="I1" s="13"/>
      <c r="J1" s="13"/>
      <c r="K1" s="12" t="s">
        <v>3</v>
      </c>
      <c r="L1" s="13"/>
      <c r="M1" s="13"/>
      <c r="N1" s="12" t="s">
        <v>4</v>
      </c>
      <c r="O1" s="13"/>
      <c r="P1" s="14"/>
      <c r="Q1" s="7"/>
      <c r="R1" s="7"/>
      <c r="S1" s="7"/>
      <c r="T1" s="7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</row>
    <row r="2" spans="1:54" customFormat="1" x14ac:dyDescent="0.2">
      <c r="A2" s="37" t="s">
        <v>25</v>
      </c>
      <c r="B2" s="41"/>
      <c r="C2" s="43"/>
      <c r="D2" s="45"/>
      <c r="E2" s="38"/>
      <c r="F2" s="41"/>
      <c r="G2" s="45"/>
      <c r="H2" s="38"/>
      <c r="I2" s="47"/>
      <c r="J2" s="45"/>
      <c r="K2" s="38"/>
      <c r="L2" s="47"/>
      <c r="M2" s="45"/>
      <c r="N2" s="38"/>
      <c r="O2" s="45"/>
      <c r="P2" s="45"/>
    </row>
    <row r="3" spans="1:54" s="10" customFormat="1" x14ac:dyDescent="0.2">
      <c r="A3" s="27"/>
      <c r="B3" s="42" t="s">
        <v>41</v>
      </c>
      <c r="C3" s="42" t="s">
        <v>39</v>
      </c>
      <c r="D3" s="42" t="s">
        <v>5</v>
      </c>
      <c r="E3" s="42" t="s">
        <v>41</v>
      </c>
      <c r="F3" s="42" t="s">
        <v>39</v>
      </c>
      <c r="G3" s="42" t="s">
        <v>5</v>
      </c>
      <c r="H3" s="42" t="s">
        <v>41</v>
      </c>
      <c r="I3" s="42" t="s">
        <v>39</v>
      </c>
      <c r="J3" s="40" t="s">
        <v>5</v>
      </c>
      <c r="K3" s="42" t="s">
        <v>41</v>
      </c>
      <c r="L3" s="42" t="s">
        <v>39</v>
      </c>
      <c r="M3" s="40" t="s">
        <v>5</v>
      </c>
      <c r="N3" s="42" t="s">
        <v>41</v>
      </c>
      <c r="O3" s="40" t="s">
        <v>39</v>
      </c>
      <c r="P3" s="40" t="s">
        <v>5</v>
      </c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</row>
    <row r="4" spans="1:54" s="8" customFormat="1" x14ac:dyDescent="0.2">
      <c r="A4" s="5"/>
      <c r="B4" s="31"/>
      <c r="C4" s="32"/>
      <c r="D4" s="48"/>
      <c r="E4" s="31"/>
      <c r="F4" s="32"/>
      <c r="G4" s="48"/>
      <c r="H4" s="31"/>
      <c r="I4" s="32"/>
      <c r="J4" s="48"/>
      <c r="K4" s="31"/>
      <c r="L4" s="32"/>
      <c r="M4" s="48"/>
      <c r="N4" s="31"/>
      <c r="O4" s="32"/>
      <c r="P4" s="33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</row>
    <row r="5" spans="1:54" s="8" customFormat="1" x14ac:dyDescent="0.2">
      <c r="A5" s="5"/>
      <c r="B5" s="46"/>
      <c r="C5" s="44"/>
      <c r="D5" s="49"/>
      <c r="E5" s="46"/>
      <c r="F5" s="44"/>
      <c r="G5" s="49"/>
      <c r="H5" s="46"/>
      <c r="I5" s="44"/>
      <c r="J5" s="49"/>
      <c r="K5" s="46"/>
      <c r="L5" s="44"/>
      <c r="M5" s="49"/>
      <c r="N5" s="46"/>
      <c r="O5" s="44"/>
      <c r="P5" s="25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</row>
    <row r="6" spans="1:54" x14ac:dyDescent="0.2">
      <c r="A6" s="26" t="s">
        <v>26</v>
      </c>
      <c r="B6" s="15">
        <v>168.8</v>
      </c>
      <c r="C6" s="16">
        <v>168.8</v>
      </c>
      <c r="D6" s="17">
        <v>162.80000000000001</v>
      </c>
      <c r="E6" s="15">
        <v>75.7</v>
      </c>
      <c r="F6" s="16">
        <v>75.7</v>
      </c>
      <c r="G6" s="17">
        <v>70.7</v>
      </c>
      <c r="H6" s="15">
        <v>75.5</v>
      </c>
      <c r="I6" s="16">
        <v>73.400000000000006</v>
      </c>
      <c r="J6" s="17">
        <v>76.3</v>
      </c>
      <c r="K6" s="15">
        <v>129.80000000000001</v>
      </c>
      <c r="L6" s="16">
        <v>130.4</v>
      </c>
      <c r="M6" s="17">
        <v>133.69999999999999</v>
      </c>
      <c r="N6" s="15">
        <f>+B6+E6+H6+K6</f>
        <v>449.8</v>
      </c>
      <c r="O6" s="16">
        <f>+C6+F6+I6+L6</f>
        <v>448.29999999999995</v>
      </c>
      <c r="P6" s="17">
        <f>+D6+G6+J6+M6</f>
        <v>443.5</v>
      </c>
      <c r="Q6" s="28"/>
      <c r="R6" s="4"/>
      <c r="S6" s="4"/>
      <c r="T6" s="4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 x14ac:dyDescent="0.2">
      <c r="A7" s="11"/>
      <c r="B7" s="15"/>
      <c r="C7" s="16"/>
      <c r="D7" s="17"/>
      <c r="E7" s="15"/>
      <c r="F7" s="16"/>
      <c r="G7" s="17"/>
      <c r="H7" s="15"/>
      <c r="I7" s="16"/>
      <c r="J7" s="17"/>
      <c r="K7" s="15"/>
      <c r="L7" s="16"/>
      <c r="M7" s="17"/>
      <c r="N7" s="15"/>
      <c r="O7" s="16"/>
      <c r="P7" s="17"/>
      <c r="Q7" s="28"/>
      <c r="R7" s="4"/>
      <c r="S7" s="4"/>
      <c r="T7" s="4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</row>
    <row r="8" spans="1:54" x14ac:dyDescent="0.2">
      <c r="A8" s="26" t="s">
        <v>6</v>
      </c>
      <c r="B8" s="15">
        <v>-12.2</v>
      </c>
      <c r="C8" s="16">
        <v>-12.2</v>
      </c>
      <c r="D8" s="17">
        <v>-12.4</v>
      </c>
      <c r="E8" s="15">
        <v>-9</v>
      </c>
      <c r="F8" s="16">
        <v>-9</v>
      </c>
      <c r="G8" s="17">
        <v>-11.7</v>
      </c>
      <c r="H8" s="15">
        <v>-9.3000000000000007</v>
      </c>
      <c r="I8" s="16">
        <v>-11.2</v>
      </c>
      <c r="J8" s="17">
        <v>-11.1</v>
      </c>
      <c r="K8" s="15">
        <v>-14</v>
      </c>
      <c r="L8" s="16">
        <v>-14.5</v>
      </c>
      <c r="M8" s="17">
        <v>-13.8</v>
      </c>
      <c r="N8" s="15">
        <f>+B8+E8+H8+K8</f>
        <v>-44.5</v>
      </c>
      <c r="O8" s="16">
        <f>+C8+F8+I8+L8</f>
        <v>-46.9</v>
      </c>
      <c r="P8" s="17">
        <f>+D8+G8+J8+M8</f>
        <v>-49</v>
      </c>
      <c r="Q8" s="4"/>
      <c r="R8" s="4"/>
      <c r="S8" s="4"/>
      <c r="T8" s="4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</row>
    <row r="9" spans="1:54" x14ac:dyDescent="0.2">
      <c r="A9" s="11"/>
      <c r="B9" s="15"/>
      <c r="C9" s="16"/>
      <c r="D9" s="17"/>
      <c r="E9" s="15"/>
      <c r="F9" s="16"/>
      <c r="G9" s="17"/>
      <c r="H9" s="15"/>
      <c r="I9" s="16"/>
      <c r="J9" s="17"/>
      <c r="K9" s="15"/>
      <c r="L9" s="16"/>
      <c r="M9" s="17"/>
      <c r="N9" s="15"/>
      <c r="O9" s="16"/>
      <c r="P9" s="17"/>
      <c r="Q9" s="4"/>
      <c r="R9" s="4"/>
      <c r="S9" s="4"/>
      <c r="T9" s="4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</row>
    <row r="10" spans="1:54" ht="15" x14ac:dyDescent="0.35">
      <c r="A10" s="26" t="s">
        <v>27</v>
      </c>
      <c r="B10" s="18">
        <v>0</v>
      </c>
      <c r="C10" s="19">
        <v>0</v>
      </c>
      <c r="D10" s="20">
        <v>0</v>
      </c>
      <c r="E10" s="18">
        <v>0.7</v>
      </c>
      <c r="F10" s="19">
        <v>0.7</v>
      </c>
      <c r="G10" s="20">
        <v>9.9</v>
      </c>
      <c r="H10" s="18">
        <v>-0.2</v>
      </c>
      <c r="I10" s="19">
        <v>0</v>
      </c>
      <c r="J10" s="20">
        <v>0</v>
      </c>
      <c r="K10" s="18">
        <v>9.9</v>
      </c>
      <c r="L10" s="19">
        <v>9.9</v>
      </c>
      <c r="M10" s="20">
        <v>0</v>
      </c>
      <c r="N10" s="18">
        <f>+B10+E10+H10+K10</f>
        <v>10.4</v>
      </c>
      <c r="O10" s="19">
        <f>+C10+F10+I10+L10</f>
        <v>10.6</v>
      </c>
      <c r="P10" s="20">
        <f>+D10+G10+J10+M10</f>
        <v>9.9</v>
      </c>
      <c r="Q10" s="4"/>
      <c r="R10" s="4"/>
      <c r="S10" s="4"/>
      <c r="T10" s="4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</row>
    <row r="11" spans="1:54" ht="15" x14ac:dyDescent="0.35">
      <c r="A11" s="11"/>
      <c r="B11" s="18"/>
      <c r="C11" s="19"/>
      <c r="D11" s="20"/>
      <c r="E11" s="18"/>
      <c r="F11" s="19"/>
      <c r="G11" s="20"/>
      <c r="H11" s="18"/>
      <c r="I11" s="19"/>
      <c r="J11" s="20"/>
      <c r="K11" s="18"/>
      <c r="L11" s="19"/>
      <c r="M11" s="20"/>
      <c r="N11" s="18"/>
      <c r="O11" s="19"/>
      <c r="P11" s="20"/>
      <c r="Q11" s="4"/>
      <c r="R11" s="4"/>
      <c r="S11" s="4"/>
      <c r="T11" s="4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</row>
    <row r="12" spans="1:54" s="8" customFormat="1" x14ac:dyDescent="0.2">
      <c r="A12" s="26" t="s">
        <v>28</v>
      </c>
      <c r="B12" s="29">
        <f t="shared" ref="B12:P12" si="0">SUM(B6:B11)</f>
        <v>156.60000000000002</v>
      </c>
      <c r="C12" s="24">
        <f t="shared" si="0"/>
        <v>156.60000000000002</v>
      </c>
      <c r="D12" s="25">
        <f t="shared" si="0"/>
        <v>150.4</v>
      </c>
      <c r="E12" s="29">
        <f t="shared" si="0"/>
        <v>67.400000000000006</v>
      </c>
      <c r="F12" s="24">
        <f t="shared" si="0"/>
        <v>67.400000000000006</v>
      </c>
      <c r="G12" s="25">
        <f t="shared" si="0"/>
        <v>68.900000000000006</v>
      </c>
      <c r="H12" s="29">
        <f t="shared" si="0"/>
        <v>66</v>
      </c>
      <c r="I12" s="24">
        <f t="shared" si="0"/>
        <v>62.2</v>
      </c>
      <c r="J12" s="25">
        <f t="shared" si="0"/>
        <v>65.2</v>
      </c>
      <c r="K12" s="29">
        <f t="shared" si="0"/>
        <v>125.70000000000002</v>
      </c>
      <c r="L12" s="24">
        <f t="shared" si="0"/>
        <v>125.80000000000001</v>
      </c>
      <c r="M12" s="25">
        <f t="shared" si="0"/>
        <v>119.89999999999999</v>
      </c>
      <c r="N12" s="29">
        <f t="shared" si="0"/>
        <v>415.7</v>
      </c>
      <c r="O12" s="24">
        <f t="shared" si="0"/>
        <v>412</v>
      </c>
      <c r="P12" s="25">
        <f t="shared" si="0"/>
        <v>404.4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54" x14ac:dyDescent="0.2">
      <c r="A13" s="11"/>
      <c r="B13" s="21"/>
      <c r="C13" s="22"/>
      <c r="D13" s="23"/>
      <c r="E13" s="21"/>
      <c r="F13" s="22"/>
      <c r="G13" s="23"/>
      <c r="H13" s="21"/>
      <c r="I13" s="22"/>
      <c r="J13" s="23"/>
      <c r="K13" s="21"/>
      <c r="L13" s="22"/>
      <c r="M13" s="23"/>
      <c r="N13" s="21"/>
      <c r="O13" s="22"/>
      <c r="P13" s="2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</row>
    <row r="14" spans="1:54" x14ac:dyDescent="0.2">
      <c r="A14" s="11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</row>
    <row r="15" spans="1:54" x14ac:dyDescent="0.2">
      <c r="A15" s="36" t="str">
        <f ca="1">CELL("filename")</f>
        <v>C:\Users\Felienne\Enron\EnronSpreadsheets\[danny_mccarty__4629__3rdCEPipesContribution.xls]All Pipes</v>
      </c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</row>
    <row r="16" spans="1:54" x14ac:dyDescent="0.2">
      <c r="A16" s="2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</row>
    <row r="17" spans="1:54" x14ac:dyDescent="0.2">
      <c r="A17" s="2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</row>
    <row r="18" spans="1:54" x14ac:dyDescent="0.2">
      <c r="A18" s="2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</row>
    <row r="19" spans="1:54" x14ac:dyDescent="0.2">
      <c r="A19" s="2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</row>
    <row r="20" spans="1:54" x14ac:dyDescent="0.2">
      <c r="A20" s="2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</row>
    <row r="21" spans="1:54" x14ac:dyDescent="0.2">
      <c r="A21" s="2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</row>
    <row r="22" spans="1:54" x14ac:dyDescent="0.2">
      <c r="A22" s="2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</row>
    <row r="23" spans="1:54" x14ac:dyDescent="0.2">
      <c r="A23" s="2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</row>
    <row r="24" spans="1:54" x14ac:dyDescent="0.2">
      <c r="A24" s="2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</row>
    <row r="25" spans="1:54" x14ac:dyDescent="0.2">
      <c r="A25" s="2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</row>
  </sheetData>
  <phoneticPr fontId="0" type="noConversion"/>
  <printOptions horizontalCentered="1"/>
  <pageMargins left="0" right="0" top="2" bottom="1" header="0.75" footer="0.5"/>
  <pageSetup paperSize="5" scale="92" orientation="landscape" r:id="rId1"/>
  <headerFooter alignWithMargins="0">
    <oddHeader xml:space="preserve">&amp;C&amp;"Arial,Bold"&amp;12NORTHERN NATURAL GAS COMPANY
THIRD CURRENT ESTIMATE
COMMERCIAL NET CONTRIBUTION
September 12, 2001
&amp;10(Pre-Tax, $ Millions)&amp;12
</oddHeader>
    <oddFooter xml:space="preserve">&amp;L&amp;6Printed &amp;D   &amp;T   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35"/>
  <sheetViews>
    <sheetView zoomScale="7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P19" sqref="P19"/>
    </sheetView>
  </sheetViews>
  <sheetFormatPr defaultRowHeight="12.75" x14ac:dyDescent="0.2"/>
  <cols>
    <col min="1" max="1" width="25.5703125" style="1" customWidth="1"/>
    <col min="2" max="16" width="10.85546875" style="2" customWidth="1"/>
    <col min="17" max="54" width="9.140625" style="2"/>
    <col min="55" max="16384" width="9.140625" style="3"/>
  </cols>
  <sheetData>
    <row r="1" spans="1:54" s="10" customFormat="1" x14ac:dyDescent="0.2">
      <c r="A1" s="35" t="s">
        <v>24</v>
      </c>
      <c r="B1" s="12" t="s">
        <v>0</v>
      </c>
      <c r="C1" s="13"/>
      <c r="D1" s="13"/>
      <c r="E1" s="12" t="s">
        <v>1</v>
      </c>
      <c r="F1" s="13"/>
      <c r="G1" s="13"/>
      <c r="H1" s="13" t="s">
        <v>2</v>
      </c>
      <c r="I1" s="13"/>
      <c r="J1" s="13"/>
      <c r="K1" s="12" t="s">
        <v>3</v>
      </c>
      <c r="L1" s="13"/>
      <c r="M1" s="13"/>
      <c r="N1" s="12" t="s">
        <v>4</v>
      </c>
      <c r="O1" s="13"/>
      <c r="P1" s="14"/>
      <c r="Q1" s="7"/>
      <c r="R1" s="7"/>
      <c r="S1" s="7"/>
      <c r="T1" s="7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</row>
    <row r="2" spans="1:54" customFormat="1" x14ac:dyDescent="0.2">
      <c r="A2" s="37"/>
      <c r="B2" s="41"/>
      <c r="C2" s="39"/>
      <c r="D2" s="45"/>
      <c r="E2" s="38"/>
      <c r="F2" s="45"/>
      <c r="G2" s="45"/>
      <c r="H2" s="38"/>
      <c r="I2" s="45"/>
      <c r="J2" s="45"/>
      <c r="K2" s="38"/>
      <c r="L2" s="45"/>
      <c r="M2" s="45"/>
      <c r="N2" s="38"/>
      <c r="O2" s="45"/>
      <c r="P2" s="45"/>
    </row>
    <row r="3" spans="1:54" s="10" customFormat="1" x14ac:dyDescent="0.2">
      <c r="A3" s="27"/>
      <c r="B3" s="42" t="s">
        <v>41</v>
      </c>
      <c r="C3" s="42" t="s">
        <v>39</v>
      </c>
      <c r="D3" s="42" t="s">
        <v>5</v>
      </c>
      <c r="E3" s="42" t="s">
        <v>41</v>
      </c>
      <c r="F3" s="40" t="s">
        <v>39</v>
      </c>
      <c r="G3" s="40" t="s">
        <v>5</v>
      </c>
      <c r="H3" s="42" t="s">
        <v>42</v>
      </c>
      <c r="I3" s="40" t="s">
        <v>39</v>
      </c>
      <c r="J3" s="40" t="s">
        <v>5</v>
      </c>
      <c r="K3" s="42" t="s">
        <v>41</v>
      </c>
      <c r="L3" s="40" t="s">
        <v>39</v>
      </c>
      <c r="M3" s="40" t="s">
        <v>5</v>
      </c>
      <c r="N3" s="42" t="s">
        <v>41</v>
      </c>
      <c r="O3" s="40" t="s">
        <v>39</v>
      </c>
      <c r="P3" s="40" t="s">
        <v>5</v>
      </c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</row>
    <row r="4" spans="1:54" s="8" customFormat="1" x14ac:dyDescent="0.2">
      <c r="A4" s="5" t="s">
        <v>29</v>
      </c>
      <c r="B4" s="31"/>
      <c r="C4" s="44"/>
      <c r="D4" s="44"/>
      <c r="E4" s="46"/>
      <c r="F4" s="44"/>
      <c r="G4" s="44"/>
      <c r="H4" s="31"/>
      <c r="I4" s="32"/>
      <c r="J4" s="32"/>
      <c r="K4" s="31"/>
      <c r="L4" s="32"/>
      <c r="M4" s="32"/>
      <c r="N4" s="31"/>
      <c r="O4" s="32"/>
      <c r="P4" s="33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</row>
    <row r="5" spans="1:54" x14ac:dyDescent="0.2">
      <c r="A5" s="26" t="s">
        <v>10</v>
      </c>
      <c r="B5" s="15"/>
      <c r="C5" s="16"/>
      <c r="D5" s="16"/>
      <c r="E5" s="15"/>
      <c r="F5" s="16"/>
      <c r="G5" s="16"/>
      <c r="H5" s="15"/>
      <c r="I5" s="16"/>
      <c r="J5" s="16"/>
      <c r="K5" s="15"/>
      <c r="L5" s="16"/>
      <c r="M5" s="16"/>
      <c r="N5" s="15"/>
      <c r="O5" s="16"/>
      <c r="P5" s="17"/>
      <c r="Q5" s="28"/>
      <c r="R5" s="4"/>
      <c r="S5" s="4"/>
      <c r="T5" s="4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</row>
    <row r="6" spans="1:54" x14ac:dyDescent="0.2">
      <c r="A6" s="11" t="s">
        <v>30</v>
      </c>
      <c r="B6" s="15">
        <v>50.3</v>
      </c>
      <c r="C6" s="16">
        <v>50.3</v>
      </c>
      <c r="D6" s="16">
        <v>38.1</v>
      </c>
      <c r="E6" s="15">
        <v>45.9</v>
      </c>
      <c r="F6" s="16">
        <v>45.9</v>
      </c>
      <c r="G6" s="16">
        <v>38.299999999999997</v>
      </c>
      <c r="H6" s="15">
        <v>41.2</v>
      </c>
      <c r="I6" s="16">
        <v>40</v>
      </c>
      <c r="J6" s="16">
        <v>38.1</v>
      </c>
      <c r="K6" s="15">
        <v>39.1</v>
      </c>
      <c r="L6" s="16">
        <v>39.5</v>
      </c>
      <c r="M6" s="16">
        <v>37</v>
      </c>
      <c r="N6" s="15">
        <f t="shared" ref="N6:P12" si="0">+B6+E6+H6+K6</f>
        <v>176.49999999999997</v>
      </c>
      <c r="O6" s="16">
        <f t="shared" si="0"/>
        <v>175.7</v>
      </c>
      <c r="P6" s="17">
        <f t="shared" si="0"/>
        <v>151.5</v>
      </c>
      <c r="Q6" s="28"/>
      <c r="R6" s="4"/>
      <c r="S6" s="4"/>
      <c r="T6" s="4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 x14ac:dyDescent="0.2">
      <c r="A7" s="11" t="s">
        <v>31</v>
      </c>
      <c r="B7" s="15">
        <v>12.4</v>
      </c>
      <c r="C7" s="16">
        <v>12.4</v>
      </c>
      <c r="D7" s="16">
        <v>8.5</v>
      </c>
      <c r="E7" s="15">
        <v>8.8000000000000007</v>
      </c>
      <c r="F7" s="16">
        <v>8.8000000000000007</v>
      </c>
      <c r="G7" s="16">
        <v>7.6</v>
      </c>
      <c r="H7" s="15">
        <v>8.9</v>
      </c>
      <c r="I7" s="16">
        <v>9.1999999999999993</v>
      </c>
      <c r="J7" s="16">
        <v>7.9</v>
      </c>
      <c r="K7" s="15">
        <v>8.1999999999999993</v>
      </c>
      <c r="L7" s="16">
        <v>9.4</v>
      </c>
      <c r="M7" s="16">
        <v>9</v>
      </c>
      <c r="N7" s="15">
        <f t="shared" si="0"/>
        <v>38.299999999999997</v>
      </c>
      <c r="O7" s="16">
        <f t="shared" si="0"/>
        <v>39.800000000000004</v>
      </c>
      <c r="P7" s="17">
        <f t="shared" si="0"/>
        <v>33</v>
      </c>
      <c r="Q7" s="28"/>
      <c r="R7" s="4"/>
      <c r="S7" s="4"/>
      <c r="T7" s="4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</row>
    <row r="8" spans="1:54" x14ac:dyDescent="0.2">
      <c r="A8" s="11" t="s">
        <v>32</v>
      </c>
      <c r="B8" s="15">
        <v>-9.3000000000000007</v>
      </c>
      <c r="C8" s="16">
        <v>-9.3000000000000007</v>
      </c>
      <c r="D8" s="16">
        <v>0</v>
      </c>
      <c r="E8" s="15">
        <v>-0.7</v>
      </c>
      <c r="F8" s="16">
        <v>-0.7</v>
      </c>
      <c r="G8" s="16">
        <v>0</v>
      </c>
      <c r="H8" s="15">
        <v>0</v>
      </c>
      <c r="I8" s="16">
        <v>10</v>
      </c>
      <c r="J8" s="16">
        <v>0</v>
      </c>
      <c r="K8" s="15">
        <v>-0.4</v>
      </c>
      <c r="L8" s="16">
        <v>0</v>
      </c>
      <c r="M8" s="16">
        <v>0</v>
      </c>
      <c r="N8" s="15">
        <f t="shared" si="0"/>
        <v>-10.4</v>
      </c>
      <c r="O8" s="16">
        <f t="shared" si="0"/>
        <v>0</v>
      </c>
      <c r="P8" s="17">
        <f t="shared" si="0"/>
        <v>0</v>
      </c>
      <c r="Q8" s="28"/>
      <c r="R8" s="4"/>
      <c r="S8" s="4"/>
      <c r="T8" s="4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</row>
    <row r="9" spans="1:54" x14ac:dyDescent="0.2">
      <c r="A9" s="11" t="s">
        <v>12</v>
      </c>
      <c r="B9" s="15">
        <v>0</v>
      </c>
      <c r="C9" s="16"/>
      <c r="D9" s="16">
        <v>2.5</v>
      </c>
      <c r="E9" s="15">
        <v>0</v>
      </c>
      <c r="F9" s="16">
        <v>0</v>
      </c>
      <c r="G9" s="16">
        <v>2.5</v>
      </c>
      <c r="H9" s="15">
        <v>0</v>
      </c>
      <c r="I9" s="16">
        <v>0</v>
      </c>
      <c r="J9" s="16">
        <v>2.5</v>
      </c>
      <c r="K9" s="15">
        <v>0</v>
      </c>
      <c r="L9" s="16">
        <v>0</v>
      </c>
      <c r="M9" s="16">
        <v>2.5</v>
      </c>
      <c r="N9" s="15">
        <f t="shared" si="0"/>
        <v>0</v>
      </c>
      <c r="O9" s="16">
        <f t="shared" si="0"/>
        <v>0</v>
      </c>
      <c r="P9" s="17">
        <f t="shared" si="0"/>
        <v>10</v>
      </c>
      <c r="Q9" s="28"/>
      <c r="R9" s="4"/>
      <c r="S9" s="4"/>
      <c r="T9" s="4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</row>
    <row r="10" spans="1:54" x14ac:dyDescent="0.2">
      <c r="A10" s="11" t="s">
        <v>33</v>
      </c>
      <c r="B10" s="15">
        <v>0</v>
      </c>
      <c r="C10" s="16">
        <v>0</v>
      </c>
      <c r="D10" s="16">
        <v>-0.3</v>
      </c>
      <c r="E10" s="15">
        <v>0</v>
      </c>
      <c r="F10" s="16">
        <v>0</v>
      </c>
      <c r="G10" s="16">
        <v>-1.7</v>
      </c>
      <c r="H10" s="15">
        <v>0</v>
      </c>
      <c r="I10" s="16">
        <v>0</v>
      </c>
      <c r="J10" s="16">
        <v>-1</v>
      </c>
      <c r="K10" s="15">
        <v>0</v>
      </c>
      <c r="L10" s="16">
        <v>0</v>
      </c>
      <c r="M10" s="16">
        <v>-1</v>
      </c>
      <c r="N10" s="15">
        <f t="shared" si="0"/>
        <v>0</v>
      </c>
      <c r="O10" s="16">
        <f t="shared" si="0"/>
        <v>0</v>
      </c>
      <c r="P10" s="17">
        <f t="shared" si="0"/>
        <v>-4</v>
      </c>
      <c r="Q10" s="28"/>
      <c r="R10" s="4"/>
      <c r="S10" s="4"/>
      <c r="T10" s="4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</row>
    <row r="11" spans="1:54" x14ac:dyDescent="0.2">
      <c r="A11" s="11" t="s">
        <v>34</v>
      </c>
      <c r="B11" s="15">
        <v>0.1</v>
      </c>
      <c r="C11" s="16">
        <v>0.1</v>
      </c>
      <c r="D11" s="16">
        <v>0</v>
      </c>
      <c r="E11" s="15">
        <v>0</v>
      </c>
      <c r="F11" s="16">
        <v>0</v>
      </c>
      <c r="G11" s="16">
        <v>0</v>
      </c>
      <c r="H11" s="15">
        <v>0</v>
      </c>
      <c r="I11" s="16">
        <v>0</v>
      </c>
      <c r="J11" s="16">
        <v>0</v>
      </c>
      <c r="K11" s="15">
        <v>0</v>
      </c>
      <c r="L11" s="16">
        <v>0</v>
      </c>
      <c r="M11" s="16">
        <v>0</v>
      </c>
      <c r="N11" s="15">
        <f t="shared" si="0"/>
        <v>0.1</v>
      </c>
      <c r="O11" s="16">
        <f t="shared" si="0"/>
        <v>0.1</v>
      </c>
      <c r="P11" s="17">
        <f t="shared" si="0"/>
        <v>0</v>
      </c>
      <c r="Q11" s="28"/>
      <c r="R11" s="4"/>
      <c r="S11" s="4"/>
      <c r="T11" s="4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</row>
    <row r="12" spans="1:54" ht="15" x14ac:dyDescent="0.35">
      <c r="A12" s="11" t="s">
        <v>35</v>
      </c>
      <c r="B12" s="18">
        <v>0</v>
      </c>
      <c r="C12" s="19">
        <v>0</v>
      </c>
      <c r="D12" s="19">
        <v>0</v>
      </c>
      <c r="E12" s="18">
        <v>0</v>
      </c>
      <c r="F12" s="19">
        <v>0</v>
      </c>
      <c r="G12" s="19">
        <v>0</v>
      </c>
      <c r="H12" s="18">
        <v>0</v>
      </c>
      <c r="I12" s="19">
        <v>0</v>
      </c>
      <c r="J12" s="19">
        <v>0</v>
      </c>
      <c r="K12" s="18">
        <v>0</v>
      </c>
      <c r="L12" s="19">
        <v>0</v>
      </c>
      <c r="M12" s="19">
        <v>0</v>
      </c>
      <c r="N12" s="18">
        <v>-0.1</v>
      </c>
      <c r="O12" s="19">
        <f t="shared" si="0"/>
        <v>0</v>
      </c>
      <c r="P12" s="20">
        <f t="shared" si="0"/>
        <v>0</v>
      </c>
      <c r="Q12" s="28"/>
      <c r="R12" s="4"/>
      <c r="S12" s="4"/>
      <c r="T12" s="4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</row>
    <row r="13" spans="1:54" s="8" customFormat="1" x14ac:dyDescent="0.2">
      <c r="A13" s="26" t="s">
        <v>7</v>
      </c>
      <c r="B13" s="29">
        <f t="shared" ref="B13:P13" si="1">SUM(B6:B12)</f>
        <v>53.499999999999993</v>
      </c>
      <c r="C13" s="24">
        <f t="shared" si="1"/>
        <v>53.499999999999993</v>
      </c>
      <c r="D13" s="24">
        <f t="shared" si="1"/>
        <v>48.800000000000004</v>
      </c>
      <c r="E13" s="29">
        <f t="shared" si="1"/>
        <v>54</v>
      </c>
      <c r="F13" s="24">
        <f t="shared" si="1"/>
        <v>54</v>
      </c>
      <c r="G13" s="24">
        <f t="shared" si="1"/>
        <v>46.699999999999996</v>
      </c>
      <c r="H13" s="29">
        <f t="shared" si="1"/>
        <v>50.1</v>
      </c>
      <c r="I13" s="24">
        <f t="shared" si="1"/>
        <v>59.2</v>
      </c>
      <c r="J13" s="25">
        <f t="shared" si="1"/>
        <v>47.5</v>
      </c>
      <c r="K13" s="24">
        <f t="shared" si="1"/>
        <v>46.9</v>
      </c>
      <c r="L13" s="24">
        <f t="shared" si="1"/>
        <v>48.9</v>
      </c>
      <c r="M13" s="24">
        <f t="shared" si="1"/>
        <v>47.5</v>
      </c>
      <c r="N13" s="29">
        <f t="shared" si="1"/>
        <v>204.39999999999995</v>
      </c>
      <c r="O13" s="24">
        <f t="shared" si="1"/>
        <v>215.6</v>
      </c>
      <c r="P13" s="25">
        <f t="shared" si="1"/>
        <v>190.5</v>
      </c>
      <c r="Q13" s="30"/>
      <c r="R13" s="6"/>
      <c r="S13" s="6"/>
      <c r="T13" s="6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4" spans="1:54" x14ac:dyDescent="0.2">
      <c r="A14" s="11"/>
      <c r="B14" s="15"/>
      <c r="C14" s="16"/>
      <c r="D14" s="16"/>
      <c r="E14" s="15"/>
      <c r="F14" s="16"/>
      <c r="G14" s="16"/>
      <c r="H14" s="15"/>
      <c r="I14" s="16"/>
      <c r="J14" s="16"/>
      <c r="K14" s="15"/>
      <c r="L14" s="16"/>
      <c r="M14" s="16"/>
      <c r="N14" s="15"/>
      <c r="O14" s="16"/>
      <c r="P14" s="17"/>
      <c r="Q14" s="28"/>
      <c r="R14" s="4"/>
      <c r="S14" s="4"/>
      <c r="T14" s="4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</row>
    <row r="15" spans="1:54" x14ac:dyDescent="0.2">
      <c r="A15" s="26" t="s">
        <v>6</v>
      </c>
      <c r="B15" s="15">
        <v>-4.3</v>
      </c>
      <c r="C15" s="16">
        <v>-4.3</v>
      </c>
      <c r="D15" s="16">
        <v>-3.2</v>
      </c>
      <c r="E15" s="15">
        <v>-2.5</v>
      </c>
      <c r="F15" s="16">
        <v>-2.5</v>
      </c>
      <c r="G15" s="16">
        <v>-3.4</v>
      </c>
      <c r="H15" s="15">
        <v>-2</v>
      </c>
      <c r="I15" s="16">
        <v>-2.8</v>
      </c>
      <c r="J15" s="16">
        <v>-3.2</v>
      </c>
      <c r="K15" s="15">
        <v>-2.9</v>
      </c>
      <c r="L15" s="16">
        <v>-3.3</v>
      </c>
      <c r="M15" s="16">
        <v>-3.6</v>
      </c>
      <c r="N15" s="15">
        <f>+B15+E15+H15+K15-0.1</f>
        <v>-11.8</v>
      </c>
      <c r="O15" s="16">
        <f>+C15+F15+I15+L15</f>
        <v>-12.899999999999999</v>
      </c>
      <c r="P15" s="17">
        <f>+D15+G15+J15+M15</f>
        <v>-13.4</v>
      </c>
      <c r="Q15" s="4"/>
      <c r="R15" s="4"/>
      <c r="S15" s="4"/>
      <c r="T15" s="4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</row>
    <row r="16" spans="1:54" x14ac:dyDescent="0.2">
      <c r="A16" s="11"/>
      <c r="B16" s="15"/>
      <c r="C16" s="16"/>
      <c r="D16" s="16"/>
      <c r="E16" s="15"/>
      <c r="F16" s="16"/>
      <c r="G16" s="16"/>
      <c r="H16" s="15"/>
      <c r="I16" s="16"/>
      <c r="J16" s="16"/>
      <c r="K16" s="15"/>
      <c r="L16" s="16"/>
      <c r="M16" s="16"/>
      <c r="N16" s="15"/>
      <c r="O16" s="16"/>
      <c r="P16" s="17"/>
      <c r="Q16" s="4"/>
      <c r="R16" s="4"/>
      <c r="S16" s="4"/>
      <c r="T16" s="4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</row>
    <row r="17" spans="1:54" ht="15" x14ac:dyDescent="0.35">
      <c r="A17" s="26" t="s">
        <v>11</v>
      </c>
      <c r="B17" s="18"/>
      <c r="C17" s="19"/>
      <c r="D17" s="19"/>
      <c r="E17" s="18"/>
      <c r="F17" s="19"/>
      <c r="G17" s="19"/>
      <c r="H17" s="18"/>
      <c r="I17" s="19"/>
      <c r="J17" s="19"/>
      <c r="K17" s="18"/>
      <c r="L17" s="19"/>
      <c r="M17" s="19"/>
      <c r="N17" s="18"/>
      <c r="O17" s="19"/>
      <c r="P17" s="20"/>
      <c r="Q17" s="4"/>
      <c r="R17" s="4"/>
      <c r="S17" s="4"/>
      <c r="T17" s="4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</row>
    <row r="18" spans="1:54" x14ac:dyDescent="0.2">
      <c r="A18" s="11" t="s">
        <v>36</v>
      </c>
      <c r="B18" s="15">
        <v>0</v>
      </c>
      <c r="C18" s="16">
        <v>0</v>
      </c>
      <c r="D18" s="16">
        <v>0</v>
      </c>
      <c r="E18" s="15">
        <f>+G18</f>
        <v>0</v>
      </c>
      <c r="F18" s="16">
        <v>0</v>
      </c>
      <c r="G18" s="16">
        <v>0</v>
      </c>
      <c r="H18" s="15">
        <f>+J18</f>
        <v>0</v>
      </c>
      <c r="I18" s="16">
        <v>0</v>
      </c>
      <c r="J18" s="16">
        <v>0</v>
      </c>
      <c r="K18" s="15">
        <v>0</v>
      </c>
      <c r="L18" s="16">
        <v>0</v>
      </c>
      <c r="M18" s="16">
        <v>0</v>
      </c>
      <c r="N18" s="15">
        <f t="shared" ref="N18:P19" si="2">+B18+E18+H18+K18</f>
        <v>0</v>
      </c>
      <c r="O18" s="16">
        <f t="shared" si="2"/>
        <v>0</v>
      </c>
      <c r="P18" s="17">
        <f t="shared" si="2"/>
        <v>0</v>
      </c>
      <c r="Q18" s="4"/>
      <c r="R18" s="4"/>
      <c r="S18" s="4"/>
      <c r="T18" s="4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</row>
    <row r="19" spans="1:54" ht="15" x14ac:dyDescent="0.35">
      <c r="A19" s="11" t="s">
        <v>37</v>
      </c>
      <c r="B19" s="18">
        <v>-1.4</v>
      </c>
      <c r="C19" s="19">
        <v>-1.4</v>
      </c>
      <c r="D19" s="19">
        <v>0</v>
      </c>
      <c r="E19" s="18">
        <v>0.8</v>
      </c>
      <c r="F19" s="19">
        <v>0.8</v>
      </c>
      <c r="G19" s="19">
        <v>0</v>
      </c>
      <c r="H19" s="18">
        <v>0</v>
      </c>
      <c r="I19" s="19">
        <v>0</v>
      </c>
      <c r="J19" s="19">
        <v>0</v>
      </c>
      <c r="K19" s="18">
        <v>0</v>
      </c>
      <c r="L19" s="19">
        <v>0</v>
      </c>
      <c r="M19" s="19">
        <v>0</v>
      </c>
      <c r="N19" s="18">
        <f t="shared" si="2"/>
        <v>-0.59999999999999987</v>
      </c>
      <c r="O19" s="19">
        <f t="shared" si="2"/>
        <v>-0.59999999999999987</v>
      </c>
      <c r="P19" s="20">
        <f t="shared" si="2"/>
        <v>0</v>
      </c>
      <c r="Q19" s="4"/>
      <c r="R19" s="4"/>
      <c r="S19" s="4"/>
      <c r="T19" s="4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</row>
    <row r="20" spans="1:54" s="8" customFormat="1" x14ac:dyDescent="0.2">
      <c r="A20" s="26" t="s">
        <v>8</v>
      </c>
      <c r="B20" s="29">
        <f t="shared" ref="B20:P20" si="3">SUM(B18:B19)</f>
        <v>-1.4</v>
      </c>
      <c r="C20" s="24">
        <f t="shared" si="3"/>
        <v>-1.4</v>
      </c>
      <c r="D20" s="24">
        <f t="shared" si="3"/>
        <v>0</v>
      </c>
      <c r="E20" s="29">
        <f t="shared" si="3"/>
        <v>0.8</v>
      </c>
      <c r="F20" s="24">
        <f t="shared" si="3"/>
        <v>0.8</v>
      </c>
      <c r="G20" s="24">
        <f t="shared" si="3"/>
        <v>0</v>
      </c>
      <c r="H20" s="29">
        <f t="shared" si="3"/>
        <v>0</v>
      </c>
      <c r="I20" s="24">
        <f t="shared" si="3"/>
        <v>0</v>
      </c>
      <c r="J20" s="24">
        <f t="shared" si="3"/>
        <v>0</v>
      </c>
      <c r="K20" s="29">
        <f t="shared" si="3"/>
        <v>0</v>
      </c>
      <c r="L20" s="24">
        <f t="shared" si="3"/>
        <v>0</v>
      </c>
      <c r="M20" s="24">
        <f t="shared" si="3"/>
        <v>0</v>
      </c>
      <c r="N20" s="29">
        <f t="shared" si="3"/>
        <v>-0.59999999999999987</v>
      </c>
      <c r="O20" s="24">
        <f t="shared" si="3"/>
        <v>-0.59999999999999987</v>
      </c>
      <c r="P20" s="25">
        <f t="shared" si="3"/>
        <v>0</v>
      </c>
      <c r="Q20" s="6"/>
      <c r="R20" s="6"/>
      <c r="S20" s="6"/>
      <c r="T20" s="6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54" ht="15" x14ac:dyDescent="0.35">
      <c r="A21" s="11"/>
      <c r="B21" s="18"/>
      <c r="C21" s="19"/>
      <c r="D21" s="19"/>
      <c r="E21" s="18"/>
      <c r="F21" s="19"/>
      <c r="G21" s="19"/>
      <c r="H21" s="18"/>
      <c r="I21" s="19"/>
      <c r="J21" s="19"/>
      <c r="K21" s="18"/>
      <c r="L21" s="19"/>
      <c r="M21" s="19"/>
      <c r="N21" s="18"/>
      <c r="O21" s="19"/>
      <c r="P21" s="20"/>
      <c r="Q21" s="4"/>
      <c r="R21" s="4"/>
      <c r="S21" s="4"/>
      <c r="T21" s="4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</row>
    <row r="22" spans="1:54" s="8" customFormat="1" x14ac:dyDescent="0.2">
      <c r="A22" s="26" t="s">
        <v>9</v>
      </c>
      <c r="B22" s="29">
        <f t="shared" ref="B22:M22" si="4">+B13+B15+B20</f>
        <v>47.8</v>
      </c>
      <c r="C22" s="24">
        <f t="shared" si="4"/>
        <v>47.8</v>
      </c>
      <c r="D22" s="24">
        <f t="shared" si="4"/>
        <v>45.6</v>
      </c>
      <c r="E22" s="29">
        <f t="shared" si="4"/>
        <v>52.3</v>
      </c>
      <c r="F22" s="24">
        <f t="shared" si="4"/>
        <v>52.3</v>
      </c>
      <c r="G22" s="24">
        <f t="shared" si="4"/>
        <v>43.3</v>
      </c>
      <c r="H22" s="29">
        <f t="shared" si="4"/>
        <v>48.1</v>
      </c>
      <c r="I22" s="24">
        <f t="shared" si="4"/>
        <v>56.400000000000006</v>
      </c>
      <c r="J22" s="24">
        <f t="shared" si="4"/>
        <v>44.3</v>
      </c>
      <c r="K22" s="29">
        <f t="shared" si="4"/>
        <v>44</v>
      </c>
      <c r="L22" s="24">
        <f t="shared" si="4"/>
        <v>45.6</v>
      </c>
      <c r="M22" s="24">
        <f t="shared" si="4"/>
        <v>43.9</v>
      </c>
      <c r="N22" s="29">
        <f>+B22+E22+H22+K22</f>
        <v>192.2</v>
      </c>
      <c r="O22" s="24">
        <f>+C22+F22+I22+L22</f>
        <v>202.1</v>
      </c>
      <c r="P22" s="25">
        <f>+D22+G22+J22+M22</f>
        <v>177.1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54" x14ac:dyDescent="0.2">
      <c r="A23" s="11"/>
      <c r="B23" s="21"/>
      <c r="C23" s="22"/>
      <c r="D23" s="22"/>
      <c r="E23" s="21"/>
      <c r="F23" s="22"/>
      <c r="G23" s="22"/>
      <c r="H23" s="21"/>
      <c r="I23" s="22"/>
      <c r="J23" s="22"/>
      <c r="K23" s="21"/>
      <c r="L23" s="22"/>
      <c r="M23" s="22"/>
      <c r="N23" s="21"/>
      <c r="O23" s="22"/>
      <c r="P23" s="2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</row>
    <row r="24" spans="1:54" x14ac:dyDescent="0.2">
      <c r="A24" s="11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</row>
    <row r="25" spans="1:54" x14ac:dyDescent="0.2">
      <c r="A25" s="36" t="str">
        <f ca="1">CELL("filename")</f>
        <v>C:\Users\Felienne\Enron\EnronSpreadsheets\[danny_mccarty__4629__3rdCEPipesContribution.xls]All Pipes</v>
      </c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</row>
    <row r="26" spans="1:54" x14ac:dyDescent="0.2">
      <c r="A26" s="2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</row>
    <row r="27" spans="1:54" x14ac:dyDescent="0.2">
      <c r="A27" s="2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</row>
    <row r="28" spans="1:54" x14ac:dyDescent="0.2">
      <c r="A28" s="2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</row>
    <row r="29" spans="1:54" x14ac:dyDescent="0.2">
      <c r="A29" s="2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</row>
    <row r="30" spans="1:54" x14ac:dyDescent="0.2">
      <c r="A30" s="2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</row>
    <row r="31" spans="1:54" x14ac:dyDescent="0.2">
      <c r="A31" s="2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 x14ac:dyDescent="0.2">
      <c r="A32" s="2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</row>
    <row r="33" spans="1:54" x14ac:dyDescent="0.2">
      <c r="A33" s="2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</row>
    <row r="34" spans="1:54" x14ac:dyDescent="0.2">
      <c r="A34" s="2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</row>
    <row r="35" spans="1:54" x14ac:dyDescent="0.2">
      <c r="A35" s="2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</row>
  </sheetData>
  <phoneticPr fontId="0" type="noConversion"/>
  <printOptions horizontalCentered="1"/>
  <pageMargins left="0" right="0" top="2" bottom="1" header="0.75" footer="0.5"/>
  <pageSetup paperSize="5" scale="93" orientation="landscape" r:id="rId1"/>
  <headerFooter alignWithMargins="0">
    <oddHeader xml:space="preserve">&amp;C&amp;"Arial,Bold"&amp;12TRANSWESTERN PIPELINE COMPANY
THIRD CURRENT ESTIMATE
COMMERCIAL NET CONTRIBUTION
September 12, 2001 
&amp;10(Pre-Tax, $ Millions)&amp;12
</oddHeader>
    <oddFooter xml:space="preserve">&amp;L&amp;6Printed &amp;D   &amp;T   Keiser Ext. 33138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All Pipes</vt:lpstr>
      <vt:lpstr>Commercial Net Contribution-FGT</vt:lpstr>
      <vt:lpstr>Commercial Net Contribution-NNG</vt:lpstr>
      <vt:lpstr>Commercial Net Contribution-TW</vt:lpstr>
      <vt:lpstr>'All Pipes'!Print_Area</vt:lpstr>
      <vt:lpstr>'Commercial Net Contribution-FGT'!Print_Area</vt:lpstr>
      <vt:lpstr>'Commercial Net Contribution-NNG'!Print_Area</vt:lpstr>
      <vt:lpstr>'Commercial Net Contribution-TW'!Print_Area</vt:lpstr>
    </vt:vector>
  </TitlesOfParts>
  <Company>Florida Gas Transmission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cbrukar</dc:creator>
  <cp:lastModifiedBy>Felienne</cp:lastModifiedBy>
  <cp:lastPrinted>2001-09-18T15:27:55Z</cp:lastPrinted>
  <dcterms:created xsi:type="dcterms:W3CDTF">1998-10-07T15:37:36Z</dcterms:created>
  <dcterms:modified xsi:type="dcterms:W3CDTF">2014-09-03T13:35:22Z</dcterms:modified>
</cp:coreProperties>
</file>