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152511" fullCalcOnLoad="1"/>
</workbook>
</file>

<file path=xl/calcChain.xml><?xml version="1.0" encoding="utf-8"?>
<calcChain xmlns="http://schemas.openxmlformats.org/spreadsheetml/2006/main">
  <c r="R3" i="1" l="1"/>
  <c r="T3" i="1"/>
  <c r="R4" i="1"/>
  <c r="T4" i="1"/>
  <c r="T7" i="1" s="1"/>
  <c r="R5" i="1"/>
  <c r="T5" i="1"/>
  <c r="D7" i="1"/>
  <c r="P7" i="1"/>
  <c r="Q7" i="1"/>
  <c r="U7" i="1"/>
  <c r="V7" i="1"/>
  <c r="V8" i="1" s="1"/>
  <c r="W7" i="1"/>
  <c r="X7" i="1"/>
  <c r="X8" i="1" s="1"/>
  <c r="Y7" i="1"/>
  <c r="Z7" i="1"/>
  <c r="Z8" i="1" s="1"/>
  <c r="AA7" i="1"/>
  <c r="S9" i="1"/>
</calcChain>
</file>

<file path=xl/sharedStrings.xml><?xml version="1.0" encoding="utf-8"?>
<sst xmlns="http://schemas.openxmlformats.org/spreadsheetml/2006/main" count="62" uniqueCount="45">
  <si>
    <t>GISID</t>
  </si>
  <si>
    <t>Personnel No</t>
  </si>
  <si>
    <t>HR Rep</t>
  </si>
  <si>
    <t>LastName</t>
  </si>
  <si>
    <t>FirstName</t>
  </si>
  <si>
    <t>Status</t>
  </si>
  <si>
    <t>HIRE DATE</t>
  </si>
  <si>
    <t>Division</t>
  </si>
  <si>
    <t>Supervisor</t>
  </si>
  <si>
    <t>DEPARTMENT</t>
  </si>
  <si>
    <t>Job Group Description</t>
  </si>
  <si>
    <t>Pay Scale</t>
  </si>
  <si>
    <t>Previous Salary</t>
  </si>
  <si>
    <t>Date of last Salary Inc</t>
  </si>
  <si>
    <t>Salary Last Chg %</t>
  </si>
  <si>
    <t>Current
Annual Salary</t>
  </si>
  <si>
    <t>Comp Plus Flag</t>
  </si>
  <si>
    <t>Budgeted Merit (3.75%)</t>
  </si>
  <si>
    <t>Proposed Merit (3.75%)</t>
  </si>
  <si>
    <t>New Annual Salary</t>
  </si>
  <si>
    <t>Lump Sum</t>
  </si>
  <si>
    <t>Supervisor Proposed Merit/Lump</t>
  </si>
  <si>
    <t>MD Adjusted</t>
  </si>
  <si>
    <t>Final</t>
  </si>
  <si>
    <t>Fagan</t>
  </si>
  <si>
    <t>FRN</t>
  </si>
  <si>
    <t>ETSCOMMEREXE</t>
  </si>
  <si>
    <t/>
  </si>
  <si>
    <t>FRE</t>
  </si>
  <si>
    <t>Director</t>
  </si>
  <si>
    <t>ML03</t>
  </si>
  <si>
    <t>Senior Assistant</t>
  </si>
  <si>
    <t>SAS3</t>
  </si>
  <si>
    <t>John</t>
  </si>
  <si>
    <t>Hyatt</t>
  </si>
  <si>
    <t>Jess</t>
  </si>
  <si>
    <t>Gadd, Eric</t>
  </si>
  <si>
    <t>ETS COMM Asset Development</t>
  </si>
  <si>
    <t>Millar</t>
  </si>
  <si>
    <t>Wadle</t>
  </si>
  <si>
    <t>Susan</t>
  </si>
  <si>
    <t>Total Pool $s</t>
  </si>
  <si>
    <t>Proposed Merit &amp; Lump Sum</t>
  </si>
  <si>
    <t>Merit</t>
  </si>
  <si>
    <t xml:space="preserve">Merit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</si>
</sst>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"/>
  </numFmts>
  <fonts count="7" x14ac:knownFonts="1">
    <font>
      <sz val="10"/>
      <name val="Arial"/>
    </font>
    <font>
      <sz val="10"/>
      <name val="Arial"/>
    </font>
    <font>
      <b/>
      <sz val="7"/>
      <color indexed="8"/>
      <name val="Arial"/>
      <family val="2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30">
    <xf numFmtId="0" fontId="0" fillId="0" borderId="0" xfId="0"/>
    <xf numFmtId="0" fontId="5" fillId="0" borderId="1" xfId="0" applyFont="1" applyBorder="1"/>
    <xf numFmtId="0" fontId="2" fillId="2" borderId="1" xfId="3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165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left" wrapText="1"/>
    </xf>
    <xf numFmtId="166" fontId="4" fillId="3" borderId="1" xfId="3" applyNumberFormat="1" applyFont="1" applyFill="1" applyBorder="1" applyAlignment="1" applyProtection="1">
      <alignment horizontal="right" wrapText="1"/>
      <protection locked="0"/>
    </xf>
    <xf numFmtId="166" fontId="4" fillId="0" borderId="1" xfId="3" applyNumberFormat="1" applyFont="1" applyFill="1" applyBorder="1" applyAlignment="1" applyProtection="1">
      <alignment horizontal="right" wrapText="1"/>
      <protection locked="0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2" fillId="4" borderId="1" xfId="3" applyNumberFormat="1" applyFont="1" applyFill="1" applyBorder="1" applyAlignment="1">
      <alignment horizontal="center" wrapText="1"/>
    </xf>
    <xf numFmtId="4" fontId="4" fillId="5" borderId="1" xfId="2" applyNumberFormat="1" applyFont="1" applyFill="1" applyBorder="1" applyAlignment="1" applyProtection="1">
      <alignment horizontal="right" wrapText="1"/>
      <protection locked="0"/>
    </xf>
    <xf numFmtId="4" fontId="6" fillId="0" borderId="1" xfId="0" applyNumberFormat="1" applyFont="1" applyBorder="1"/>
    <xf numFmtId="4" fontId="4" fillId="0" borderId="1" xfId="3" applyNumberFormat="1" applyFont="1" applyFill="1" applyBorder="1" applyAlignment="1">
      <alignment horizontal="right" wrapText="1"/>
    </xf>
    <xf numFmtId="0" fontId="2" fillId="2" borderId="1" xfId="3" applyFont="1" applyFill="1" applyBorder="1" applyAlignment="1">
      <alignment horizontal="center" wrapText="1"/>
    </xf>
    <xf numFmtId="0" fontId="0" fillId="0" borderId="1" xfId="0" applyBorder="1" applyAlignment="1"/>
    <xf numFmtId="0" fontId="2" fillId="6" borderId="1" xfId="3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2" fillId="4" borderId="1" xfId="3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</cellXfs>
  <cellStyles count="4">
    <cellStyle name="Comma" xfId="1" builtinId="3"/>
    <cellStyle name="Normal" xfId="0" builtinId="0"/>
    <cellStyle name="Normal_ALL" xfId="2"/>
    <cellStyle name="Normal_Sheet1" xfId="3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topLeftCell="R1" workbookViewId="0">
      <selection activeCell="T14" sqref="T14"/>
    </sheetView>
  </sheetViews>
  <sheetFormatPr defaultColWidth="36.140625" defaultRowHeight="11.25" x14ac:dyDescent="0.2"/>
  <cols>
    <col min="1" max="1" width="7.85546875" style="1" hidden="1" customWidth="1"/>
    <col min="2" max="2" width="8.5703125" style="1" hidden="1" customWidth="1"/>
    <col min="3" max="3" width="10.42578125" style="1" hidden="1" customWidth="1"/>
    <col min="4" max="4" width="10" style="1" customWidth="1"/>
    <col min="5" max="5" width="9.42578125" style="1" bestFit="1" customWidth="1"/>
    <col min="6" max="6" width="5.42578125" style="1" customWidth="1"/>
    <col min="7" max="7" width="8.42578125" style="1" bestFit="1" customWidth="1"/>
    <col min="8" max="8" width="13.85546875" style="1" hidden="1" customWidth="1"/>
    <col min="9" max="9" width="14.28515625" style="1" bestFit="1" customWidth="1"/>
    <col min="10" max="10" width="30.28515625" style="1" customWidth="1"/>
    <col min="11" max="11" width="16.140625" style="1" customWidth="1"/>
    <col min="12" max="12" width="6.5703125" style="14" customWidth="1"/>
    <col min="13" max="13" width="7.85546875" style="15" customWidth="1"/>
    <col min="14" max="14" width="8.28515625" style="1" customWidth="1"/>
    <col min="15" max="15" width="6" style="1" customWidth="1"/>
    <col min="16" max="16" width="10.140625" style="1" customWidth="1"/>
    <col min="17" max="17" width="11.42578125" style="1" hidden="1" customWidth="1"/>
    <col min="18" max="18" width="9.5703125" style="1" bestFit="1" customWidth="1"/>
    <col min="19" max="19" width="8.42578125" style="1" customWidth="1"/>
    <col min="20" max="20" width="9.7109375" style="1" customWidth="1"/>
    <col min="21" max="21" width="8.7109375" style="1" customWidth="1"/>
    <col min="22" max="23" width="9.5703125" style="20" customWidth="1"/>
    <col min="24" max="26" width="8.85546875" style="20" customWidth="1"/>
    <col min="27" max="27" width="9.140625" style="20" customWidth="1"/>
    <col min="28" max="16384" width="36.140625" style="1"/>
  </cols>
  <sheetData>
    <row r="1" spans="1:27" ht="29.25" customHeight="1" x14ac:dyDescent="0.2">
      <c r="D1" s="22" t="s">
        <v>3</v>
      </c>
      <c r="E1" s="22" t="s">
        <v>4</v>
      </c>
      <c r="F1" s="22" t="s">
        <v>5</v>
      </c>
      <c r="G1" s="22" t="s">
        <v>6</v>
      </c>
      <c r="I1" s="22" t="s">
        <v>8</v>
      </c>
      <c r="J1" s="22" t="s">
        <v>9</v>
      </c>
      <c r="K1" s="22" t="s">
        <v>10</v>
      </c>
      <c r="L1" s="22" t="s">
        <v>11</v>
      </c>
      <c r="M1" s="25" t="s">
        <v>12</v>
      </c>
      <c r="N1" s="22" t="s">
        <v>13</v>
      </c>
      <c r="O1" s="22" t="s">
        <v>14</v>
      </c>
      <c r="P1" s="22" t="s">
        <v>15</v>
      </c>
      <c r="R1" s="22" t="s">
        <v>17</v>
      </c>
      <c r="S1" s="24" t="s">
        <v>18</v>
      </c>
      <c r="T1" s="22" t="s">
        <v>19</v>
      </c>
      <c r="U1" s="22" t="s">
        <v>20</v>
      </c>
      <c r="V1" s="28" t="s">
        <v>21</v>
      </c>
      <c r="W1" s="28"/>
      <c r="X1" s="28" t="s">
        <v>22</v>
      </c>
      <c r="Y1" s="29"/>
      <c r="Z1" s="28" t="s">
        <v>23</v>
      </c>
      <c r="AA1" s="29"/>
    </row>
    <row r="2" spans="1:27" s="4" customFormat="1" ht="18.75" x14ac:dyDescent="0.2">
      <c r="A2" s="2" t="s">
        <v>0</v>
      </c>
      <c r="B2" s="2" t="s">
        <v>1</v>
      </c>
      <c r="C2" s="2" t="s">
        <v>2</v>
      </c>
      <c r="D2" s="23"/>
      <c r="E2" s="23"/>
      <c r="F2" s="23"/>
      <c r="G2" s="23"/>
      <c r="H2" s="2" t="s">
        <v>7</v>
      </c>
      <c r="I2" s="23"/>
      <c r="J2" s="23"/>
      <c r="K2" s="23"/>
      <c r="L2" s="26"/>
      <c r="M2" s="23"/>
      <c r="N2" s="23"/>
      <c r="O2" s="23"/>
      <c r="P2" s="23"/>
      <c r="Q2" s="3" t="s">
        <v>16</v>
      </c>
      <c r="R2" s="23"/>
      <c r="S2" s="23"/>
      <c r="T2" s="23"/>
      <c r="U2" s="23"/>
      <c r="V2" s="18" t="s">
        <v>43</v>
      </c>
      <c r="W2" s="18" t="s">
        <v>20</v>
      </c>
      <c r="X2" s="18" t="s">
        <v>43</v>
      </c>
      <c r="Y2" s="18" t="s">
        <v>20</v>
      </c>
      <c r="Z2" s="18" t="s">
        <v>44</v>
      </c>
      <c r="AA2" s="18" t="s">
        <v>20</v>
      </c>
    </row>
    <row r="3" spans="1:27" x14ac:dyDescent="0.2">
      <c r="A3" s="5">
        <v>90010379</v>
      </c>
      <c r="B3" s="5">
        <v>505464</v>
      </c>
      <c r="C3" s="6" t="s">
        <v>24</v>
      </c>
      <c r="D3" s="6" t="s">
        <v>34</v>
      </c>
      <c r="E3" s="6" t="s">
        <v>35</v>
      </c>
      <c r="F3" s="6" t="s">
        <v>28</v>
      </c>
      <c r="G3" s="7">
        <v>30864</v>
      </c>
      <c r="H3" s="6" t="s">
        <v>26</v>
      </c>
      <c r="I3" s="6" t="s">
        <v>36</v>
      </c>
      <c r="J3" s="6" t="s">
        <v>37</v>
      </c>
      <c r="K3" s="6" t="s">
        <v>29</v>
      </c>
      <c r="L3" s="8" t="s">
        <v>30</v>
      </c>
      <c r="M3" s="9">
        <v>103008</v>
      </c>
      <c r="N3" s="7">
        <v>36922</v>
      </c>
      <c r="O3" s="5">
        <v>3.49</v>
      </c>
      <c r="P3" s="10">
        <v>106608</v>
      </c>
      <c r="Q3" s="11" t="s">
        <v>27</v>
      </c>
      <c r="R3" s="10">
        <f>P3*0.0375</f>
        <v>3997.7999999999997</v>
      </c>
      <c r="S3" s="12">
        <v>3997.8</v>
      </c>
      <c r="T3" s="10">
        <f>S3+P3</f>
        <v>110605.8</v>
      </c>
      <c r="U3" s="13"/>
      <c r="V3" s="19"/>
      <c r="W3" s="19"/>
      <c r="X3" s="19"/>
      <c r="Y3" s="19"/>
      <c r="Z3" s="19"/>
      <c r="AA3" s="19"/>
    </row>
    <row r="4" spans="1:27" x14ac:dyDescent="0.2">
      <c r="A4" s="5">
        <v>90137748</v>
      </c>
      <c r="B4" s="5">
        <v>564214</v>
      </c>
      <c r="C4" s="6" t="s">
        <v>24</v>
      </c>
      <c r="D4" s="6" t="s">
        <v>38</v>
      </c>
      <c r="E4" s="6" t="s">
        <v>33</v>
      </c>
      <c r="F4" s="6" t="s">
        <v>28</v>
      </c>
      <c r="G4" s="7">
        <v>35534</v>
      </c>
      <c r="H4" s="6" t="s">
        <v>26</v>
      </c>
      <c r="I4" s="6" t="s">
        <v>36</v>
      </c>
      <c r="J4" s="6" t="s">
        <v>37</v>
      </c>
      <c r="K4" s="6" t="s">
        <v>29</v>
      </c>
      <c r="L4" s="8" t="s">
        <v>30</v>
      </c>
      <c r="M4" s="9">
        <v>101481</v>
      </c>
      <c r="N4" s="7">
        <v>36922</v>
      </c>
      <c r="O4" s="5">
        <v>3.75</v>
      </c>
      <c r="P4" s="10">
        <v>105287</v>
      </c>
      <c r="Q4" s="11" t="s">
        <v>27</v>
      </c>
      <c r="R4" s="10">
        <f>P4*0.0375</f>
        <v>3948.2624999999998</v>
      </c>
      <c r="S4" s="12">
        <v>3948.2624999999998</v>
      </c>
      <c r="T4" s="10">
        <f>S4+P4</f>
        <v>109235.2625</v>
      </c>
      <c r="U4" s="13"/>
      <c r="V4" s="19"/>
      <c r="W4" s="19"/>
      <c r="X4" s="19"/>
      <c r="Y4" s="19"/>
      <c r="Z4" s="19"/>
      <c r="AA4" s="19"/>
    </row>
    <row r="5" spans="1:27" x14ac:dyDescent="0.2">
      <c r="A5" s="5">
        <v>90007110</v>
      </c>
      <c r="B5" s="5">
        <v>408511</v>
      </c>
      <c r="C5" s="6" t="s">
        <v>24</v>
      </c>
      <c r="D5" s="6" t="s">
        <v>39</v>
      </c>
      <c r="E5" s="6" t="s">
        <v>40</v>
      </c>
      <c r="F5" s="6" t="s">
        <v>25</v>
      </c>
      <c r="G5" s="7">
        <v>34022</v>
      </c>
      <c r="H5" s="6" t="s">
        <v>26</v>
      </c>
      <c r="I5" s="6" t="s">
        <v>36</v>
      </c>
      <c r="J5" s="6" t="s">
        <v>37</v>
      </c>
      <c r="K5" s="6" t="s">
        <v>31</v>
      </c>
      <c r="L5" s="8" t="s">
        <v>32</v>
      </c>
      <c r="M5" s="9">
        <v>56689</v>
      </c>
      <c r="N5" s="7">
        <v>37028</v>
      </c>
      <c r="O5" s="5">
        <v>-20.62</v>
      </c>
      <c r="P5" s="10">
        <v>45000</v>
      </c>
      <c r="Q5" s="11" t="s">
        <v>27</v>
      </c>
      <c r="R5" s="10">
        <f>P5*0.0375</f>
        <v>1687.5</v>
      </c>
      <c r="S5" s="12">
        <v>1687.5</v>
      </c>
      <c r="T5" s="10">
        <f>S5+P5</f>
        <v>46687.5</v>
      </c>
      <c r="U5" s="13"/>
      <c r="V5" s="19"/>
      <c r="W5" s="19"/>
      <c r="X5" s="19"/>
      <c r="Y5" s="19"/>
      <c r="Z5" s="19"/>
      <c r="AA5" s="19"/>
    </row>
    <row r="6" spans="1:27" x14ac:dyDescent="0.2">
      <c r="P6" s="16"/>
      <c r="Q6" s="16"/>
      <c r="R6" s="16"/>
      <c r="S6" s="16"/>
      <c r="T6" s="16"/>
      <c r="U6" s="10"/>
    </row>
    <row r="7" spans="1:27" x14ac:dyDescent="0.2">
      <c r="D7" s="1">
        <f>COUNTA(D3:D5)</f>
        <v>3</v>
      </c>
      <c r="P7" s="16">
        <f>SUM(P3:P6)</f>
        <v>256895</v>
      </c>
      <c r="Q7" s="16">
        <f>SUM(Q3:Q6)</f>
        <v>0</v>
      </c>
      <c r="T7" s="16">
        <f>SUM(T3:T6)</f>
        <v>266528.5625</v>
      </c>
      <c r="U7" s="10">
        <f t="shared" ref="U7:AA7" si="0">SUM(U3:U5)</f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</row>
    <row r="8" spans="1:27" x14ac:dyDescent="0.2">
      <c r="R8" s="17" t="s">
        <v>41</v>
      </c>
      <c r="S8" s="16">
        <v>9633.5625</v>
      </c>
      <c r="T8" s="16"/>
      <c r="V8" s="27">
        <f>SUM(V7+W7)</f>
        <v>0</v>
      </c>
      <c r="W8" s="27"/>
      <c r="X8" s="27">
        <f>SUM(X7+Y7)</f>
        <v>0</v>
      </c>
      <c r="Y8" s="27"/>
      <c r="Z8" s="27">
        <f>SUM(Z7+AA7)</f>
        <v>0</v>
      </c>
      <c r="AA8" s="27"/>
    </row>
    <row r="9" spans="1:27" x14ac:dyDescent="0.2">
      <c r="R9" s="17" t="s">
        <v>42</v>
      </c>
      <c r="S9" s="16">
        <f>SUM(S3:S6)+U7</f>
        <v>9633.5625</v>
      </c>
    </row>
  </sheetData>
  <mergeCells count="22">
    <mergeCell ref="V8:W8"/>
    <mergeCell ref="X8:Y8"/>
    <mergeCell ref="Z8:AA8"/>
    <mergeCell ref="V1:W1"/>
    <mergeCell ref="X1:Y1"/>
    <mergeCell ref="Z1:AA1"/>
    <mergeCell ref="I1:I2"/>
    <mergeCell ref="J1:J2"/>
    <mergeCell ref="K1:K2"/>
    <mergeCell ref="L1:L2"/>
    <mergeCell ref="D1:D2"/>
    <mergeCell ref="E1:E2"/>
    <mergeCell ref="F1:F2"/>
    <mergeCell ref="G1:G2"/>
    <mergeCell ref="R1:R2"/>
    <mergeCell ref="S1:S2"/>
    <mergeCell ref="T1:T2"/>
    <mergeCell ref="U1:U2"/>
    <mergeCell ref="M1:M2"/>
    <mergeCell ref="N1:N2"/>
    <mergeCell ref="O1:O2"/>
    <mergeCell ref="P1:P2"/>
  </mergeCells>
  <phoneticPr fontId="0" type="noConversion"/>
  <conditionalFormatting sqref="V3:AA5">
    <cfRule type="cellIs" dxfId="1" priority="1" stopIfTrue="1" operator="notBetween">
      <formula>S3</formula>
      <formula>U3</formula>
    </cfRule>
    <cfRule type="cellIs" dxfId="0" priority="2" stopIfTrue="1" operator="greaterThan">
      <formula>(R3*0.2)+R3</formula>
    </cfRule>
  </conditionalFormatting>
  <pageMargins left="0.5" right="0.5" top="1.02" bottom="0.75" header="0.5" footer="0.5"/>
  <pageSetup paperSize="5" orientation="landscape" r:id="rId1"/>
  <headerFooter alignWithMargins="0">
    <oddHeader>&amp;LGadd&amp;C&amp;"Arial,Bold"&amp;14ETS 2001 Merit Worksheets
Data as of 12/12/01</oddHeader>
    <oddFooter>&amp;L&amp;"Arial,Bold"&amp;8Proposed merits in RED reflect maximum merit available&amp;R&amp;Pof&amp;N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Southard</dc:creator>
  <cp:lastModifiedBy>Felienne</cp:lastModifiedBy>
  <cp:lastPrinted>2001-12-20T16:18:46Z</cp:lastPrinted>
  <dcterms:created xsi:type="dcterms:W3CDTF">2001-12-20T14:35:50Z</dcterms:created>
  <dcterms:modified xsi:type="dcterms:W3CDTF">2014-09-03T13:36:01Z</dcterms:modified>
</cp:coreProperties>
</file>