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50" windowHeight="8580"/>
  </bookViews>
  <sheets>
    <sheet name="Production Month View, 1999" sheetId="1" r:id="rId1"/>
    <sheet name="99 Acct Month vs. 99 Prod Month" sheetId="2" r:id="rId2"/>
  </sheets>
  <definedNames>
    <definedName name="_xlnm.Print_Area" localSheetId="0">'Production Month View, 1999'!$A$1:$W$67</definedName>
  </definedNames>
  <calcPr calcId="152511"/>
</workbook>
</file>

<file path=xl/calcChain.xml><?xml version="1.0" encoding="utf-8"?>
<calcChain xmlns="http://schemas.openxmlformats.org/spreadsheetml/2006/main">
  <c r="N2" i="2" l="1"/>
  <c r="N3" i="2"/>
  <c r="N4" i="2"/>
  <c r="N5" i="2"/>
  <c r="B6" i="2"/>
  <c r="C6" i="2"/>
  <c r="N6" i="2" s="1"/>
  <c r="D6" i="2"/>
  <c r="D17" i="2" s="1"/>
  <c r="E6" i="2"/>
  <c r="E17" i="2" s="1"/>
  <c r="F6" i="2"/>
  <c r="G6" i="2"/>
  <c r="H6" i="2"/>
  <c r="H17" i="2" s="1"/>
  <c r="I6" i="2"/>
  <c r="I17" i="2" s="1"/>
  <c r="J6" i="2"/>
  <c r="K6" i="2"/>
  <c r="K17" i="2" s="1"/>
  <c r="L6" i="2"/>
  <c r="L17" i="2" s="1"/>
  <c r="M6" i="2"/>
  <c r="M17" i="2" s="1"/>
  <c r="N10" i="2"/>
  <c r="N11" i="2"/>
  <c r="N12" i="2"/>
  <c r="N13" i="2"/>
  <c r="B14" i="2"/>
  <c r="N14" i="2" s="1"/>
  <c r="C14" i="2"/>
  <c r="D14" i="2"/>
  <c r="E14" i="2"/>
  <c r="F14" i="2"/>
  <c r="G14" i="2"/>
  <c r="H14" i="2"/>
  <c r="I14" i="2"/>
  <c r="J14" i="2"/>
  <c r="J17" i="2" s="1"/>
  <c r="K14" i="2"/>
  <c r="L14" i="2"/>
  <c r="M14" i="2"/>
  <c r="F17" i="2"/>
  <c r="G17" i="2"/>
  <c r="D22" i="1"/>
  <c r="D60" i="1" s="1"/>
  <c r="E22" i="1"/>
  <c r="F22" i="1"/>
  <c r="G22" i="1"/>
  <c r="H22" i="1"/>
  <c r="H60" i="1" s="1"/>
  <c r="I22" i="1"/>
  <c r="J22" i="1"/>
  <c r="K22" i="1"/>
  <c r="L22" i="1"/>
  <c r="L60" i="1" s="1"/>
  <c r="M22" i="1"/>
  <c r="N22" i="1"/>
  <c r="O22" i="1"/>
  <c r="P22" i="1"/>
  <c r="P60" i="1" s="1"/>
  <c r="Q22" i="1"/>
  <c r="R22" i="1"/>
  <c r="X22" i="1" s="1"/>
  <c r="S22" i="1"/>
  <c r="T22" i="1"/>
  <c r="T60" i="1" s="1"/>
  <c r="U22" i="1"/>
  <c r="V22" i="1"/>
  <c r="V26" i="1"/>
  <c r="D34" i="1"/>
  <c r="W34" i="1" s="1"/>
  <c r="E34" i="1"/>
  <c r="E60" i="1" s="1"/>
  <c r="F34" i="1"/>
  <c r="F60" i="1" s="1"/>
  <c r="G34" i="1"/>
  <c r="H34" i="1"/>
  <c r="I34" i="1"/>
  <c r="J34" i="1"/>
  <c r="K34" i="1"/>
  <c r="L34" i="1"/>
  <c r="M34" i="1"/>
  <c r="M60" i="1" s="1"/>
  <c r="N34" i="1"/>
  <c r="N60" i="1" s="1"/>
  <c r="O34" i="1"/>
  <c r="P34" i="1"/>
  <c r="Q34" i="1"/>
  <c r="X34" i="1" s="1"/>
  <c r="R34" i="1"/>
  <c r="S34" i="1"/>
  <c r="T34" i="1"/>
  <c r="U34" i="1"/>
  <c r="U60" i="1" s="1"/>
  <c r="V34" i="1"/>
  <c r="V60" i="1" s="1"/>
  <c r="V38" i="1"/>
  <c r="D58" i="1"/>
  <c r="E58" i="1"/>
  <c r="F58" i="1"/>
  <c r="G58" i="1"/>
  <c r="G60" i="1" s="1"/>
  <c r="H58" i="1"/>
  <c r="W58" i="1" s="1"/>
  <c r="I58" i="1"/>
  <c r="J58" i="1"/>
  <c r="K58" i="1"/>
  <c r="L58" i="1"/>
  <c r="M58" i="1"/>
  <c r="N58" i="1"/>
  <c r="O58" i="1"/>
  <c r="O60" i="1" s="1"/>
  <c r="P58" i="1"/>
  <c r="X58" i="1" s="1"/>
  <c r="Q58" i="1"/>
  <c r="R58" i="1"/>
  <c r="S58" i="1"/>
  <c r="T58" i="1"/>
  <c r="U58" i="1"/>
  <c r="V58" i="1"/>
  <c r="I60" i="1"/>
  <c r="J60" i="1"/>
  <c r="K60" i="1"/>
  <c r="Q60" i="1"/>
  <c r="R60" i="1"/>
  <c r="S60" i="1"/>
  <c r="X60" i="1" l="1"/>
  <c r="W22" i="1"/>
  <c r="W60" i="1" s="1"/>
  <c r="B17" i="2"/>
  <c r="C17" i="2"/>
  <c r="N17" i="2" l="1"/>
</calcChain>
</file>

<file path=xl/sharedStrings.xml><?xml version="1.0" encoding="utf-8"?>
<sst xmlns="http://schemas.openxmlformats.org/spreadsheetml/2006/main" count="212" uniqueCount="97">
  <si>
    <t>Contract</t>
  </si>
  <si>
    <t xml:space="preserve">3rd Party Pipe </t>
  </si>
  <si>
    <t>012-15600-02-082 (96006655)</t>
  </si>
  <si>
    <t>012-24535-02-005 (96006998)</t>
  </si>
  <si>
    <t>012-26707-02-001 (96006853)</t>
  </si>
  <si>
    <t>012-26707-02-002 (96006854)</t>
  </si>
  <si>
    <t>012-35423-02-007 (96006950)</t>
  </si>
  <si>
    <t>012-60233-02-001 (96006770)</t>
  </si>
  <si>
    <t>012-22645-02-018 (96006399)</t>
  </si>
  <si>
    <t>012-52030-02-001 (96008514)</t>
  </si>
  <si>
    <t>012-82628-02-002 (96008703)</t>
  </si>
  <si>
    <t>012-87103-02-002 (96008850)</t>
  </si>
  <si>
    <t>012-91000-02-002 (96008706)</t>
  </si>
  <si>
    <t>012-27105-02-009 (96007323)</t>
  </si>
  <si>
    <t>Sept Exp</t>
  </si>
  <si>
    <t>Aug Exp</t>
  </si>
  <si>
    <t>July Exp</t>
  </si>
  <si>
    <t>Channel Industries</t>
  </si>
  <si>
    <t>El Paso Offshore Gathering</t>
  </si>
  <si>
    <t>Gulf Energy Pipeline, LLC</t>
  </si>
  <si>
    <t>MidCon Texas Pipeline Operator</t>
  </si>
  <si>
    <t>Koch Midstream Services</t>
  </si>
  <si>
    <t>Lavaca Pipeline Company</t>
  </si>
  <si>
    <t>Dow Pipeline Company</t>
  </si>
  <si>
    <t>Southland Energy Company</t>
  </si>
  <si>
    <t>Tejas Ship Channel</t>
  </si>
  <si>
    <t>Unit Gas Transmission Company</t>
  </si>
  <si>
    <t>Reliant Entex Energy</t>
  </si>
  <si>
    <t>012-42639-40-001 (96013404)</t>
  </si>
  <si>
    <t>Humble Gas Pipeline Co.</t>
  </si>
  <si>
    <t>012-87089-02-001 (96006817)</t>
  </si>
  <si>
    <t>Tejas Gas Operating, LLC</t>
  </si>
  <si>
    <t>012-27298-04-006 (96016603 &amp; 96021368)</t>
  </si>
  <si>
    <t>King Ranch Gas Plant</t>
  </si>
  <si>
    <t>012-66942-02-001 (96009637)</t>
  </si>
  <si>
    <t>PG&amp;E Hydrocarbons, LP</t>
  </si>
  <si>
    <t>012-90935-04-004 (96007257)</t>
  </si>
  <si>
    <t>012-35335-02-002 (96008709)</t>
  </si>
  <si>
    <t>Gulf Plain Processing Plant</t>
  </si>
  <si>
    <t>Gulf Coast Pipeline Company</t>
  </si>
  <si>
    <t>012-35423-02-001 (96006421)</t>
  </si>
  <si>
    <t>012-35423-02-005 (96006306)</t>
  </si>
  <si>
    <t>012-35423-02-008 (96007179)</t>
  </si>
  <si>
    <t>012-42639-02-006 (96013400)</t>
  </si>
  <si>
    <t>Oct Exp</t>
  </si>
  <si>
    <t>MidTexas Pipeline Company (96017303)</t>
  </si>
  <si>
    <t>PG&amp;E Gas Transmission Teco, Inc. (96006968)</t>
  </si>
  <si>
    <t>HPL Compression Company (96021534)</t>
  </si>
  <si>
    <t>Ed Gottlob's Total</t>
  </si>
  <si>
    <t>Tom Martin's Total</t>
  </si>
  <si>
    <t>Greg Sharp's Total</t>
  </si>
  <si>
    <t>Total 3rd Party Transport</t>
  </si>
  <si>
    <t>Ed's 3rd Party Transport Total</t>
  </si>
  <si>
    <t>Tom's 3rd Party Transport Total</t>
  </si>
  <si>
    <t>Greg's 3rd Party Transport Total</t>
  </si>
  <si>
    <t>Black Marlin Pipeline Company</t>
  </si>
  <si>
    <t xml:space="preserve">               ????        (96022051)</t>
  </si>
  <si>
    <t>Schneider's Group</t>
  </si>
  <si>
    <t xml:space="preserve">               ????        (96017259)</t>
  </si>
  <si>
    <t>Tejas Gas Pipeline</t>
  </si>
  <si>
    <t xml:space="preserve">                 ????        (96008135)</t>
  </si>
  <si>
    <t>3rd Party Expense by Contract Assignment</t>
  </si>
  <si>
    <t>Nov Exp</t>
  </si>
  <si>
    <t>Dec Exp</t>
  </si>
  <si>
    <t>Jan Exp</t>
  </si>
  <si>
    <t>Duke Energy Field Services</t>
  </si>
  <si>
    <t xml:space="preserve"> </t>
  </si>
  <si>
    <t xml:space="preserve">  </t>
  </si>
  <si>
    <t>East Texas Gas Systems</t>
  </si>
  <si>
    <t>.</t>
  </si>
  <si>
    <t>Feb Exp</t>
  </si>
  <si>
    <t>Mar Exp</t>
  </si>
  <si>
    <t>Apr Exp</t>
  </si>
  <si>
    <t>May Exp</t>
  </si>
  <si>
    <t>June Exp</t>
  </si>
  <si>
    <t>1999 Totals</t>
  </si>
  <si>
    <t>HPL Compression (Schneider)</t>
  </si>
  <si>
    <t>MidTexas Capacity (Schneider)</t>
  </si>
  <si>
    <t>PG&amp;E Transmission (Schneider)</t>
  </si>
  <si>
    <t>Monthly Totals (Minus Scheider)</t>
  </si>
  <si>
    <t>Monthly Totals (Minus Schneider)</t>
  </si>
  <si>
    <t>Acct. Month vs. Production Month Differential</t>
  </si>
  <si>
    <t xml:space="preserve">Monthly Totals represent combined 3rd Party Expense for Ed Gottlob, Tom Martin, and Greg Sharp.  </t>
  </si>
  <si>
    <t>Steve Schneider's Expense, although shown here, has been backed out of the monthly totals.</t>
  </si>
  <si>
    <t>Production Month View, 3rd Party Expense,1999</t>
  </si>
  <si>
    <t>Accounting Month View, 3rd Party Expense, 1999</t>
  </si>
  <si>
    <t>Florida Gas Transmisson Company</t>
  </si>
  <si>
    <t xml:space="preserve">PG&amp;E Texas Pipeline, L.P. </t>
  </si>
  <si>
    <t>2000 Totals</t>
  </si>
  <si>
    <t>Jan 2000 Exp</t>
  </si>
  <si>
    <t>Feb 2000 Exp</t>
  </si>
  <si>
    <t>Mar 2000 Exp</t>
  </si>
  <si>
    <t>Apr 2000 Exp</t>
  </si>
  <si>
    <t>May 2000 Exp</t>
  </si>
  <si>
    <t>Jun 2000 Exp</t>
  </si>
  <si>
    <t>South Texas Treaters</t>
  </si>
  <si>
    <t>Jul 2000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</si>
</sst>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5" x14ac:knownFonts="1">
    <font>
      <sz val="10"/>
      <name val="Arial"/>
    </font>
    <font>
      <b/>
      <i/>
      <u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8" fontId="2" fillId="2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8" fontId="1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8" fontId="0" fillId="0" borderId="0" xfId="0" applyNumberFormat="1"/>
    <xf numFmtId="8" fontId="0" fillId="0" borderId="0" xfId="0" applyNumberFormat="1" applyAlignment="1">
      <alignment horizontal="center"/>
    </xf>
    <xf numFmtId="8" fontId="2" fillId="0" borderId="0" xfId="0" applyNumberFormat="1" applyFont="1"/>
    <xf numFmtId="8" fontId="2" fillId="0" borderId="0" xfId="0" applyNumberFormat="1" applyFont="1" applyFill="1" applyBorder="1" applyAlignment="1">
      <alignment horizontal="center"/>
    </xf>
    <xf numFmtId="8" fontId="2" fillId="2" borderId="2" xfId="0" applyNumberFormat="1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8" fontId="2" fillId="0" borderId="1" xfId="0" applyNumberFormat="1" applyFont="1" applyBorder="1" applyAlignment="1">
      <alignment horizontal="center"/>
    </xf>
    <xf numFmtId="8" fontId="2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/>
    <xf numFmtId="0" fontId="2" fillId="0" borderId="0" xfId="0" applyFont="1" applyFill="1" applyBorder="1" applyAlignment="1">
      <alignment horizontal="center"/>
    </xf>
    <xf numFmtId="8" fontId="2" fillId="4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  <xf numFmtId="8" fontId="2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2438400</xdr:colOff>
      <xdr:row>21</xdr:row>
      <xdr:rowOff>85725</xdr:rowOff>
    </xdr:from>
    <xdr:to>
      <xdr:col>0</xdr:col>
      <xdr:colOff>3200400</xdr:colOff>
      <xdr:row>21</xdr:row>
      <xdr:rowOff>85725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2438400" y="4143375"/>
          <a:ext cx="762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2476500</xdr:colOff>
      <xdr:row>33</xdr:row>
      <xdr:rowOff>104775</xdr:rowOff>
    </xdr:from>
    <xdr:to>
      <xdr:col>0</xdr:col>
      <xdr:colOff>3209925</xdr:colOff>
      <xdr:row>33</xdr:row>
      <xdr:rowOff>104775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2476500" y="6467475"/>
          <a:ext cx="7334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2476500</xdr:colOff>
      <xdr:row>57</xdr:row>
      <xdr:rowOff>104775</xdr:rowOff>
    </xdr:from>
    <xdr:to>
      <xdr:col>0</xdr:col>
      <xdr:colOff>3209925</xdr:colOff>
      <xdr:row>57</xdr:row>
      <xdr:rowOff>104775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2476500" y="11058525"/>
          <a:ext cx="7334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2486025</xdr:colOff>
      <xdr:row>59</xdr:row>
      <xdr:rowOff>114300</xdr:rowOff>
    </xdr:from>
    <xdr:to>
      <xdr:col>0</xdr:col>
      <xdr:colOff>3238500</xdr:colOff>
      <xdr:row>59</xdr:row>
      <xdr:rowOff>114300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>
          <a:off x="2486025" y="11468100"/>
          <a:ext cx="752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6"/>
  <sheetViews>
    <sheetView tabSelected="1" zoomScale="75" zoomScaleNormal="75" workbookViewId="0">
      <pane xSplit="3" ySplit="4" topLeftCell="S5" activePane="bottomRight" state="frozen"/>
      <selection pane="topRight" activeCell="D1" sqref="D1"/>
      <selection pane="bottomLeft" activeCell="A5" sqref="A5"/>
      <selection pane="bottomRight" activeCell="W6" sqref="W6"/>
    </sheetView>
  </sheetViews>
  <sheetFormatPr defaultRowHeight="15" x14ac:dyDescent="0.2"/>
  <cols>
    <col min="1" max="1" width="50" style="1" customWidth="1"/>
    <col min="2" max="2" width="2.5703125" customWidth="1"/>
    <col min="3" max="3" width="39.140625" customWidth="1"/>
    <col min="4" max="4" width="16.85546875" style="12" customWidth="1"/>
    <col min="5" max="5" width="17.42578125" style="12" customWidth="1"/>
    <col min="6" max="6" width="17.85546875" style="12" customWidth="1"/>
    <col min="7" max="7" width="17.140625" style="12" customWidth="1"/>
    <col min="8" max="8" width="15.42578125" style="12" customWidth="1"/>
    <col min="9" max="9" width="16.140625" style="12" customWidth="1"/>
    <col min="10" max="10" width="17.5703125" style="13" customWidth="1"/>
    <col min="11" max="11" width="19" style="13" customWidth="1"/>
    <col min="12" max="12" width="17" style="13" customWidth="1"/>
    <col min="13" max="13" width="17.42578125" style="14" customWidth="1"/>
    <col min="14" max="14" width="18.5703125" style="13" customWidth="1"/>
    <col min="15" max="15" width="16.5703125" style="12" customWidth="1"/>
    <col min="16" max="16" width="16.85546875" style="12" customWidth="1"/>
    <col min="17" max="18" width="17.7109375" style="12" customWidth="1"/>
    <col min="19" max="22" width="19.42578125" style="12" customWidth="1"/>
    <col min="23" max="23" width="21.5703125" style="12" customWidth="1"/>
    <col min="24" max="24" width="22.28515625" customWidth="1"/>
  </cols>
  <sheetData>
    <row r="1" spans="1:24" ht="21" customHeight="1" thickBot="1" x14ac:dyDescent="0.25">
      <c r="A1" s="10" t="s">
        <v>61</v>
      </c>
      <c r="C1" s="9"/>
    </row>
    <row r="2" spans="1:24" ht="12.75" customHeight="1" x14ac:dyDescent="0.2">
      <c r="A2" s="7"/>
      <c r="C2" s="9"/>
    </row>
    <row r="4" spans="1:24" s="1" customFormat="1" x14ac:dyDescent="0.2">
      <c r="A4" s="2" t="s">
        <v>0</v>
      </c>
      <c r="B4" s="3"/>
      <c r="C4" s="2" t="s">
        <v>1</v>
      </c>
      <c r="D4" s="11" t="s">
        <v>64</v>
      </c>
      <c r="E4" s="11" t="s">
        <v>70</v>
      </c>
      <c r="F4" s="11" t="s">
        <v>71</v>
      </c>
      <c r="G4" s="11" t="s">
        <v>72</v>
      </c>
      <c r="H4" s="11" t="s">
        <v>73</v>
      </c>
      <c r="I4" s="11" t="s">
        <v>74</v>
      </c>
      <c r="J4" s="11" t="s">
        <v>16</v>
      </c>
      <c r="K4" s="11" t="s">
        <v>15</v>
      </c>
      <c r="L4" s="11" t="s">
        <v>14</v>
      </c>
      <c r="M4" s="11" t="s">
        <v>44</v>
      </c>
      <c r="N4" s="11" t="s">
        <v>62</v>
      </c>
      <c r="O4" s="11" t="s">
        <v>63</v>
      </c>
      <c r="P4" s="11" t="s">
        <v>89</v>
      </c>
      <c r="Q4" s="11" t="s">
        <v>90</v>
      </c>
      <c r="R4" s="11" t="s">
        <v>91</v>
      </c>
      <c r="S4" s="11" t="s">
        <v>92</v>
      </c>
      <c r="T4" s="11" t="s">
        <v>93</v>
      </c>
      <c r="U4" s="11" t="s">
        <v>94</v>
      </c>
      <c r="V4" s="11" t="s">
        <v>96</v>
      </c>
      <c r="W4" s="11" t="s">
        <v>75</v>
      </c>
      <c r="X4" s="11" t="s">
        <v>88</v>
      </c>
    </row>
    <row r="5" spans="1:24" s="1" customFormat="1" x14ac:dyDescent="0.2">
      <c r="A5" s="3" t="s">
        <v>2</v>
      </c>
      <c r="B5" s="3"/>
      <c r="C5" s="3" t="s">
        <v>17</v>
      </c>
      <c r="D5" s="12">
        <v>399.64</v>
      </c>
      <c r="E5" s="12">
        <v>90.24</v>
      </c>
      <c r="F5" s="12">
        <v>214.84</v>
      </c>
      <c r="G5" s="12">
        <v>143.30000000000001</v>
      </c>
      <c r="H5" s="12">
        <v>124.64</v>
      </c>
      <c r="I5" s="12">
        <v>110.03</v>
      </c>
      <c r="J5" s="12">
        <v>107.72</v>
      </c>
      <c r="K5" s="12">
        <v>178.74</v>
      </c>
      <c r="L5" s="12">
        <v>197.12</v>
      </c>
      <c r="M5" s="12">
        <v>190.63</v>
      </c>
      <c r="N5" s="12">
        <v>184.71</v>
      </c>
      <c r="O5" s="12">
        <v>355.46</v>
      </c>
      <c r="P5" s="12">
        <v>359.88</v>
      </c>
      <c r="Q5" s="12">
        <v>260.10000000000002</v>
      </c>
      <c r="R5" s="12"/>
      <c r="S5" s="12"/>
      <c r="T5" s="12"/>
      <c r="U5" s="12"/>
      <c r="V5" s="12"/>
      <c r="W5" s="12"/>
    </row>
    <row r="6" spans="1:24" s="3" customFormat="1" x14ac:dyDescent="0.2">
      <c r="A6" s="3" t="s">
        <v>58</v>
      </c>
      <c r="C6" s="3" t="s">
        <v>17</v>
      </c>
      <c r="D6" s="12">
        <v>0</v>
      </c>
      <c r="E6" s="12"/>
      <c r="F6" s="12"/>
      <c r="G6" s="12"/>
      <c r="H6" s="12"/>
      <c r="I6" s="12"/>
      <c r="J6" s="12">
        <v>7419.54</v>
      </c>
      <c r="K6" s="12">
        <v>4853.67</v>
      </c>
      <c r="L6" s="12">
        <v>840</v>
      </c>
      <c r="M6" s="12">
        <v>0</v>
      </c>
      <c r="N6" s="12">
        <v>0</v>
      </c>
      <c r="O6" s="12">
        <v>9441.82</v>
      </c>
      <c r="P6" s="12">
        <v>10298.049999999999</v>
      </c>
      <c r="Q6" s="12">
        <v>0</v>
      </c>
      <c r="R6" s="12">
        <v>0</v>
      </c>
      <c r="S6" s="12">
        <v>13038</v>
      </c>
      <c r="T6" s="12">
        <v>34629.480000000003</v>
      </c>
      <c r="U6" s="12">
        <v>27140.91</v>
      </c>
      <c r="V6" s="12">
        <v>36709.89</v>
      </c>
      <c r="W6" s="12"/>
    </row>
    <row r="7" spans="1:24" s="1" customFormat="1" x14ac:dyDescent="0.2">
      <c r="A7" s="3" t="s">
        <v>3</v>
      </c>
      <c r="B7" s="3"/>
      <c r="C7" s="3" t="s">
        <v>23</v>
      </c>
      <c r="D7" s="12">
        <v>845.27</v>
      </c>
      <c r="E7" s="12">
        <v>768.87</v>
      </c>
      <c r="F7" s="12">
        <v>747.11</v>
      </c>
      <c r="G7" s="12">
        <v>795.92</v>
      </c>
      <c r="H7" s="12">
        <v>750.14</v>
      </c>
      <c r="I7" s="12">
        <v>617.73</v>
      </c>
      <c r="J7" s="12">
        <v>704.81</v>
      </c>
      <c r="K7" s="12">
        <v>627.53</v>
      </c>
      <c r="L7" s="12">
        <v>773.21</v>
      </c>
      <c r="M7" s="12">
        <v>716.99</v>
      </c>
      <c r="N7" s="12">
        <v>667.68</v>
      </c>
      <c r="O7" s="12">
        <v>608.6</v>
      </c>
      <c r="P7" s="12">
        <v>493.86</v>
      </c>
      <c r="Q7" s="12">
        <v>579.57000000000005</v>
      </c>
      <c r="R7" s="12">
        <v>472.24</v>
      </c>
      <c r="S7" s="12">
        <v>365.45</v>
      </c>
      <c r="T7" s="12">
        <v>526.07000000000005</v>
      </c>
      <c r="U7" s="12">
        <v>389.7</v>
      </c>
      <c r="V7" s="12">
        <v>683.55</v>
      </c>
      <c r="W7" s="12"/>
    </row>
    <row r="8" spans="1:24" s="1" customFormat="1" x14ac:dyDescent="0.2">
      <c r="A8" s="3">
        <v>96023455</v>
      </c>
      <c r="B8" s="3"/>
      <c r="C8" s="3" t="s">
        <v>68</v>
      </c>
      <c r="D8" s="12"/>
      <c r="E8" s="12" t="s">
        <v>66</v>
      </c>
      <c r="F8" s="12" t="s">
        <v>66</v>
      </c>
      <c r="G8" s="12"/>
      <c r="H8" s="12"/>
      <c r="I8" s="12"/>
      <c r="J8" s="12"/>
      <c r="K8" s="12"/>
      <c r="L8" s="12"/>
      <c r="M8" s="12">
        <v>250</v>
      </c>
      <c r="N8" s="12">
        <v>250</v>
      </c>
      <c r="O8" s="12">
        <v>250</v>
      </c>
      <c r="P8" s="12">
        <v>250</v>
      </c>
      <c r="Q8" s="12">
        <v>250</v>
      </c>
      <c r="R8" s="12">
        <v>250</v>
      </c>
      <c r="S8" s="12">
        <v>250</v>
      </c>
      <c r="T8" s="12">
        <v>250</v>
      </c>
      <c r="U8" s="12">
        <v>250</v>
      </c>
      <c r="V8" s="12">
        <v>250</v>
      </c>
      <c r="W8" s="12"/>
    </row>
    <row r="9" spans="1:24" s="1" customFormat="1" x14ac:dyDescent="0.2">
      <c r="A9" s="3" t="s">
        <v>4</v>
      </c>
      <c r="B9" s="3"/>
      <c r="C9" s="3" t="s">
        <v>18</v>
      </c>
      <c r="D9" s="12">
        <v>713</v>
      </c>
      <c r="E9" s="12">
        <v>644</v>
      </c>
      <c r="F9" s="12">
        <v>638.4</v>
      </c>
      <c r="G9" s="12">
        <v>684</v>
      </c>
      <c r="H9" s="12">
        <v>192.56</v>
      </c>
      <c r="I9" s="12"/>
      <c r="J9" s="12">
        <v>0</v>
      </c>
      <c r="K9" s="12">
        <v>525.28</v>
      </c>
      <c r="L9" s="12">
        <v>0</v>
      </c>
      <c r="M9" s="12">
        <v>1116</v>
      </c>
      <c r="N9" s="12">
        <v>600</v>
      </c>
      <c r="O9" s="12">
        <v>5449.8</v>
      </c>
      <c r="P9" s="12">
        <v>8614.4</v>
      </c>
      <c r="Q9" s="12">
        <v>928</v>
      </c>
      <c r="R9" s="12"/>
      <c r="S9" s="12"/>
      <c r="T9" s="12">
        <v>992</v>
      </c>
      <c r="U9" s="12"/>
      <c r="V9" s="12">
        <v>6407.08</v>
      </c>
      <c r="W9" s="12"/>
    </row>
    <row r="10" spans="1:24" s="1" customFormat="1" x14ac:dyDescent="0.2">
      <c r="A10" s="3" t="s">
        <v>5</v>
      </c>
      <c r="B10" s="3"/>
      <c r="C10" s="3" t="s">
        <v>18</v>
      </c>
      <c r="D10" s="12">
        <v>178.25</v>
      </c>
      <c r="E10" s="12">
        <v>161</v>
      </c>
      <c r="F10" s="12">
        <v>159.6</v>
      </c>
      <c r="G10" s="12">
        <v>171</v>
      </c>
      <c r="H10" s="12">
        <v>48.14</v>
      </c>
      <c r="I10" s="12"/>
      <c r="J10" s="12">
        <v>0</v>
      </c>
      <c r="K10" s="12">
        <v>131.32</v>
      </c>
      <c r="L10" s="12">
        <v>0</v>
      </c>
      <c r="M10" s="12">
        <v>279</v>
      </c>
      <c r="N10" s="12">
        <v>150</v>
      </c>
      <c r="O10" s="12">
        <v>1362.45</v>
      </c>
      <c r="P10" s="12">
        <v>2153.6</v>
      </c>
      <c r="Q10" s="12">
        <v>232</v>
      </c>
      <c r="R10" s="12"/>
      <c r="S10" s="12"/>
      <c r="T10" s="12">
        <v>248</v>
      </c>
      <c r="U10" s="12"/>
      <c r="V10" s="12">
        <v>1601.77</v>
      </c>
      <c r="W10" s="12"/>
    </row>
    <row r="11" spans="1:24" s="1" customFormat="1" x14ac:dyDescent="0.2">
      <c r="A11" s="3" t="s">
        <v>7</v>
      </c>
      <c r="B11" s="3"/>
      <c r="C11" s="3" t="s">
        <v>20</v>
      </c>
      <c r="D11" s="12">
        <v>959.21</v>
      </c>
      <c r="E11" s="12">
        <v>544.57000000000005</v>
      </c>
      <c r="F11" s="12">
        <v>493.55</v>
      </c>
      <c r="G11" s="12">
        <v>275.93</v>
      </c>
      <c r="H11" s="12">
        <v>220.39</v>
      </c>
      <c r="I11" s="12">
        <v>187.47</v>
      </c>
      <c r="J11" s="12">
        <v>188.73</v>
      </c>
      <c r="K11" s="12">
        <v>180.94</v>
      </c>
      <c r="L11" s="12">
        <v>147.76</v>
      </c>
      <c r="M11" s="12">
        <v>286.73</v>
      </c>
      <c r="N11" s="12">
        <v>410.12</v>
      </c>
      <c r="O11" s="12">
        <v>906.69</v>
      </c>
      <c r="P11" s="12">
        <v>989.37</v>
      </c>
      <c r="Q11" s="12">
        <v>364.39</v>
      </c>
      <c r="R11" s="12">
        <v>350</v>
      </c>
      <c r="S11" s="12">
        <v>206.25</v>
      </c>
      <c r="T11" s="12">
        <v>0.75</v>
      </c>
      <c r="U11" s="12">
        <v>375</v>
      </c>
      <c r="V11" s="12">
        <v>14.75</v>
      </c>
      <c r="W11" s="12"/>
    </row>
    <row r="12" spans="1:24" s="1" customFormat="1" x14ac:dyDescent="0.2">
      <c r="A12" s="3" t="s">
        <v>8</v>
      </c>
      <c r="B12" s="3"/>
      <c r="C12" s="3" t="s">
        <v>21</v>
      </c>
      <c r="D12" s="12">
        <v>352.47</v>
      </c>
      <c r="E12" s="12">
        <v>318.36</v>
      </c>
      <c r="F12" s="12">
        <v>411.22</v>
      </c>
      <c r="G12" s="12">
        <v>297.89</v>
      </c>
      <c r="H12" s="12">
        <v>0</v>
      </c>
      <c r="I12" s="12">
        <v>654.91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/>
      <c r="S12" s="12"/>
      <c r="T12" s="12"/>
      <c r="U12" s="12"/>
      <c r="V12" s="12"/>
      <c r="W12" s="12"/>
    </row>
    <row r="13" spans="1:24" s="1" customFormat="1" x14ac:dyDescent="0.2">
      <c r="A13" s="3" t="s">
        <v>9</v>
      </c>
      <c r="B13" s="3"/>
      <c r="C13" s="3" t="s">
        <v>22</v>
      </c>
      <c r="D13" s="12">
        <v>50</v>
      </c>
      <c r="E13" s="12">
        <v>50</v>
      </c>
      <c r="F13" s="12">
        <v>50</v>
      </c>
      <c r="G13" s="12">
        <v>50</v>
      </c>
      <c r="H13" s="12">
        <v>50</v>
      </c>
      <c r="I13" s="12">
        <v>50</v>
      </c>
      <c r="J13" s="12">
        <v>50</v>
      </c>
      <c r="K13" s="12">
        <v>50</v>
      </c>
      <c r="L13" s="12">
        <v>50</v>
      </c>
      <c r="M13" s="12">
        <v>50</v>
      </c>
      <c r="N13" s="12">
        <v>50</v>
      </c>
      <c r="O13" s="12">
        <v>50</v>
      </c>
      <c r="P13" s="12">
        <v>50</v>
      </c>
      <c r="Q13" s="12">
        <v>50</v>
      </c>
      <c r="R13" s="12">
        <v>50</v>
      </c>
      <c r="S13" s="12">
        <v>50</v>
      </c>
      <c r="T13" s="12">
        <v>50</v>
      </c>
      <c r="U13" s="12">
        <v>50</v>
      </c>
      <c r="V13" s="12">
        <v>50</v>
      </c>
      <c r="W13" s="12"/>
    </row>
    <row r="14" spans="1:24" s="1" customFormat="1" x14ac:dyDescent="0.2">
      <c r="A14" s="3" t="s">
        <v>10</v>
      </c>
      <c r="B14" s="3"/>
      <c r="C14" s="3" t="s">
        <v>24</v>
      </c>
      <c r="D14" s="12"/>
      <c r="E14" s="12"/>
      <c r="F14" s="12"/>
      <c r="G14" s="12"/>
      <c r="H14" s="12"/>
      <c r="I14" s="12"/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/>
      <c r="S14" s="12"/>
      <c r="T14" s="12"/>
      <c r="U14" s="12"/>
      <c r="V14" s="12"/>
      <c r="W14" s="12"/>
    </row>
    <row r="15" spans="1:24" s="1" customFormat="1" x14ac:dyDescent="0.2">
      <c r="A15" s="3" t="s">
        <v>12</v>
      </c>
      <c r="B15" s="3"/>
      <c r="C15" s="3" t="s">
        <v>26</v>
      </c>
      <c r="D15" s="12">
        <v>19218.68</v>
      </c>
      <c r="E15" s="12">
        <v>15951.64</v>
      </c>
      <c r="F15" s="12">
        <v>16610.48</v>
      </c>
      <c r="G15" s="12">
        <v>8992.48</v>
      </c>
      <c r="H15" s="12">
        <v>10153.280000000001</v>
      </c>
      <c r="I15" s="12">
        <v>8973.56</v>
      </c>
      <c r="J15" s="12">
        <v>9984.6</v>
      </c>
      <c r="K15" s="12">
        <v>10733.92</v>
      </c>
      <c r="L15" s="12">
        <v>13976.96</v>
      </c>
      <c r="M15" s="12">
        <v>11484.52</v>
      </c>
      <c r="N15" s="12">
        <v>12888.72</v>
      </c>
      <c r="O15" s="12">
        <v>15866.36</v>
      </c>
      <c r="P15" s="12">
        <v>11323</v>
      </c>
      <c r="Q15" s="12">
        <v>11823.52</v>
      </c>
      <c r="R15" s="12">
        <v>6446.39</v>
      </c>
      <c r="S15" s="12">
        <v>7632.49</v>
      </c>
      <c r="T15" s="12">
        <v>6942.26</v>
      </c>
      <c r="U15" s="12">
        <v>8157.96</v>
      </c>
      <c r="V15" s="12">
        <v>8727.42</v>
      </c>
      <c r="W15" s="12"/>
    </row>
    <row r="16" spans="1:24" s="1" customFormat="1" x14ac:dyDescent="0.2">
      <c r="A16" s="3" t="s">
        <v>10</v>
      </c>
      <c r="B16" s="3"/>
      <c r="C16" s="3" t="s">
        <v>24</v>
      </c>
      <c r="D16" s="12" t="s">
        <v>66</v>
      </c>
      <c r="E16" s="12" t="s">
        <v>66</v>
      </c>
      <c r="F16" s="12" t="s">
        <v>66</v>
      </c>
      <c r="G16" s="12" t="s">
        <v>66</v>
      </c>
      <c r="H16" s="12" t="s">
        <v>66</v>
      </c>
      <c r="I16" s="12" t="s">
        <v>66</v>
      </c>
      <c r="J16" s="12" t="s">
        <v>66</v>
      </c>
      <c r="K16" s="12" t="s">
        <v>66</v>
      </c>
      <c r="L16" s="12" t="s">
        <v>66</v>
      </c>
      <c r="M16" s="12" t="s">
        <v>66</v>
      </c>
      <c r="N16" s="12" t="s">
        <v>66</v>
      </c>
      <c r="O16" s="12" t="s">
        <v>66</v>
      </c>
      <c r="P16" s="12">
        <v>13951</v>
      </c>
      <c r="Q16" s="12" t="s">
        <v>66</v>
      </c>
      <c r="R16" s="12">
        <v>9669.58</v>
      </c>
      <c r="S16" s="12">
        <v>10077.48</v>
      </c>
      <c r="T16" s="12">
        <v>10413.4</v>
      </c>
      <c r="U16" s="12">
        <v>12236.94</v>
      </c>
      <c r="V16" s="12">
        <v>13091.13</v>
      </c>
      <c r="W16" s="12"/>
    </row>
    <row r="17" spans="1:24" s="1" customFormat="1" x14ac:dyDescent="0.2">
      <c r="A17" s="3" t="s">
        <v>11</v>
      </c>
      <c r="B17" s="3"/>
      <c r="C17" s="3" t="s">
        <v>25</v>
      </c>
      <c r="D17" s="12">
        <v>2998.89</v>
      </c>
      <c r="E17" s="12">
        <v>2998.89</v>
      </c>
      <c r="F17" s="12">
        <v>2998.89</v>
      </c>
      <c r="G17" s="12">
        <v>2998.89</v>
      </c>
      <c r="H17" s="12">
        <v>2998.89</v>
      </c>
      <c r="I17" s="12">
        <v>2998.89</v>
      </c>
      <c r="J17" s="12">
        <v>2998.89</v>
      </c>
      <c r="K17" s="12">
        <v>2998.89</v>
      </c>
      <c r="L17" s="12">
        <v>2998.89</v>
      </c>
      <c r="M17" s="12">
        <v>5509.89</v>
      </c>
      <c r="N17" s="12">
        <v>5428.89</v>
      </c>
      <c r="O17" s="12">
        <v>8020.89</v>
      </c>
      <c r="P17" s="12">
        <v>3835.89</v>
      </c>
      <c r="Q17" s="12">
        <v>3781.89</v>
      </c>
      <c r="R17" s="12">
        <v>9478.89</v>
      </c>
      <c r="S17" s="12">
        <v>2998.89</v>
      </c>
      <c r="T17" s="12">
        <v>2998.89</v>
      </c>
      <c r="U17" s="12">
        <v>5162.5</v>
      </c>
      <c r="V17" s="12">
        <v>5022</v>
      </c>
      <c r="W17" s="12"/>
    </row>
    <row r="18" spans="1:24" s="1" customFormat="1" x14ac:dyDescent="0.2">
      <c r="A18" s="3">
        <v>96020882</v>
      </c>
      <c r="B18" s="3"/>
      <c r="C18" s="3" t="s">
        <v>95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>
        <v>129500</v>
      </c>
      <c r="V18" s="12">
        <v>129500</v>
      </c>
      <c r="W18" s="12"/>
    </row>
    <row r="19" spans="1:24" s="3" customFormat="1" x14ac:dyDescent="0.2">
      <c r="A19" s="3" t="s">
        <v>60</v>
      </c>
      <c r="C19" s="3" t="s">
        <v>59</v>
      </c>
      <c r="D19" s="12"/>
      <c r="E19" s="12"/>
      <c r="F19" s="12"/>
      <c r="G19" s="12"/>
      <c r="H19" s="12"/>
      <c r="I19" s="12"/>
      <c r="J19" s="12">
        <v>0</v>
      </c>
      <c r="K19" s="12">
        <v>0</v>
      </c>
      <c r="L19" s="12">
        <v>500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2075</v>
      </c>
      <c r="S19" s="12">
        <v>1400</v>
      </c>
      <c r="T19" s="12">
        <v>300</v>
      </c>
      <c r="U19" s="12"/>
      <c r="V19" s="12"/>
      <c r="W19" s="12"/>
    </row>
    <row r="20" spans="1:24" s="1" customFormat="1" x14ac:dyDescent="0.2">
      <c r="A20" s="3" t="s">
        <v>13</v>
      </c>
      <c r="B20" s="3"/>
      <c r="C20" s="3" t="s">
        <v>27</v>
      </c>
      <c r="D20" s="12"/>
      <c r="E20" s="12"/>
      <c r="F20" s="12"/>
      <c r="G20" s="12">
        <v>387.63</v>
      </c>
      <c r="H20" s="12">
        <v>492.25</v>
      </c>
      <c r="I20" s="12">
        <v>229.19</v>
      </c>
      <c r="J20" s="12">
        <v>447.43</v>
      </c>
      <c r="K20" s="12">
        <v>343.26</v>
      </c>
      <c r="L20" s="12">
        <v>298.89</v>
      </c>
      <c r="M20" s="12">
        <v>1944.02</v>
      </c>
      <c r="N20" s="12">
        <v>193.97</v>
      </c>
      <c r="O20" s="12">
        <v>277.43</v>
      </c>
      <c r="P20" s="12">
        <v>305.37</v>
      </c>
      <c r="Q20" s="12">
        <v>580</v>
      </c>
      <c r="R20" s="12">
        <v>620</v>
      </c>
      <c r="S20" s="12">
        <v>3014.4</v>
      </c>
      <c r="T20" s="12">
        <v>3114.88</v>
      </c>
      <c r="U20" s="12">
        <v>600</v>
      </c>
      <c r="V20" s="12">
        <v>1207.95</v>
      </c>
      <c r="W20" s="12"/>
    </row>
    <row r="21" spans="1:24" ht="15.75" thickBot="1" x14ac:dyDescent="0.25">
      <c r="A21" s="3"/>
      <c r="B21" s="4"/>
      <c r="C21" s="4"/>
      <c r="J21" s="15"/>
      <c r="K21" s="15"/>
      <c r="L21" s="15"/>
      <c r="M21" s="12"/>
    </row>
    <row r="22" spans="1:24" ht="15.75" thickBot="1" x14ac:dyDescent="0.25">
      <c r="A22" s="7" t="s">
        <v>48</v>
      </c>
      <c r="B22" s="4"/>
      <c r="C22" s="8" t="s">
        <v>52</v>
      </c>
      <c r="D22" s="5">
        <f t="shared" ref="D22:I22" si="0">SUM(D5:D20)</f>
        <v>25715.41</v>
      </c>
      <c r="E22" s="5">
        <f t="shared" si="0"/>
        <v>21527.57</v>
      </c>
      <c r="F22" s="5">
        <f t="shared" si="0"/>
        <v>22324.09</v>
      </c>
      <c r="G22" s="5">
        <f t="shared" si="0"/>
        <v>14797.039999999999</v>
      </c>
      <c r="H22" s="5">
        <f t="shared" si="0"/>
        <v>15030.29</v>
      </c>
      <c r="I22" s="5">
        <f t="shared" si="0"/>
        <v>13821.779999999999</v>
      </c>
      <c r="J22" s="5">
        <f t="shared" ref="J22:V22" si="1">SUM(J5:J20)</f>
        <v>21901.72</v>
      </c>
      <c r="K22" s="5">
        <f t="shared" si="1"/>
        <v>20623.549999999996</v>
      </c>
      <c r="L22" s="5">
        <f t="shared" si="1"/>
        <v>19782.829999999998</v>
      </c>
      <c r="M22" s="5">
        <f t="shared" si="1"/>
        <v>21827.780000000002</v>
      </c>
      <c r="N22" s="5">
        <f t="shared" si="1"/>
        <v>20824.09</v>
      </c>
      <c r="O22" s="5">
        <f t="shared" si="1"/>
        <v>42589.5</v>
      </c>
      <c r="P22" s="5">
        <f t="shared" si="1"/>
        <v>52624.42</v>
      </c>
      <c r="Q22" s="5">
        <f t="shared" si="1"/>
        <v>18849.47</v>
      </c>
      <c r="R22" s="5">
        <f t="shared" si="1"/>
        <v>29412.1</v>
      </c>
      <c r="S22" s="5">
        <f t="shared" si="1"/>
        <v>39032.960000000006</v>
      </c>
      <c r="T22" s="5">
        <f t="shared" si="1"/>
        <v>60465.73</v>
      </c>
      <c r="U22" s="5">
        <f t="shared" si="1"/>
        <v>183863.01</v>
      </c>
      <c r="V22" s="5">
        <f t="shared" si="1"/>
        <v>203265.54</v>
      </c>
      <c r="W22" s="19">
        <f>SUM(D22:O22)</f>
        <v>260765.64999999997</v>
      </c>
      <c r="X22" s="19">
        <f>SUM(P22:V22)</f>
        <v>587513.2300000001</v>
      </c>
    </row>
    <row r="23" spans="1:24" x14ac:dyDescent="0.2">
      <c r="A23" s="3"/>
      <c r="B23" s="4"/>
      <c r="C23" s="4"/>
      <c r="J23" s="12"/>
      <c r="K23" s="12"/>
      <c r="L23" s="12"/>
      <c r="M23" s="12"/>
    </row>
    <row r="24" spans="1:24" x14ac:dyDescent="0.2">
      <c r="M24" s="12"/>
    </row>
    <row r="25" spans="1:24" x14ac:dyDescent="0.2">
      <c r="M25" s="12"/>
    </row>
    <row r="26" spans="1:24" x14ac:dyDescent="0.2">
      <c r="A26" s="2" t="s">
        <v>0</v>
      </c>
      <c r="B26" s="3"/>
      <c r="C26" s="2" t="s">
        <v>1</v>
      </c>
      <c r="D26" s="11" t="s">
        <v>64</v>
      </c>
      <c r="E26" s="11" t="s">
        <v>70</v>
      </c>
      <c r="F26" s="11" t="s">
        <v>71</v>
      </c>
      <c r="G26" s="11" t="s">
        <v>72</v>
      </c>
      <c r="H26" s="11" t="s">
        <v>73</v>
      </c>
      <c r="I26" s="11" t="s">
        <v>74</v>
      </c>
      <c r="J26" s="11" t="s">
        <v>16</v>
      </c>
      <c r="K26" s="11" t="s">
        <v>15</v>
      </c>
      <c r="L26" s="11" t="s">
        <v>14</v>
      </c>
      <c r="M26" s="11" t="s">
        <v>44</v>
      </c>
      <c r="N26" s="11" t="s">
        <v>62</v>
      </c>
      <c r="O26" s="11" t="s">
        <v>63</v>
      </c>
      <c r="P26" s="11" t="s">
        <v>89</v>
      </c>
      <c r="Q26" s="11" t="s">
        <v>90</v>
      </c>
      <c r="R26" s="11" t="s">
        <v>91</v>
      </c>
      <c r="S26" s="11" t="s">
        <v>92</v>
      </c>
      <c r="T26" s="11" t="s">
        <v>93</v>
      </c>
      <c r="U26" s="11" t="s">
        <v>94</v>
      </c>
      <c r="V26" s="11" t="str">
        <f>V4</f>
        <v>Jul 2000 Exp</v>
      </c>
    </row>
    <row r="27" spans="1:24" s="1" customFormat="1" x14ac:dyDescent="0.2">
      <c r="A27" s="3" t="s">
        <v>10</v>
      </c>
      <c r="B27" s="3"/>
      <c r="C27" s="3" t="s">
        <v>24</v>
      </c>
      <c r="D27" s="12">
        <v>20817.810000000001</v>
      </c>
      <c r="E27" s="12">
        <v>18038.34</v>
      </c>
      <c r="F27" s="12">
        <v>18440.86</v>
      </c>
      <c r="G27" s="12">
        <v>13138.65</v>
      </c>
      <c r="H27" s="12">
        <v>15508.89</v>
      </c>
      <c r="I27" s="12">
        <v>14668.39</v>
      </c>
      <c r="J27" s="12">
        <v>13965.93</v>
      </c>
      <c r="K27" s="12">
        <v>15425.8</v>
      </c>
      <c r="L27" s="12">
        <v>15081.09</v>
      </c>
      <c r="M27" s="12">
        <v>15357.83</v>
      </c>
      <c r="N27" s="12">
        <v>17016.54</v>
      </c>
      <c r="O27" s="12">
        <v>19344.18</v>
      </c>
      <c r="P27" s="12">
        <v>6526.43</v>
      </c>
      <c r="Q27" s="12">
        <v>13916.52</v>
      </c>
      <c r="R27" s="12">
        <v>5206.7</v>
      </c>
      <c r="S27" s="12">
        <v>4318.92</v>
      </c>
      <c r="T27" s="12">
        <v>4462.88</v>
      </c>
      <c r="U27" s="12">
        <v>2159.46</v>
      </c>
      <c r="V27" s="12">
        <v>1785.15</v>
      </c>
      <c r="W27" s="12"/>
    </row>
    <row r="28" spans="1:24" s="1" customFormat="1" x14ac:dyDescent="0.2">
      <c r="A28" s="3" t="s">
        <v>12</v>
      </c>
      <c r="B28" s="3"/>
      <c r="C28" s="3" t="s">
        <v>26</v>
      </c>
      <c r="D28" s="12"/>
      <c r="E28" s="12"/>
      <c r="F28" s="12" t="s">
        <v>66</v>
      </c>
      <c r="G28" s="12"/>
      <c r="H28" s="12"/>
      <c r="I28" s="12"/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3471.13</v>
      </c>
      <c r="S28" s="12">
        <v>3271.07</v>
      </c>
      <c r="T28" s="12">
        <v>2975.26</v>
      </c>
      <c r="U28" s="12">
        <v>1439.64</v>
      </c>
      <c r="V28" s="12">
        <v>1190.0999999999999</v>
      </c>
      <c r="W28" s="12"/>
    </row>
    <row r="29" spans="1:24" x14ac:dyDescent="0.2">
      <c r="A29" s="3">
        <v>96006922</v>
      </c>
      <c r="B29" s="3"/>
      <c r="C29" s="3" t="s">
        <v>19</v>
      </c>
      <c r="J29" s="12"/>
      <c r="K29" s="12"/>
      <c r="L29" s="12"/>
      <c r="M29" s="12"/>
      <c r="N29" s="12"/>
      <c r="P29" s="12" t="s">
        <v>66</v>
      </c>
      <c r="Q29" s="12" t="s">
        <v>66</v>
      </c>
      <c r="R29" s="12">
        <v>8556</v>
      </c>
      <c r="S29" s="12">
        <v>8164.2</v>
      </c>
      <c r="T29" s="12">
        <v>10843.8</v>
      </c>
      <c r="U29" s="12">
        <v>9788.4</v>
      </c>
    </row>
    <row r="30" spans="1:24" x14ac:dyDescent="0.2">
      <c r="A30" s="3">
        <v>96019281</v>
      </c>
      <c r="B30" s="3"/>
      <c r="C30" s="3" t="s">
        <v>86</v>
      </c>
      <c r="J30" s="12"/>
      <c r="K30" s="12"/>
      <c r="L30" s="12"/>
      <c r="M30" s="12"/>
      <c r="N30" s="12"/>
      <c r="R30" s="12">
        <v>3912.89</v>
      </c>
      <c r="S30" s="12">
        <v>1993.41</v>
      </c>
      <c r="T30" s="12">
        <v>2903</v>
      </c>
      <c r="U30" s="12">
        <v>0</v>
      </c>
      <c r="V30" s="12">
        <v>0</v>
      </c>
    </row>
    <row r="31" spans="1:24" x14ac:dyDescent="0.2">
      <c r="A31" s="3">
        <v>96033429</v>
      </c>
      <c r="B31" s="3"/>
      <c r="C31" s="3" t="s">
        <v>87</v>
      </c>
      <c r="J31" s="12"/>
      <c r="K31" s="12"/>
      <c r="L31" s="12"/>
      <c r="M31" s="12"/>
      <c r="N31" s="12"/>
      <c r="R31" s="12">
        <v>13948.2</v>
      </c>
      <c r="S31" s="12">
        <v>4800</v>
      </c>
      <c r="T31" s="12">
        <v>5330</v>
      </c>
      <c r="V31" s="12">
        <v>2500</v>
      </c>
    </row>
    <row r="32" spans="1:24" s="3" customFormat="1" x14ac:dyDescent="0.2">
      <c r="A32" s="3" t="s">
        <v>56</v>
      </c>
      <c r="C32" s="3" t="s">
        <v>55</v>
      </c>
      <c r="D32" s="12">
        <v>16492.18</v>
      </c>
      <c r="E32" s="12"/>
      <c r="F32" s="12"/>
      <c r="G32" s="12"/>
      <c r="H32" s="12"/>
      <c r="I32" s="12"/>
      <c r="J32" s="12">
        <v>11315.62</v>
      </c>
      <c r="K32" s="12">
        <v>14931.88</v>
      </c>
      <c r="L32" s="12">
        <v>16492.18</v>
      </c>
      <c r="M32" s="12">
        <v>16433.18</v>
      </c>
      <c r="N32" s="12">
        <v>12193.9</v>
      </c>
      <c r="O32" s="12">
        <v>21754.04</v>
      </c>
      <c r="P32" s="12">
        <v>40650.25</v>
      </c>
      <c r="Q32" s="12">
        <v>44356.5</v>
      </c>
      <c r="R32" s="12">
        <v>39516.65</v>
      </c>
      <c r="S32" s="12">
        <v>45182.79</v>
      </c>
      <c r="T32" s="12">
        <v>36037.269999999997</v>
      </c>
      <c r="U32" s="12">
        <v>37244.379999999997</v>
      </c>
      <c r="V32" s="12">
        <v>28968.66</v>
      </c>
      <c r="W32" s="12"/>
    </row>
    <row r="33" spans="1:24" ht="15.75" thickBot="1" x14ac:dyDescent="0.25">
      <c r="B33" s="4"/>
      <c r="C33" s="4"/>
      <c r="J33" s="15"/>
      <c r="K33" s="15"/>
      <c r="L33" s="15"/>
      <c r="M33" s="12"/>
      <c r="P33" s="12" t="s">
        <v>69</v>
      </c>
    </row>
    <row r="34" spans="1:24" ht="15.75" thickBot="1" x14ac:dyDescent="0.25">
      <c r="A34" s="7" t="s">
        <v>49</v>
      </c>
      <c r="B34" s="4"/>
      <c r="C34" s="8" t="s">
        <v>53</v>
      </c>
      <c r="D34" s="5">
        <f t="shared" ref="D34:I34" si="2">SUM(D27:D32)</f>
        <v>37309.990000000005</v>
      </c>
      <c r="E34" s="5">
        <f t="shared" si="2"/>
        <v>18038.34</v>
      </c>
      <c r="F34" s="5">
        <f t="shared" si="2"/>
        <v>18440.86</v>
      </c>
      <c r="G34" s="5">
        <f t="shared" si="2"/>
        <v>13138.65</v>
      </c>
      <c r="H34" s="5">
        <f t="shared" si="2"/>
        <v>15508.89</v>
      </c>
      <c r="I34" s="5">
        <f t="shared" si="2"/>
        <v>14668.39</v>
      </c>
      <c r="J34" s="5">
        <f t="shared" ref="J34:V34" si="3">SUM(J27:J32)</f>
        <v>25281.550000000003</v>
      </c>
      <c r="K34" s="5">
        <f t="shared" si="3"/>
        <v>30357.68</v>
      </c>
      <c r="L34" s="5">
        <f t="shared" si="3"/>
        <v>31573.27</v>
      </c>
      <c r="M34" s="5">
        <f t="shared" si="3"/>
        <v>31791.010000000002</v>
      </c>
      <c r="N34" s="5">
        <f t="shared" si="3"/>
        <v>29210.440000000002</v>
      </c>
      <c r="O34" s="5">
        <f t="shared" si="3"/>
        <v>41098.22</v>
      </c>
      <c r="P34" s="5">
        <f t="shared" si="3"/>
        <v>47176.68</v>
      </c>
      <c r="Q34" s="5">
        <f t="shared" si="3"/>
        <v>58273.020000000004</v>
      </c>
      <c r="R34" s="5">
        <f t="shared" si="3"/>
        <v>74611.570000000007</v>
      </c>
      <c r="S34" s="5">
        <f t="shared" si="3"/>
        <v>67730.39</v>
      </c>
      <c r="T34" s="5">
        <f t="shared" si="3"/>
        <v>62552.209999999992</v>
      </c>
      <c r="U34" s="5">
        <f t="shared" si="3"/>
        <v>50631.88</v>
      </c>
      <c r="V34" s="5">
        <f t="shared" si="3"/>
        <v>34443.910000000003</v>
      </c>
      <c r="W34" s="19">
        <f>SUM(D34:O34)</f>
        <v>306417.28999999992</v>
      </c>
      <c r="X34" s="19">
        <f>SUM(P34:V34)</f>
        <v>395419.66000000003</v>
      </c>
    </row>
    <row r="35" spans="1:24" x14ac:dyDescent="0.2">
      <c r="B35" s="4"/>
      <c r="C35" s="6"/>
      <c r="D35" s="16"/>
      <c r="E35" s="16"/>
      <c r="F35" s="16"/>
      <c r="G35" s="16"/>
      <c r="H35" s="16"/>
      <c r="I35" s="16"/>
      <c r="J35" s="16"/>
      <c r="K35" s="16"/>
      <c r="L35" s="16"/>
      <c r="M35" s="12"/>
    </row>
    <row r="36" spans="1:24" x14ac:dyDescent="0.2">
      <c r="B36" s="4"/>
      <c r="C36" s="6"/>
      <c r="D36" s="16"/>
      <c r="E36" s="16"/>
      <c r="F36" s="16"/>
      <c r="G36" s="16"/>
      <c r="H36" s="16"/>
      <c r="I36" s="16"/>
      <c r="J36" s="16"/>
      <c r="K36" s="16"/>
      <c r="L36" s="16"/>
      <c r="M36" s="12"/>
    </row>
    <row r="37" spans="1:24" x14ac:dyDescent="0.2">
      <c r="M37" s="12"/>
    </row>
    <row r="38" spans="1:24" x14ac:dyDescent="0.2">
      <c r="A38" s="2" t="s">
        <v>0</v>
      </c>
      <c r="B38" s="3"/>
      <c r="C38" s="2" t="s">
        <v>1</v>
      </c>
      <c r="D38" s="11" t="s">
        <v>64</v>
      </c>
      <c r="E38" s="11" t="s">
        <v>70</v>
      </c>
      <c r="F38" s="11" t="s">
        <v>71</v>
      </c>
      <c r="G38" s="11" t="s">
        <v>72</v>
      </c>
      <c r="H38" s="11" t="s">
        <v>73</v>
      </c>
      <c r="I38" s="11" t="s">
        <v>74</v>
      </c>
      <c r="J38" s="11" t="s">
        <v>16</v>
      </c>
      <c r="K38" s="11" t="s">
        <v>15</v>
      </c>
      <c r="L38" s="11" t="s">
        <v>14</v>
      </c>
      <c r="M38" s="11" t="s">
        <v>44</v>
      </c>
      <c r="N38" s="11" t="s">
        <v>62</v>
      </c>
      <c r="O38" s="11" t="s">
        <v>63</v>
      </c>
      <c r="P38" s="11" t="s">
        <v>89</v>
      </c>
      <c r="Q38" s="11" t="s">
        <v>90</v>
      </c>
      <c r="R38" s="11" t="s">
        <v>91</v>
      </c>
      <c r="S38" s="11" t="s">
        <v>92</v>
      </c>
      <c r="T38" s="11" t="s">
        <v>93</v>
      </c>
      <c r="U38" s="11" t="s">
        <v>94</v>
      </c>
      <c r="V38" s="11" t="str">
        <f>V4</f>
        <v>Jul 2000 Exp</v>
      </c>
    </row>
    <row r="39" spans="1:24" x14ac:dyDescent="0.2">
      <c r="A39" s="3" t="s">
        <v>28</v>
      </c>
      <c r="B39" s="3"/>
      <c r="C39" s="3" t="s">
        <v>29</v>
      </c>
      <c r="D39" s="12">
        <v>21200</v>
      </c>
      <c r="E39" s="12">
        <v>21200</v>
      </c>
      <c r="F39" s="12">
        <v>21200</v>
      </c>
      <c r="G39" s="12">
        <v>21200</v>
      </c>
      <c r="H39" s="12">
        <v>21200</v>
      </c>
      <c r="I39" s="12">
        <v>21200</v>
      </c>
      <c r="J39" s="12">
        <v>21200</v>
      </c>
      <c r="K39" s="12">
        <v>21200</v>
      </c>
      <c r="L39" s="12">
        <v>21200</v>
      </c>
      <c r="M39" s="12">
        <v>21200</v>
      </c>
      <c r="N39" s="12">
        <v>21200</v>
      </c>
      <c r="O39" s="12">
        <v>21200</v>
      </c>
      <c r="P39" s="12">
        <v>21200</v>
      </c>
      <c r="Q39" s="12">
        <v>21200</v>
      </c>
      <c r="R39" s="12">
        <v>21200</v>
      </c>
      <c r="S39" s="12">
        <v>21200</v>
      </c>
      <c r="T39" s="12">
        <v>21200</v>
      </c>
      <c r="U39" s="12">
        <v>21200</v>
      </c>
      <c r="V39" s="12">
        <v>21200</v>
      </c>
    </row>
    <row r="40" spans="1:24" x14ac:dyDescent="0.2">
      <c r="A40" s="3" t="s">
        <v>43</v>
      </c>
      <c r="B40" s="3"/>
      <c r="C40" s="3" t="s">
        <v>29</v>
      </c>
      <c r="H40" s="12">
        <v>1016.89</v>
      </c>
      <c r="J40" s="12">
        <v>0</v>
      </c>
      <c r="K40" s="12">
        <v>0</v>
      </c>
      <c r="L40" s="12">
        <v>0</v>
      </c>
      <c r="M40" s="12">
        <v>0</v>
      </c>
      <c r="N40" s="12">
        <v>196.51</v>
      </c>
      <c r="O40" s="12">
        <v>271.64</v>
      </c>
      <c r="P40" s="12">
        <v>245</v>
      </c>
      <c r="Q40" s="12">
        <v>87.5</v>
      </c>
      <c r="R40" s="12">
        <v>138.59</v>
      </c>
      <c r="S40" s="12">
        <v>168.25</v>
      </c>
      <c r="T40" s="12">
        <v>246.22</v>
      </c>
    </row>
    <row r="41" spans="1:24" x14ac:dyDescent="0.2">
      <c r="A41" s="3">
        <v>96008324</v>
      </c>
      <c r="B41" s="3"/>
      <c r="C41" s="3" t="s">
        <v>29</v>
      </c>
      <c r="J41" s="12"/>
      <c r="K41" s="12"/>
      <c r="L41" s="12"/>
      <c r="M41" s="12">
        <v>0</v>
      </c>
      <c r="N41" s="12">
        <v>400</v>
      </c>
      <c r="O41" s="12">
        <v>0</v>
      </c>
      <c r="P41" s="12">
        <v>43.13</v>
      </c>
      <c r="Q41" s="12">
        <v>0</v>
      </c>
    </row>
    <row r="42" spans="1:24" x14ac:dyDescent="0.2">
      <c r="A42" s="3">
        <v>96013402</v>
      </c>
      <c r="B42" s="3"/>
      <c r="C42" s="3" t="s">
        <v>29</v>
      </c>
      <c r="J42" s="12"/>
      <c r="K42" s="12"/>
      <c r="L42" s="12"/>
      <c r="M42" s="12">
        <v>1317.17</v>
      </c>
      <c r="N42" s="12">
        <v>4987.7</v>
      </c>
      <c r="O42" s="12">
        <v>4848.8599999999997</v>
      </c>
      <c r="P42" s="12">
        <v>5281.32</v>
      </c>
      <c r="Q42" s="12">
        <v>4501.8900000000003</v>
      </c>
      <c r="R42" s="12">
        <v>3591.23</v>
      </c>
      <c r="S42" s="12">
        <v>5179.1000000000004</v>
      </c>
      <c r="T42" s="12">
        <v>1526.31</v>
      </c>
      <c r="U42" s="12">
        <v>2280.1799999999998</v>
      </c>
      <c r="V42" s="12">
        <v>5523.04</v>
      </c>
    </row>
    <row r="43" spans="1:24" x14ac:dyDescent="0.2">
      <c r="A43" s="3">
        <v>96013403</v>
      </c>
      <c r="B43" s="3"/>
      <c r="C43" s="3" t="s">
        <v>29</v>
      </c>
      <c r="J43" s="12"/>
      <c r="K43" s="12"/>
      <c r="L43" s="12"/>
      <c r="M43" s="12">
        <v>150</v>
      </c>
      <c r="N43" s="12">
        <v>0</v>
      </c>
      <c r="O43" s="12">
        <v>0</v>
      </c>
      <c r="P43" s="12">
        <v>2316.14</v>
      </c>
      <c r="Q43" s="12">
        <v>660.92</v>
      </c>
      <c r="R43" s="12">
        <v>32.049999999999997</v>
      </c>
      <c r="S43" s="12">
        <v>2720.78</v>
      </c>
      <c r="T43" s="12">
        <v>744.9</v>
      </c>
      <c r="U43" s="12">
        <v>7266.37</v>
      </c>
      <c r="V43" s="12">
        <v>5519.34</v>
      </c>
    </row>
    <row r="44" spans="1:24" x14ac:dyDescent="0.2">
      <c r="A44" s="3">
        <v>96026826</v>
      </c>
      <c r="B44" s="3"/>
      <c r="C44" s="3" t="s">
        <v>29</v>
      </c>
      <c r="J44" s="12"/>
      <c r="K44" s="12"/>
      <c r="L44" s="12"/>
      <c r="M44" s="12">
        <v>28917</v>
      </c>
      <c r="N44" s="12">
        <v>28917</v>
      </c>
      <c r="O44" s="12">
        <v>28917</v>
      </c>
      <c r="P44" s="12">
        <v>28917</v>
      </c>
      <c r="Q44" s="12">
        <v>28917</v>
      </c>
      <c r="R44" s="12">
        <v>28917</v>
      </c>
      <c r="S44" s="12">
        <v>28917</v>
      </c>
      <c r="T44" s="12">
        <v>28917</v>
      </c>
      <c r="U44" s="12">
        <v>28917</v>
      </c>
      <c r="V44" s="12">
        <v>28917</v>
      </c>
    </row>
    <row r="45" spans="1:24" x14ac:dyDescent="0.2">
      <c r="A45" s="3">
        <v>96006399</v>
      </c>
      <c r="B45" s="3"/>
      <c r="C45" s="3" t="s">
        <v>65</v>
      </c>
      <c r="J45" s="12"/>
      <c r="K45" s="12"/>
      <c r="L45" s="12"/>
      <c r="M45" s="12">
        <v>0</v>
      </c>
      <c r="N45" s="12">
        <v>0</v>
      </c>
      <c r="O45" s="12">
        <v>413.11</v>
      </c>
      <c r="P45" s="12">
        <v>182.75</v>
      </c>
      <c r="Q45" s="12">
        <v>180.25</v>
      </c>
      <c r="R45" s="12">
        <v>177.37</v>
      </c>
      <c r="S45" s="12">
        <v>0</v>
      </c>
      <c r="T45" s="12">
        <v>0</v>
      </c>
    </row>
    <row r="46" spans="1:24" x14ac:dyDescent="0.2">
      <c r="A46" s="3" t="s">
        <v>30</v>
      </c>
      <c r="B46" s="3"/>
      <c r="C46" s="3" t="s">
        <v>31</v>
      </c>
      <c r="E46" s="12">
        <v>2041.77</v>
      </c>
      <c r="F46" s="12">
        <v>2146.4699999999998</v>
      </c>
      <c r="G46" s="12">
        <v>1670.44</v>
      </c>
      <c r="H46" s="12">
        <v>1542.63</v>
      </c>
      <c r="I46" s="12">
        <v>1353.68</v>
      </c>
      <c r="J46" s="12">
        <v>1303.54</v>
      </c>
      <c r="K46" s="12">
        <v>1153.3699999999999</v>
      </c>
      <c r="L46" s="12">
        <v>1033.01</v>
      </c>
      <c r="M46" s="12">
        <v>1086.31</v>
      </c>
      <c r="N46" s="12">
        <v>966.07</v>
      </c>
      <c r="O46" s="12">
        <v>885.24</v>
      </c>
      <c r="P46" s="12">
        <v>1738.39</v>
      </c>
      <c r="Q46" s="12">
        <v>1626.24</v>
      </c>
      <c r="S46" s="12">
        <v>1682.32</v>
      </c>
      <c r="T46" s="12">
        <v>2188.48</v>
      </c>
      <c r="V46" s="12">
        <v>1177.68</v>
      </c>
    </row>
    <row r="47" spans="1:24" x14ac:dyDescent="0.2">
      <c r="A47" s="3" t="s">
        <v>32</v>
      </c>
      <c r="B47" s="3"/>
      <c r="C47" s="3" t="s">
        <v>33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</row>
    <row r="48" spans="1:24" x14ac:dyDescent="0.2">
      <c r="A48" s="3" t="s">
        <v>34</v>
      </c>
      <c r="B48" s="3"/>
      <c r="C48" s="3" t="s">
        <v>35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</row>
    <row r="49" spans="1:24" x14ac:dyDescent="0.2">
      <c r="A49" s="3" t="s">
        <v>36</v>
      </c>
      <c r="B49" s="3"/>
      <c r="C49" s="3" t="s">
        <v>38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S49" s="12">
        <v>0</v>
      </c>
      <c r="T49" s="12">
        <v>0</v>
      </c>
      <c r="U49" s="12">
        <v>0</v>
      </c>
      <c r="V49" s="12">
        <v>0</v>
      </c>
    </row>
    <row r="50" spans="1:24" x14ac:dyDescent="0.2">
      <c r="A50" s="3" t="s">
        <v>37</v>
      </c>
      <c r="B50" s="3"/>
      <c r="C50" s="3" t="s">
        <v>39</v>
      </c>
      <c r="D50" s="12">
        <v>2801.9</v>
      </c>
      <c r="E50" s="12">
        <v>6724.7</v>
      </c>
      <c r="F50" s="12">
        <v>7686.2</v>
      </c>
      <c r="G50" s="12">
        <v>6792</v>
      </c>
      <c r="H50" s="12">
        <v>6436.2</v>
      </c>
      <c r="I50" s="12">
        <v>6561</v>
      </c>
      <c r="J50" s="12">
        <v>8116.6</v>
      </c>
      <c r="K50" s="12">
        <v>7434.8</v>
      </c>
      <c r="L50" s="12">
        <v>6228.2</v>
      </c>
      <c r="M50" s="12">
        <v>6328.9</v>
      </c>
      <c r="N50" s="12">
        <v>6785.2</v>
      </c>
      <c r="O50" s="12">
        <v>7014.1</v>
      </c>
      <c r="P50" s="12">
        <v>6307.7</v>
      </c>
      <c r="Q50" s="12">
        <v>7296</v>
      </c>
      <c r="R50" s="12">
        <v>3852.1</v>
      </c>
      <c r="S50" s="12">
        <v>3333</v>
      </c>
      <c r="T50" s="12">
        <v>6423.2</v>
      </c>
      <c r="U50" s="12">
        <v>6234</v>
      </c>
      <c r="V50" s="12">
        <v>5084.6000000000004</v>
      </c>
    </row>
    <row r="51" spans="1:24" x14ac:dyDescent="0.2">
      <c r="A51" s="3" t="s">
        <v>40</v>
      </c>
      <c r="B51" s="3"/>
      <c r="C51" s="3" t="s">
        <v>19</v>
      </c>
      <c r="D51" s="12">
        <v>88.45</v>
      </c>
      <c r="E51" s="12">
        <v>138.30000000000001</v>
      </c>
      <c r="F51" s="12">
        <v>141.35</v>
      </c>
      <c r="G51" s="12">
        <v>147.5</v>
      </c>
      <c r="H51" s="12">
        <v>149.44999999999999</v>
      </c>
      <c r="I51" s="12">
        <v>102</v>
      </c>
      <c r="J51" s="12">
        <v>102.6</v>
      </c>
      <c r="K51" s="12">
        <v>207.34</v>
      </c>
      <c r="L51" s="12">
        <v>160.72</v>
      </c>
      <c r="M51" s="12">
        <v>175.42</v>
      </c>
      <c r="N51" s="12">
        <v>150.85</v>
      </c>
      <c r="O51" s="12">
        <v>134.4</v>
      </c>
      <c r="P51" s="12">
        <v>109.27</v>
      </c>
      <c r="Q51" s="12">
        <v>172.55</v>
      </c>
      <c r="R51" s="12">
        <v>210.8</v>
      </c>
      <c r="S51" s="12">
        <v>204</v>
      </c>
      <c r="T51" s="12">
        <v>210.8</v>
      </c>
      <c r="U51" s="12">
        <v>204</v>
      </c>
      <c r="V51" s="12">
        <v>210.8</v>
      </c>
    </row>
    <row r="52" spans="1:24" x14ac:dyDescent="0.2">
      <c r="A52" s="3" t="s">
        <v>41</v>
      </c>
      <c r="B52" s="3"/>
      <c r="C52" s="3" t="s">
        <v>19</v>
      </c>
      <c r="D52" s="12">
        <v>2536.6</v>
      </c>
      <c r="E52" s="12">
        <v>2354.15</v>
      </c>
      <c r="F52" s="12">
        <v>2455.4499999999998</v>
      </c>
      <c r="G52" s="12">
        <v>2152.6999999999998</v>
      </c>
      <c r="H52" s="12">
        <v>2005.05</v>
      </c>
      <c r="I52" s="12">
        <v>2112.15</v>
      </c>
      <c r="J52" s="12">
        <v>2740.1</v>
      </c>
      <c r="K52" s="12">
        <v>2331.8000000000002</v>
      </c>
      <c r="L52" s="12">
        <v>2666.85</v>
      </c>
      <c r="M52" s="12">
        <v>2585.65</v>
      </c>
      <c r="N52" s="12">
        <v>2198.1999999999998</v>
      </c>
      <c r="O52" s="12">
        <v>1864.65</v>
      </c>
      <c r="P52" s="12">
        <v>1921.65</v>
      </c>
      <c r="Q52" s="12">
        <v>1528.3</v>
      </c>
      <c r="R52" s="12">
        <v>1633.7</v>
      </c>
      <c r="S52" s="12">
        <v>1581</v>
      </c>
      <c r="T52" s="12">
        <v>1633.7</v>
      </c>
      <c r="U52" s="12">
        <v>1563</v>
      </c>
      <c r="V52" s="12">
        <v>1949.4</v>
      </c>
    </row>
    <row r="53" spans="1:24" s="1" customFormat="1" x14ac:dyDescent="0.2">
      <c r="A53" s="3" t="s">
        <v>6</v>
      </c>
      <c r="B53" s="3"/>
      <c r="C53" s="3" t="s">
        <v>19</v>
      </c>
      <c r="D53" s="12">
        <v>1093.95</v>
      </c>
      <c r="E53" s="12">
        <v>545.4</v>
      </c>
      <c r="F53" s="12">
        <v>389.8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232</v>
      </c>
      <c r="R53" s="12"/>
      <c r="S53" s="12">
        <v>216</v>
      </c>
      <c r="T53" s="12">
        <v>0</v>
      </c>
      <c r="U53" s="12">
        <v>240</v>
      </c>
      <c r="V53" s="12">
        <v>248</v>
      </c>
      <c r="W53" s="12"/>
    </row>
    <row r="54" spans="1:24" x14ac:dyDescent="0.2">
      <c r="A54" s="3" t="s">
        <v>42</v>
      </c>
      <c r="B54" s="3"/>
      <c r="C54" s="3" t="s">
        <v>19</v>
      </c>
      <c r="D54" s="12">
        <v>101020.81</v>
      </c>
      <c r="E54" s="12">
        <v>87317.93</v>
      </c>
      <c r="F54" s="12">
        <v>102972.11</v>
      </c>
      <c r="G54" s="12">
        <v>118832.94</v>
      </c>
      <c r="H54" s="12">
        <v>116910.83</v>
      </c>
      <c r="I54" s="12">
        <v>103367.27</v>
      </c>
      <c r="J54" s="12">
        <v>94057.82</v>
      </c>
      <c r="K54" s="12">
        <v>103081.22</v>
      </c>
      <c r="L54" s="12">
        <v>110708.79</v>
      </c>
      <c r="M54" s="12">
        <v>105900.98</v>
      </c>
      <c r="N54" s="12">
        <v>98675.86</v>
      </c>
      <c r="O54" s="12">
        <v>97215.24</v>
      </c>
      <c r="P54" s="12">
        <v>94026.03</v>
      </c>
      <c r="Q54" s="12">
        <v>97184.41</v>
      </c>
      <c r="R54" s="12">
        <v>110670.01</v>
      </c>
      <c r="S54" s="12">
        <v>110834.1</v>
      </c>
      <c r="T54" s="12">
        <v>114957.61</v>
      </c>
      <c r="U54" s="12">
        <v>81816.75</v>
      </c>
      <c r="V54" s="12">
        <v>79125.17</v>
      </c>
    </row>
    <row r="55" spans="1:24" x14ac:dyDescent="0.2">
      <c r="A55" s="3">
        <v>96006922</v>
      </c>
      <c r="B55" s="3"/>
      <c r="C55" s="3" t="s">
        <v>19</v>
      </c>
      <c r="J55" s="12"/>
      <c r="K55" s="12"/>
      <c r="L55" s="12"/>
      <c r="M55" s="12"/>
      <c r="N55" s="12"/>
      <c r="P55" s="12">
        <v>9490.9599999999991</v>
      </c>
      <c r="Q55" s="12">
        <v>8017.92</v>
      </c>
      <c r="R55" s="12">
        <v>0</v>
      </c>
      <c r="T55" s="12" t="s">
        <v>66</v>
      </c>
      <c r="V55" s="12">
        <v>12810.52</v>
      </c>
    </row>
    <row r="56" spans="1:24" x14ac:dyDescent="0.2">
      <c r="A56" s="3" t="s">
        <v>66</v>
      </c>
      <c r="B56" s="3"/>
      <c r="C56" s="3" t="s">
        <v>67</v>
      </c>
      <c r="J56" s="12" t="s">
        <v>66</v>
      </c>
      <c r="K56" s="12" t="s">
        <v>66</v>
      </c>
      <c r="L56" s="12" t="s">
        <v>66</v>
      </c>
      <c r="M56" s="12" t="s">
        <v>66</v>
      </c>
      <c r="N56" s="12" t="s">
        <v>66</v>
      </c>
      <c r="O56" s="12" t="s">
        <v>66</v>
      </c>
      <c r="P56" s="12" t="s">
        <v>66</v>
      </c>
    </row>
    <row r="57" spans="1:24" ht="15.75" thickBot="1" x14ac:dyDescent="0.25">
      <c r="A57" s="3"/>
      <c r="B57" s="4"/>
      <c r="C57" s="4"/>
      <c r="J57" s="15"/>
      <c r="K57" s="15"/>
      <c r="L57" s="15"/>
      <c r="M57" s="12"/>
    </row>
    <row r="58" spans="1:24" ht="15.75" thickBot="1" x14ac:dyDescent="0.25">
      <c r="A58" s="7" t="s">
        <v>50</v>
      </c>
      <c r="B58" s="4"/>
      <c r="C58" s="8" t="s">
        <v>54</v>
      </c>
      <c r="D58" s="5">
        <f t="shared" ref="D58:I58" si="4">SUM(D39:D56)</f>
        <v>128741.70999999999</v>
      </c>
      <c r="E58" s="5">
        <f t="shared" si="4"/>
        <v>120322.25</v>
      </c>
      <c r="F58" s="5">
        <f t="shared" si="4"/>
        <v>136991.38</v>
      </c>
      <c r="G58" s="5">
        <f t="shared" si="4"/>
        <v>150795.58000000002</v>
      </c>
      <c r="H58" s="5">
        <f t="shared" si="4"/>
        <v>149261.04999999999</v>
      </c>
      <c r="I58" s="5">
        <f t="shared" si="4"/>
        <v>134696.1</v>
      </c>
      <c r="J58" s="5">
        <f t="shared" ref="J58:V58" si="5">SUM(J39:J56)</f>
        <v>127520.66</v>
      </c>
      <c r="K58" s="5">
        <f t="shared" si="5"/>
        <v>135408.53</v>
      </c>
      <c r="L58" s="5">
        <f t="shared" si="5"/>
        <v>141997.57</v>
      </c>
      <c r="M58" s="5">
        <f t="shared" si="5"/>
        <v>167661.43</v>
      </c>
      <c r="N58" s="5">
        <f t="shared" si="5"/>
        <v>164477.39000000001</v>
      </c>
      <c r="O58" s="5">
        <f t="shared" si="5"/>
        <v>162764.24</v>
      </c>
      <c r="P58" s="5">
        <f t="shared" si="5"/>
        <v>171779.34</v>
      </c>
      <c r="Q58" s="5">
        <f t="shared" si="5"/>
        <v>171604.98</v>
      </c>
      <c r="R58" s="5">
        <f t="shared" si="5"/>
        <v>170422.84999999998</v>
      </c>
      <c r="S58" s="5">
        <f t="shared" si="5"/>
        <v>176035.55</v>
      </c>
      <c r="T58" s="5">
        <f t="shared" si="5"/>
        <v>178048.22</v>
      </c>
      <c r="U58" s="5">
        <f t="shared" si="5"/>
        <v>149721.29999999999</v>
      </c>
      <c r="V58" s="5">
        <f t="shared" si="5"/>
        <v>161765.54999999999</v>
      </c>
      <c r="W58" s="19">
        <f>SUM(D58:O58)</f>
        <v>1720637.89</v>
      </c>
      <c r="X58" s="19">
        <f>SUM(P58:V58)</f>
        <v>1179377.79</v>
      </c>
    </row>
    <row r="59" spans="1:24" ht="15.75" thickBot="1" x14ac:dyDescent="0.25"/>
    <row r="60" spans="1:24" ht="15.75" thickBot="1" x14ac:dyDescent="0.25">
      <c r="C60" s="7" t="s">
        <v>51</v>
      </c>
      <c r="D60" s="5">
        <f t="shared" ref="D60:I60" si="6">SUM(D22, D34, D58)</f>
        <v>191767.11</v>
      </c>
      <c r="E60" s="5">
        <f t="shared" si="6"/>
        <v>159888.16</v>
      </c>
      <c r="F60" s="5">
        <f t="shared" si="6"/>
        <v>177756.33000000002</v>
      </c>
      <c r="G60" s="5">
        <f t="shared" si="6"/>
        <v>178731.27000000002</v>
      </c>
      <c r="H60" s="5">
        <f t="shared" si="6"/>
        <v>179800.22999999998</v>
      </c>
      <c r="I60" s="5">
        <f t="shared" si="6"/>
        <v>163186.27000000002</v>
      </c>
      <c r="J60" s="5">
        <f t="shared" ref="J60:X60" si="7">SUM(J22, J34, J58)</f>
        <v>174703.93</v>
      </c>
      <c r="K60" s="5">
        <f t="shared" si="7"/>
        <v>186389.76000000001</v>
      </c>
      <c r="L60" s="5">
        <f t="shared" si="7"/>
        <v>193353.67</v>
      </c>
      <c r="M60" s="17">
        <f t="shared" si="7"/>
        <v>221280.22</v>
      </c>
      <c r="N60" s="17">
        <f t="shared" si="7"/>
        <v>214511.92</v>
      </c>
      <c r="O60" s="17">
        <f t="shared" si="7"/>
        <v>246451.96</v>
      </c>
      <c r="P60" s="17">
        <f t="shared" si="7"/>
        <v>271580.44</v>
      </c>
      <c r="Q60" s="17">
        <f t="shared" si="7"/>
        <v>248727.47000000003</v>
      </c>
      <c r="R60" s="17">
        <f t="shared" si="7"/>
        <v>274446.52</v>
      </c>
      <c r="S60" s="17">
        <f t="shared" si="7"/>
        <v>282798.90000000002</v>
      </c>
      <c r="T60" s="17">
        <f t="shared" si="7"/>
        <v>301066.16000000003</v>
      </c>
      <c r="U60" s="17">
        <f t="shared" si="7"/>
        <v>384216.19</v>
      </c>
      <c r="V60" s="17">
        <f t="shared" si="7"/>
        <v>399475</v>
      </c>
      <c r="W60" s="20">
        <f t="shared" si="7"/>
        <v>2287820.83</v>
      </c>
      <c r="X60" s="20">
        <f t="shared" si="7"/>
        <v>2162310.6800000002</v>
      </c>
    </row>
    <row r="64" spans="1:24" s="1" customFormat="1" x14ac:dyDescent="0.2">
      <c r="A64" s="1" t="s">
        <v>47</v>
      </c>
      <c r="C64" s="1" t="s">
        <v>57</v>
      </c>
      <c r="D64" s="18">
        <v>412678.13</v>
      </c>
      <c r="E64" s="18">
        <v>412678.13</v>
      </c>
      <c r="F64" s="18">
        <v>412678.13</v>
      </c>
      <c r="G64" s="18">
        <v>412678.13</v>
      </c>
      <c r="H64" s="18">
        <v>412678.13</v>
      </c>
      <c r="I64" s="18">
        <v>412678.13</v>
      </c>
      <c r="J64" s="14">
        <v>412678.13</v>
      </c>
      <c r="K64" s="14">
        <v>412678.13</v>
      </c>
      <c r="L64" s="14">
        <v>821250</v>
      </c>
      <c r="M64" s="14">
        <v>412678.13</v>
      </c>
      <c r="N64" s="14">
        <v>412678.13</v>
      </c>
      <c r="O64" s="18">
        <v>412678.13</v>
      </c>
      <c r="P64" s="18">
        <v>738475.47</v>
      </c>
      <c r="Q64" s="18">
        <v>736975.47</v>
      </c>
      <c r="R64" s="18">
        <v>736975.47</v>
      </c>
      <c r="S64" s="18">
        <v>736975.47</v>
      </c>
      <c r="T64" s="18"/>
      <c r="U64" s="18">
        <v>734922.34</v>
      </c>
      <c r="V64" s="18">
        <v>734922.34</v>
      </c>
      <c r="W64" s="12"/>
    </row>
    <row r="65" spans="1:23" s="1" customFormat="1" x14ac:dyDescent="0.2">
      <c r="A65" s="1" t="s">
        <v>45</v>
      </c>
      <c r="C65" s="1" t="s">
        <v>57</v>
      </c>
      <c r="D65" s="18"/>
      <c r="E65" s="18">
        <v>569835</v>
      </c>
      <c r="F65" s="18">
        <v>630888.75</v>
      </c>
      <c r="G65" s="18">
        <v>610537.5</v>
      </c>
      <c r="H65" s="18">
        <v>630888.75</v>
      </c>
      <c r="I65" s="18">
        <v>607500</v>
      </c>
      <c r="J65" s="14">
        <v>630888.75</v>
      </c>
      <c r="K65" s="14">
        <v>633926.25</v>
      </c>
      <c r="L65" s="14">
        <v>610537.5</v>
      </c>
      <c r="M65" s="14">
        <v>630888.75</v>
      </c>
      <c r="N65" s="14">
        <v>610537.5</v>
      </c>
      <c r="O65" s="18">
        <v>630888.75</v>
      </c>
      <c r="P65" s="18">
        <v>630888.75</v>
      </c>
      <c r="Q65" s="18">
        <v>590186.25</v>
      </c>
      <c r="R65" s="18">
        <v>632450.03</v>
      </c>
      <c r="S65" s="18">
        <v>610537.5</v>
      </c>
      <c r="T65" s="18">
        <v>627750</v>
      </c>
      <c r="U65" s="18">
        <v>607500</v>
      </c>
      <c r="V65" s="18">
        <v>627750</v>
      </c>
      <c r="W65" s="12"/>
    </row>
    <row r="66" spans="1:23" s="1" customFormat="1" x14ac:dyDescent="0.2">
      <c r="A66" s="1" t="s">
        <v>46</v>
      </c>
      <c r="C66" s="1" t="s">
        <v>57</v>
      </c>
      <c r="D66" s="18"/>
      <c r="E66" s="18"/>
      <c r="F66" s="18">
        <v>155000</v>
      </c>
      <c r="G66" s="18">
        <v>150000</v>
      </c>
      <c r="H66" s="18">
        <v>155000</v>
      </c>
      <c r="I66" s="18">
        <v>150000</v>
      </c>
      <c r="J66" s="14">
        <v>155000</v>
      </c>
      <c r="K66" s="14">
        <v>155000</v>
      </c>
      <c r="L66" s="14">
        <v>150000</v>
      </c>
      <c r="M66" s="14">
        <v>155000</v>
      </c>
      <c r="N66" s="14">
        <v>150000</v>
      </c>
      <c r="O66" s="18">
        <v>155000</v>
      </c>
      <c r="P66" s="18">
        <v>155000</v>
      </c>
      <c r="Q66" s="18">
        <v>145000</v>
      </c>
      <c r="R66" s="18">
        <v>155000</v>
      </c>
      <c r="S66" s="18">
        <v>150000</v>
      </c>
      <c r="T66" s="18">
        <v>155000</v>
      </c>
      <c r="U66" s="18">
        <v>150000</v>
      </c>
      <c r="V66" s="18">
        <v>155000</v>
      </c>
      <c r="W66" s="12"/>
    </row>
  </sheetData>
  <printOptions gridLines="1"/>
  <pageMargins left="0" right="0.06" top="0" bottom="0" header="0" footer="0"/>
  <pageSetup scale="30" orientation="landscape" r:id="rId1"/>
  <headerFooter alignWithMargins="0">
    <oddHeader>&amp;C3rd Party Transport Expense</oddHead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2"/>
  <sheetViews>
    <sheetView zoomScale="75" workbookViewId="0">
      <selection activeCell="A19" sqref="A19"/>
    </sheetView>
  </sheetViews>
  <sheetFormatPr defaultRowHeight="15" x14ac:dyDescent="0.2"/>
  <cols>
    <col min="1" max="1" width="55.5703125" customWidth="1"/>
    <col min="2" max="2" width="17.28515625" style="3" customWidth="1"/>
    <col min="3" max="3" width="16.7109375" style="3" customWidth="1"/>
    <col min="4" max="4" width="17.7109375" style="3" customWidth="1"/>
    <col min="5" max="6" width="18.7109375" style="3" customWidth="1"/>
    <col min="7" max="7" width="19.28515625" style="3" customWidth="1"/>
    <col min="8" max="8" width="18.140625" style="3" customWidth="1"/>
    <col min="9" max="9" width="18.5703125" style="3" customWidth="1"/>
    <col min="10" max="10" width="18" style="3" customWidth="1"/>
    <col min="11" max="11" width="18.28515625" style="3" customWidth="1"/>
    <col min="12" max="12" width="18.7109375" style="3" customWidth="1"/>
    <col min="13" max="13" width="17.28515625" style="3" customWidth="1"/>
    <col min="14" max="14" width="20" style="3" customWidth="1"/>
  </cols>
  <sheetData>
    <row r="1" spans="1:15" ht="15.75" thickBot="1" x14ac:dyDescent="0.25">
      <c r="B1" s="11" t="s">
        <v>64</v>
      </c>
      <c r="C1" s="11" t="s">
        <v>70</v>
      </c>
      <c r="D1" s="11" t="s">
        <v>71</v>
      </c>
      <c r="E1" s="11" t="s">
        <v>72</v>
      </c>
      <c r="F1" s="11" t="s">
        <v>73</v>
      </c>
      <c r="G1" s="11" t="s">
        <v>74</v>
      </c>
      <c r="H1" s="11" t="s">
        <v>16</v>
      </c>
      <c r="I1" s="11" t="s">
        <v>15</v>
      </c>
      <c r="J1" s="11" t="s">
        <v>14</v>
      </c>
      <c r="K1" s="11" t="s">
        <v>44</v>
      </c>
      <c r="L1" s="11" t="s">
        <v>62</v>
      </c>
      <c r="M1" s="11" t="s">
        <v>63</v>
      </c>
      <c r="N1" s="11" t="s">
        <v>75</v>
      </c>
      <c r="O1" s="12" t="s">
        <v>66</v>
      </c>
    </row>
    <row r="2" spans="1:15" ht="15.75" thickBot="1" x14ac:dyDescent="0.25">
      <c r="A2" s="25" t="s">
        <v>84</v>
      </c>
      <c r="B2" s="12">
        <v>587478.93000000005</v>
      </c>
      <c r="C2" s="12">
        <v>1142067.4099999999</v>
      </c>
      <c r="D2" s="12">
        <v>1376038.91</v>
      </c>
      <c r="E2" s="12">
        <v>1351833.31</v>
      </c>
      <c r="F2" s="12">
        <v>1378367.11</v>
      </c>
      <c r="G2" s="12">
        <v>1333176.93</v>
      </c>
      <c r="H2" s="12">
        <v>1373270.81</v>
      </c>
      <c r="I2" s="12">
        <v>1387994.14</v>
      </c>
      <c r="J2" s="12">
        <v>1360780.33</v>
      </c>
      <c r="K2" s="12">
        <v>1419559.77</v>
      </c>
      <c r="L2" s="12">
        <v>1387783.32</v>
      </c>
      <c r="M2" s="12">
        <v>1444496.97</v>
      </c>
      <c r="N2" s="12">
        <f>SUM(B2:M2)</f>
        <v>15542847.940000001</v>
      </c>
    </row>
    <row r="3" spans="1:15" x14ac:dyDescent="0.2">
      <c r="A3" t="s">
        <v>76</v>
      </c>
      <c r="B3" s="12">
        <v>412678.13</v>
      </c>
      <c r="C3" s="12">
        <v>412678.13</v>
      </c>
      <c r="D3" s="12">
        <v>412678.13</v>
      </c>
      <c r="E3" s="12">
        <v>412678.13</v>
      </c>
      <c r="F3" s="12">
        <v>412678.13</v>
      </c>
      <c r="G3" s="12">
        <v>412678.13</v>
      </c>
      <c r="H3" s="12">
        <v>412678.13</v>
      </c>
      <c r="I3" s="12">
        <v>412678.13</v>
      </c>
      <c r="J3" s="12">
        <v>412678.13</v>
      </c>
      <c r="K3" s="12">
        <v>412678.13</v>
      </c>
      <c r="L3" s="12">
        <v>412678.13</v>
      </c>
      <c r="M3" s="12">
        <v>412678.13</v>
      </c>
      <c r="N3" s="12">
        <f>SUM(B3:M3)</f>
        <v>4952137.5599999996</v>
      </c>
    </row>
    <row r="4" spans="1:15" x14ac:dyDescent="0.2">
      <c r="A4" t="s">
        <v>77</v>
      </c>
      <c r="B4" s="12"/>
      <c r="C4" s="12">
        <v>569835</v>
      </c>
      <c r="D4" s="12">
        <v>630888.75</v>
      </c>
      <c r="E4" s="12">
        <v>610537.5</v>
      </c>
      <c r="F4" s="12">
        <v>630888.75</v>
      </c>
      <c r="G4" s="12">
        <v>607500</v>
      </c>
      <c r="H4" s="12">
        <v>630888.75</v>
      </c>
      <c r="I4" s="12">
        <v>633926.25</v>
      </c>
      <c r="J4" s="12">
        <v>610537.5</v>
      </c>
      <c r="K4" s="12">
        <v>630888.75</v>
      </c>
      <c r="L4" s="12">
        <v>610537.5</v>
      </c>
      <c r="M4" s="12">
        <v>630888.75</v>
      </c>
      <c r="N4" s="12">
        <f>SUM(B4:M4)</f>
        <v>6797317.5</v>
      </c>
    </row>
    <row r="5" spans="1:15" ht="15.75" thickBot="1" x14ac:dyDescent="0.25">
      <c r="A5" s="22" t="s">
        <v>78</v>
      </c>
      <c r="B5" s="12"/>
      <c r="C5" s="12"/>
      <c r="D5" s="12">
        <v>155000</v>
      </c>
      <c r="E5" s="12">
        <v>150000</v>
      </c>
      <c r="F5" s="12">
        <v>155000</v>
      </c>
      <c r="G5" s="12">
        <v>150000</v>
      </c>
      <c r="H5" s="12">
        <v>155000</v>
      </c>
      <c r="I5" s="12">
        <v>155000</v>
      </c>
      <c r="J5" s="12">
        <v>150000</v>
      </c>
      <c r="K5" s="12">
        <v>155000</v>
      </c>
      <c r="L5" s="12">
        <v>150000</v>
      </c>
      <c r="M5" s="12">
        <v>155000</v>
      </c>
      <c r="N5" s="12">
        <f>SUM(B5:M5)</f>
        <v>1530000</v>
      </c>
    </row>
    <row r="6" spans="1:15" s="1" customFormat="1" ht="15.75" thickBot="1" x14ac:dyDescent="0.25">
      <c r="A6" s="21" t="s">
        <v>79</v>
      </c>
      <c r="B6" s="24">
        <f>B2-B3-B4-B5</f>
        <v>174800.80000000005</v>
      </c>
      <c r="C6" s="24">
        <f t="shared" ref="C6:M6" si="0">C2-C3-C4-C5</f>
        <v>159554.27999999991</v>
      </c>
      <c r="D6" s="24">
        <f t="shared" si="0"/>
        <v>177472.02999999991</v>
      </c>
      <c r="E6" s="24">
        <f t="shared" si="0"/>
        <v>178617.68000000005</v>
      </c>
      <c r="F6" s="24">
        <f t="shared" si="0"/>
        <v>179800.2300000001</v>
      </c>
      <c r="G6" s="24">
        <f t="shared" si="0"/>
        <v>162998.79999999993</v>
      </c>
      <c r="H6" s="24">
        <f t="shared" si="0"/>
        <v>174703.93000000005</v>
      </c>
      <c r="I6" s="24">
        <f t="shared" si="0"/>
        <v>186389.75999999989</v>
      </c>
      <c r="J6" s="24">
        <f t="shared" si="0"/>
        <v>187564.70000000007</v>
      </c>
      <c r="K6" s="24">
        <f t="shared" si="0"/>
        <v>220992.89</v>
      </c>
      <c r="L6" s="24">
        <f t="shared" si="0"/>
        <v>214567.69000000006</v>
      </c>
      <c r="M6" s="24">
        <f t="shared" si="0"/>
        <v>245930.08999999997</v>
      </c>
      <c r="N6" s="27">
        <f>SUM(B6:M6)</f>
        <v>2263392.88</v>
      </c>
    </row>
    <row r="9" spans="1:15" ht="15.75" thickBot="1" x14ac:dyDescent="0.25">
      <c r="B9" s="11" t="s">
        <v>64</v>
      </c>
      <c r="C9" s="11" t="s">
        <v>70</v>
      </c>
      <c r="D9" s="11" t="s">
        <v>71</v>
      </c>
      <c r="E9" s="11" t="s">
        <v>72</v>
      </c>
      <c r="F9" s="11" t="s">
        <v>73</v>
      </c>
      <c r="G9" s="11" t="s">
        <v>74</v>
      </c>
      <c r="H9" s="11" t="s">
        <v>16</v>
      </c>
      <c r="I9" s="11" t="s">
        <v>15</v>
      </c>
      <c r="J9" s="11" t="s">
        <v>14</v>
      </c>
      <c r="K9" s="11" t="s">
        <v>44</v>
      </c>
      <c r="L9" s="11" t="s">
        <v>62</v>
      </c>
      <c r="M9" s="11" t="s">
        <v>63</v>
      </c>
    </row>
    <row r="10" spans="1:15" ht="15.75" thickBot="1" x14ac:dyDescent="0.25">
      <c r="A10" s="25" t="s">
        <v>85</v>
      </c>
      <c r="B10" s="12">
        <v>0</v>
      </c>
      <c r="C10" s="12">
        <v>946946.82</v>
      </c>
      <c r="D10" s="12">
        <v>990221.71</v>
      </c>
      <c r="E10" s="12">
        <v>1039456.54</v>
      </c>
      <c r="F10" s="12">
        <v>944532.81</v>
      </c>
      <c r="G10" s="12">
        <v>922234.51</v>
      </c>
      <c r="H10" s="12">
        <v>846458.76</v>
      </c>
      <c r="I10" s="12">
        <v>3382147.19</v>
      </c>
      <c r="J10" s="12">
        <v>2593384.44</v>
      </c>
      <c r="K10" s="12">
        <v>1783028.64</v>
      </c>
      <c r="L10" s="12">
        <v>125895.57</v>
      </c>
      <c r="M10" s="12">
        <v>1230397.93</v>
      </c>
      <c r="N10" s="12">
        <f>SUM(B10:M10)</f>
        <v>14804704.92</v>
      </c>
    </row>
    <row r="11" spans="1:15" x14ac:dyDescent="0.2">
      <c r="A11" t="s">
        <v>76</v>
      </c>
      <c r="B11" s="12"/>
      <c r="C11" s="12"/>
      <c r="D11" s="12"/>
      <c r="E11" s="12"/>
      <c r="F11" s="12"/>
      <c r="G11" s="12"/>
      <c r="H11" s="12"/>
      <c r="I11" s="12">
        <v>2476068.75</v>
      </c>
      <c r="J11" s="12">
        <v>1646606.29</v>
      </c>
      <c r="K11" s="12">
        <v>821250</v>
      </c>
      <c r="L11" s="12">
        <v>-817143.74</v>
      </c>
      <c r="M11" s="12">
        <v>412678.13</v>
      </c>
      <c r="N11" s="12">
        <f>SUM(B11:M11)</f>
        <v>4539459.43</v>
      </c>
    </row>
    <row r="12" spans="1:15" x14ac:dyDescent="0.2">
      <c r="A12" t="s">
        <v>77</v>
      </c>
      <c r="B12" s="12"/>
      <c r="C12" s="12">
        <v>569835</v>
      </c>
      <c r="D12" s="12">
        <v>630888.75</v>
      </c>
      <c r="E12" s="12">
        <v>610537.5</v>
      </c>
      <c r="F12" s="12">
        <v>630888.75</v>
      </c>
      <c r="G12" s="12">
        <v>607500</v>
      </c>
      <c r="H12" s="12">
        <v>630888.75</v>
      </c>
      <c r="I12" s="12">
        <v>633926.25</v>
      </c>
      <c r="J12" s="12">
        <v>610537.5</v>
      </c>
      <c r="K12" s="12">
        <v>630888.75</v>
      </c>
      <c r="L12" s="12">
        <v>610537.5</v>
      </c>
      <c r="M12" s="12">
        <v>630888.75</v>
      </c>
      <c r="N12" s="12">
        <f>SUM(B12:M12)</f>
        <v>6797317.5</v>
      </c>
    </row>
    <row r="13" spans="1:15" ht="15.75" thickBot="1" x14ac:dyDescent="0.25">
      <c r="A13" s="22" t="s">
        <v>78</v>
      </c>
      <c r="B13" s="12"/>
      <c r="C13" s="12">
        <v>155000</v>
      </c>
      <c r="D13" s="12">
        <v>150000</v>
      </c>
      <c r="E13" s="12">
        <v>155000</v>
      </c>
      <c r="F13" s="12">
        <v>150000</v>
      </c>
      <c r="G13" s="12">
        <v>155000</v>
      </c>
      <c r="H13" s="12">
        <v>155000</v>
      </c>
      <c r="I13" s="12">
        <v>150000</v>
      </c>
      <c r="J13" s="12">
        <v>155000</v>
      </c>
      <c r="K13" s="12">
        <v>150000</v>
      </c>
      <c r="L13" s="12">
        <v>155000</v>
      </c>
      <c r="M13" s="12"/>
      <c r="N13" s="12">
        <f>SUM(B13:M13)</f>
        <v>1530000</v>
      </c>
    </row>
    <row r="14" spans="1:15" ht="15.75" thickBot="1" x14ac:dyDescent="0.25">
      <c r="A14" s="21" t="s">
        <v>80</v>
      </c>
      <c r="B14" s="24">
        <f>B10-B11-B12-B13</f>
        <v>0</v>
      </c>
      <c r="C14" s="24">
        <f t="shared" ref="C14:M14" si="1">C10-C11-C12-C13</f>
        <v>222111.81999999995</v>
      </c>
      <c r="D14" s="24">
        <f t="shared" si="1"/>
        <v>209332.95999999996</v>
      </c>
      <c r="E14" s="24">
        <f t="shared" si="1"/>
        <v>273919.04000000004</v>
      </c>
      <c r="F14" s="24">
        <f t="shared" si="1"/>
        <v>163644.06000000006</v>
      </c>
      <c r="G14" s="24">
        <f t="shared" si="1"/>
        <v>159734.51</v>
      </c>
      <c r="H14" s="24">
        <f t="shared" si="1"/>
        <v>60570.010000000009</v>
      </c>
      <c r="I14" s="24">
        <f t="shared" si="1"/>
        <v>122152.18999999994</v>
      </c>
      <c r="J14" s="24">
        <f t="shared" si="1"/>
        <v>181240.64999999991</v>
      </c>
      <c r="K14" s="24">
        <f t="shared" si="1"/>
        <v>180889.8899999999</v>
      </c>
      <c r="L14" s="24">
        <f t="shared" si="1"/>
        <v>177501.81000000006</v>
      </c>
      <c r="M14" s="24">
        <f t="shared" si="1"/>
        <v>186831.04999999993</v>
      </c>
      <c r="N14" s="27">
        <f>SUM(B14:M14)</f>
        <v>1937927.9899999998</v>
      </c>
    </row>
    <row r="15" spans="1:15" x14ac:dyDescent="0.2">
      <c r="D15" s="23"/>
      <c r="G15" s="23"/>
    </row>
    <row r="16" spans="1:15" ht="15.75" thickBot="1" x14ac:dyDescent="0.25"/>
    <row r="17" spans="1:14" ht="15.75" thickBot="1" x14ac:dyDescent="0.25">
      <c r="A17" s="26" t="s">
        <v>81</v>
      </c>
      <c r="B17" s="12">
        <f>B6-B14</f>
        <v>174800.80000000005</v>
      </c>
      <c r="C17" s="12">
        <f t="shared" ref="C17:M17" si="2">C6-C14</f>
        <v>-62557.540000000037</v>
      </c>
      <c r="D17" s="12">
        <f t="shared" si="2"/>
        <v>-31860.930000000051</v>
      </c>
      <c r="E17" s="12">
        <f t="shared" si="2"/>
        <v>-95301.359999999986</v>
      </c>
      <c r="F17" s="12">
        <f t="shared" si="2"/>
        <v>16156.170000000042</v>
      </c>
      <c r="G17" s="12">
        <f t="shared" si="2"/>
        <v>3264.2899999999208</v>
      </c>
      <c r="H17" s="12">
        <f t="shared" si="2"/>
        <v>114133.92000000004</v>
      </c>
      <c r="I17" s="12">
        <f t="shared" si="2"/>
        <v>64237.569999999949</v>
      </c>
      <c r="J17" s="12">
        <f t="shared" si="2"/>
        <v>6324.050000000163</v>
      </c>
      <c r="K17" s="12">
        <f t="shared" si="2"/>
        <v>40103.000000000116</v>
      </c>
      <c r="L17" s="12">
        <f t="shared" si="2"/>
        <v>37065.880000000005</v>
      </c>
      <c r="M17" s="12">
        <f t="shared" si="2"/>
        <v>59099.040000000037</v>
      </c>
      <c r="N17" s="5">
        <f>SUM(B17:M17)</f>
        <v>325464.89000000025</v>
      </c>
    </row>
    <row r="21" spans="1:14" x14ac:dyDescent="0.2">
      <c r="A21" t="s">
        <v>82</v>
      </c>
    </row>
    <row r="22" spans="1:14" x14ac:dyDescent="0.2">
      <c r="A22" t="s">
        <v>83</v>
      </c>
    </row>
  </sheetData>
  <pageMargins left="0.75" right="0.75" top="1" bottom="1" header="0.5" footer="0.5"/>
  <pageSetup scale="4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Production Month View, 1999</vt:lpstr>
      <vt:lpstr>99 Acct Month vs. 99 Prod Month</vt:lpstr>
      <vt:lpstr>'Production Month View, 1999'!Print_Area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mwalter</dc:creator>
  <cp:lastModifiedBy>Felienne</cp:lastModifiedBy>
  <cp:lastPrinted>2000-03-30T16:01:18Z</cp:lastPrinted>
  <dcterms:created xsi:type="dcterms:W3CDTF">1999-11-01T17:19:03Z</dcterms:created>
  <dcterms:modified xsi:type="dcterms:W3CDTF">2014-09-03T13:51:11Z</dcterms:modified>
</cp:coreProperties>
</file>