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60" yWindow="-15" windowWidth="3855" windowHeight="9120"/>
  </bookViews>
  <sheets>
    <sheet name="June 00" sheetId="1" r:id="rId1"/>
  </sheets>
  <definedNames>
    <definedName name="_xlnm.Print_Area" localSheetId="0">'June 00'!$A$1:$Q$83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10" i="1"/>
  <c r="Q11" i="1"/>
  <c r="Q12" i="1"/>
  <c r="Q13" i="1"/>
  <c r="D14" i="1"/>
  <c r="E14" i="1"/>
  <c r="F14" i="1"/>
  <c r="G14" i="1"/>
  <c r="G16" i="1" s="1"/>
  <c r="G27" i="1" s="1"/>
  <c r="H14" i="1"/>
  <c r="H16" i="1" s="1"/>
  <c r="H27" i="1" s="1"/>
  <c r="H39" i="1" s="1"/>
  <c r="H41" i="1" s="1"/>
  <c r="H75" i="1" s="1"/>
  <c r="H77" i="1" s="1"/>
  <c r="I14" i="1"/>
  <c r="J14" i="1"/>
  <c r="J16" i="1" s="1"/>
  <c r="J27" i="1" s="1"/>
  <c r="J39" i="1" s="1"/>
  <c r="J41" i="1" s="1"/>
  <c r="K14" i="1"/>
  <c r="K16" i="1" s="1"/>
  <c r="K27" i="1" s="1"/>
  <c r="K39" i="1" s="1"/>
  <c r="L14" i="1"/>
  <c r="M14" i="1"/>
  <c r="N14" i="1"/>
  <c r="O14" i="1"/>
  <c r="O16" i="1" s="1"/>
  <c r="O27" i="1" s="1"/>
  <c r="O39" i="1" s="1"/>
  <c r="Q14" i="1"/>
  <c r="D15" i="1"/>
  <c r="E15" i="1"/>
  <c r="F15" i="1"/>
  <c r="Q15" i="1" s="1"/>
  <c r="G15" i="1"/>
  <c r="H15" i="1"/>
  <c r="I15" i="1"/>
  <c r="J15" i="1"/>
  <c r="K15" i="1"/>
  <c r="L15" i="1"/>
  <c r="M15" i="1"/>
  <c r="N15" i="1"/>
  <c r="O15" i="1"/>
  <c r="D16" i="1"/>
  <c r="E16" i="1"/>
  <c r="E27" i="1" s="1"/>
  <c r="E39" i="1" s="1"/>
  <c r="E41" i="1" s="1"/>
  <c r="F16" i="1"/>
  <c r="F27" i="1" s="1"/>
  <c r="F39" i="1" s="1"/>
  <c r="F41" i="1" s="1"/>
  <c r="I16" i="1"/>
  <c r="L16" i="1"/>
  <c r="M16" i="1"/>
  <c r="M27" i="1" s="1"/>
  <c r="M39" i="1" s="1"/>
  <c r="M41" i="1" s="1"/>
  <c r="N16" i="1"/>
  <c r="N27" i="1" s="1"/>
  <c r="N39" i="1" s="1"/>
  <c r="N41" i="1" s="1"/>
  <c r="L18" i="1"/>
  <c r="M18" i="1"/>
  <c r="N18" i="1"/>
  <c r="N19" i="1" s="1"/>
  <c r="O18" i="1"/>
  <c r="D19" i="1"/>
  <c r="Q19" i="1" s="1"/>
  <c r="E19" i="1"/>
  <c r="F19" i="1"/>
  <c r="G19" i="1"/>
  <c r="H19" i="1"/>
  <c r="I19" i="1"/>
  <c r="J19" i="1"/>
  <c r="K19" i="1"/>
  <c r="L19" i="1"/>
  <c r="L27" i="1" s="1"/>
  <c r="L39" i="1" s="1"/>
  <c r="M19" i="1"/>
  <c r="O19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Q24" i="1"/>
  <c r="I27" i="1"/>
  <c r="Q32" i="1"/>
  <c r="D33" i="1"/>
  <c r="Q33" i="1" s="1"/>
  <c r="E33" i="1"/>
  <c r="F33" i="1"/>
  <c r="G33" i="1"/>
  <c r="H33" i="1"/>
  <c r="I33" i="1"/>
  <c r="J33" i="1"/>
  <c r="K33" i="1"/>
  <c r="L33" i="1"/>
  <c r="M33" i="1"/>
  <c r="N33" i="1"/>
  <c r="O33" i="1"/>
  <c r="Q34" i="1"/>
  <c r="Q35" i="1"/>
  <c r="Q36" i="1"/>
  <c r="E37" i="1"/>
  <c r="F37" i="1"/>
  <c r="G37" i="1"/>
  <c r="H37" i="1"/>
  <c r="I37" i="1"/>
  <c r="J37" i="1"/>
  <c r="K37" i="1"/>
  <c r="L37" i="1"/>
  <c r="M37" i="1"/>
  <c r="N37" i="1"/>
  <c r="O37" i="1"/>
  <c r="Q44" i="1"/>
  <c r="Q45" i="1"/>
  <c r="Q46" i="1"/>
  <c r="D47" i="1"/>
  <c r="E47" i="1"/>
  <c r="Q47" i="1" s="1"/>
  <c r="F47" i="1"/>
  <c r="G47" i="1"/>
  <c r="G52" i="1" s="1"/>
  <c r="G60" i="1" s="1"/>
  <c r="H47" i="1"/>
  <c r="I47" i="1"/>
  <c r="J47" i="1"/>
  <c r="K47" i="1"/>
  <c r="L47" i="1"/>
  <c r="M47" i="1"/>
  <c r="N47" i="1"/>
  <c r="O47" i="1"/>
  <c r="Q48" i="1"/>
  <c r="Q49" i="1"/>
  <c r="Q50" i="1"/>
  <c r="D52" i="1"/>
  <c r="E52" i="1"/>
  <c r="F52" i="1"/>
  <c r="F60" i="1" s="1"/>
  <c r="H52" i="1"/>
  <c r="I52" i="1"/>
  <c r="I60" i="1" s="1"/>
  <c r="J52" i="1"/>
  <c r="J60" i="1" s="1"/>
  <c r="K52" i="1"/>
  <c r="L52" i="1"/>
  <c r="M52" i="1"/>
  <c r="N52" i="1"/>
  <c r="N60" i="1" s="1"/>
  <c r="O52" i="1"/>
  <c r="O60" i="1" s="1"/>
  <c r="Q54" i="1"/>
  <c r="Q55" i="1"/>
  <c r="Q56" i="1"/>
  <c r="D58" i="1"/>
  <c r="E58" i="1"/>
  <c r="Q58" i="1" s="1"/>
  <c r="F58" i="1"/>
  <c r="G58" i="1"/>
  <c r="H58" i="1"/>
  <c r="I58" i="1"/>
  <c r="J58" i="1"/>
  <c r="K58" i="1"/>
  <c r="L58" i="1"/>
  <c r="M58" i="1"/>
  <c r="N58" i="1"/>
  <c r="O58" i="1"/>
  <c r="D60" i="1"/>
  <c r="E60" i="1"/>
  <c r="H60" i="1"/>
  <c r="K60" i="1"/>
  <c r="L60" i="1"/>
  <c r="M60" i="1"/>
  <c r="Q63" i="1"/>
  <c r="Q64" i="1"/>
  <c r="Q65" i="1"/>
  <c r="D67" i="1"/>
  <c r="E67" i="1"/>
  <c r="F67" i="1"/>
  <c r="G67" i="1"/>
  <c r="H67" i="1"/>
  <c r="I67" i="1"/>
  <c r="J67" i="1"/>
  <c r="K67" i="1"/>
  <c r="L67" i="1"/>
  <c r="M67" i="1"/>
  <c r="N67" i="1"/>
  <c r="O67" i="1"/>
  <c r="Q70" i="1"/>
  <c r="Q71" i="1"/>
  <c r="D73" i="1"/>
  <c r="Q73" i="1" s="1"/>
  <c r="E73" i="1"/>
  <c r="E75" i="1" s="1"/>
  <c r="E77" i="1" s="1"/>
  <c r="F73" i="1"/>
  <c r="F75" i="1" s="1"/>
  <c r="F77" i="1" s="1"/>
  <c r="G73" i="1"/>
  <c r="H73" i="1"/>
  <c r="I73" i="1"/>
  <c r="J73" i="1"/>
  <c r="K73" i="1"/>
  <c r="L73" i="1"/>
  <c r="M73" i="1"/>
  <c r="N73" i="1"/>
  <c r="O73" i="1"/>
  <c r="N75" i="1" l="1"/>
  <c r="N77" i="1" s="1"/>
  <c r="Q52" i="1"/>
  <c r="J75" i="1"/>
  <c r="J77" i="1" s="1"/>
  <c r="O41" i="1"/>
  <c r="O75" i="1" s="1"/>
  <c r="O77" i="1" s="1"/>
  <c r="M75" i="1"/>
  <c r="M77" i="1" s="1"/>
  <c r="Q60" i="1"/>
  <c r="L41" i="1"/>
  <c r="L75" i="1" s="1"/>
  <c r="L77" i="1" s="1"/>
  <c r="I39" i="1"/>
  <c r="I41" i="1" s="1"/>
  <c r="I75" i="1" s="1"/>
  <c r="I77" i="1" s="1"/>
  <c r="K41" i="1"/>
  <c r="K75" i="1" s="1"/>
  <c r="K77" i="1" s="1"/>
  <c r="G39" i="1"/>
  <c r="G41" i="1" s="1"/>
  <c r="G75" i="1" s="1"/>
  <c r="G77" i="1" s="1"/>
  <c r="Q67" i="1"/>
  <c r="D27" i="1"/>
  <c r="Q16" i="1"/>
  <c r="Q27" i="1" s="1"/>
  <c r="D37" i="1"/>
  <c r="Q37" i="1" l="1"/>
  <c r="D39" i="1"/>
  <c r="Q39" i="1" s="1"/>
  <c r="D41" i="1" l="1"/>
  <c r="Q41" i="1" l="1"/>
  <c r="D75" i="1"/>
  <c r="Q75" i="1" l="1"/>
  <c r="D77" i="1"/>
  <c r="Q77" i="1" s="1"/>
</calcChain>
</file>

<file path=xl/comments1.xml><?xml version="1.0" encoding="utf-8"?>
<comments xmlns="http://schemas.openxmlformats.org/spreadsheetml/2006/main">
  <authors>
    <author>hcamp</author>
  </authors>
  <commentList>
    <comment ref="R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R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R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R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R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R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R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R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R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R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R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R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R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R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R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<sst xmlns="http://schemas.openxmlformats.org/spreadsheetml/2006/main" count="115" uniqueCount="81">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</sst>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6"/>
  <sheetViews>
    <sheetView showGridLines="0" tabSelected="1" topLeftCell="B1" workbookViewId="0">
      <selection activeCell="O18" sqref="O1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3" width="14.85546875" hidden="1" customWidth="1"/>
    <col min="14" max="15" width="14.85546875" customWidth="1"/>
    <col min="16" max="16" width="2" customWidth="1"/>
    <col min="17" max="17" width="18.5703125" style="40" customWidth="1"/>
  </cols>
  <sheetData>
    <row r="1" spans="1:17" ht="23.25" x14ac:dyDescent="0.35">
      <c r="C1" s="10" t="s">
        <v>23</v>
      </c>
    </row>
    <row r="2" spans="1:17" x14ac:dyDescent="0.2">
      <c r="C2" s="8" t="s">
        <v>32</v>
      </c>
    </row>
    <row r="3" spans="1:17" x14ac:dyDescent="0.2">
      <c r="C3" s="8" t="s">
        <v>50</v>
      </c>
    </row>
    <row r="5" spans="1:17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Q5" s="41" t="s">
        <v>72</v>
      </c>
    </row>
    <row r="6" spans="1:1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7" ht="18" x14ac:dyDescent="0.25">
      <c r="A7" s="11" t="s">
        <v>24</v>
      </c>
      <c r="C7" s="24" t="s">
        <v>51</v>
      </c>
      <c r="D7" s="12">
        <v>36800</v>
      </c>
      <c r="E7" s="12">
        <f>D7+1</f>
        <v>36801</v>
      </c>
      <c r="F7" s="12">
        <f t="shared" ref="F7:P7" si="0">E7+1</f>
        <v>36802</v>
      </c>
      <c r="G7" s="12">
        <f t="shared" si="0"/>
        <v>36803</v>
      </c>
      <c r="H7" s="12">
        <f t="shared" si="0"/>
        <v>36804</v>
      </c>
      <c r="I7" s="12">
        <f t="shared" si="0"/>
        <v>36805</v>
      </c>
      <c r="J7" s="12">
        <f t="shared" si="0"/>
        <v>36806</v>
      </c>
      <c r="K7" s="12">
        <f t="shared" si="0"/>
        <v>36807</v>
      </c>
      <c r="L7" s="12">
        <f t="shared" si="0"/>
        <v>36808</v>
      </c>
      <c r="M7" s="12">
        <f t="shared" si="0"/>
        <v>36809</v>
      </c>
      <c r="N7" s="12">
        <f t="shared" si="0"/>
        <v>36810</v>
      </c>
      <c r="O7" s="12">
        <f t="shared" si="0"/>
        <v>36811</v>
      </c>
      <c r="P7" s="12">
        <f t="shared" si="0"/>
        <v>36812</v>
      </c>
    </row>
    <row r="8" spans="1:1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7" x14ac:dyDescent="0.2">
      <c r="A9" s="8" t="s">
        <v>20</v>
      </c>
    </row>
    <row r="10" spans="1:17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M10" s="27">
        <v>65000</v>
      </c>
      <c r="N10" s="27">
        <v>65000</v>
      </c>
      <c r="O10" s="27">
        <v>65000</v>
      </c>
      <c r="Q10" s="42">
        <f t="shared" ref="Q10:Q16" si="1">SUM(D10:P10)</f>
        <v>780000</v>
      </c>
    </row>
    <row r="11" spans="1:17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M11" s="38">
        <v>5000</v>
      </c>
      <c r="N11" s="38">
        <v>5000</v>
      </c>
      <c r="O11" s="38">
        <v>5000</v>
      </c>
      <c r="Q11" s="42">
        <f t="shared" si="1"/>
        <v>60000</v>
      </c>
    </row>
    <row r="12" spans="1:17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Q12" s="42">
        <f t="shared" si="1"/>
        <v>48000</v>
      </c>
    </row>
    <row r="13" spans="1:17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M13" s="38">
        <v>2000</v>
      </c>
      <c r="N13" s="38">
        <v>2000</v>
      </c>
      <c r="O13" s="38">
        <v>2000</v>
      </c>
      <c r="Q13" s="42">
        <f t="shared" si="1"/>
        <v>24000</v>
      </c>
    </row>
    <row r="14" spans="1:17" x14ac:dyDescent="0.2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M14" s="27">
        <f>+M36+M55+M56</f>
        <v>10800</v>
      </c>
      <c r="N14" s="27">
        <f>+N36+N55+N56</f>
        <v>10800</v>
      </c>
      <c r="O14" s="27">
        <f>+O36+O55+O56</f>
        <v>10800</v>
      </c>
      <c r="Q14" s="42">
        <f t="shared" si="1"/>
        <v>129600</v>
      </c>
    </row>
    <row r="15" spans="1:17" x14ac:dyDescent="0.2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9000</v>
      </c>
      <c r="K15" s="27">
        <f t="shared" si="3"/>
        <v>24500</v>
      </c>
      <c r="L15" s="27">
        <f t="shared" si="3"/>
        <v>17200</v>
      </c>
      <c r="M15" s="27">
        <f>SUM(M63:M65)</f>
        <v>17200</v>
      </c>
      <c r="N15" s="27">
        <f>SUM(N63:N65)</f>
        <v>17200</v>
      </c>
      <c r="O15" s="27">
        <f>SUM(O63:O65)</f>
        <v>17200</v>
      </c>
      <c r="Q15" s="42">
        <f t="shared" si="1"/>
        <v>117300</v>
      </c>
    </row>
    <row r="16" spans="1:17" x14ac:dyDescent="0.2">
      <c r="A16" s="13" t="s">
        <v>26</v>
      </c>
      <c r="D16" s="28">
        <f t="shared" ref="D16:L16" si="4">SUM(D10:D15)</f>
        <v>89300</v>
      </c>
      <c r="E16" s="28">
        <f t="shared" si="4"/>
        <v>89300</v>
      </c>
      <c r="F16" s="28">
        <f t="shared" si="4"/>
        <v>89300</v>
      </c>
      <c r="G16" s="28">
        <f t="shared" si="4"/>
        <v>89300</v>
      </c>
      <c r="H16" s="28">
        <f t="shared" si="4"/>
        <v>89300</v>
      </c>
      <c r="I16" s="28">
        <f t="shared" si="4"/>
        <v>89300</v>
      </c>
      <c r="J16" s="28">
        <f t="shared" si="4"/>
        <v>95800</v>
      </c>
      <c r="K16" s="28">
        <f t="shared" si="4"/>
        <v>111300</v>
      </c>
      <c r="L16" s="28">
        <f t="shared" si="4"/>
        <v>104000</v>
      </c>
      <c r="M16" s="28">
        <f>SUM(M10:M15)</f>
        <v>104000</v>
      </c>
      <c r="N16" s="28">
        <f>SUM(N10:N15)</f>
        <v>104000</v>
      </c>
      <c r="O16" s="28">
        <f>SUM(O10:O15)</f>
        <v>104000</v>
      </c>
      <c r="Q16" s="43">
        <f t="shared" si="1"/>
        <v>1158900</v>
      </c>
    </row>
    <row r="17" spans="1:18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42"/>
    </row>
    <row r="18" spans="1:18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M18" s="38">
        <f>70000+60000</f>
        <v>130000</v>
      </c>
      <c r="N18" s="38">
        <f>70000+60000</f>
        <v>130000</v>
      </c>
      <c r="O18" s="39">
        <f>70000</f>
        <v>70000</v>
      </c>
      <c r="Q18" s="42"/>
    </row>
    <row r="19" spans="1:18" x14ac:dyDescent="0.2">
      <c r="A19" s="13" t="s">
        <v>27</v>
      </c>
      <c r="D19" s="28">
        <f t="shared" ref="D19:L19" si="5">SUM(D18)</f>
        <v>70000</v>
      </c>
      <c r="E19" s="28">
        <f t="shared" si="5"/>
        <v>70000</v>
      </c>
      <c r="F19" s="28">
        <f t="shared" si="5"/>
        <v>70000</v>
      </c>
      <c r="G19" s="28">
        <f t="shared" si="5"/>
        <v>70000</v>
      </c>
      <c r="H19" s="28">
        <f t="shared" si="5"/>
        <v>70000</v>
      </c>
      <c r="I19" s="28">
        <f t="shared" si="5"/>
        <v>70000</v>
      </c>
      <c r="J19" s="28">
        <f t="shared" si="5"/>
        <v>70000</v>
      </c>
      <c r="K19" s="28">
        <f t="shared" si="5"/>
        <v>70000</v>
      </c>
      <c r="L19" s="28">
        <f t="shared" si="5"/>
        <v>130000</v>
      </c>
      <c r="M19" s="28">
        <f>SUM(M18)</f>
        <v>130000</v>
      </c>
      <c r="N19" s="28">
        <f>SUM(N18)</f>
        <v>130000</v>
      </c>
      <c r="O19" s="28">
        <f>SUM(O18)</f>
        <v>70000</v>
      </c>
      <c r="Q19" s="43">
        <f>SUM(D19:P19)</f>
        <v>1020000</v>
      </c>
    </row>
    <row r="20" spans="1:18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44"/>
    </row>
    <row r="21" spans="1:18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Q21" s="42"/>
    </row>
    <row r="22" spans="1:18" x14ac:dyDescent="0.2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M22" s="28">
        <f>SUM(M21)</f>
        <v>1000</v>
      </c>
      <c r="N22" s="28">
        <f>SUM(N21)</f>
        <v>1000</v>
      </c>
      <c r="O22" s="28">
        <f>SUM(O21)</f>
        <v>1000</v>
      </c>
      <c r="Q22" s="43">
        <f>SUM(D22:P22)</f>
        <v>12000</v>
      </c>
    </row>
    <row r="23" spans="1:18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Q23" s="44"/>
    </row>
    <row r="24" spans="1:18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Q24" s="43">
        <f>SUM(P24:P24)</f>
        <v>0</v>
      </c>
    </row>
    <row r="25" spans="1:18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Q25" s="44"/>
    </row>
    <row r="26" spans="1:1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Q26" s="42"/>
    </row>
    <row r="27" spans="1:18" ht="21" thickBot="1" x14ac:dyDescent="0.35">
      <c r="A27" s="16" t="s">
        <v>25</v>
      </c>
      <c r="B27" s="17"/>
      <c r="C27" s="17"/>
      <c r="D27" s="30">
        <f t="shared" ref="D27:L27" si="7">D16+D19+D22+D24</f>
        <v>160300</v>
      </c>
      <c r="E27" s="30">
        <f t="shared" si="7"/>
        <v>160300</v>
      </c>
      <c r="F27" s="30">
        <f t="shared" si="7"/>
        <v>160300</v>
      </c>
      <c r="G27" s="30">
        <f t="shared" si="7"/>
        <v>160300</v>
      </c>
      <c r="H27" s="30">
        <f t="shared" si="7"/>
        <v>160300</v>
      </c>
      <c r="I27" s="30">
        <f t="shared" si="7"/>
        <v>160300</v>
      </c>
      <c r="J27" s="30">
        <f t="shared" si="7"/>
        <v>166800</v>
      </c>
      <c r="K27" s="30">
        <f t="shared" si="7"/>
        <v>182300</v>
      </c>
      <c r="L27" s="30">
        <f t="shared" si="7"/>
        <v>235000</v>
      </c>
      <c r="M27" s="30">
        <f>M16+M19+M22+M24</f>
        <v>235000</v>
      </c>
      <c r="N27" s="30">
        <f>N16+N19+N22+N24</f>
        <v>235000</v>
      </c>
      <c r="O27" s="30">
        <f>O16+O19+O22+O24</f>
        <v>175000</v>
      </c>
      <c r="Q27" s="45">
        <f>Q16+Q19</f>
        <v>2178900</v>
      </c>
    </row>
    <row r="28" spans="1:18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Q28" s="42"/>
    </row>
    <row r="29" spans="1:18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Q29" s="42"/>
    </row>
    <row r="30" spans="1:18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Q30" s="42"/>
    </row>
    <row r="31" spans="1:18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42"/>
    </row>
    <row r="32" spans="1:18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Q32" s="42">
        <f t="shared" ref="Q32:Q37" si="8">SUM(D32:P32)</f>
        <v>10920</v>
      </c>
    </row>
    <row r="33" spans="1:18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O33" si="9">4000+0+2500+4000</f>
        <v>10500</v>
      </c>
      <c r="F33" s="27">
        <f t="shared" si="9"/>
        <v>10500</v>
      </c>
      <c r="G33" s="27">
        <f t="shared" si="9"/>
        <v>10500</v>
      </c>
      <c r="H33" s="27">
        <f t="shared" si="9"/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M33" s="27">
        <f t="shared" si="9"/>
        <v>10500</v>
      </c>
      <c r="N33" s="27">
        <f t="shared" si="9"/>
        <v>10500</v>
      </c>
      <c r="O33" s="27">
        <f t="shared" si="9"/>
        <v>10500</v>
      </c>
      <c r="Q33" s="42">
        <f t="shared" si="8"/>
        <v>126000</v>
      </c>
    </row>
    <row r="34" spans="1:18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Q34" s="42">
        <f t="shared" si="8"/>
        <v>0</v>
      </c>
    </row>
    <row r="35" spans="1:18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Q35" s="42">
        <f t="shared" si="8"/>
        <v>3000</v>
      </c>
    </row>
    <row r="36" spans="1:18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Q36" s="42">
        <f t="shared" si="8"/>
        <v>0</v>
      </c>
    </row>
    <row r="37" spans="1:18" x14ac:dyDescent="0.2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M37" s="28">
        <f>SUM(M32:M36)</f>
        <v>11660</v>
      </c>
      <c r="N37" s="28">
        <f>SUM(N32:N36)</f>
        <v>11660</v>
      </c>
      <c r="O37" s="28">
        <f>SUM(O32:O36)</f>
        <v>11660</v>
      </c>
      <c r="Q37" s="43">
        <f t="shared" si="8"/>
        <v>139920</v>
      </c>
    </row>
    <row r="38" spans="1:1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Q38" s="42"/>
    </row>
    <row r="39" spans="1:18" x14ac:dyDescent="0.2">
      <c r="A39" s="2" t="s">
        <v>33</v>
      </c>
      <c r="B39" t="s">
        <v>65</v>
      </c>
      <c r="C39" s="2" t="s">
        <v>38</v>
      </c>
      <c r="D39" s="32">
        <f t="shared" ref="D39:L39" si="11">D27-D37-D60-D67-D73</f>
        <v>83750</v>
      </c>
      <c r="E39" s="32">
        <f t="shared" si="11"/>
        <v>83750</v>
      </c>
      <c r="F39" s="32">
        <f t="shared" si="11"/>
        <v>83750</v>
      </c>
      <c r="G39" s="32">
        <f t="shared" si="11"/>
        <v>83750</v>
      </c>
      <c r="H39" s="32">
        <f t="shared" si="11"/>
        <v>83750</v>
      </c>
      <c r="I39" s="32">
        <f t="shared" si="11"/>
        <v>83750</v>
      </c>
      <c r="J39" s="32">
        <f t="shared" si="11"/>
        <v>83750</v>
      </c>
      <c r="K39" s="32">
        <f t="shared" si="11"/>
        <v>83750</v>
      </c>
      <c r="L39" s="32">
        <f t="shared" si="11"/>
        <v>143750</v>
      </c>
      <c r="M39" s="32">
        <f>M27-M37-M60-M67-M73</f>
        <v>143750</v>
      </c>
      <c r="N39" s="32">
        <f>N27-N37-N60-N67-N73</f>
        <v>143750</v>
      </c>
      <c r="O39" s="32">
        <f>O27-O37-O60-O67-O73</f>
        <v>83750</v>
      </c>
      <c r="Q39" s="42">
        <f>SUM(D39:P39)</f>
        <v>1185000</v>
      </c>
    </row>
    <row r="40" spans="1:18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Q40" s="42"/>
    </row>
    <row r="41" spans="1:18" ht="15.75" x14ac:dyDescent="0.25">
      <c r="A41" s="3" t="s">
        <v>6</v>
      </c>
      <c r="B41" s="4"/>
      <c r="C41" s="4"/>
      <c r="D41" s="33">
        <f t="shared" ref="D41:L41" si="12">D37+D39</f>
        <v>95410</v>
      </c>
      <c r="E41" s="33">
        <f t="shared" si="12"/>
        <v>95410</v>
      </c>
      <c r="F41" s="33">
        <f t="shared" si="12"/>
        <v>95410</v>
      </c>
      <c r="G41" s="33">
        <f t="shared" si="12"/>
        <v>95410</v>
      </c>
      <c r="H41" s="33">
        <f t="shared" si="12"/>
        <v>95410</v>
      </c>
      <c r="I41" s="33">
        <f t="shared" si="12"/>
        <v>95410</v>
      </c>
      <c r="J41" s="33">
        <f t="shared" si="12"/>
        <v>95410</v>
      </c>
      <c r="K41" s="33">
        <f t="shared" si="12"/>
        <v>95410</v>
      </c>
      <c r="L41" s="33">
        <f t="shared" si="12"/>
        <v>155410</v>
      </c>
      <c r="M41" s="33">
        <f>M37+M39</f>
        <v>155410</v>
      </c>
      <c r="N41" s="33">
        <f>N37+N39</f>
        <v>155410</v>
      </c>
      <c r="O41" s="33">
        <f>O37+O39</f>
        <v>95410</v>
      </c>
      <c r="Q41" s="42">
        <f>SUM(D41:P41)</f>
        <v>1324920</v>
      </c>
    </row>
    <row r="42" spans="1:18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Q42" s="42"/>
    </row>
    <row r="43" spans="1:18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Q43" s="42"/>
    </row>
    <row r="44" spans="1:18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Q44" s="42">
        <f t="shared" ref="Q44:Q50" si="13">SUM(D44:P44)</f>
        <v>1080</v>
      </c>
    </row>
    <row r="45" spans="1:18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Q45" s="42">
        <f t="shared" si="13"/>
        <v>0</v>
      </c>
    </row>
    <row r="46" spans="1:18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Q46" s="42">
        <f t="shared" si="13"/>
        <v>252000</v>
      </c>
    </row>
    <row r="47" spans="1:18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O47" si="14">7000+2000</f>
        <v>9000</v>
      </c>
      <c r="F47" s="27">
        <f t="shared" si="14"/>
        <v>9000</v>
      </c>
      <c r="G47" s="27">
        <f t="shared" si="14"/>
        <v>9000</v>
      </c>
      <c r="H47" s="27">
        <f t="shared" si="14"/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M47" s="27">
        <f t="shared" si="14"/>
        <v>9000</v>
      </c>
      <c r="N47" s="27">
        <f t="shared" si="14"/>
        <v>9000</v>
      </c>
      <c r="O47" s="27">
        <f t="shared" si="14"/>
        <v>9000</v>
      </c>
      <c r="Q47" s="42">
        <f t="shared" si="13"/>
        <v>108000</v>
      </c>
    </row>
    <row r="48" spans="1:18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Q48" s="42">
        <f t="shared" si="13"/>
        <v>84000</v>
      </c>
    </row>
    <row r="49" spans="1:18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Q49" s="42">
        <f t="shared" si="13"/>
        <v>6000</v>
      </c>
    </row>
    <row r="50" spans="1:18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Q50" s="42">
        <f t="shared" si="13"/>
        <v>0</v>
      </c>
    </row>
    <row r="51" spans="1:18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Q51" s="42"/>
    </row>
    <row r="52" spans="1:18" x14ac:dyDescent="0.2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M52" s="34">
        <f>SUM(M44:M51)</f>
        <v>37590</v>
      </c>
      <c r="N52" s="34">
        <f>SUM(N44:N51)</f>
        <v>37590</v>
      </c>
      <c r="O52" s="34">
        <f>SUM(O44:O51)</f>
        <v>37590</v>
      </c>
      <c r="Q52" s="42">
        <f>SUM(D52:P52)</f>
        <v>451080</v>
      </c>
    </row>
    <row r="53" spans="1:18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Q53" s="42"/>
    </row>
    <row r="54" spans="1:18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Q54" s="42">
        <f>SUM(D54:P54)</f>
        <v>48000</v>
      </c>
    </row>
    <row r="55" spans="1:18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Q55" s="42">
        <f>SUM(D55:P55)</f>
        <v>96000</v>
      </c>
    </row>
    <row r="56" spans="1:18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Q56" s="42">
        <f>SUM(D56:P56)</f>
        <v>33600</v>
      </c>
    </row>
    <row r="57" spans="1:1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Q57" s="42"/>
    </row>
    <row r="58" spans="1:18" x14ac:dyDescent="0.2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M58" s="34">
        <f>SUM(M54:M57)</f>
        <v>14800</v>
      </c>
      <c r="N58" s="34">
        <f>SUM(N54:N57)</f>
        <v>14800</v>
      </c>
      <c r="O58" s="34">
        <f>SUM(O54:O57)</f>
        <v>14800</v>
      </c>
      <c r="Q58" s="42">
        <f>SUM(D58:P58)</f>
        <v>177600</v>
      </c>
    </row>
    <row r="59" spans="1:18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Q59" s="42"/>
    </row>
    <row r="60" spans="1:18" ht="15.75" x14ac:dyDescent="0.25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M60" s="33">
        <f>M52+M58</f>
        <v>52390</v>
      </c>
      <c r="N60" s="33">
        <f>N52+N58</f>
        <v>52390</v>
      </c>
      <c r="O60" s="33">
        <f>O52+O58</f>
        <v>52390</v>
      </c>
      <c r="Q60" s="42">
        <f>SUM(D60:P60)</f>
        <v>628680</v>
      </c>
    </row>
    <row r="61" spans="1:18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Q61" s="42"/>
    </row>
    <row r="62" spans="1:18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Q62" s="42"/>
    </row>
    <row r="63" spans="1:18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M63" s="39">
        <v>1200</v>
      </c>
      <c r="N63" s="39">
        <v>1200</v>
      </c>
      <c r="O63" s="39">
        <v>1200</v>
      </c>
      <c r="Q63" s="42">
        <f>SUM(D63:P63)</f>
        <v>10300</v>
      </c>
    </row>
    <row r="64" spans="1:18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M64" s="39">
        <v>16000</v>
      </c>
      <c r="N64" s="39">
        <v>16000</v>
      </c>
      <c r="O64" s="39">
        <v>16000</v>
      </c>
      <c r="Q64" s="42">
        <f>SUM(D64:P64)</f>
        <v>107000</v>
      </c>
    </row>
    <row r="65" spans="1:18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Q65" s="42">
        <f>SUM(D65:P65)</f>
        <v>0</v>
      </c>
    </row>
    <row r="66" spans="1:18" x14ac:dyDescent="0.2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Q66" s="42"/>
    </row>
    <row r="67" spans="1:18" ht="15.75" x14ac:dyDescent="0.25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9000</v>
      </c>
      <c r="K67" s="33">
        <f t="shared" si="18"/>
        <v>24500</v>
      </c>
      <c r="L67" s="33">
        <f t="shared" si="18"/>
        <v>17200</v>
      </c>
      <c r="M67" s="33">
        <f>SUM(M63:M66)</f>
        <v>17200</v>
      </c>
      <c r="N67" s="33">
        <f>SUM(N63:N66)</f>
        <v>17200</v>
      </c>
      <c r="O67" s="33">
        <f>SUM(O63:O66)</f>
        <v>17200</v>
      </c>
      <c r="Q67" s="42">
        <f>SUM(D67:P67)</f>
        <v>117300</v>
      </c>
    </row>
    <row r="68" spans="1:18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Q68" s="42"/>
    </row>
    <row r="69" spans="1:18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Q69" s="42"/>
    </row>
    <row r="70" spans="1:18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Q70" s="42">
        <f>SUM(D70:P70)</f>
        <v>0</v>
      </c>
    </row>
    <row r="71" spans="1:18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Q71" s="42">
        <f>SUM(D71:P71)</f>
        <v>120000</v>
      </c>
    </row>
    <row r="72" spans="1:18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Q72" s="42"/>
    </row>
    <row r="73" spans="1:18" ht="15.75" x14ac:dyDescent="0.25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M73" s="33">
        <f>SUM(M70:M72)</f>
        <v>10000</v>
      </c>
      <c r="N73" s="33">
        <f>SUM(N70:N72)</f>
        <v>10000</v>
      </c>
      <c r="O73" s="33">
        <f>SUM(O70:O72)</f>
        <v>10000</v>
      </c>
      <c r="Q73" s="42">
        <f>SUM(D73:P73)</f>
        <v>120000</v>
      </c>
    </row>
    <row r="74" spans="1:18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Q74" s="42"/>
    </row>
    <row r="75" spans="1:18" ht="21" thickBot="1" x14ac:dyDescent="0.35">
      <c r="A75" s="16" t="s">
        <v>28</v>
      </c>
      <c r="B75" s="18"/>
      <c r="C75" s="18"/>
      <c r="D75" s="35">
        <f t="shared" ref="D75:L75" si="20">D73+D67+D60+D41</f>
        <v>160300</v>
      </c>
      <c r="E75" s="35">
        <f t="shared" si="20"/>
        <v>160300</v>
      </c>
      <c r="F75" s="35">
        <f t="shared" si="20"/>
        <v>160300</v>
      </c>
      <c r="G75" s="35">
        <f t="shared" si="20"/>
        <v>160300</v>
      </c>
      <c r="H75" s="35">
        <f t="shared" si="20"/>
        <v>160300</v>
      </c>
      <c r="I75" s="35">
        <f t="shared" si="20"/>
        <v>160300</v>
      </c>
      <c r="J75" s="35">
        <f t="shared" si="20"/>
        <v>166800</v>
      </c>
      <c r="K75" s="35">
        <f t="shared" si="20"/>
        <v>182300</v>
      </c>
      <c r="L75" s="35">
        <f t="shared" si="20"/>
        <v>235000</v>
      </c>
      <c r="M75" s="35">
        <f>M73+M67+M60+M41</f>
        <v>235000</v>
      </c>
      <c r="N75" s="35">
        <f>N73+N67+N60+N41</f>
        <v>235000</v>
      </c>
      <c r="O75" s="35">
        <f>O73+O67+O60+O41</f>
        <v>175000</v>
      </c>
      <c r="Q75" s="46">
        <f>SUM(D75:P75)</f>
        <v>2190900</v>
      </c>
    </row>
    <row r="76" spans="1:18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Q76" s="42"/>
    </row>
    <row r="77" spans="1:18" ht="13.5" thickBot="1" x14ac:dyDescent="0.25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M77" s="36">
        <f>M75-M27</f>
        <v>0</v>
      </c>
      <c r="N77" s="36">
        <f>N75-N27</f>
        <v>0</v>
      </c>
      <c r="O77" s="36">
        <f>O75-O27</f>
        <v>0</v>
      </c>
      <c r="Q77" s="47">
        <f>SUM(D77:P77)</f>
        <v>0</v>
      </c>
    </row>
    <row r="78" spans="1:18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Q78" s="42"/>
    </row>
    <row r="79" spans="1:18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Q79" s="42"/>
    </row>
    <row r="80" spans="1:18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Q80" s="42"/>
    </row>
    <row r="81" spans="1:17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Q81" s="50"/>
    </row>
    <row r="82" spans="1:17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Q82" s="50"/>
    </row>
    <row r="83" spans="1:17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Q83" s="50"/>
    </row>
    <row r="84" spans="1:17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Q84" s="42"/>
    </row>
    <row r="85" spans="1:17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Q85" s="42"/>
    </row>
    <row r="86" spans="1:17" x14ac:dyDescent="0.2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Q86" s="42"/>
    </row>
  </sheetData>
  <mergeCells count="1">
    <mergeCell ref="Q81:Q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2014-09-03T13:54:30Z</dcterms:modified>
</cp:coreProperties>
</file>