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35" yWindow="-105" windowWidth="14895" windowHeight="8850"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Analysis'!$A$1:$N$47</definedName>
    <definedName name="_xlnm.Print_Area" localSheetId="5">'Unify Recon'!$A$1:$AH$39</definedName>
    <definedName name="_xlnm.Print_Titles" localSheetId="1">'GC Recon'!$1:$8</definedName>
    <definedName name="recon">'GC Recon'!$A$1:$AI$170</definedName>
  </definedNames>
  <calcPr calcId="152511" fullCalcOnLoad="1"/>
</workbook>
</file>

<file path=xl/calcChain.xml><?xml version="1.0" encoding="utf-8"?>
<calcChain xmlns="http://schemas.openxmlformats.org/spreadsheetml/2006/main">
  <c r="D8" i="1" l="1"/>
  <c r="E8" i="1"/>
  <c r="F8" i="1" s="1"/>
  <c r="G8" i="1"/>
  <c r="H8" i="1" s="1"/>
  <c r="I8" i="1"/>
  <c r="J8" i="1"/>
  <c r="K8" i="1"/>
  <c r="L8" i="1" s="1"/>
  <c r="M8" i="1" s="1"/>
  <c r="N8" i="1" s="1"/>
  <c r="O8" i="1"/>
  <c r="P8" i="1" s="1"/>
  <c r="Q8" i="1" s="1"/>
  <c r="R8" i="1" s="1"/>
  <c r="S8" i="1" s="1"/>
  <c r="T8" i="1" s="1"/>
  <c r="U8" i="1" s="1"/>
  <c r="V8" i="1" s="1"/>
  <c r="W8" i="1" s="1"/>
  <c r="X8" i="1" s="1"/>
  <c r="Y8" i="1" s="1"/>
  <c r="Z8" i="1" s="1"/>
  <c r="AA8" i="1" s="1"/>
  <c r="AB8" i="1" s="1"/>
  <c r="AC8" i="1" s="1"/>
  <c r="AD8" i="1" s="1"/>
  <c r="AE8" i="1" s="1"/>
  <c r="AF8" i="1" s="1"/>
  <c r="AG8" i="1" s="1"/>
  <c r="L9" i="1"/>
  <c r="C14" i="1"/>
  <c r="P14" i="1"/>
  <c r="Q14" i="1"/>
  <c r="R14" i="1"/>
  <c r="S14" i="1"/>
  <c r="T14" i="1"/>
  <c r="AB14" i="1"/>
  <c r="T15" i="1"/>
  <c r="U15" i="1"/>
  <c r="V15" i="1"/>
  <c r="F16" i="1"/>
  <c r="G16" i="1"/>
  <c r="H16" i="1"/>
  <c r="I16" i="1"/>
  <c r="J16" i="1"/>
  <c r="K16" i="1"/>
  <c r="L16" i="1"/>
  <c r="M16" i="1"/>
  <c r="N16" i="1"/>
  <c r="O16" i="1"/>
  <c r="P16" i="1"/>
  <c r="Q16" i="1"/>
  <c r="R16" i="1"/>
  <c r="S16" i="1"/>
  <c r="T16" i="1"/>
  <c r="F17" i="1"/>
  <c r="G17" i="1"/>
  <c r="H17" i="1"/>
  <c r="I17" i="1"/>
  <c r="J17" i="1"/>
  <c r="K17" i="1"/>
  <c r="L17" i="1"/>
  <c r="O17" i="1"/>
  <c r="P17" i="1"/>
  <c r="Q17" i="1"/>
  <c r="R17" i="1"/>
  <c r="S17" i="1"/>
  <c r="T17" i="1"/>
  <c r="AC17" i="1"/>
  <c r="AD17" i="1"/>
  <c r="C18" i="1"/>
  <c r="D18" i="1"/>
  <c r="E18" i="1"/>
  <c r="F18" i="1"/>
  <c r="G18" i="1"/>
  <c r="H18" i="1"/>
  <c r="I18" i="1"/>
  <c r="J18" i="1"/>
  <c r="K18" i="1"/>
  <c r="L18" i="1"/>
  <c r="M18" i="1"/>
  <c r="N18" i="1"/>
  <c r="O18" i="1"/>
  <c r="P18" i="1"/>
  <c r="Q18" i="1"/>
  <c r="R18" i="1"/>
  <c r="S18" i="1"/>
  <c r="T18" i="1"/>
  <c r="W18" i="1"/>
  <c r="C19" i="1"/>
  <c r="D19" i="1"/>
  <c r="E19" i="1"/>
  <c r="F19" i="1"/>
  <c r="G19" i="1"/>
  <c r="H19" i="1"/>
  <c r="I19" i="1"/>
  <c r="J19" i="1"/>
  <c r="K19" i="1"/>
  <c r="L19" i="1"/>
  <c r="M19" i="1"/>
  <c r="N19" i="1"/>
  <c r="O19" i="1"/>
  <c r="P19" i="1"/>
  <c r="Q19" i="1"/>
  <c r="R19" i="1"/>
  <c r="S19" i="1"/>
  <c r="T19" i="1"/>
  <c r="W19" i="1"/>
  <c r="Y19" i="1"/>
  <c r="AG19" i="1"/>
  <c r="C20" i="1"/>
  <c r="D20" i="1"/>
  <c r="E20" i="1"/>
  <c r="F20" i="1"/>
  <c r="G20" i="1"/>
  <c r="H20" i="1"/>
  <c r="I20" i="1"/>
  <c r="J20" i="1"/>
  <c r="K20" i="1"/>
  <c r="L20" i="1"/>
  <c r="M20" i="1"/>
  <c r="N20" i="1"/>
  <c r="O20" i="1"/>
  <c r="P20" i="1"/>
  <c r="Q20" i="1"/>
  <c r="R20" i="1"/>
  <c r="S20" i="1"/>
  <c r="T20" i="1"/>
  <c r="AB20" i="1"/>
  <c r="H21" i="1"/>
  <c r="I21" i="1"/>
  <c r="J21" i="1"/>
  <c r="K21" i="1"/>
  <c r="L21" i="1"/>
  <c r="M21" i="1"/>
  <c r="N21" i="1"/>
  <c r="O21" i="1"/>
  <c r="P21" i="1"/>
  <c r="Q21" i="1"/>
  <c r="R21" i="1"/>
  <c r="S21" i="1"/>
  <c r="T21" i="1"/>
  <c r="AG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3" i="1"/>
  <c r="D63" i="1"/>
  <c r="E63" i="1"/>
  <c r="F63" i="1"/>
  <c r="G63" i="1"/>
  <c r="H63" i="1"/>
  <c r="I63" i="1"/>
  <c r="J63" i="1"/>
  <c r="K63" i="1"/>
  <c r="L63" i="1"/>
  <c r="M63" i="1"/>
  <c r="N63" i="1"/>
  <c r="O63" i="1"/>
  <c r="P63" i="1"/>
  <c r="Q63" i="1"/>
  <c r="R63" i="1"/>
  <c r="S63" i="1"/>
  <c r="T63" i="1"/>
  <c r="C64" i="1"/>
  <c r="D64" i="1"/>
  <c r="E64" i="1"/>
  <c r="F64" i="1"/>
  <c r="G64" i="1"/>
  <c r="H64" i="1"/>
  <c r="I64" i="1"/>
  <c r="J64" i="1"/>
  <c r="K64" i="1"/>
  <c r="L64" i="1"/>
  <c r="M64" i="1"/>
  <c r="N64" i="1"/>
  <c r="O64" i="1"/>
  <c r="P64" i="1"/>
  <c r="Q64" i="1"/>
  <c r="R64" i="1"/>
  <c r="S64" i="1"/>
  <c r="T64" i="1"/>
  <c r="V64" i="1"/>
  <c r="AB64" i="1"/>
  <c r="D65" i="1"/>
  <c r="AB65" i="1"/>
  <c r="AE65" i="1"/>
  <c r="AF65" i="1"/>
  <c r="C66" i="1"/>
  <c r="D66" i="1"/>
  <c r="E66" i="1"/>
  <c r="F66" i="1"/>
  <c r="G66" i="1"/>
  <c r="H66" i="1"/>
  <c r="I66" i="1"/>
  <c r="J66" i="1"/>
  <c r="K66" i="1"/>
  <c r="L66" i="1"/>
  <c r="M66" i="1"/>
  <c r="N66" i="1"/>
  <c r="O66" i="1"/>
  <c r="P66" i="1"/>
  <c r="Q66" i="1"/>
  <c r="R66" i="1"/>
  <c r="S66" i="1"/>
  <c r="T66" i="1"/>
  <c r="C67" i="1"/>
  <c r="D67" i="1"/>
  <c r="E67" i="1"/>
  <c r="F67" i="1"/>
  <c r="G67" i="1"/>
  <c r="H67" i="1"/>
  <c r="O67" i="1"/>
  <c r="P67" i="1"/>
  <c r="Q67" i="1"/>
  <c r="R67" i="1"/>
  <c r="S67" i="1"/>
  <c r="T67" i="1"/>
  <c r="C68" i="1"/>
  <c r="D68" i="1"/>
  <c r="E68" i="1"/>
  <c r="F68" i="1"/>
  <c r="G68" i="1"/>
  <c r="H68" i="1"/>
  <c r="Q68" i="1"/>
  <c r="T68" i="1"/>
  <c r="W68" i="1"/>
  <c r="C69" i="1"/>
  <c r="D69" i="1"/>
  <c r="E69" i="1"/>
  <c r="F69" i="1"/>
  <c r="G69" i="1"/>
  <c r="H69" i="1"/>
  <c r="I69" i="1"/>
  <c r="J69" i="1"/>
  <c r="K69" i="1"/>
  <c r="L69" i="1"/>
  <c r="M69" i="1"/>
  <c r="N69" i="1"/>
  <c r="O69" i="1"/>
  <c r="P69" i="1"/>
  <c r="Q69" i="1"/>
  <c r="R69" i="1"/>
  <c r="S69" i="1"/>
  <c r="T69" i="1"/>
  <c r="AD69" i="1"/>
  <c r="AF69" i="1"/>
  <c r="Y70" i="1"/>
  <c r="Z70" i="1"/>
  <c r="U71" i="1"/>
  <c r="V71" i="1"/>
  <c r="X71" i="1"/>
  <c r="AF71" i="1"/>
  <c r="V72" i="1"/>
  <c r="AB72" i="1"/>
  <c r="C73" i="1"/>
  <c r="D73" i="1"/>
  <c r="E73" i="1"/>
  <c r="F73" i="1"/>
  <c r="G73" i="1"/>
  <c r="H73" i="1"/>
  <c r="I73" i="1"/>
  <c r="J73" i="1"/>
  <c r="K73" i="1"/>
  <c r="L73" i="1"/>
  <c r="M73" i="1"/>
  <c r="N73" i="1"/>
  <c r="O73" i="1"/>
  <c r="P73" i="1"/>
  <c r="Q73" i="1"/>
  <c r="R73" i="1"/>
  <c r="S73" i="1"/>
  <c r="T73" i="1"/>
  <c r="AF73" i="1"/>
  <c r="C74" i="1"/>
  <c r="D74" i="1"/>
  <c r="E74" i="1"/>
  <c r="F74" i="1"/>
  <c r="G74" i="1"/>
  <c r="H74" i="1"/>
  <c r="I74" i="1"/>
  <c r="J74" i="1"/>
  <c r="K74" i="1"/>
  <c r="L74" i="1"/>
  <c r="M74" i="1"/>
  <c r="N74" i="1"/>
  <c r="O74" i="1"/>
  <c r="P74" i="1"/>
  <c r="Q74" i="1"/>
  <c r="R74" i="1"/>
  <c r="S74" i="1"/>
  <c r="T74" i="1"/>
  <c r="W74" i="1"/>
  <c r="C76" i="1"/>
  <c r="D76" i="1"/>
  <c r="E76" i="1"/>
  <c r="F76" i="1"/>
  <c r="G76" i="1"/>
  <c r="H76" i="1"/>
  <c r="I76" i="1"/>
  <c r="J76" i="1"/>
  <c r="K76" i="1"/>
  <c r="L76" i="1"/>
  <c r="M76" i="1"/>
  <c r="N76" i="1"/>
  <c r="O76" i="1"/>
  <c r="P76" i="1"/>
  <c r="Q76" i="1"/>
  <c r="R76" i="1"/>
  <c r="S76" i="1"/>
  <c r="T76" i="1"/>
  <c r="U76" i="1"/>
  <c r="X76" i="1"/>
  <c r="AF76" i="1"/>
  <c r="C77" i="1"/>
  <c r="D77" i="1"/>
  <c r="E77" i="1"/>
  <c r="F77" i="1"/>
  <c r="G77" i="1"/>
  <c r="H77" i="1"/>
  <c r="I77" i="1"/>
  <c r="J77" i="1"/>
  <c r="K77" i="1"/>
  <c r="L77" i="1"/>
  <c r="M77" i="1"/>
  <c r="N77" i="1"/>
  <c r="O77" i="1"/>
  <c r="P77" i="1"/>
  <c r="S77" i="1"/>
  <c r="X77" i="1"/>
  <c r="G78" i="1"/>
  <c r="H78" i="1"/>
  <c r="I78" i="1"/>
  <c r="J78" i="1"/>
  <c r="L78" i="1"/>
  <c r="O78" i="1"/>
  <c r="AC78" i="1"/>
  <c r="P79" i="1"/>
  <c r="AD79" i="1"/>
  <c r="C81" i="1"/>
  <c r="D81" i="1"/>
  <c r="E81" i="1"/>
  <c r="F81" i="1"/>
  <c r="G81" i="1"/>
  <c r="H81" i="1"/>
  <c r="I81" i="1"/>
  <c r="J81" i="1"/>
  <c r="K81" i="1"/>
  <c r="L81" i="1"/>
  <c r="M81" i="1"/>
  <c r="N81" i="1"/>
  <c r="O81" i="1"/>
  <c r="P81" i="1"/>
  <c r="Q81" i="1"/>
  <c r="R81" i="1"/>
  <c r="S81" i="1"/>
  <c r="T81" i="1"/>
  <c r="C82" i="1"/>
  <c r="D82" i="1"/>
  <c r="E82" i="1"/>
  <c r="F82" i="1"/>
  <c r="G82" i="1"/>
  <c r="H82" i="1"/>
  <c r="I82" i="1"/>
  <c r="J82" i="1"/>
  <c r="K82" i="1"/>
  <c r="L82" i="1"/>
  <c r="M82" i="1"/>
  <c r="N82" i="1"/>
  <c r="O82" i="1"/>
  <c r="P82" i="1"/>
  <c r="Q82" i="1"/>
  <c r="S82" i="1"/>
  <c r="T82" i="1"/>
  <c r="V82" i="1"/>
  <c r="Y82" i="1"/>
  <c r="AB82" i="1"/>
  <c r="F83" i="1"/>
  <c r="H83" i="1"/>
  <c r="I83" i="1"/>
  <c r="K83" i="1"/>
  <c r="R83" i="1"/>
  <c r="AC83" i="1"/>
  <c r="AD83" i="1"/>
  <c r="C84" i="1"/>
  <c r="D84" i="1"/>
  <c r="E84" i="1"/>
  <c r="F84" i="1"/>
  <c r="G84" i="1"/>
  <c r="H84" i="1"/>
  <c r="I84" i="1"/>
  <c r="J84" i="1"/>
  <c r="K84" i="1"/>
  <c r="L84" i="1"/>
  <c r="M84" i="1"/>
  <c r="N84" i="1"/>
  <c r="O84" i="1"/>
  <c r="P84" i="1"/>
  <c r="Q84" i="1"/>
  <c r="R84" i="1"/>
  <c r="S84" i="1"/>
  <c r="T84" i="1"/>
  <c r="AF84" i="1"/>
  <c r="AG84" i="1"/>
  <c r="C85" i="1"/>
  <c r="D85" i="1"/>
  <c r="E85" i="1"/>
  <c r="F85" i="1"/>
  <c r="G85" i="1"/>
  <c r="H85" i="1"/>
  <c r="I85" i="1"/>
  <c r="J85" i="1"/>
  <c r="K85" i="1"/>
  <c r="L85" i="1"/>
  <c r="M85" i="1"/>
  <c r="N85" i="1"/>
  <c r="O85" i="1"/>
  <c r="P85" i="1"/>
  <c r="Q85" i="1"/>
  <c r="R85" i="1"/>
  <c r="S85" i="1"/>
  <c r="T85" i="1"/>
  <c r="E86" i="1"/>
  <c r="Q86" i="1"/>
  <c r="U86" i="1"/>
  <c r="W86" i="1"/>
  <c r="H87" i="1"/>
  <c r="J87" i="1"/>
  <c r="Y87" i="1"/>
  <c r="Z87" i="1"/>
  <c r="AB87" i="1"/>
  <c r="C88" i="1"/>
  <c r="M88" i="1"/>
  <c r="P88" i="1"/>
  <c r="S88" i="1"/>
  <c r="U88" i="1"/>
  <c r="AG88" i="1"/>
  <c r="C89" i="1"/>
  <c r="D89" i="1"/>
  <c r="E89" i="1"/>
  <c r="F89" i="1"/>
  <c r="G89" i="1"/>
  <c r="H89" i="1"/>
  <c r="I89" i="1"/>
  <c r="J89" i="1"/>
  <c r="K89" i="1"/>
  <c r="L89" i="1"/>
  <c r="M89" i="1"/>
  <c r="N89" i="1"/>
  <c r="O89" i="1"/>
  <c r="P89" i="1"/>
  <c r="Q89" i="1"/>
  <c r="R89" i="1"/>
  <c r="S89" i="1"/>
  <c r="T89" i="1"/>
  <c r="V89" i="1"/>
  <c r="C90" i="1"/>
  <c r="D90" i="1"/>
  <c r="E90" i="1"/>
  <c r="F90" i="1"/>
  <c r="G90" i="1"/>
  <c r="H90" i="1"/>
  <c r="I90" i="1"/>
  <c r="J90" i="1"/>
  <c r="K90" i="1"/>
  <c r="L90" i="1"/>
  <c r="M90" i="1"/>
  <c r="R90" i="1"/>
  <c r="AE90" i="1"/>
  <c r="C91" i="1"/>
  <c r="D91" i="1"/>
  <c r="E91" i="1"/>
  <c r="F91" i="1"/>
  <c r="G91" i="1"/>
  <c r="H91" i="1"/>
  <c r="I91" i="1"/>
  <c r="J91" i="1"/>
  <c r="K91" i="1"/>
  <c r="L91" i="1"/>
  <c r="M91" i="1"/>
  <c r="N91" i="1"/>
  <c r="O91" i="1"/>
  <c r="P91" i="1"/>
  <c r="Q91" i="1"/>
  <c r="R91" i="1"/>
  <c r="S91" i="1"/>
  <c r="T91" i="1"/>
  <c r="C92" i="1"/>
  <c r="D92" i="1"/>
  <c r="E92" i="1"/>
  <c r="F92" i="1"/>
  <c r="G92" i="1"/>
  <c r="H92" i="1"/>
  <c r="I92" i="1"/>
  <c r="J92" i="1"/>
  <c r="K92" i="1"/>
  <c r="L92" i="1"/>
  <c r="M92" i="1"/>
  <c r="N92" i="1"/>
  <c r="O92" i="1"/>
  <c r="P92" i="1"/>
  <c r="Q92" i="1"/>
  <c r="R92" i="1"/>
  <c r="S92" i="1"/>
  <c r="T92" i="1"/>
  <c r="AB92" i="1"/>
  <c r="C93" i="1"/>
  <c r="D93" i="1"/>
  <c r="E93" i="1"/>
  <c r="F93" i="1"/>
  <c r="G93" i="1"/>
  <c r="H93" i="1"/>
  <c r="I93" i="1"/>
  <c r="J93" i="1"/>
  <c r="K93" i="1"/>
  <c r="L93" i="1"/>
  <c r="M93" i="1"/>
  <c r="N93" i="1"/>
  <c r="O93" i="1"/>
  <c r="P93" i="1"/>
  <c r="Q93" i="1"/>
  <c r="R93" i="1"/>
  <c r="S93" i="1"/>
  <c r="T93" i="1"/>
  <c r="C94" i="1"/>
  <c r="D94" i="1"/>
  <c r="E94" i="1"/>
  <c r="F94" i="1"/>
  <c r="G94" i="1"/>
  <c r="H94" i="1"/>
  <c r="I94" i="1"/>
  <c r="J94" i="1"/>
  <c r="K94" i="1"/>
  <c r="L94" i="1"/>
  <c r="M94" i="1"/>
  <c r="N94" i="1"/>
  <c r="O94" i="1"/>
  <c r="P94" i="1"/>
  <c r="Q94" i="1"/>
  <c r="R94" i="1"/>
  <c r="S94" i="1"/>
  <c r="T94" i="1"/>
  <c r="U94" i="1"/>
  <c r="W94" i="1"/>
  <c r="X94" i="1"/>
  <c r="G95" i="1"/>
  <c r="V95" i="1"/>
  <c r="W95" i="1"/>
  <c r="X95" i="1"/>
  <c r="AE95" i="1"/>
  <c r="C96" i="1"/>
  <c r="D96" i="1"/>
  <c r="E96" i="1"/>
  <c r="F96" i="1"/>
  <c r="G96" i="1"/>
  <c r="H96" i="1"/>
  <c r="I96" i="1"/>
  <c r="J96" i="1"/>
  <c r="K96" i="1"/>
  <c r="L96" i="1"/>
  <c r="M96" i="1"/>
  <c r="N96" i="1"/>
  <c r="O96" i="1"/>
  <c r="P96" i="1"/>
  <c r="Q96" i="1"/>
  <c r="R96" i="1"/>
  <c r="S96" i="1"/>
  <c r="T96" i="1"/>
  <c r="W96" i="1"/>
  <c r="Y96" i="1"/>
  <c r="Z96" i="1"/>
  <c r="C97" i="1"/>
  <c r="D97" i="1"/>
  <c r="E97" i="1"/>
  <c r="F97" i="1"/>
  <c r="G97" i="1"/>
  <c r="H97" i="1"/>
  <c r="I97" i="1"/>
  <c r="J97" i="1"/>
  <c r="K97" i="1"/>
  <c r="L97" i="1"/>
  <c r="M97" i="1"/>
  <c r="N97" i="1"/>
  <c r="O97" i="1"/>
  <c r="P97" i="1"/>
  <c r="Q97" i="1"/>
  <c r="R97" i="1"/>
  <c r="S97" i="1"/>
  <c r="T97" i="1"/>
  <c r="V97" i="1"/>
  <c r="Y97" i="1"/>
  <c r="Z97" i="1"/>
  <c r="D98" i="1"/>
  <c r="L98" i="1"/>
  <c r="T98" i="1"/>
  <c r="Z98" i="1"/>
  <c r="AB98" i="1"/>
  <c r="L99" i="1"/>
  <c r="Y99" i="1"/>
  <c r="AB99" i="1"/>
  <c r="C100" i="1"/>
  <c r="D100" i="1"/>
  <c r="E100" i="1"/>
  <c r="F100" i="1"/>
  <c r="G100" i="1"/>
  <c r="H100" i="1"/>
  <c r="I100" i="1"/>
  <c r="J100" i="1"/>
  <c r="K100" i="1"/>
  <c r="L100" i="1"/>
  <c r="M100" i="1"/>
  <c r="N100" i="1"/>
  <c r="O100" i="1"/>
  <c r="P100" i="1"/>
  <c r="Q100" i="1"/>
  <c r="R100" i="1"/>
  <c r="S100" i="1"/>
  <c r="T100" i="1"/>
  <c r="U100" i="1"/>
  <c r="AA100" i="1"/>
  <c r="AB100" i="1"/>
  <c r="C101" i="1"/>
  <c r="D101" i="1"/>
  <c r="E101" i="1"/>
  <c r="F101" i="1"/>
  <c r="G101" i="1"/>
  <c r="H101" i="1"/>
  <c r="I101" i="1"/>
  <c r="J101" i="1"/>
  <c r="K101" i="1"/>
  <c r="L101" i="1"/>
  <c r="M101" i="1"/>
  <c r="N101" i="1"/>
  <c r="O101" i="1"/>
  <c r="P101" i="1"/>
  <c r="Q101" i="1"/>
  <c r="R101" i="1"/>
  <c r="S101" i="1"/>
  <c r="T101" i="1"/>
  <c r="W101" i="1"/>
  <c r="Z101" i="1"/>
  <c r="C102" i="1"/>
  <c r="D102" i="1"/>
  <c r="E102" i="1"/>
  <c r="F102" i="1"/>
  <c r="G102" i="1"/>
  <c r="H102" i="1"/>
  <c r="I102" i="1"/>
  <c r="J102" i="1"/>
  <c r="K102" i="1"/>
  <c r="L102" i="1"/>
  <c r="M102" i="1"/>
  <c r="N102" i="1"/>
  <c r="O102" i="1"/>
  <c r="P102" i="1"/>
  <c r="Q102" i="1"/>
  <c r="R102" i="1"/>
  <c r="S102" i="1"/>
  <c r="T102" i="1"/>
  <c r="W102" i="1"/>
  <c r="D103" i="1"/>
  <c r="H103" i="1"/>
  <c r="N103" i="1"/>
  <c r="T103" i="1"/>
  <c r="AE103" i="1"/>
  <c r="AF103" i="1"/>
  <c r="AG103" i="1"/>
  <c r="Y104" i="1"/>
  <c r="AC104" i="1"/>
  <c r="J105" i="1"/>
  <c r="O105" i="1"/>
  <c r="P105" i="1"/>
  <c r="Y105" i="1"/>
  <c r="Z105" i="1"/>
  <c r="AF105" i="1"/>
  <c r="G106" i="1"/>
  <c r="I106" i="1"/>
  <c r="L106" i="1"/>
  <c r="O106" i="1"/>
  <c r="Y106" i="1"/>
  <c r="Z106" i="1"/>
  <c r="AA106" i="1"/>
  <c r="C107" i="1"/>
  <c r="D107" i="1"/>
  <c r="E107" i="1"/>
  <c r="F107" i="1"/>
  <c r="G107" i="1"/>
  <c r="H107" i="1"/>
  <c r="I107" i="1"/>
  <c r="J107" i="1"/>
  <c r="K107" i="1"/>
  <c r="L107" i="1"/>
  <c r="M107" i="1"/>
  <c r="N107" i="1"/>
  <c r="O107" i="1"/>
  <c r="P107" i="1"/>
  <c r="Q107" i="1"/>
  <c r="R107" i="1"/>
  <c r="S107" i="1"/>
  <c r="T107" i="1"/>
  <c r="Y107" i="1"/>
  <c r="AA107" i="1"/>
  <c r="C108" i="1"/>
  <c r="E108" i="1"/>
  <c r="F108" i="1"/>
  <c r="N108" i="1"/>
  <c r="Q108" i="1"/>
  <c r="R108" i="1"/>
  <c r="S108" i="1"/>
  <c r="Z108" i="1"/>
  <c r="AB108" i="1"/>
  <c r="AD108" i="1"/>
  <c r="AG108" i="1"/>
  <c r="C109" i="1"/>
  <c r="D109" i="1"/>
  <c r="E109" i="1"/>
  <c r="F109" i="1"/>
  <c r="G109" i="1"/>
  <c r="H109" i="1"/>
  <c r="I109" i="1"/>
  <c r="J109" i="1"/>
  <c r="K109" i="1"/>
  <c r="L109" i="1"/>
  <c r="M109" i="1"/>
  <c r="N109" i="1"/>
  <c r="O109" i="1"/>
  <c r="P109" i="1"/>
  <c r="Q109" i="1"/>
  <c r="R109" i="1"/>
  <c r="S109" i="1"/>
  <c r="T109" i="1"/>
  <c r="V109" i="1"/>
  <c r="C110" i="1"/>
  <c r="D110" i="1"/>
  <c r="E110" i="1"/>
  <c r="F110" i="1"/>
  <c r="G110" i="1"/>
  <c r="H110" i="1"/>
  <c r="I110" i="1"/>
  <c r="J110" i="1"/>
  <c r="K110" i="1"/>
  <c r="L110" i="1"/>
  <c r="M110" i="1"/>
  <c r="N110" i="1"/>
  <c r="O110" i="1"/>
  <c r="P110" i="1"/>
  <c r="Q110" i="1"/>
  <c r="R110" i="1"/>
  <c r="S110" i="1"/>
  <c r="T110" i="1"/>
  <c r="U110" i="1"/>
  <c r="V110" i="1"/>
  <c r="W110" i="1"/>
  <c r="X110" i="1"/>
  <c r="AE110" i="1"/>
  <c r="AF110" i="1"/>
  <c r="C111" i="1"/>
  <c r="D111" i="1"/>
  <c r="E111" i="1"/>
  <c r="F111" i="1"/>
  <c r="G111" i="1"/>
  <c r="H111" i="1"/>
  <c r="I111" i="1"/>
  <c r="J111" i="1"/>
  <c r="K111" i="1"/>
  <c r="L111" i="1"/>
  <c r="M111" i="1"/>
  <c r="N111" i="1"/>
  <c r="P111" i="1"/>
  <c r="Q111" i="1"/>
  <c r="R111" i="1"/>
  <c r="S111" i="1"/>
  <c r="T111" i="1"/>
  <c r="AB111" i="1"/>
  <c r="H112" i="1"/>
  <c r="I112" i="1"/>
  <c r="J112" i="1"/>
  <c r="Q112" i="1"/>
  <c r="R112" i="1"/>
  <c r="X112" i="1"/>
  <c r="Y112" i="1"/>
  <c r="Z112" i="1"/>
  <c r="AA112" i="1"/>
  <c r="AB112" i="1"/>
  <c r="AG112" i="1"/>
  <c r="C113" i="1"/>
  <c r="D113" i="1"/>
  <c r="E113" i="1"/>
  <c r="F113" i="1"/>
  <c r="G113" i="1"/>
  <c r="H113" i="1"/>
  <c r="I113" i="1"/>
  <c r="J113" i="1"/>
  <c r="K113" i="1"/>
  <c r="L113" i="1"/>
  <c r="M113" i="1"/>
  <c r="N113" i="1"/>
  <c r="O113" i="1"/>
  <c r="S113" i="1"/>
  <c r="W113" i="1"/>
  <c r="AB113" i="1"/>
  <c r="AC113" i="1"/>
  <c r="AD113" i="1"/>
  <c r="AE113" i="1"/>
  <c r="AG113" i="1"/>
  <c r="C114" i="1"/>
  <c r="D114" i="1"/>
  <c r="E114" i="1"/>
  <c r="F114" i="1"/>
  <c r="G114" i="1"/>
  <c r="H114" i="1"/>
  <c r="I114" i="1"/>
  <c r="J114" i="1"/>
  <c r="K114" i="1"/>
  <c r="L114" i="1"/>
  <c r="M114" i="1"/>
  <c r="N114" i="1"/>
  <c r="O114" i="1"/>
  <c r="P114" i="1"/>
  <c r="Q114" i="1"/>
  <c r="R114" i="1"/>
  <c r="S114" i="1"/>
  <c r="T114" i="1"/>
  <c r="V114" i="1"/>
  <c r="W114" i="1"/>
  <c r="X114" i="1"/>
  <c r="AA114" i="1"/>
  <c r="AF114" i="1"/>
  <c r="C115" i="1"/>
  <c r="D115" i="1"/>
  <c r="E115" i="1"/>
  <c r="F115" i="1"/>
  <c r="G115" i="1"/>
  <c r="H115" i="1"/>
  <c r="I115" i="1"/>
  <c r="J115" i="1"/>
  <c r="K115" i="1"/>
  <c r="L115" i="1"/>
  <c r="M115" i="1"/>
  <c r="N115" i="1"/>
  <c r="O115" i="1"/>
  <c r="V115" i="1"/>
  <c r="AA115" i="1"/>
  <c r="AB115" i="1"/>
  <c r="AC115" i="1"/>
  <c r="AD115" i="1"/>
  <c r="C116" i="1"/>
  <c r="D116" i="1"/>
  <c r="E116" i="1"/>
  <c r="F116" i="1"/>
  <c r="G116" i="1"/>
  <c r="H116" i="1"/>
  <c r="I116" i="1"/>
  <c r="J116" i="1"/>
  <c r="K116" i="1"/>
  <c r="L116" i="1"/>
  <c r="M116" i="1"/>
  <c r="N116" i="1"/>
  <c r="O116" i="1"/>
  <c r="P116" i="1"/>
  <c r="U116" i="1"/>
  <c r="AF116" i="1"/>
  <c r="AG116" i="1"/>
  <c r="C117" i="1"/>
  <c r="D117" i="1"/>
  <c r="E117" i="1"/>
  <c r="F117" i="1"/>
  <c r="G117" i="1"/>
  <c r="H117" i="1"/>
  <c r="I117" i="1"/>
  <c r="J117" i="1"/>
  <c r="K117" i="1"/>
  <c r="L117" i="1"/>
  <c r="M117" i="1"/>
  <c r="N117" i="1"/>
  <c r="O117" i="1"/>
  <c r="P117" i="1"/>
  <c r="Q117" i="1"/>
  <c r="R117" i="1"/>
  <c r="S117" i="1"/>
  <c r="T117" i="1"/>
  <c r="W117" i="1"/>
  <c r="Z117" i="1"/>
  <c r="AA117" i="1"/>
  <c r="C118" i="1"/>
  <c r="D118" i="1"/>
  <c r="E118" i="1"/>
  <c r="F118" i="1"/>
  <c r="G118" i="1"/>
  <c r="H118" i="1"/>
  <c r="I118" i="1"/>
  <c r="J118" i="1"/>
  <c r="K118" i="1"/>
  <c r="L118" i="1"/>
  <c r="M118" i="1"/>
  <c r="N118" i="1"/>
  <c r="O118" i="1"/>
  <c r="P118" i="1"/>
  <c r="Q118" i="1"/>
  <c r="R118" i="1"/>
  <c r="S118" i="1"/>
  <c r="T118" i="1"/>
  <c r="V118" i="1"/>
  <c r="AB118" i="1"/>
  <c r="AD118" i="1"/>
  <c r="AE118" i="1"/>
  <c r="C119" i="1"/>
  <c r="D119" i="1"/>
  <c r="E119" i="1"/>
  <c r="F119" i="1"/>
  <c r="G119" i="1"/>
  <c r="H119" i="1"/>
  <c r="I119" i="1"/>
  <c r="J119" i="1"/>
  <c r="K119" i="1"/>
  <c r="L119" i="1"/>
  <c r="M119" i="1"/>
  <c r="N119" i="1"/>
  <c r="O119" i="1"/>
  <c r="T119" i="1"/>
  <c r="Y119" i="1"/>
  <c r="AG119" i="1"/>
  <c r="C120" i="1"/>
  <c r="D120" i="1"/>
  <c r="E120" i="1"/>
  <c r="F120" i="1"/>
  <c r="G120" i="1"/>
  <c r="H120" i="1"/>
  <c r="I120" i="1"/>
  <c r="J120" i="1"/>
  <c r="K120" i="1"/>
  <c r="L120" i="1"/>
  <c r="M120" i="1"/>
  <c r="N120" i="1"/>
  <c r="O120" i="1"/>
  <c r="P120" i="1"/>
  <c r="Q120" i="1"/>
  <c r="S120" i="1"/>
  <c r="X120" i="1"/>
  <c r="Y120" i="1"/>
  <c r="AA120" i="1"/>
  <c r="AB120" i="1"/>
  <c r="AG120" i="1"/>
  <c r="C121" i="1"/>
  <c r="D121" i="1"/>
  <c r="E121" i="1"/>
  <c r="F121" i="1"/>
  <c r="G121" i="1"/>
  <c r="H121" i="1"/>
  <c r="I121" i="1"/>
  <c r="J121" i="1"/>
  <c r="K121" i="1"/>
  <c r="L121" i="1"/>
  <c r="M121" i="1"/>
  <c r="N121" i="1"/>
  <c r="O121" i="1"/>
  <c r="S121" i="1"/>
  <c r="T121" i="1"/>
  <c r="U121" i="1"/>
  <c r="V121" i="1"/>
  <c r="AD121" i="1"/>
  <c r="C122" i="1"/>
  <c r="D122" i="1"/>
  <c r="E122" i="1"/>
  <c r="F122" i="1"/>
  <c r="G122" i="1"/>
  <c r="H122" i="1"/>
  <c r="I122" i="1"/>
  <c r="J122" i="1"/>
  <c r="K122" i="1"/>
  <c r="L122" i="1"/>
  <c r="M122" i="1"/>
  <c r="N122" i="1"/>
  <c r="O122" i="1"/>
  <c r="P122" i="1"/>
  <c r="Q122" i="1"/>
  <c r="R122" i="1"/>
  <c r="S122" i="1"/>
  <c r="T122" i="1"/>
  <c r="W122" i="1"/>
  <c r="X122" i="1"/>
  <c r="Z122" i="1"/>
  <c r="AE122" i="1"/>
  <c r="AF122" i="1"/>
  <c r="C123" i="1"/>
  <c r="D123" i="1"/>
  <c r="E123" i="1"/>
  <c r="F123" i="1"/>
  <c r="G123" i="1"/>
  <c r="H123" i="1"/>
  <c r="I123" i="1"/>
  <c r="J123" i="1"/>
  <c r="K123" i="1"/>
  <c r="L123" i="1"/>
  <c r="M123" i="1"/>
  <c r="N123" i="1"/>
  <c r="O123" i="1"/>
  <c r="S123" i="1"/>
  <c r="T123" i="1"/>
  <c r="U123" i="1"/>
  <c r="AC123" i="1"/>
  <c r="AE123" i="1"/>
  <c r="C124" i="1"/>
  <c r="D124" i="1"/>
  <c r="E124" i="1"/>
  <c r="F124" i="1"/>
  <c r="G124" i="1"/>
  <c r="H124" i="1"/>
  <c r="I124" i="1"/>
  <c r="J124" i="1"/>
  <c r="K124" i="1"/>
  <c r="L124" i="1"/>
  <c r="M124" i="1"/>
  <c r="N124" i="1"/>
  <c r="O124" i="1"/>
  <c r="W124" i="1"/>
  <c r="X124" i="1"/>
  <c r="AG124" i="1"/>
  <c r="C125" i="1"/>
  <c r="D125" i="1"/>
  <c r="E125" i="1"/>
  <c r="F125" i="1"/>
  <c r="G125" i="1"/>
  <c r="H125" i="1"/>
  <c r="I125" i="1"/>
  <c r="J125" i="1"/>
  <c r="K125" i="1"/>
  <c r="L125" i="1"/>
  <c r="M125" i="1"/>
  <c r="N125" i="1"/>
  <c r="O125" i="1"/>
  <c r="P125" i="1"/>
  <c r="Q125" i="1"/>
  <c r="S125" i="1"/>
  <c r="X125" i="1"/>
  <c r="Y125" i="1"/>
  <c r="AA125" i="1"/>
  <c r="AG125" i="1"/>
  <c r="C126" i="1"/>
  <c r="D126" i="1"/>
  <c r="E126" i="1"/>
  <c r="F126" i="1"/>
  <c r="G126" i="1"/>
  <c r="H126" i="1"/>
  <c r="I126" i="1"/>
  <c r="J126" i="1"/>
  <c r="K126" i="1"/>
  <c r="L126" i="1"/>
  <c r="M126" i="1"/>
  <c r="N126" i="1"/>
  <c r="O126" i="1"/>
  <c r="P126" i="1"/>
  <c r="Q126" i="1"/>
  <c r="R126" i="1"/>
  <c r="S126" i="1"/>
  <c r="T126" i="1"/>
  <c r="AA126" i="1"/>
  <c r="AF126" i="1"/>
  <c r="C127" i="1"/>
  <c r="D127" i="1"/>
  <c r="E127" i="1"/>
  <c r="F127" i="1"/>
  <c r="G127" i="1"/>
  <c r="H127" i="1"/>
  <c r="I127" i="1"/>
  <c r="J127" i="1"/>
  <c r="K127" i="1"/>
  <c r="L127" i="1"/>
  <c r="M127" i="1"/>
  <c r="N127" i="1"/>
  <c r="O127" i="1"/>
  <c r="P127" i="1"/>
  <c r="Q127" i="1"/>
  <c r="R127" i="1"/>
  <c r="S127" i="1"/>
  <c r="T127" i="1"/>
  <c r="U127" i="1"/>
  <c r="Z127" i="1"/>
  <c r="C128" i="1"/>
  <c r="D128" i="1"/>
  <c r="E128" i="1"/>
  <c r="F128" i="1"/>
  <c r="G128" i="1"/>
  <c r="H128" i="1"/>
  <c r="I128" i="1"/>
  <c r="J128" i="1"/>
  <c r="K128" i="1"/>
  <c r="L128" i="1"/>
  <c r="M128" i="1"/>
  <c r="N128" i="1"/>
  <c r="O128" i="1"/>
  <c r="P128" i="1"/>
  <c r="Q128" i="1"/>
  <c r="R128" i="1"/>
  <c r="S128" i="1"/>
  <c r="Y128" i="1"/>
  <c r="Z128" i="1"/>
  <c r="AF128" i="1"/>
  <c r="C129" i="1"/>
  <c r="D129" i="1"/>
  <c r="E129" i="1"/>
  <c r="F129" i="1"/>
  <c r="G129" i="1"/>
  <c r="H129" i="1"/>
  <c r="I129" i="1"/>
  <c r="J129" i="1"/>
  <c r="K129" i="1"/>
  <c r="L129" i="1"/>
  <c r="M129" i="1"/>
  <c r="N129" i="1"/>
  <c r="O129" i="1"/>
  <c r="T129" i="1"/>
  <c r="U129" i="1"/>
  <c r="V129" i="1"/>
  <c r="W129" i="1"/>
  <c r="AD129" i="1"/>
  <c r="AE129" i="1"/>
  <c r="AG129" i="1"/>
  <c r="C130" i="1"/>
  <c r="D130" i="1"/>
  <c r="E130" i="1"/>
  <c r="F130" i="1"/>
  <c r="G130" i="1"/>
  <c r="H130" i="1"/>
  <c r="I130" i="1"/>
  <c r="J130" i="1"/>
  <c r="K130" i="1"/>
  <c r="L130" i="1"/>
  <c r="M130" i="1"/>
  <c r="N130" i="1"/>
  <c r="O130" i="1"/>
  <c r="R130" i="1"/>
  <c r="S130" i="1"/>
  <c r="T130" i="1"/>
  <c r="AA130" i="1"/>
  <c r="AB130" i="1"/>
  <c r="C131" i="1"/>
  <c r="D131" i="1"/>
  <c r="E131" i="1"/>
  <c r="F131" i="1"/>
  <c r="G131" i="1"/>
  <c r="H131" i="1"/>
  <c r="I131" i="1"/>
  <c r="J131" i="1"/>
  <c r="K131" i="1"/>
  <c r="L131" i="1"/>
  <c r="M131" i="1"/>
  <c r="N131" i="1"/>
  <c r="O131" i="1"/>
  <c r="P131" i="1"/>
  <c r="Q131" i="1"/>
  <c r="R131" i="1"/>
  <c r="S131" i="1"/>
  <c r="T131" i="1"/>
  <c r="U131" i="1"/>
  <c r="V131" i="1"/>
  <c r="AB131" i="1"/>
  <c r="AC131" i="1"/>
  <c r="AD131" i="1"/>
  <c r="C132" i="1"/>
  <c r="D132" i="1"/>
  <c r="E132" i="1"/>
  <c r="F132" i="1"/>
  <c r="G132" i="1"/>
  <c r="H132" i="1"/>
  <c r="I132" i="1"/>
  <c r="J132" i="1"/>
  <c r="K132" i="1"/>
  <c r="L132" i="1"/>
  <c r="M132" i="1"/>
  <c r="N132" i="1"/>
  <c r="O132" i="1"/>
  <c r="P132" i="1"/>
  <c r="Q132" i="1"/>
  <c r="R132" i="1"/>
  <c r="S132" i="1"/>
  <c r="T132" i="1"/>
  <c r="U132" i="1"/>
  <c r="V132" i="1"/>
  <c r="W132" i="1"/>
  <c r="X132" i="1"/>
  <c r="AE132" i="1"/>
  <c r="AF132" i="1"/>
  <c r="C141" i="1"/>
  <c r="D141" i="1"/>
  <c r="E141" i="1"/>
  <c r="F141" i="1"/>
  <c r="G141" i="1"/>
  <c r="H141" i="1"/>
  <c r="I141" i="1"/>
  <c r="J141" i="1"/>
  <c r="K141" i="1"/>
  <c r="M141" i="1"/>
  <c r="N141" i="1"/>
  <c r="P141" i="1"/>
  <c r="Q141" i="1"/>
  <c r="R141" i="1"/>
  <c r="S141" i="1"/>
  <c r="T141" i="1"/>
  <c r="U141" i="1"/>
  <c r="V141" i="1"/>
  <c r="W141" i="1"/>
  <c r="X141" i="1"/>
  <c r="Y141" i="1"/>
  <c r="Z141" i="1"/>
  <c r="AA141" i="1"/>
  <c r="AB141" i="1"/>
  <c r="AC141" i="1"/>
  <c r="AD141" i="1"/>
  <c r="AE141" i="1"/>
  <c r="AF141" i="1"/>
  <c r="AG141" i="1"/>
  <c r="O142" i="1"/>
  <c r="O141" i="1" s="1"/>
  <c r="K144" i="1"/>
  <c r="L144" i="1"/>
  <c r="L141" i="1" s="1"/>
  <c r="C150" i="1"/>
  <c r="C154" i="1" s="1"/>
  <c r="F150" i="1"/>
  <c r="F154" i="1" s="1"/>
  <c r="I150" i="1"/>
  <c r="J150" i="1"/>
  <c r="K150" i="1"/>
  <c r="K154" i="1" s="1"/>
  <c r="L150" i="1"/>
  <c r="M150" i="1"/>
  <c r="M154" i="1" s="1"/>
  <c r="N150" i="1"/>
  <c r="O150" i="1"/>
  <c r="P150" i="1"/>
  <c r="Q150" i="1"/>
  <c r="R150" i="1"/>
  <c r="S150" i="1"/>
  <c r="S154" i="1" s="1"/>
  <c r="AD150" i="1"/>
  <c r="I154" i="1"/>
  <c r="J154" i="1"/>
  <c r="L154" i="1"/>
  <c r="N154" i="1"/>
  <c r="O154" i="1"/>
  <c r="P154" i="1"/>
  <c r="Q154" i="1"/>
  <c r="R154" i="1"/>
  <c r="T154" i="1"/>
  <c r="C179" i="1"/>
  <c r="D179" i="1"/>
  <c r="AL189" i="1" s="1"/>
  <c r="E179" i="1"/>
  <c r="F179" i="1" s="1"/>
  <c r="AN189" i="1" s="1"/>
  <c r="G179" i="1"/>
  <c r="C181" i="1"/>
  <c r="D181" i="1"/>
  <c r="D14" i="1" s="1"/>
  <c r="E181" i="1"/>
  <c r="E14" i="1" s="1"/>
  <c r="F181" i="1"/>
  <c r="F14" i="1" s="1"/>
  <c r="G181" i="1"/>
  <c r="G14" i="1" s="1"/>
  <c r="H181" i="1"/>
  <c r="H14" i="1" s="1"/>
  <c r="I181" i="1"/>
  <c r="I14" i="1" s="1"/>
  <c r="J181" i="1"/>
  <c r="J14" i="1" s="1"/>
  <c r="K181" i="1"/>
  <c r="K14" i="1" s="1"/>
  <c r="L181" i="1"/>
  <c r="L14" i="1" s="1"/>
  <c r="M181" i="1"/>
  <c r="M14" i="1" s="1"/>
  <c r="N181" i="1"/>
  <c r="N14" i="1" s="1"/>
  <c r="O181" i="1"/>
  <c r="O14" i="1" s="1"/>
  <c r="U184" i="1"/>
  <c r="C188" i="1"/>
  <c r="D188" i="1"/>
  <c r="E188" i="1"/>
  <c r="E21" i="1" s="1"/>
  <c r="F188" i="1"/>
  <c r="F21" i="1" s="1"/>
  <c r="G188" i="1"/>
  <c r="G21" i="1" s="1"/>
  <c r="AK189" i="1"/>
  <c r="AM189" i="1"/>
  <c r="U191" i="1"/>
  <c r="U18" i="1" s="1"/>
  <c r="V191" i="1"/>
  <c r="V18" i="1" s="1"/>
  <c r="W191" i="1"/>
  <c r="X191" i="1"/>
  <c r="X18" i="1" s="1"/>
  <c r="Y191" i="1"/>
  <c r="Y18" i="1" s="1"/>
  <c r="Z191" i="1"/>
  <c r="Z18" i="1" s="1"/>
  <c r="AA191" i="1"/>
  <c r="AA18" i="1" s="1"/>
  <c r="AB191" i="1"/>
  <c r="AB18" i="1" s="1"/>
  <c r="AC191" i="1"/>
  <c r="AC18" i="1" s="1"/>
  <c r="AD191" i="1"/>
  <c r="AD18" i="1" s="1"/>
  <c r="AE191" i="1"/>
  <c r="AE18" i="1" s="1"/>
  <c r="AF191" i="1"/>
  <c r="AF18" i="1" s="1"/>
  <c r="AG191" i="1"/>
  <c r="AG18" i="1" s="1"/>
  <c r="U192" i="1"/>
  <c r="U14" i="1" s="1"/>
  <c r="V192" i="1"/>
  <c r="V14" i="1" s="1"/>
  <c r="W192" i="1"/>
  <c r="W14" i="1" s="1"/>
  <c r="X192" i="1"/>
  <c r="X14" i="1" s="1"/>
  <c r="Y192" i="1"/>
  <c r="Y14" i="1" s="1"/>
  <c r="Z192" i="1"/>
  <c r="Z14" i="1" s="1"/>
  <c r="AA192" i="1"/>
  <c r="AA14" i="1" s="1"/>
  <c r="AB192" i="1"/>
  <c r="AC192" i="1"/>
  <c r="AC14" i="1" s="1"/>
  <c r="AD192" i="1"/>
  <c r="AD14" i="1" s="1"/>
  <c r="AE192" i="1"/>
  <c r="AE14" i="1" s="1"/>
  <c r="AF192" i="1"/>
  <c r="AF14" i="1" s="1"/>
  <c r="AG192" i="1"/>
  <c r="AG14" i="1" s="1"/>
  <c r="C193" i="1"/>
  <c r="C15" i="1" s="1"/>
  <c r="D193" i="1"/>
  <c r="D15" i="1" s="1"/>
  <c r="E193" i="1"/>
  <c r="E15" i="1" s="1"/>
  <c r="F193" i="1"/>
  <c r="F15" i="1" s="1"/>
  <c r="G193" i="1"/>
  <c r="G15" i="1" s="1"/>
  <c r="H193" i="1"/>
  <c r="H15" i="1" s="1"/>
  <c r="I193" i="1"/>
  <c r="I15" i="1" s="1"/>
  <c r="J193" i="1"/>
  <c r="J15" i="1" s="1"/>
  <c r="K193" i="1"/>
  <c r="K15" i="1" s="1"/>
  <c r="L193" i="1"/>
  <c r="L15" i="1" s="1"/>
  <c r="M193" i="1"/>
  <c r="M15" i="1" s="1"/>
  <c r="N193" i="1"/>
  <c r="N15" i="1" s="1"/>
  <c r="O193" i="1"/>
  <c r="O15" i="1" s="1"/>
  <c r="P193" i="1"/>
  <c r="P15" i="1" s="1"/>
  <c r="Q193" i="1"/>
  <c r="Q15" i="1" s="1"/>
  <c r="R193" i="1"/>
  <c r="R15" i="1" s="1"/>
  <c r="S193" i="1"/>
  <c r="S15" i="1" s="1"/>
  <c r="T193" i="1"/>
  <c r="U193" i="1"/>
  <c r="V193" i="1"/>
  <c r="W193" i="1"/>
  <c r="W15" i="1" s="1"/>
  <c r="X193" i="1"/>
  <c r="X15" i="1" s="1"/>
  <c r="Y193" i="1"/>
  <c r="Y15" i="1" s="1"/>
  <c r="Z193" i="1"/>
  <c r="Z15" i="1" s="1"/>
  <c r="AA193" i="1"/>
  <c r="AA15" i="1" s="1"/>
  <c r="AB193" i="1"/>
  <c r="AB15" i="1" s="1"/>
  <c r="AC193" i="1"/>
  <c r="AC15" i="1" s="1"/>
  <c r="AD193" i="1"/>
  <c r="AD15" i="1" s="1"/>
  <c r="AE193" i="1"/>
  <c r="AE15" i="1" s="1"/>
  <c r="AF193" i="1"/>
  <c r="AF15" i="1" s="1"/>
  <c r="AG193" i="1"/>
  <c r="AG15" i="1" s="1"/>
  <c r="C194" i="1"/>
  <c r="C17" i="1" s="1"/>
  <c r="D194" i="1"/>
  <c r="D17" i="1" s="1"/>
  <c r="E194" i="1"/>
  <c r="E17" i="1" s="1"/>
  <c r="M194" i="1"/>
  <c r="M17" i="1" s="1"/>
  <c r="N194" i="1"/>
  <c r="N17" i="1" s="1"/>
  <c r="U194" i="1"/>
  <c r="U17" i="1" s="1"/>
  <c r="V194" i="1"/>
  <c r="V17" i="1" s="1"/>
  <c r="W194" i="1"/>
  <c r="W17" i="1" s="1"/>
  <c r="X194" i="1"/>
  <c r="X17" i="1" s="1"/>
  <c r="Y194" i="1"/>
  <c r="Y17" i="1" s="1"/>
  <c r="Z194" i="1"/>
  <c r="Z17" i="1" s="1"/>
  <c r="AA194" i="1"/>
  <c r="AA17" i="1" s="1"/>
  <c r="AB194" i="1"/>
  <c r="AB17" i="1" s="1"/>
  <c r="AC194" i="1"/>
  <c r="AD194" i="1"/>
  <c r="AE194" i="1"/>
  <c r="AE17" i="1" s="1"/>
  <c r="AF194" i="1"/>
  <c r="AF17" i="1" s="1"/>
  <c r="AG194" i="1"/>
  <c r="AG17" i="1" s="1"/>
  <c r="C195" i="1"/>
  <c r="C16" i="1" s="1"/>
  <c r="D195" i="1"/>
  <c r="D16" i="1" s="1"/>
  <c r="E195" i="1"/>
  <c r="E16" i="1" s="1"/>
  <c r="U195" i="1"/>
  <c r="V195" i="1"/>
  <c r="V16" i="1" s="1"/>
  <c r="W195" i="1"/>
  <c r="W16" i="1" s="1"/>
  <c r="X195" i="1"/>
  <c r="X16" i="1" s="1"/>
  <c r="Y195" i="1"/>
  <c r="Y16" i="1" s="1"/>
  <c r="Z195" i="1"/>
  <c r="Z16" i="1" s="1"/>
  <c r="AA195" i="1"/>
  <c r="AA16" i="1" s="1"/>
  <c r="AB195" i="1"/>
  <c r="AB16" i="1" s="1"/>
  <c r="AC195" i="1"/>
  <c r="AC16" i="1" s="1"/>
  <c r="AD195" i="1"/>
  <c r="AD16" i="1" s="1"/>
  <c r="AE195" i="1"/>
  <c r="AE16" i="1" s="1"/>
  <c r="AF195" i="1"/>
  <c r="AF16" i="1" s="1"/>
  <c r="AG195" i="1"/>
  <c r="AG16" i="1" s="1"/>
  <c r="U196" i="1"/>
  <c r="U20" i="1" s="1"/>
  <c r="V196" i="1"/>
  <c r="V20" i="1" s="1"/>
  <c r="W196" i="1"/>
  <c r="W20" i="1" s="1"/>
  <c r="X196" i="1"/>
  <c r="X20" i="1" s="1"/>
  <c r="Y196" i="1"/>
  <c r="Y20" i="1" s="1"/>
  <c r="Z196" i="1"/>
  <c r="Z20" i="1" s="1"/>
  <c r="AA196" i="1"/>
  <c r="AA20" i="1" s="1"/>
  <c r="AB196" i="1"/>
  <c r="AC196" i="1"/>
  <c r="AC20" i="1" s="1"/>
  <c r="AD196" i="1"/>
  <c r="AD20" i="1" s="1"/>
  <c r="AE196" i="1"/>
  <c r="AE20" i="1" s="1"/>
  <c r="AF196" i="1"/>
  <c r="AF20" i="1" s="1"/>
  <c r="AG196" i="1"/>
  <c r="AG20" i="1" s="1"/>
  <c r="U197" i="1"/>
  <c r="U19" i="1" s="1"/>
  <c r="V197" i="1"/>
  <c r="V19" i="1" s="1"/>
  <c r="W197" i="1"/>
  <c r="X197" i="1"/>
  <c r="X19" i="1" s="1"/>
  <c r="Y197" i="1"/>
  <c r="Z197" i="1"/>
  <c r="Z19" i="1" s="1"/>
  <c r="AA197" i="1"/>
  <c r="AA19" i="1" s="1"/>
  <c r="AB197" i="1"/>
  <c r="AB19" i="1" s="1"/>
  <c r="AC197" i="1"/>
  <c r="AC19" i="1" s="1"/>
  <c r="AD197" i="1"/>
  <c r="AD19" i="1" s="1"/>
  <c r="AE197" i="1"/>
  <c r="AE19" i="1" s="1"/>
  <c r="AF197" i="1"/>
  <c r="AF19" i="1" s="1"/>
  <c r="AG197" i="1"/>
  <c r="C198" i="1"/>
  <c r="D198" i="1"/>
  <c r="E198" i="1"/>
  <c r="U198" i="1"/>
  <c r="U21" i="1" s="1"/>
  <c r="V198" i="1"/>
  <c r="V21" i="1" s="1"/>
  <c r="W198" i="1"/>
  <c r="W21" i="1" s="1"/>
  <c r="X198" i="1"/>
  <c r="X21" i="1" s="1"/>
  <c r="Y198" i="1"/>
  <c r="Y21" i="1" s="1"/>
  <c r="Z198" i="1"/>
  <c r="Z21" i="1" s="1"/>
  <c r="AA198" i="1"/>
  <c r="AA21" i="1" s="1"/>
  <c r="AB198" i="1"/>
  <c r="AB21" i="1" s="1"/>
  <c r="AC198" i="1"/>
  <c r="AC21" i="1" s="1"/>
  <c r="AD198" i="1"/>
  <c r="AD21" i="1" s="1"/>
  <c r="AE198" i="1"/>
  <c r="AE21" i="1" s="1"/>
  <c r="AF198" i="1"/>
  <c r="AF21" i="1" s="1"/>
  <c r="AG198" i="1"/>
  <c r="C201" i="1"/>
  <c r="D201" i="1"/>
  <c r="E201" i="1"/>
  <c r="F201" i="1"/>
  <c r="G201" i="1"/>
  <c r="H201" i="1" s="1"/>
  <c r="I201" i="1"/>
  <c r="J201" i="1" s="1"/>
  <c r="K201" i="1" s="1"/>
  <c r="L201" i="1" s="1"/>
  <c r="M201" i="1" s="1"/>
  <c r="N201" i="1" s="1"/>
  <c r="O201" i="1" s="1"/>
  <c r="P201" i="1" s="1"/>
  <c r="Q201" i="1"/>
  <c r="R201" i="1" s="1"/>
  <c r="S201" i="1" s="1"/>
  <c r="T201" i="1" s="1"/>
  <c r="U201" i="1" s="1"/>
  <c r="V201" i="1" s="1"/>
  <c r="W201" i="1" s="1"/>
  <c r="X201" i="1" s="1"/>
  <c r="Y201" i="1" s="1"/>
  <c r="Z201" i="1" s="1"/>
  <c r="AA201" i="1" s="1"/>
  <c r="AB201" i="1" s="1"/>
  <c r="AC201" i="1" s="1"/>
  <c r="AD201" i="1" s="1"/>
  <c r="AE201" i="1" s="1"/>
  <c r="AF201" i="1" s="1"/>
  <c r="AG201" i="1" s="1"/>
  <c r="V202" i="1"/>
  <c r="X202" i="1"/>
  <c r="Z202" i="1"/>
  <c r="AB202" i="1"/>
  <c r="AC202" i="1"/>
  <c r="AD202" i="1"/>
  <c r="AE202" i="1"/>
  <c r="AF202" i="1"/>
  <c r="I208" i="1"/>
  <c r="I67" i="1" s="1"/>
  <c r="J208" i="1"/>
  <c r="K208" i="1"/>
  <c r="K67" i="1" s="1"/>
  <c r="L208" i="1"/>
  <c r="M208" i="1"/>
  <c r="N208" i="1"/>
  <c r="N67" i="1" s="1"/>
  <c r="I209" i="1"/>
  <c r="I68" i="1" s="1"/>
  <c r="J209" i="1"/>
  <c r="J68" i="1" s="1"/>
  <c r="K209" i="1"/>
  <c r="K68" i="1" s="1"/>
  <c r="L209" i="1"/>
  <c r="L68" i="1" s="1"/>
  <c r="M209" i="1"/>
  <c r="M68" i="1" s="1"/>
  <c r="N209" i="1"/>
  <c r="N68" i="1" s="1"/>
  <c r="O209" i="1"/>
  <c r="O68" i="1" s="1"/>
  <c r="P209" i="1"/>
  <c r="Q209" i="1"/>
  <c r="R209" i="1"/>
  <c r="S209" i="1"/>
  <c r="S68" i="1" s="1"/>
  <c r="AI228" i="1"/>
  <c r="AI278" i="1" s="1"/>
  <c r="AI202" i="1" s="1"/>
  <c r="N231" i="1"/>
  <c r="N90" i="1" s="1"/>
  <c r="O231" i="1"/>
  <c r="O90" i="1" s="1"/>
  <c r="P231" i="1"/>
  <c r="P90" i="1" s="1"/>
  <c r="Q231" i="1"/>
  <c r="Q90" i="1" s="1"/>
  <c r="R231" i="1"/>
  <c r="S231" i="1"/>
  <c r="S90" i="1" s="1"/>
  <c r="T231" i="1"/>
  <c r="T90" i="1" s="1"/>
  <c r="U231" i="1"/>
  <c r="U310" i="1" s="1"/>
  <c r="U90" i="1" s="1"/>
  <c r="C236" i="1"/>
  <c r="C278" i="1" s="1"/>
  <c r="C202" i="1" s="1"/>
  <c r="D236" i="1"/>
  <c r="E236" i="1"/>
  <c r="E95" i="1" s="1"/>
  <c r="F236" i="1"/>
  <c r="F95" i="1" s="1"/>
  <c r="G236" i="1"/>
  <c r="H236" i="1"/>
  <c r="H95" i="1" s="1"/>
  <c r="I236" i="1"/>
  <c r="J236" i="1"/>
  <c r="J95" i="1" s="1"/>
  <c r="K236" i="1"/>
  <c r="L236" i="1"/>
  <c r="M236" i="1"/>
  <c r="M95" i="1" s="1"/>
  <c r="N236" i="1"/>
  <c r="N95" i="1" s="1"/>
  <c r="O236" i="1"/>
  <c r="P236" i="1"/>
  <c r="P95" i="1" s="1"/>
  <c r="Q236" i="1"/>
  <c r="R236" i="1"/>
  <c r="R95" i="1" s="1"/>
  <c r="S236" i="1"/>
  <c r="T236" i="1"/>
  <c r="U236" i="1"/>
  <c r="C245" i="1"/>
  <c r="D245" i="1"/>
  <c r="E245" i="1"/>
  <c r="F245" i="1"/>
  <c r="G245" i="1"/>
  <c r="G104" i="1" s="1"/>
  <c r="H245" i="1"/>
  <c r="H104" i="1" s="1"/>
  <c r="I245" i="1"/>
  <c r="J245" i="1"/>
  <c r="J104" i="1" s="1"/>
  <c r="K245" i="1"/>
  <c r="L245" i="1"/>
  <c r="M245" i="1"/>
  <c r="N245" i="1"/>
  <c r="O245" i="1"/>
  <c r="O104" i="1" s="1"/>
  <c r="P245" i="1"/>
  <c r="P104" i="1" s="1"/>
  <c r="Q245" i="1"/>
  <c r="Q104" i="1" s="1"/>
  <c r="R245" i="1"/>
  <c r="R104" i="1" s="1"/>
  <c r="S245" i="1"/>
  <c r="T245" i="1"/>
  <c r="U245" i="1"/>
  <c r="O252" i="1"/>
  <c r="O111" i="1" s="1"/>
  <c r="F278" i="1"/>
  <c r="F202" i="1" s="1"/>
  <c r="G278" i="1"/>
  <c r="G202" i="1" s="1"/>
  <c r="S278" i="1"/>
  <c r="S202" i="1" s="1"/>
  <c r="V278" i="1"/>
  <c r="W278" i="1"/>
  <c r="W202" i="1" s="1"/>
  <c r="X278" i="1"/>
  <c r="Y278" i="1"/>
  <c r="Y202" i="1" s="1"/>
  <c r="Z278" i="1"/>
  <c r="AA278" i="1"/>
  <c r="AA202" i="1" s="1"/>
  <c r="AB278" i="1"/>
  <c r="AC278" i="1"/>
  <c r="AD278" i="1"/>
  <c r="AE278" i="1"/>
  <c r="AF278" i="1"/>
  <c r="AG278" i="1"/>
  <c r="AG202" i="1" s="1"/>
  <c r="U283" i="1"/>
  <c r="U63" i="1" s="1"/>
  <c r="V283" i="1"/>
  <c r="V63" i="1" s="1"/>
  <c r="W283" i="1"/>
  <c r="W63" i="1" s="1"/>
  <c r="X283" i="1"/>
  <c r="X63" i="1" s="1"/>
  <c r="Y283" i="1"/>
  <c r="Y63" i="1" s="1"/>
  <c r="Z283" i="1"/>
  <c r="Z63" i="1" s="1"/>
  <c r="AA283" i="1"/>
  <c r="AA63" i="1" s="1"/>
  <c r="AB283" i="1"/>
  <c r="AB63" i="1" s="1"/>
  <c r="AC283" i="1"/>
  <c r="AC63" i="1" s="1"/>
  <c r="AD283" i="1"/>
  <c r="AD63" i="1" s="1"/>
  <c r="AE283" i="1"/>
  <c r="AE63" i="1" s="1"/>
  <c r="AF283" i="1"/>
  <c r="AF63" i="1" s="1"/>
  <c r="AG283" i="1"/>
  <c r="AG63" i="1" s="1"/>
  <c r="AI283" i="1"/>
  <c r="U284" i="1"/>
  <c r="U64" i="1" s="1"/>
  <c r="V284" i="1"/>
  <c r="W284" i="1"/>
  <c r="W64" i="1" s="1"/>
  <c r="X284" i="1"/>
  <c r="X64" i="1" s="1"/>
  <c r="Y284" i="1"/>
  <c r="Y64" i="1" s="1"/>
  <c r="Z284" i="1"/>
  <c r="Z64" i="1" s="1"/>
  <c r="AA284" i="1"/>
  <c r="AA64" i="1" s="1"/>
  <c r="AB284" i="1"/>
  <c r="AC284" i="1"/>
  <c r="AC64" i="1" s="1"/>
  <c r="AD284" i="1"/>
  <c r="AD64" i="1" s="1"/>
  <c r="AE284" i="1"/>
  <c r="AE64" i="1" s="1"/>
  <c r="AF284" i="1"/>
  <c r="AF64" i="1" s="1"/>
  <c r="AG284" i="1"/>
  <c r="AG64" i="1" s="1"/>
  <c r="AI284" i="1"/>
  <c r="C285" i="1"/>
  <c r="C65" i="1" s="1"/>
  <c r="D285" i="1"/>
  <c r="E285" i="1"/>
  <c r="E65" i="1" s="1"/>
  <c r="F285" i="1"/>
  <c r="F65" i="1" s="1"/>
  <c r="G285" i="1"/>
  <c r="G65" i="1" s="1"/>
  <c r="H285" i="1"/>
  <c r="H65" i="1" s="1"/>
  <c r="I285" i="1"/>
  <c r="I65" i="1" s="1"/>
  <c r="J285" i="1"/>
  <c r="J65" i="1" s="1"/>
  <c r="K285" i="1"/>
  <c r="K65" i="1" s="1"/>
  <c r="L285" i="1"/>
  <c r="L65" i="1" s="1"/>
  <c r="M285" i="1"/>
  <c r="M65" i="1" s="1"/>
  <c r="N285" i="1"/>
  <c r="N65" i="1" s="1"/>
  <c r="O285" i="1"/>
  <c r="O65" i="1" s="1"/>
  <c r="P285" i="1"/>
  <c r="P65" i="1" s="1"/>
  <c r="Q285" i="1"/>
  <c r="Q65" i="1" s="1"/>
  <c r="R285" i="1"/>
  <c r="R65" i="1" s="1"/>
  <c r="S285" i="1"/>
  <c r="S65" i="1" s="1"/>
  <c r="T285" i="1"/>
  <c r="T65" i="1" s="1"/>
  <c r="U285" i="1"/>
  <c r="U65" i="1" s="1"/>
  <c r="V285" i="1"/>
  <c r="V65" i="1" s="1"/>
  <c r="W285" i="1"/>
  <c r="W65" i="1" s="1"/>
  <c r="X285" i="1"/>
  <c r="X65" i="1" s="1"/>
  <c r="Y285" i="1"/>
  <c r="Y65" i="1" s="1"/>
  <c r="Z285" i="1"/>
  <c r="Z65" i="1" s="1"/>
  <c r="AA285" i="1"/>
  <c r="AA65" i="1" s="1"/>
  <c r="AB285" i="1"/>
  <c r="AC285" i="1"/>
  <c r="AC65" i="1" s="1"/>
  <c r="AD285" i="1"/>
  <c r="AD65" i="1" s="1"/>
  <c r="AE285" i="1"/>
  <c r="AF285" i="1"/>
  <c r="AG285" i="1"/>
  <c r="AG65" i="1" s="1"/>
  <c r="U286" i="1"/>
  <c r="U66" i="1" s="1"/>
  <c r="V286" i="1"/>
  <c r="V66" i="1" s="1"/>
  <c r="W286" i="1"/>
  <c r="W66" i="1" s="1"/>
  <c r="X286" i="1"/>
  <c r="X66" i="1" s="1"/>
  <c r="Y286" i="1"/>
  <c r="Y66" i="1" s="1"/>
  <c r="Z286" i="1"/>
  <c r="Z66" i="1" s="1"/>
  <c r="AA286" i="1"/>
  <c r="AA66" i="1" s="1"/>
  <c r="AB286" i="1"/>
  <c r="AB66" i="1" s="1"/>
  <c r="AC286" i="1"/>
  <c r="AC66" i="1" s="1"/>
  <c r="AD286" i="1"/>
  <c r="AD66" i="1" s="1"/>
  <c r="AE286" i="1"/>
  <c r="AE66" i="1" s="1"/>
  <c r="AF286" i="1"/>
  <c r="AF66" i="1" s="1"/>
  <c r="AG286" i="1"/>
  <c r="AG66" i="1" s="1"/>
  <c r="AI286" i="1"/>
  <c r="U287" i="1"/>
  <c r="U67" i="1" s="1"/>
  <c r="V287" i="1"/>
  <c r="V67" i="1" s="1"/>
  <c r="W287" i="1"/>
  <c r="W67" i="1" s="1"/>
  <c r="X287" i="1"/>
  <c r="X67" i="1" s="1"/>
  <c r="Y287" i="1"/>
  <c r="Y67" i="1" s="1"/>
  <c r="Z287" i="1"/>
  <c r="Z67" i="1" s="1"/>
  <c r="AA287" i="1"/>
  <c r="AA67" i="1" s="1"/>
  <c r="AB287" i="1"/>
  <c r="AB67" i="1" s="1"/>
  <c r="AC287" i="1"/>
  <c r="AC67" i="1" s="1"/>
  <c r="AD287" i="1"/>
  <c r="AD67" i="1" s="1"/>
  <c r="AE287" i="1"/>
  <c r="AE67" i="1" s="1"/>
  <c r="AF287" i="1"/>
  <c r="AF67" i="1" s="1"/>
  <c r="AG287" i="1"/>
  <c r="AG67" i="1" s="1"/>
  <c r="AI287" i="1"/>
  <c r="U288" i="1"/>
  <c r="U68" i="1" s="1"/>
  <c r="V288" i="1"/>
  <c r="V68" i="1" s="1"/>
  <c r="W288" i="1"/>
  <c r="X288" i="1"/>
  <c r="X68" i="1" s="1"/>
  <c r="Y288" i="1"/>
  <c r="Y68" i="1" s="1"/>
  <c r="Z288" i="1"/>
  <c r="Z68" i="1" s="1"/>
  <c r="AA288" i="1"/>
  <c r="AA68" i="1" s="1"/>
  <c r="AB288" i="1"/>
  <c r="AB68" i="1" s="1"/>
  <c r="AC288" i="1"/>
  <c r="AC68" i="1" s="1"/>
  <c r="AD288" i="1"/>
  <c r="AD68" i="1" s="1"/>
  <c r="AE288" i="1"/>
  <c r="AE68" i="1" s="1"/>
  <c r="AF288" i="1"/>
  <c r="AF68" i="1" s="1"/>
  <c r="AG288" i="1"/>
  <c r="AG68" i="1" s="1"/>
  <c r="U289" i="1"/>
  <c r="U69" i="1" s="1"/>
  <c r="V289" i="1"/>
  <c r="V69" i="1" s="1"/>
  <c r="W289" i="1"/>
  <c r="W69" i="1" s="1"/>
  <c r="X289" i="1"/>
  <c r="X69" i="1" s="1"/>
  <c r="Y289" i="1"/>
  <c r="Y69" i="1" s="1"/>
  <c r="Z289" i="1"/>
  <c r="Z69" i="1" s="1"/>
  <c r="AA289" i="1"/>
  <c r="AA69" i="1" s="1"/>
  <c r="AB289" i="1"/>
  <c r="AB69" i="1" s="1"/>
  <c r="AC289" i="1"/>
  <c r="AC69" i="1" s="1"/>
  <c r="AD289" i="1"/>
  <c r="AE289" i="1"/>
  <c r="AE69" i="1" s="1"/>
  <c r="AF289" i="1"/>
  <c r="AG289" i="1"/>
  <c r="AG69" i="1" s="1"/>
  <c r="AI289" i="1"/>
  <c r="C290" i="1"/>
  <c r="C70" i="1" s="1"/>
  <c r="D290" i="1"/>
  <c r="D70" i="1" s="1"/>
  <c r="E290" i="1"/>
  <c r="E70" i="1" s="1"/>
  <c r="F290" i="1"/>
  <c r="F70" i="1" s="1"/>
  <c r="G290" i="1"/>
  <c r="G70" i="1" s="1"/>
  <c r="H290" i="1"/>
  <c r="H70" i="1" s="1"/>
  <c r="I290" i="1"/>
  <c r="I70" i="1" s="1"/>
  <c r="J290" i="1"/>
  <c r="J70" i="1" s="1"/>
  <c r="K290" i="1"/>
  <c r="K70" i="1" s="1"/>
  <c r="L290" i="1"/>
  <c r="L70" i="1" s="1"/>
  <c r="M290" i="1"/>
  <c r="M70" i="1" s="1"/>
  <c r="N290" i="1"/>
  <c r="N70" i="1" s="1"/>
  <c r="O290" i="1"/>
  <c r="O70" i="1" s="1"/>
  <c r="P290" i="1"/>
  <c r="P70" i="1" s="1"/>
  <c r="Q290" i="1"/>
  <c r="Q70" i="1" s="1"/>
  <c r="R290" i="1"/>
  <c r="R70" i="1" s="1"/>
  <c r="S290" i="1"/>
  <c r="S70" i="1" s="1"/>
  <c r="T290" i="1"/>
  <c r="T70" i="1" s="1"/>
  <c r="U290" i="1"/>
  <c r="U70" i="1" s="1"/>
  <c r="V290" i="1"/>
  <c r="V70" i="1" s="1"/>
  <c r="W290" i="1"/>
  <c r="W70" i="1" s="1"/>
  <c r="X290" i="1"/>
  <c r="X70" i="1" s="1"/>
  <c r="Y290" i="1"/>
  <c r="Z290" i="1"/>
  <c r="AA290" i="1"/>
  <c r="AA70" i="1" s="1"/>
  <c r="AB290" i="1"/>
  <c r="AB70" i="1" s="1"/>
  <c r="AC290" i="1"/>
  <c r="AC70" i="1" s="1"/>
  <c r="AD290" i="1"/>
  <c r="AD70" i="1" s="1"/>
  <c r="AE290" i="1"/>
  <c r="AE70" i="1" s="1"/>
  <c r="AF290" i="1"/>
  <c r="AF70" i="1" s="1"/>
  <c r="AG290" i="1"/>
  <c r="AG70" i="1" s="1"/>
  <c r="AI290" i="1"/>
  <c r="C291" i="1"/>
  <c r="C71" i="1" s="1"/>
  <c r="D291" i="1"/>
  <c r="D71" i="1" s="1"/>
  <c r="E291" i="1"/>
  <c r="E71" i="1" s="1"/>
  <c r="F291" i="1"/>
  <c r="F71" i="1" s="1"/>
  <c r="G291" i="1"/>
  <c r="G71" i="1" s="1"/>
  <c r="H291" i="1"/>
  <c r="H71" i="1" s="1"/>
  <c r="I291" i="1"/>
  <c r="I71" i="1" s="1"/>
  <c r="J291" i="1"/>
  <c r="J71" i="1" s="1"/>
  <c r="K291" i="1"/>
  <c r="K71" i="1" s="1"/>
  <c r="L291" i="1"/>
  <c r="L71" i="1" s="1"/>
  <c r="M291" i="1"/>
  <c r="M71" i="1" s="1"/>
  <c r="N291" i="1"/>
  <c r="N71" i="1" s="1"/>
  <c r="O291" i="1"/>
  <c r="O71" i="1" s="1"/>
  <c r="P291" i="1"/>
  <c r="P71" i="1" s="1"/>
  <c r="Q291" i="1"/>
  <c r="Q71" i="1" s="1"/>
  <c r="R291" i="1"/>
  <c r="R71" i="1" s="1"/>
  <c r="S291" i="1"/>
  <c r="S71" i="1" s="1"/>
  <c r="T291" i="1"/>
  <c r="T71" i="1" s="1"/>
  <c r="U291" i="1"/>
  <c r="V291" i="1"/>
  <c r="W291" i="1"/>
  <c r="W71" i="1" s="1"/>
  <c r="X291" i="1"/>
  <c r="Y291" i="1"/>
  <c r="Y71" i="1" s="1"/>
  <c r="Z291" i="1"/>
  <c r="Z71" i="1" s="1"/>
  <c r="AA291" i="1"/>
  <c r="AA71" i="1" s="1"/>
  <c r="AB291" i="1"/>
  <c r="AB71" i="1" s="1"/>
  <c r="AC291" i="1"/>
  <c r="AC71" i="1" s="1"/>
  <c r="AD291" i="1"/>
  <c r="AD71" i="1" s="1"/>
  <c r="AE291" i="1"/>
  <c r="AE71" i="1" s="1"/>
  <c r="AF291" i="1"/>
  <c r="AG291" i="1"/>
  <c r="AG71" i="1" s="1"/>
  <c r="AI291" i="1"/>
  <c r="C292" i="1"/>
  <c r="C72" i="1" s="1"/>
  <c r="D292" i="1"/>
  <c r="D72" i="1" s="1"/>
  <c r="E292" i="1"/>
  <c r="E72" i="1" s="1"/>
  <c r="F292" i="1"/>
  <c r="F72" i="1" s="1"/>
  <c r="G292" i="1"/>
  <c r="G72" i="1" s="1"/>
  <c r="H292" i="1"/>
  <c r="H72" i="1" s="1"/>
  <c r="I292" i="1"/>
  <c r="I72" i="1" s="1"/>
  <c r="J292" i="1"/>
  <c r="J72" i="1" s="1"/>
  <c r="K292" i="1"/>
  <c r="K72" i="1" s="1"/>
  <c r="L292" i="1"/>
  <c r="L72" i="1" s="1"/>
  <c r="M292" i="1"/>
  <c r="M72" i="1" s="1"/>
  <c r="N292" i="1"/>
  <c r="N72" i="1" s="1"/>
  <c r="O292" i="1"/>
  <c r="O72" i="1" s="1"/>
  <c r="P292" i="1"/>
  <c r="P72" i="1" s="1"/>
  <c r="Q292" i="1"/>
  <c r="Q72" i="1" s="1"/>
  <c r="R292" i="1"/>
  <c r="R72" i="1" s="1"/>
  <c r="S292" i="1"/>
  <c r="S72" i="1" s="1"/>
  <c r="T292" i="1"/>
  <c r="T72" i="1" s="1"/>
  <c r="U292" i="1"/>
  <c r="U72" i="1" s="1"/>
  <c r="V292" i="1"/>
  <c r="W292" i="1"/>
  <c r="W72" i="1" s="1"/>
  <c r="X292" i="1"/>
  <c r="X72" i="1" s="1"/>
  <c r="Y292" i="1"/>
  <c r="Y72" i="1" s="1"/>
  <c r="Z292" i="1"/>
  <c r="Z72" i="1" s="1"/>
  <c r="AA292" i="1"/>
  <c r="AA72" i="1" s="1"/>
  <c r="AB292" i="1"/>
  <c r="AC292" i="1"/>
  <c r="AC72" i="1" s="1"/>
  <c r="AD292" i="1"/>
  <c r="AD72" i="1" s="1"/>
  <c r="AE292" i="1"/>
  <c r="AE72" i="1" s="1"/>
  <c r="AF292" i="1"/>
  <c r="AF72" i="1" s="1"/>
  <c r="AG292" i="1"/>
  <c r="AG72" i="1" s="1"/>
  <c r="AI292" i="1"/>
  <c r="U293" i="1"/>
  <c r="U73" i="1" s="1"/>
  <c r="V293" i="1"/>
  <c r="V73" i="1" s="1"/>
  <c r="W293" i="1"/>
  <c r="W73" i="1" s="1"/>
  <c r="X293" i="1"/>
  <c r="X73" i="1" s="1"/>
  <c r="Y293" i="1"/>
  <c r="Y73" i="1" s="1"/>
  <c r="Z293" i="1"/>
  <c r="Z73" i="1" s="1"/>
  <c r="AA293" i="1"/>
  <c r="AA73" i="1" s="1"/>
  <c r="AB293" i="1"/>
  <c r="AB73" i="1" s="1"/>
  <c r="AC293" i="1"/>
  <c r="AC73" i="1" s="1"/>
  <c r="AD293" i="1"/>
  <c r="AD73" i="1" s="1"/>
  <c r="AE293" i="1"/>
  <c r="AE73" i="1" s="1"/>
  <c r="AF293" i="1"/>
  <c r="AG293" i="1"/>
  <c r="AG73" i="1" s="1"/>
  <c r="AI293" i="1"/>
  <c r="U294" i="1"/>
  <c r="U74" i="1" s="1"/>
  <c r="V294" i="1"/>
  <c r="V74" i="1" s="1"/>
  <c r="W294" i="1"/>
  <c r="X294" i="1"/>
  <c r="X74" i="1" s="1"/>
  <c r="Y294" i="1"/>
  <c r="Y74" i="1" s="1"/>
  <c r="Z294" i="1"/>
  <c r="Z74" i="1" s="1"/>
  <c r="AA294" i="1"/>
  <c r="AA74" i="1" s="1"/>
  <c r="AB294" i="1"/>
  <c r="AB74" i="1" s="1"/>
  <c r="AC294" i="1"/>
  <c r="AC74" i="1" s="1"/>
  <c r="AD294" i="1"/>
  <c r="AD74" i="1" s="1"/>
  <c r="AE294" i="1"/>
  <c r="AE74" i="1" s="1"/>
  <c r="AF294" i="1"/>
  <c r="AF74" i="1" s="1"/>
  <c r="AG294" i="1"/>
  <c r="AG74" i="1" s="1"/>
  <c r="C295" i="1"/>
  <c r="C75" i="1" s="1"/>
  <c r="D295" i="1"/>
  <c r="D75" i="1" s="1"/>
  <c r="E295" i="1"/>
  <c r="E75" i="1" s="1"/>
  <c r="F295" i="1"/>
  <c r="F75" i="1" s="1"/>
  <c r="G295" i="1"/>
  <c r="G75" i="1" s="1"/>
  <c r="H295" i="1"/>
  <c r="H75" i="1" s="1"/>
  <c r="I295" i="1"/>
  <c r="I75" i="1" s="1"/>
  <c r="J295" i="1"/>
  <c r="J75" i="1" s="1"/>
  <c r="K295" i="1"/>
  <c r="K75" i="1" s="1"/>
  <c r="L295" i="1"/>
  <c r="L75" i="1" s="1"/>
  <c r="M295" i="1"/>
  <c r="M75" i="1" s="1"/>
  <c r="N295" i="1"/>
  <c r="N75" i="1" s="1"/>
  <c r="O295" i="1"/>
  <c r="O75" i="1" s="1"/>
  <c r="P295" i="1"/>
  <c r="P75" i="1" s="1"/>
  <c r="Q295" i="1"/>
  <c r="Q75" i="1" s="1"/>
  <c r="R295" i="1"/>
  <c r="R75" i="1" s="1"/>
  <c r="S295" i="1"/>
  <c r="S75" i="1" s="1"/>
  <c r="T295" i="1"/>
  <c r="T75" i="1" s="1"/>
  <c r="U295" i="1"/>
  <c r="U75" i="1" s="1"/>
  <c r="V295" i="1"/>
  <c r="V75" i="1" s="1"/>
  <c r="W295" i="1"/>
  <c r="W75" i="1" s="1"/>
  <c r="X295" i="1"/>
  <c r="X75" i="1" s="1"/>
  <c r="Y295" i="1"/>
  <c r="Y75" i="1" s="1"/>
  <c r="Z295" i="1"/>
  <c r="Z75" i="1" s="1"/>
  <c r="AA295" i="1"/>
  <c r="AA75" i="1" s="1"/>
  <c r="AB295" i="1"/>
  <c r="AB75" i="1" s="1"/>
  <c r="AC295" i="1"/>
  <c r="AC75" i="1" s="1"/>
  <c r="AD295" i="1"/>
  <c r="AD75" i="1" s="1"/>
  <c r="AE295" i="1"/>
  <c r="AE75" i="1" s="1"/>
  <c r="AF295" i="1"/>
  <c r="AF75" i="1" s="1"/>
  <c r="AG295" i="1"/>
  <c r="AG75" i="1" s="1"/>
  <c r="AI295" i="1"/>
  <c r="U296" i="1"/>
  <c r="V296" i="1"/>
  <c r="V76" i="1" s="1"/>
  <c r="W296" i="1"/>
  <c r="W76" i="1" s="1"/>
  <c r="X296" i="1"/>
  <c r="Y296" i="1"/>
  <c r="Y76" i="1" s="1"/>
  <c r="Z296" i="1"/>
  <c r="Z76" i="1" s="1"/>
  <c r="AA296" i="1"/>
  <c r="AA76" i="1" s="1"/>
  <c r="AB296" i="1"/>
  <c r="AB76" i="1" s="1"/>
  <c r="AC296" i="1"/>
  <c r="AC76" i="1" s="1"/>
  <c r="AD296" i="1"/>
  <c r="AD76" i="1" s="1"/>
  <c r="AE296" i="1"/>
  <c r="AE76" i="1" s="1"/>
  <c r="AF296" i="1"/>
  <c r="AG296" i="1"/>
  <c r="AG76" i="1" s="1"/>
  <c r="AI296" i="1"/>
  <c r="Q297" i="1"/>
  <c r="Q77" i="1" s="1"/>
  <c r="R297" i="1"/>
  <c r="R77" i="1" s="1"/>
  <c r="S297" i="1"/>
  <c r="T297" i="1"/>
  <c r="T77" i="1" s="1"/>
  <c r="U297" i="1"/>
  <c r="U77" i="1" s="1"/>
  <c r="V297" i="1"/>
  <c r="V77" i="1" s="1"/>
  <c r="W297" i="1"/>
  <c r="W77" i="1" s="1"/>
  <c r="X297" i="1"/>
  <c r="Y297" i="1"/>
  <c r="Y77" i="1" s="1"/>
  <c r="Z297" i="1"/>
  <c r="Z77" i="1" s="1"/>
  <c r="AA297" i="1"/>
  <c r="AA77" i="1" s="1"/>
  <c r="AB297" i="1"/>
  <c r="AB77" i="1" s="1"/>
  <c r="AC297" i="1"/>
  <c r="AC77" i="1" s="1"/>
  <c r="AD297" i="1"/>
  <c r="AD77" i="1" s="1"/>
  <c r="AE297" i="1"/>
  <c r="AE77" i="1" s="1"/>
  <c r="AF297" i="1"/>
  <c r="AF77" i="1" s="1"/>
  <c r="AG297" i="1"/>
  <c r="AG77" i="1" s="1"/>
  <c r="AI297" i="1"/>
  <c r="C298" i="1"/>
  <c r="C78" i="1" s="1"/>
  <c r="D298" i="1"/>
  <c r="D78" i="1" s="1"/>
  <c r="E298" i="1"/>
  <c r="E78" i="1" s="1"/>
  <c r="F298" i="1"/>
  <c r="F78" i="1" s="1"/>
  <c r="K298" i="1"/>
  <c r="K78" i="1" s="1"/>
  <c r="L298" i="1"/>
  <c r="M298" i="1"/>
  <c r="M78" i="1" s="1"/>
  <c r="N298" i="1"/>
  <c r="N78" i="1" s="1"/>
  <c r="O298" i="1"/>
  <c r="P298" i="1"/>
  <c r="P78" i="1" s="1"/>
  <c r="Q298" i="1"/>
  <c r="Q78" i="1" s="1"/>
  <c r="R298" i="1"/>
  <c r="R78" i="1" s="1"/>
  <c r="S298" i="1"/>
  <c r="S78" i="1" s="1"/>
  <c r="T298" i="1"/>
  <c r="T78" i="1" s="1"/>
  <c r="U298" i="1"/>
  <c r="U78" i="1" s="1"/>
  <c r="V298" i="1"/>
  <c r="V78" i="1" s="1"/>
  <c r="W298" i="1"/>
  <c r="W78" i="1" s="1"/>
  <c r="X298" i="1"/>
  <c r="X78" i="1" s="1"/>
  <c r="Y298" i="1"/>
  <c r="Y78" i="1" s="1"/>
  <c r="Z298" i="1"/>
  <c r="Z78" i="1" s="1"/>
  <c r="AA298" i="1"/>
  <c r="AA78" i="1" s="1"/>
  <c r="AB298" i="1"/>
  <c r="AB78" i="1" s="1"/>
  <c r="AC298" i="1"/>
  <c r="AD298" i="1"/>
  <c r="AD78" i="1" s="1"/>
  <c r="AE298" i="1"/>
  <c r="AE78" i="1" s="1"/>
  <c r="AF298" i="1"/>
  <c r="AF78" i="1" s="1"/>
  <c r="AG298" i="1"/>
  <c r="AG78" i="1" s="1"/>
  <c r="C299" i="1"/>
  <c r="C79" i="1" s="1"/>
  <c r="D299" i="1"/>
  <c r="D79" i="1" s="1"/>
  <c r="E299" i="1"/>
  <c r="E79" i="1" s="1"/>
  <c r="F299" i="1"/>
  <c r="F79" i="1" s="1"/>
  <c r="G299" i="1"/>
  <c r="G79" i="1" s="1"/>
  <c r="H299" i="1"/>
  <c r="H79" i="1" s="1"/>
  <c r="I299" i="1"/>
  <c r="I79" i="1" s="1"/>
  <c r="J299" i="1"/>
  <c r="J79" i="1" s="1"/>
  <c r="K299" i="1"/>
  <c r="K79" i="1" s="1"/>
  <c r="L299" i="1"/>
  <c r="L79" i="1" s="1"/>
  <c r="M299" i="1"/>
  <c r="M79" i="1" s="1"/>
  <c r="N299" i="1"/>
  <c r="N79" i="1" s="1"/>
  <c r="O299" i="1"/>
  <c r="O79" i="1" s="1"/>
  <c r="P299" i="1"/>
  <c r="Q299" i="1"/>
  <c r="Q79" i="1" s="1"/>
  <c r="R299" i="1"/>
  <c r="R79" i="1" s="1"/>
  <c r="S299" i="1"/>
  <c r="S79" i="1" s="1"/>
  <c r="T299" i="1"/>
  <c r="T79" i="1" s="1"/>
  <c r="U299" i="1"/>
  <c r="U79" i="1" s="1"/>
  <c r="V299" i="1"/>
  <c r="V79" i="1" s="1"/>
  <c r="W299" i="1"/>
  <c r="W79" i="1" s="1"/>
  <c r="X299" i="1"/>
  <c r="X79" i="1" s="1"/>
  <c r="Y299" i="1"/>
  <c r="Y79" i="1" s="1"/>
  <c r="Z299" i="1"/>
  <c r="Z79" i="1" s="1"/>
  <c r="AA299" i="1"/>
  <c r="AA79" i="1" s="1"/>
  <c r="AB299" i="1"/>
  <c r="AB79" i="1" s="1"/>
  <c r="AC299" i="1"/>
  <c r="AC79" i="1" s="1"/>
  <c r="AD299" i="1"/>
  <c r="AE299" i="1"/>
  <c r="AE79" i="1" s="1"/>
  <c r="AF299" i="1"/>
  <c r="AF79" i="1" s="1"/>
  <c r="AG299" i="1"/>
  <c r="AG79" i="1" s="1"/>
  <c r="AI299" i="1"/>
  <c r="C300" i="1"/>
  <c r="C80" i="1" s="1"/>
  <c r="D300" i="1"/>
  <c r="D80" i="1" s="1"/>
  <c r="E300" i="1"/>
  <c r="E80" i="1" s="1"/>
  <c r="F300" i="1"/>
  <c r="F80" i="1" s="1"/>
  <c r="G300" i="1"/>
  <c r="G80" i="1" s="1"/>
  <c r="H300" i="1"/>
  <c r="H80" i="1" s="1"/>
  <c r="I300" i="1"/>
  <c r="I80" i="1" s="1"/>
  <c r="J300" i="1"/>
  <c r="J80" i="1" s="1"/>
  <c r="K300" i="1"/>
  <c r="K80" i="1" s="1"/>
  <c r="L300" i="1"/>
  <c r="L80" i="1" s="1"/>
  <c r="M300" i="1"/>
  <c r="M80" i="1" s="1"/>
  <c r="N300" i="1"/>
  <c r="N80" i="1" s="1"/>
  <c r="O300" i="1"/>
  <c r="O80" i="1" s="1"/>
  <c r="P300" i="1"/>
  <c r="P80" i="1" s="1"/>
  <c r="Q300" i="1"/>
  <c r="Q80" i="1" s="1"/>
  <c r="R300" i="1"/>
  <c r="R80" i="1" s="1"/>
  <c r="S300" i="1"/>
  <c r="S80" i="1" s="1"/>
  <c r="T300" i="1"/>
  <c r="T80" i="1" s="1"/>
  <c r="U300" i="1"/>
  <c r="U80" i="1" s="1"/>
  <c r="V300" i="1"/>
  <c r="V80" i="1" s="1"/>
  <c r="W300" i="1"/>
  <c r="W80" i="1" s="1"/>
  <c r="X300" i="1"/>
  <c r="X80" i="1" s="1"/>
  <c r="Y300" i="1"/>
  <c r="Y80" i="1" s="1"/>
  <c r="Z300" i="1"/>
  <c r="Z80" i="1" s="1"/>
  <c r="AA300" i="1"/>
  <c r="AA80" i="1" s="1"/>
  <c r="AB300" i="1"/>
  <c r="AB80" i="1" s="1"/>
  <c r="AC300" i="1"/>
  <c r="AC80" i="1" s="1"/>
  <c r="AD300" i="1"/>
  <c r="AD80" i="1" s="1"/>
  <c r="AE300" i="1"/>
  <c r="AE80" i="1" s="1"/>
  <c r="AF300" i="1"/>
  <c r="AF80" i="1" s="1"/>
  <c r="AG300" i="1"/>
  <c r="AG80" i="1" s="1"/>
  <c r="AI300" i="1"/>
  <c r="U301" i="1"/>
  <c r="U81" i="1" s="1"/>
  <c r="V301" i="1"/>
  <c r="V81" i="1" s="1"/>
  <c r="W301" i="1"/>
  <c r="W81" i="1" s="1"/>
  <c r="X301" i="1"/>
  <c r="X81" i="1" s="1"/>
  <c r="Y301" i="1"/>
  <c r="Y81" i="1" s="1"/>
  <c r="Z301" i="1"/>
  <c r="Z81" i="1" s="1"/>
  <c r="AA301" i="1"/>
  <c r="AA81" i="1" s="1"/>
  <c r="AB301" i="1"/>
  <c r="AB81" i="1" s="1"/>
  <c r="AC301" i="1"/>
  <c r="AC81" i="1" s="1"/>
  <c r="AD301" i="1"/>
  <c r="AD81" i="1" s="1"/>
  <c r="AE301" i="1"/>
  <c r="AE81" i="1" s="1"/>
  <c r="AF301" i="1"/>
  <c r="AF81" i="1" s="1"/>
  <c r="AG301" i="1"/>
  <c r="AG81" i="1" s="1"/>
  <c r="AI301" i="1"/>
  <c r="R302" i="1"/>
  <c r="R82" i="1" s="1"/>
  <c r="U302" i="1"/>
  <c r="U82" i="1" s="1"/>
  <c r="V302" i="1"/>
  <c r="W302" i="1"/>
  <c r="W82" i="1" s="1"/>
  <c r="X302" i="1"/>
  <c r="X82" i="1" s="1"/>
  <c r="Y302" i="1"/>
  <c r="Z302" i="1"/>
  <c r="Z82" i="1" s="1"/>
  <c r="AA302" i="1"/>
  <c r="AA82" i="1" s="1"/>
  <c r="AB302" i="1"/>
  <c r="AC302" i="1"/>
  <c r="AC82" i="1" s="1"/>
  <c r="AD302" i="1"/>
  <c r="AD82" i="1" s="1"/>
  <c r="AE302" i="1"/>
  <c r="AE82" i="1" s="1"/>
  <c r="AF302" i="1"/>
  <c r="AF82" i="1" s="1"/>
  <c r="AG302" i="1"/>
  <c r="AG82" i="1" s="1"/>
  <c r="AI302" i="1"/>
  <c r="C303" i="1"/>
  <c r="C83" i="1" s="1"/>
  <c r="D303" i="1"/>
  <c r="D83" i="1" s="1"/>
  <c r="E303" i="1"/>
  <c r="E83" i="1" s="1"/>
  <c r="G303" i="1"/>
  <c r="G83" i="1" s="1"/>
  <c r="J303" i="1"/>
  <c r="J83" i="1" s="1"/>
  <c r="K303" i="1"/>
  <c r="L303" i="1"/>
  <c r="L83" i="1" s="1"/>
  <c r="M303" i="1"/>
  <c r="M83" i="1" s="1"/>
  <c r="N303" i="1"/>
  <c r="N83" i="1" s="1"/>
  <c r="O303" i="1"/>
  <c r="O83" i="1" s="1"/>
  <c r="P303" i="1"/>
  <c r="P83" i="1" s="1"/>
  <c r="Q303" i="1"/>
  <c r="Q83" i="1" s="1"/>
  <c r="R303" i="1"/>
  <c r="S303" i="1"/>
  <c r="S83" i="1" s="1"/>
  <c r="T303" i="1"/>
  <c r="T83" i="1" s="1"/>
  <c r="U303" i="1"/>
  <c r="U83" i="1" s="1"/>
  <c r="V303" i="1"/>
  <c r="V83" i="1" s="1"/>
  <c r="W303" i="1"/>
  <c r="W83" i="1" s="1"/>
  <c r="X303" i="1"/>
  <c r="X83" i="1" s="1"/>
  <c r="Y303" i="1"/>
  <c r="Y83" i="1" s="1"/>
  <c r="Z303" i="1"/>
  <c r="Z83" i="1" s="1"/>
  <c r="AA303" i="1"/>
  <c r="AA83" i="1" s="1"/>
  <c r="AB303" i="1"/>
  <c r="AB83" i="1" s="1"/>
  <c r="AC303" i="1"/>
  <c r="AD303" i="1"/>
  <c r="AE303" i="1"/>
  <c r="AE83" i="1" s="1"/>
  <c r="AF303" i="1"/>
  <c r="AF83" i="1" s="1"/>
  <c r="AG303" i="1"/>
  <c r="AG83" i="1" s="1"/>
  <c r="U304" i="1"/>
  <c r="U84" i="1" s="1"/>
  <c r="V304" i="1"/>
  <c r="V84" i="1" s="1"/>
  <c r="W304" i="1"/>
  <c r="W84" i="1" s="1"/>
  <c r="X304" i="1"/>
  <c r="X84" i="1" s="1"/>
  <c r="Y304" i="1"/>
  <c r="Y84" i="1" s="1"/>
  <c r="Z304" i="1"/>
  <c r="Z84" i="1" s="1"/>
  <c r="AA304" i="1"/>
  <c r="AA84" i="1" s="1"/>
  <c r="AB304" i="1"/>
  <c r="AB84" i="1" s="1"/>
  <c r="AC304" i="1"/>
  <c r="AC84" i="1" s="1"/>
  <c r="AD304" i="1"/>
  <c r="AD84" i="1" s="1"/>
  <c r="AE304" i="1"/>
  <c r="AE84" i="1" s="1"/>
  <c r="AF304" i="1"/>
  <c r="AG304" i="1"/>
  <c r="AI304" i="1"/>
  <c r="U305" i="1"/>
  <c r="U85" i="1" s="1"/>
  <c r="V305" i="1"/>
  <c r="V85" i="1" s="1"/>
  <c r="W305" i="1"/>
  <c r="W85" i="1" s="1"/>
  <c r="X305" i="1"/>
  <c r="X85" i="1" s="1"/>
  <c r="Y305" i="1"/>
  <c r="Y85" i="1" s="1"/>
  <c r="Z305" i="1"/>
  <c r="Z85" i="1" s="1"/>
  <c r="AA305" i="1"/>
  <c r="AA85" i="1" s="1"/>
  <c r="AB305" i="1"/>
  <c r="AB85" i="1" s="1"/>
  <c r="AC305" i="1"/>
  <c r="AC85" i="1" s="1"/>
  <c r="AD305" i="1"/>
  <c r="AD85" i="1" s="1"/>
  <c r="AE305" i="1"/>
  <c r="AE85" i="1" s="1"/>
  <c r="AF305" i="1"/>
  <c r="AF85" i="1" s="1"/>
  <c r="AG305" i="1"/>
  <c r="AG85" i="1" s="1"/>
  <c r="AI305" i="1"/>
  <c r="C306" i="1"/>
  <c r="C86" i="1" s="1"/>
  <c r="D306" i="1"/>
  <c r="D86" i="1" s="1"/>
  <c r="E306" i="1"/>
  <c r="F306" i="1"/>
  <c r="F86" i="1" s="1"/>
  <c r="G306" i="1"/>
  <c r="G86" i="1" s="1"/>
  <c r="H306" i="1"/>
  <c r="H86" i="1" s="1"/>
  <c r="I306" i="1"/>
  <c r="I86" i="1" s="1"/>
  <c r="J306" i="1"/>
  <c r="J86" i="1" s="1"/>
  <c r="K306" i="1"/>
  <c r="K86" i="1" s="1"/>
  <c r="L306" i="1"/>
  <c r="L86" i="1" s="1"/>
  <c r="M306" i="1"/>
  <c r="M86" i="1" s="1"/>
  <c r="N306" i="1"/>
  <c r="N86" i="1" s="1"/>
  <c r="O306" i="1"/>
  <c r="O86" i="1" s="1"/>
  <c r="P306" i="1"/>
  <c r="P86" i="1" s="1"/>
  <c r="Q306" i="1"/>
  <c r="R306" i="1"/>
  <c r="R86" i="1" s="1"/>
  <c r="S306" i="1"/>
  <c r="S86" i="1" s="1"/>
  <c r="T306" i="1"/>
  <c r="T86" i="1" s="1"/>
  <c r="U306" i="1"/>
  <c r="V306" i="1"/>
  <c r="V86" i="1" s="1"/>
  <c r="W306" i="1"/>
  <c r="X306" i="1"/>
  <c r="X86" i="1" s="1"/>
  <c r="Y306" i="1"/>
  <c r="Y86" i="1" s="1"/>
  <c r="Z306" i="1"/>
  <c r="Z86" i="1" s="1"/>
  <c r="AA306" i="1"/>
  <c r="AA86" i="1" s="1"/>
  <c r="AB306" i="1"/>
  <c r="AB86" i="1" s="1"/>
  <c r="AC306" i="1"/>
  <c r="AC86" i="1" s="1"/>
  <c r="AD306" i="1"/>
  <c r="AD86" i="1" s="1"/>
  <c r="AE306" i="1"/>
  <c r="AE86" i="1" s="1"/>
  <c r="AF306" i="1"/>
  <c r="AF86" i="1" s="1"/>
  <c r="AG306" i="1"/>
  <c r="AG86" i="1" s="1"/>
  <c r="AI306" i="1"/>
  <c r="C307" i="1"/>
  <c r="C87" i="1" s="1"/>
  <c r="D307" i="1"/>
  <c r="D87" i="1" s="1"/>
  <c r="E307" i="1"/>
  <c r="E87" i="1" s="1"/>
  <c r="F307" i="1"/>
  <c r="F87" i="1" s="1"/>
  <c r="G307" i="1"/>
  <c r="G87" i="1" s="1"/>
  <c r="H307" i="1"/>
  <c r="I307" i="1"/>
  <c r="I87" i="1" s="1"/>
  <c r="J307" i="1"/>
  <c r="K307" i="1"/>
  <c r="K87" i="1" s="1"/>
  <c r="L307" i="1"/>
  <c r="L87" i="1" s="1"/>
  <c r="M307" i="1"/>
  <c r="M87" i="1" s="1"/>
  <c r="N307" i="1"/>
  <c r="N87" i="1" s="1"/>
  <c r="O307" i="1"/>
  <c r="O87" i="1" s="1"/>
  <c r="P307" i="1"/>
  <c r="P87" i="1" s="1"/>
  <c r="Q307" i="1"/>
  <c r="Q87" i="1" s="1"/>
  <c r="R307" i="1"/>
  <c r="R87" i="1" s="1"/>
  <c r="S307" i="1"/>
  <c r="S87" i="1" s="1"/>
  <c r="T307" i="1"/>
  <c r="T87" i="1" s="1"/>
  <c r="U307" i="1"/>
  <c r="U87" i="1" s="1"/>
  <c r="V307" i="1"/>
  <c r="V87" i="1" s="1"/>
  <c r="W307" i="1"/>
  <c r="W87" i="1" s="1"/>
  <c r="X307" i="1"/>
  <c r="X87" i="1" s="1"/>
  <c r="Y307" i="1"/>
  <c r="Z307" i="1"/>
  <c r="AA307" i="1"/>
  <c r="AA87" i="1" s="1"/>
  <c r="AB307" i="1"/>
  <c r="AC307" i="1"/>
  <c r="AC87" i="1" s="1"/>
  <c r="AD307" i="1"/>
  <c r="AD87" i="1" s="1"/>
  <c r="AE307" i="1"/>
  <c r="AE87" i="1" s="1"/>
  <c r="AF307" i="1"/>
  <c r="AF87" i="1" s="1"/>
  <c r="AG307" i="1"/>
  <c r="AG87" i="1" s="1"/>
  <c r="C308" i="1"/>
  <c r="D308" i="1"/>
  <c r="D88" i="1" s="1"/>
  <c r="E308" i="1"/>
  <c r="E88" i="1" s="1"/>
  <c r="F308" i="1"/>
  <c r="F88" i="1" s="1"/>
  <c r="G308" i="1"/>
  <c r="G88" i="1" s="1"/>
  <c r="H308" i="1"/>
  <c r="H88" i="1" s="1"/>
  <c r="I308" i="1"/>
  <c r="I88" i="1" s="1"/>
  <c r="J308" i="1"/>
  <c r="J88" i="1" s="1"/>
  <c r="K308" i="1"/>
  <c r="K88" i="1" s="1"/>
  <c r="L308" i="1"/>
  <c r="L88" i="1" s="1"/>
  <c r="M308" i="1"/>
  <c r="N308" i="1"/>
  <c r="N88" i="1" s="1"/>
  <c r="O308" i="1"/>
  <c r="O88" i="1" s="1"/>
  <c r="P308" i="1"/>
  <c r="Q308" i="1"/>
  <c r="Q88" i="1" s="1"/>
  <c r="R308" i="1"/>
  <c r="R88" i="1" s="1"/>
  <c r="S308" i="1"/>
  <c r="T308" i="1"/>
  <c r="T88" i="1" s="1"/>
  <c r="U308" i="1"/>
  <c r="V308" i="1"/>
  <c r="V88" i="1" s="1"/>
  <c r="W308" i="1"/>
  <c r="W88" i="1" s="1"/>
  <c r="X308" i="1"/>
  <c r="X88" i="1" s="1"/>
  <c r="Y308" i="1"/>
  <c r="Y88" i="1" s="1"/>
  <c r="Z308" i="1"/>
  <c r="Z88" i="1" s="1"/>
  <c r="AA308" i="1"/>
  <c r="AA88" i="1" s="1"/>
  <c r="AB308" i="1"/>
  <c r="AB88" i="1" s="1"/>
  <c r="AC308" i="1"/>
  <c r="AC88" i="1" s="1"/>
  <c r="AD308" i="1"/>
  <c r="AD88" i="1" s="1"/>
  <c r="AE308" i="1"/>
  <c r="AE88" i="1" s="1"/>
  <c r="AF308" i="1"/>
  <c r="AF88" i="1" s="1"/>
  <c r="AG308" i="1"/>
  <c r="U309" i="1"/>
  <c r="U89" i="1" s="1"/>
  <c r="V309" i="1"/>
  <c r="W309" i="1"/>
  <c r="W89" i="1" s="1"/>
  <c r="X309" i="1"/>
  <c r="X89" i="1" s="1"/>
  <c r="Y309" i="1"/>
  <c r="Y89" i="1" s="1"/>
  <c r="Z309" i="1"/>
  <c r="Z89" i="1" s="1"/>
  <c r="AA309" i="1"/>
  <c r="AA89" i="1" s="1"/>
  <c r="AB309" i="1"/>
  <c r="AB89" i="1" s="1"/>
  <c r="AC309" i="1"/>
  <c r="AC89" i="1" s="1"/>
  <c r="AD309" i="1"/>
  <c r="AD89" i="1" s="1"/>
  <c r="AE309" i="1"/>
  <c r="AE89" i="1" s="1"/>
  <c r="AF309" i="1"/>
  <c r="AF89" i="1" s="1"/>
  <c r="AG309" i="1"/>
  <c r="AG89" i="1" s="1"/>
  <c r="AI309" i="1"/>
  <c r="V310" i="1"/>
  <c r="V90" i="1" s="1"/>
  <c r="W310" i="1"/>
  <c r="W90" i="1" s="1"/>
  <c r="X310" i="1"/>
  <c r="X90" i="1" s="1"/>
  <c r="Y310" i="1"/>
  <c r="Y90" i="1" s="1"/>
  <c r="Z310" i="1"/>
  <c r="Z90" i="1" s="1"/>
  <c r="AA310" i="1"/>
  <c r="AA90" i="1" s="1"/>
  <c r="AB310" i="1"/>
  <c r="AB90" i="1" s="1"/>
  <c r="AC310" i="1"/>
  <c r="AC90" i="1" s="1"/>
  <c r="AD310" i="1"/>
  <c r="AD90" i="1" s="1"/>
  <c r="AE310" i="1"/>
  <c r="AF310" i="1"/>
  <c r="AF90" i="1" s="1"/>
  <c r="AG310" i="1"/>
  <c r="AG90" i="1" s="1"/>
  <c r="AI310" i="1"/>
  <c r="U311" i="1"/>
  <c r="U91" i="1" s="1"/>
  <c r="V311" i="1"/>
  <c r="V91" i="1" s="1"/>
  <c r="W311" i="1"/>
  <c r="W91" i="1" s="1"/>
  <c r="X311" i="1"/>
  <c r="X91" i="1" s="1"/>
  <c r="Y311" i="1"/>
  <c r="Y91" i="1" s="1"/>
  <c r="Z311" i="1"/>
  <c r="Z91" i="1" s="1"/>
  <c r="AA311" i="1"/>
  <c r="AA91" i="1" s="1"/>
  <c r="AB311" i="1"/>
  <c r="AB91" i="1" s="1"/>
  <c r="AC311" i="1"/>
  <c r="AC91" i="1" s="1"/>
  <c r="AD311" i="1"/>
  <c r="AD91" i="1" s="1"/>
  <c r="AE311" i="1"/>
  <c r="AE91" i="1" s="1"/>
  <c r="AF311" i="1"/>
  <c r="AF91" i="1" s="1"/>
  <c r="AG311" i="1"/>
  <c r="AG91" i="1" s="1"/>
  <c r="AI311" i="1"/>
  <c r="U312" i="1"/>
  <c r="U92" i="1" s="1"/>
  <c r="V312" i="1"/>
  <c r="V92" i="1" s="1"/>
  <c r="W312" i="1"/>
  <c r="W92" i="1" s="1"/>
  <c r="X312" i="1"/>
  <c r="X92" i="1" s="1"/>
  <c r="Y312" i="1"/>
  <c r="Y92" i="1" s="1"/>
  <c r="Z312" i="1"/>
  <c r="Z92" i="1" s="1"/>
  <c r="AA312" i="1"/>
  <c r="AA92" i="1" s="1"/>
  <c r="AB312" i="1"/>
  <c r="AC312" i="1"/>
  <c r="AC92" i="1" s="1"/>
  <c r="AD312" i="1"/>
  <c r="AD92" i="1" s="1"/>
  <c r="AE312" i="1"/>
  <c r="AE92" i="1" s="1"/>
  <c r="AF312" i="1"/>
  <c r="AF92" i="1" s="1"/>
  <c r="AG312" i="1"/>
  <c r="AG92" i="1" s="1"/>
  <c r="AI312" i="1"/>
  <c r="U313" i="1"/>
  <c r="U93" i="1" s="1"/>
  <c r="V313" i="1"/>
  <c r="V93" i="1" s="1"/>
  <c r="W313" i="1"/>
  <c r="W93" i="1" s="1"/>
  <c r="X313" i="1"/>
  <c r="X93" i="1" s="1"/>
  <c r="Y313" i="1"/>
  <c r="Y93" i="1" s="1"/>
  <c r="Z313" i="1"/>
  <c r="Z93" i="1" s="1"/>
  <c r="AA313" i="1"/>
  <c r="AA93" i="1" s="1"/>
  <c r="AB313" i="1"/>
  <c r="AB93" i="1" s="1"/>
  <c r="AC313" i="1"/>
  <c r="AC93" i="1" s="1"/>
  <c r="AD313" i="1"/>
  <c r="AD93" i="1" s="1"/>
  <c r="AE313" i="1"/>
  <c r="AE93" i="1" s="1"/>
  <c r="AF313" i="1"/>
  <c r="AF93" i="1" s="1"/>
  <c r="AG313" i="1"/>
  <c r="AG93" i="1" s="1"/>
  <c r="AI313" i="1"/>
  <c r="U314" i="1"/>
  <c r="V314" i="1"/>
  <c r="V94" i="1" s="1"/>
  <c r="W314" i="1"/>
  <c r="X314" i="1"/>
  <c r="Y314" i="1"/>
  <c r="Y94" i="1" s="1"/>
  <c r="Z314" i="1"/>
  <c r="Z94" i="1" s="1"/>
  <c r="AA314" i="1"/>
  <c r="AA94" i="1" s="1"/>
  <c r="AB314" i="1"/>
  <c r="AB94" i="1" s="1"/>
  <c r="AC314" i="1"/>
  <c r="AC94" i="1" s="1"/>
  <c r="AD314" i="1"/>
  <c r="AD94" i="1" s="1"/>
  <c r="AE314" i="1"/>
  <c r="AE94" i="1" s="1"/>
  <c r="AF314" i="1"/>
  <c r="AF94" i="1" s="1"/>
  <c r="AG314" i="1"/>
  <c r="AG94" i="1" s="1"/>
  <c r="AI314" i="1"/>
  <c r="C315" i="1"/>
  <c r="D315" i="1"/>
  <c r="E315" i="1"/>
  <c r="F315" i="1"/>
  <c r="G315" i="1"/>
  <c r="H315" i="1"/>
  <c r="I315" i="1"/>
  <c r="I95" i="1" s="1"/>
  <c r="J315" i="1"/>
  <c r="K315" i="1"/>
  <c r="L315" i="1"/>
  <c r="M315" i="1"/>
  <c r="N315" i="1"/>
  <c r="O315" i="1"/>
  <c r="P315" i="1"/>
  <c r="Q315" i="1"/>
  <c r="R315" i="1"/>
  <c r="S315" i="1"/>
  <c r="T315" i="1"/>
  <c r="V315" i="1"/>
  <c r="W315" i="1"/>
  <c r="X315" i="1"/>
  <c r="Y315" i="1"/>
  <c r="Y95" i="1" s="1"/>
  <c r="Z315" i="1"/>
  <c r="Z95" i="1" s="1"/>
  <c r="AA315" i="1"/>
  <c r="AA95" i="1" s="1"/>
  <c r="AB315" i="1"/>
  <c r="AB95" i="1" s="1"/>
  <c r="AC315" i="1"/>
  <c r="AC95" i="1" s="1"/>
  <c r="AD315" i="1"/>
  <c r="AD95" i="1" s="1"/>
  <c r="AE315" i="1"/>
  <c r="AF315" i="1"/>
  <c r="AF95" i="1" s="1"/>
  <c r="AG315" i="1"/>
  <c r="AG95" i="1" s="1"/>
  <c r="AI315" i="1"/>
  <c r="U316" i="1"/>
  <c r="U96" i="1" s="1"/>
  <c r="V316" i="1"/>
  <c r="V96" i="1" s="1"/>
  <c r="W316" i="1"/>
  <c r="X316" i="1"/>
  <c r="X96" i="1" s="1"/>
  <c r="Y316" i="1"/>
  <c r="Z316" i="1"/>
  <c r="AA316" i="1"/>
  <c r="AA96" i="1" s="1"/>
  <c r="AB316" i="1"/>
  <c r="AB96" i="1" s="1"/>
  <c r="AC316" i="1"/>
  <c r="AC96" i="1" s="1"/>
  <c r="AD316" i="1"/>
  <c r="AD96" i="1" s="1"/>
  <c r="AE316" i="1"/>
  <c r="AE96" i="1" s="1"/>
  <c r="AF316" i="1"/>
  <c r="AF96" i="1" s="1"/>
  <c r="AG316" i="1"/>
  <c r="AG96" i="1" s="1"/>
  <c r="AI316" i="1"/>
  <c r="U317" i="1"/>
  <c r="U97" i="1" s="1"/>
  <c r="V317" i="1"/>
  <c r="W317" i="1"/>
  <c r="W97" i="1" s="1"/>
  <c r="X317" i="1"/>
  <c r="X97" i="1" s="1"/>
  <c r="Y317" i="1"/>
  <c r="Z317" i="1"/>
  <c r="AA317" i="1"/>
  <c r="AA97" i="1" s="1"/>
  <c r="AB317" i="1"/>
  <c r="AB97" i="1" s="1"/>
  <c r="AC317" i="1"/>
  <c r="AC97" i="1" s="1"/>
  <c r="AD317" i="1"/>
  <c r="AD97" i="1" s="1"/>
  <c r="AE317" i="1"/>
  <c r="AE97" i="1" s="1"/>
  <c r="AF317" i="1"/>
  <c r="AF97" i="1" s="1"/>
  <c r="AG317" i="1"/>
  <c r="AG97" i="1" s="1"/>
  <c r="AI317" i="1"/>
  <c r="C318" i="1"/>
  <c r="C98" i="1" s="1"/>
  <c r="D318" i="1"/>
  <c r="E318" i="1"/>
  <c r="E98" i="1" s="1"/>
  <c r="F318" i="1"/>
  <c r="F98" i="1" s="1"/>
  <c r="G318" i="1"/>
  <c r="G98" i="1" s="1"/>
  <c r="H318" i="1"/>
  <c r="H98" i="1" s="1"/>
  <c r="I318" i="1"/>
  <c r="I98" i="1" s="1"/>
  <c r="J318" i="1"/>
  <c r="J98" i="1" s="1"/>
  <c r="K318" i="1"/>
  <c r="K98" i="1" s="1"/>
  <c r="L318" i="1"/>
  <c r="M318" i="1"/>
  <c r="M98" i="1" s="1"/>
  <c r="N318" i="1"/>
  <c r="N98" i="1" s="1"/>
  <c r="O318" i="1"/>
  <c r="O98" i="1" s="1"/>
  <c r="P318" i="1"/>
  <c r="P98" i="1" s="1"/>
  <c r="Q318" i="1"/>
  <c r="Q98" i="1" s="1"/>
  <c r="R318" i="1"/>
  <c r="R98" i="1" s="1"/>
  <c r="S318" i="1"/>
  <c r="S98" i="1" s="1"/>
  <c r="T318" i="1"/>
  <c r="U318" i="1"/>
  <c r="U98" i="1" s="1"/>
  <c r="V318" i="1"/>
  <c r="V98" i="1" s="1"/>
  <c r="W318" i="1"/>
  <c r="W98" i="1" s="1"/>
  <c r="X318" i="1"/>
  <c r="X98" i="1" s="1"/>
  <c r="Y318" i="1"/>
  <c r="Y98" i="1" s="1"/>
  <c r="Z318" i="1"/>
  <c r="AA318" i="1"/>
  <c r="AA98" i="1" s="1"/>
  <c r="AB318" i="1"/>
  <c r="AC318" i="1"/>
  <c r="AC98" i="1" s="1"/>
  <c r="AD318" i="1"/>
  <c r="AD98" i="1" s="1"/>
  <c r="AE318" i="1"/>
  <c r="AE98" i="1" s="1"/>
  <c r="AF318" i="1"/>
  <c r="AF98" i="1" s="1"/>
  <c r="AG318" i="1"/>
  <c r="AG98" i="1" s="1"/>
  <c r="AI318" i="1"/>
  <c r="C319" i="1"/>
  <c r="C99" i="1" s="1"/>
  <c r="D319" i="1"/>
  <c r="D99" i="1" s="1"/>
  <c r="E319" i="1"/>
  <c r="E99" i="1" s="1"/>
  <c r="F319" i="1"/>
  <c r="F99" i="1" s="1"/>
  <c r="G319" i="1"/>
  <c r="G99" i="1" s="1"/>
  <c r="H319" i="1"/>
  <c r="H99" i="1" s="1"/>
  <c r="I319" i="1"/>
  <c r="I99" i="1" s="1"/>
  <c r="J319" i="1"/>
  <c r="J99" i="1" s="1"/>
  <c r="K319" i="1"/>
  <c r="K99" i="1" s="1"/>
  <c r="L319" i="1"/>
  <c r="M319" i="1"/>
  <c r="M99" i="1" s="1"/>
  <c r="N319" i="1"/>
  <c r="N99" i="1" s="1"/>
  <c r="O319" i="1"/>
  <c r="O99" i="1" s="1"/>
  <c r="P319" i="1"/>
  <c r="P99" i="1" s="1"/>
  <c r="Q319" i="1"/>
  <c r="Q99" i="1" s="1"/>
  <c r="R319" i="1"/>
  <c r="R99" i="1" s="1"/>
  <c r="S319" i="1"/>
  <c r="S99" i="1" s="1"/>
  <c r="T319" i="1"/>
  <c r="T99" i="1" s="1"/>
  <c r="U319" i="1"/>
  <c r="U99" i="1" s="1"/>
  <c r="V319" i="1"/>
  <c r="V99" i="1" s="1"/>
  <c r="W319" i="1"/>
  <c r="W99" i="1" s="1"/>
  <c r="X319" i="1"/>
  <c r="X99" i="1" s="1"/>
  <c r="Y319" i="1"/>
  <c r="Z319" i="1"/>
  <c r="Z99" i="1" s="1"/>
  <c r="AA319" i="1"/>
  <c r="AA99" i="1" s="1"/>
  <c r="AB319" i="1"/>
  <c r="AC319" i="1"/>
  <c r="AC99" i="1" s="1"/>
  <c r="AD319" i="1"/>
  <c r="AD99" i="1" s="1"/>
  <c r="AE319" i="1"/>
  <c r="AE99" i="1" s="1"/>
  <c r="AF319" i="1"/>
  <c r="AF99" i="1" s="1"/>
  <c r="AG319" i="1"/>
  <c r="AG99" i="1" s="1"/>
  <c r="AI319" i="1"/>
  <c r="U320" i="1"/>
  <c r="V320" i="1"/>
  <c r="V100" i="1" s="1"/>
  <c r="W320" i="1"/>
  <c r="W100" i="1" s="1"/>
  <c r="X320" i="1"/>
  <c r="X100" i="1" s="1"/>
  <c r="Y320" i="1"/>
  <c r="Y100" i="1" s="1"/>
  <c r="Z320" i="1"/>
  <c r="Z100" i="1" s="1"/>
  <c r="AA320" i="1"/>
  <c r="AB320" i="1"/>
  <c r="AC320" i="1"/>
  <c r="AC100" i="1" s="1"/>
  <c r="AD320" i="1"/>
  <c r="AD100" i="1" s="1"/>
  <c r="AE320" i="1"/>
  <c r="AE100" i="1" s="1"/>
  <c r="AF320" i="1"/>
  <c r="AF100" i="1" s="1"/>
  <c r="AG320" i="1"/>
  <c r="AG100" i="1" s="1"/>
  <c r="AI320" i="1"/>
  <c r="U321" i="1"/>
  <c r="U101" i="1" s="1"/>
  <c r="V321" i="1"/>
  <c r="V101" i="1" s="1"/>
  <c r="W321" i="1"/>
  <c r="X321" i="1"/>
  <c r="X101" i="1" s="1"/>
  <c r="Y321" i="1"/>
  <c r="Y101" i="1" s="1"/>
  <c r="Z321" i="1"/>
  <c r="AA321" i="1"/>
  <c r="AA101" i="1" s="1"/>
  <c r="AB321" i="1"/>
  <c r="AB101" i="1" s="1"/>
  <c r="AC321" i="1"/>
  <c r="AC101" i="1" s="1"/>
  <c r="AD321" i="1"/>
  <c r="AD101" i="1" s="1"/>
  <c r="AE321" i="1"/>
  <c r="AE101" i="1" s="1"/>
  <c r="AF321" i="1"/>
  <c r="AF101" i="1" s="1"/>
  <c r="AG321" i="1"/>
  <c r="AG101" i="1" s="1"/>
  <c r="AI321" i="1"/>
  <c r="U322" i="1"/>
  <c r="U102" i="1" s="1"/>
  <c r="V322" i="1"/>
  <c r="V102" i="1" s="1"/>
  <c r="W322" i="1"/>
  <c r="X322" i="1"/>
  <c r="X102" i="1" s="1"/>
  <c r="Y322" i="1"/>
  <c r="Y102" i="1" s="1"/>
  <c r="Z322" i="1"/>
  <c r="Z102" i="1" s="1"/>
  <c r="AA322" i="1"/>
  <c r="AA102" i="1" s="1"/>
  <c r="AB322" i="1"/>
  <c r="AB102" i="1" s="1"/>
  <c r="AC322" i="1"/>
  <c r="AC102" i="1" s="1"/>
  <c r="AD322" i="1"/>
  <c r="AD102" i="1" s="1"/>
  <c r="AE322" i="1"/>
  <c r="AE102" i="1" s="1"/>
  <c r="AF322" i="1"/>
  <c r="AF102" i="1" s="1"/>
  <c r="AG322" i="1"/>
  <c r="AG102" i="1" s="1"/>
  <c r="AI322" i="1"/>
  <c r="C323" i="1"/>
  <c r="C103" i="1" s="1"/>
  <c r="D323" i="1"/>
  <c r="E323" i="1"/>
  <c r="E103" i="1" s="1"/>
  <c r="F323" i="1"/>
  <c r="F103" i="1" s="1"/>
  <c r="G323" i="1"/>
  <c r="G103" i="1" s="1"/>
  <c r="H323" i="1"/>
  <c r="I323" i="1"/>
  <c r="I103" i="1" s="1"/>
  <c r="J323" i="1"/>
  <c r="J103" i="1" s="1"/>
  <c r="K323" i="1"/>
  <c r="K103" i="1" s="1"/>
  <c r="L323" i="1"/>
  <c r="L103" i="1" s="1"/>
  <c r="M323" i="1"/>
  <c r="M103" i="1" s="1"/>
  <c r="N323" i="1"/>
  <c r="O323" i="1"/>
  <c r="O103" i="1" s="1"/>
  <c r="P323" i="1"/>
  <c r="P103" i="1" s="1"/>
  <c r="Q323" i="1"/>
  <c r="Q103" i="1" s="1"/>
  <c r="R323" i="1"/>
  <c r="R103" i="1" s="1"/>
  <c r="S323" i="1"/>
  <c r="S103" i="1" s="1"/>
  <c r="T323" i="1"/>
  <c r="U323" i="1"/>
  <c r="U103" i="1" s="1"/>
  <c r="V323" i="1"/>
  <c r="V103" i="1" s="1"/>
  <c r="W323" i="1"/>
  <c r="W103" i="1" s="1"/>
  <c r="X323" i="1"/>
  <c r="X103" i="1" s="1"/>
  <c r="Y323" i="1"/>
  <c r="Y103" i="1" s="1"/>
  <c r="Z323" i="1"/>
  <c r="Z103" i="1" s="1"/>
  <c r="AA323" i="1"/>
  <c r="AA103" i="1" s="1"/>
  <c r="AB323" i="1"/>
  <c r="AB103" i="1" s="1"/>
  <c r="AC323" i="1"/>
  <c r="AC103" i="1" s="1"/>
  <c r="AD323" i="1"/>
  <c r="AD103" i="1" s="1"/>
  <c r="AE323" i="1"/>
  <c r="AF323" i="1"/>
  <c r="AG323" i="1"/>
  <c r="AI323" i="1"/>
  <c r="C324" i="1"/>
  <c r="D324" i="1"/>
  <c r="E324" i="1"/>
  <c r="F324" i="1"/>
  <c r="G324" i="1"/>
  <c r="H324" i="1"/>
  <c r="I324" i="1"/>
  <c r="J324" i="1"/>
  <c r="K324" i="1"/>
  <c r="L324" i="1"/>
  <c r="M324" i="1"/>
  <c r="N324" i="1"/>
  <c r="N104" i="1" s="1"/>
  <c r="O324" i="1"/>
  <c r="P324" i="1"/>
  <c r="Q324" i="1"/>
  <c r="R324" i="1"/>
  <c r="S324" i="1"/>
  <c r="T324" i="1"/>
  <c r="U324" i="1"/>
  <c r="U104" i="1" s="1"/>
  <c r="V324" i="1"/>
  <c r="V104" i="1" s="1"/>
  <c r="W324" i="1"/>
  <c r="W104" i="1" s="1"/>
  <c r="X324" i="1"/>
  <c r="X104" i="1" s="1"/>
  <c r="Y324" i="1"/>
  <c r="Z324" i="1"/>
  <c r="Z104" i="1" s="1"/>
  <c r="AA324" i="1"/>
  <c r="AA104" i="1" s="1"/>
  <c r="AB324" i="1"/>
  <c r="AB104" i="1" s="1"/>
  <c r="AC324" i="1"/>
  <c r="AD324" i="1"/>
  <c r="AD104" i="1" s="1"/>
  <c r="AE324" i="1"/>
  <c r="AE104" i="1" s="1"/>
  <c r="AF324" i="1"/>
  <c r="AF104" i="1" s="1"/>
  <c r="AG324" i="1"/>
  <c r="AG104" i="1" s="1"/>
  <c r="AI324" i="1"/>
  <c r="C325" i="1"/>
  <c r="C105" i="1" s="1"/>
  <c r="D325" i="1"/>
  <c r="D105" i="1" s="1"/>
  <c r="E325" i="1"/>
  <c r="E105" i="1" s="1"/>
  <c r="F325" i="1"/>
  <c r="F105" i="1" s="1"/>
  <c r="G325" i="1"/>
  <c r="G105" i="1" s="1"/>
  <c r="H325" i="1"/>
  <c r="H105" i="1" s="1"/>
  <c r="I325" i="1"/>
  <c r="I105" i="1" s="1"/>
  <c r="J325" i="1"/>
  <c r="K325" i="1"/>
  <c r="K105" i="1" s="1"/>
  <c r="L325" i="1"/>
  <c r="L105" i="1" s="1"/>
  <c r="M325" i="1"/>
  <c r="M105" i="1" s="1"/>
  <c r="N325" i="1"/>
  <c r="N105" i="1" s="1"/>
  <c r="O325" i="1"/>
  <c r="P325" i="1"/>
  <c r="Q325" i="1"/>
  <c r="Q105" i="1" s="1"/>
  <c r="R325" i="1"/>
  <c r="R105" i="1" s="1"/>
  <c r="S325" i="1"/>
  <c r="S105" i="1" s="1"/>
  <c r="T325" i="1"/>
  <c r="T105" i="1" s="1"/>
  <c r="U325" i="1"/>
  <c r="U105" i="1" s="1"/>
  <c r="V325" i="1"/>
  <c r="V105" i="1" s="1"/>
  <c r="W325" i="1"/>
  <c r="W105" i="1" s="1"/>
  <c r="X325" i="1"/>
  <c r="X105" i="1" s="1"/>
  <c r="Y325" i="1"/>
  <c r="Z325" i="1"/>
  <c r="AA325" i="1"/>
  <c r="AA105" i="1" s="1"/>
  <c r="AB325" i="1"/>
  <c r="AB105" i="1" s="1"/>
  <c r="AC325" i="1"/>
  <c r="AC105" i="1" s="1"/>
  <c r="AD325" i="1"/>
  <c r="AD105" i="1" s="1"/>
  <c r="AE325" i="1"/>
  <c r="AE105" i="1" s="1"/>
  <c r="AF325" i="1"/>
  <c r="AG325" i="1"/>
  <c r="AG105" i="1" s="1"/>
  <c r="AI325" i="1"/>
  <c r="C326" i="1"/>
  <c r="C106" i="1" s="1"/>
  <c r="D326" i="1"/>
  <c r="D106" i="1" s="1"/>
  <c r="E326" i="1"/>
  <c r="E106" i="1" s="1"/>
  <c r="F326" i="1"/>
  <c r="F106" i="1" s="1"/>
  <c r="G326" i="1"/>
  <c r="H326" i="1"/>
  <c r="H106" i="1" s="1"/>
  <c r="I326" i="1"/>
  <c r="J326" i="1"/>
  <c r="J106" i="1" s="1"/>
  <c r="K326" i="1"/>
  <c r="K106" i="1" s="1"/>
  <c r="L326" i="1"/>
  <c r="M326" i="1"/>
  <c r="M106" i="1" s="1"/>
  <c r="N326" i="1"/>
  <c r="N106" i="1" s="1"/>
  <c r="O326" i="1"/>
  <c r="P326" i="1"/>
  <c r="P106" i="1" s="1"/>
  <c r="Q326" i="1"/>
  <c r="Q106" i="1" s="1"/>
  <c r="R326" i="1"/>
  <c r="R106" i="1" s="1"/>
  <c r="S326" i="1"/>
  <c r="S106" i="1" s="1"/>
  <c r="T326" i="1"/>
  <c r="T106" i="1" s="1"/>
  <c r="U326" i="1"/>
  <c r="U106" i="1" s="1"/>
  <c r="V326" i="1"/>
  <c r="V106" i="1" s="1"/>
  <c r="W326" i="1"/>
  <c r="W106" i="1" s="1"/>
  <c r="X326" i="1"/>
  <c r="X106" i="1" s="1"/>
  <c r="Y326" i="1"/>
  <c r="Z326" i="1"/>
  <c r="AA326" i="1"/>
  <c r="AB326" i="1"/>
  <c r="AB106" i="1" s="1"/>
  <c r="AC326" i="1"/>
  <c r="AC106" i="1" s="1"/>
  <c r="AD326" i="1"/>
  <c r="AD106" i="1" s="1"/>
  <c r="AE326" i="1"/>
  <c r="AE106" i="1" s="1"/>
  <c r="AF326" i="1"/>
  <c r="AF106" i="1" s="1"/>
  <c r="AG326" i="1"/>
  <c r="AG106" i="1" s="1"/>
  <c r="AI326" i="1"/>
  <c r="U327" i="1"/>
  <c r="U107" i="1" s="1"/>
  <c r="V327" i="1"/>
  <c r="V107" i="1" s="1"/>
  <c r="W327" i="1"/>
  <c r="W107" i="1" s="1"/>
  <c r="X327" i="1"/>
  <c r="X107" i="1" s="1"/>
  <c r="Y327" i="1"/>
  <c r="Z327" i="1"/>
  <c r="Z107" i="1" s="1"/>
  <c r="AA327" i="1"/>
  <c r="AB327" i="1"/>
  <c r="AB107" i="1" s="1"/>
  <c r="AC327" i="1"/>
  <c r="AC107" i="1" s="1"/>
  <c r="AD327" i="1"/>
  <c r="AD107" i="1" s="1"/>
  <c r="AE327" i="1"/>
  <c r="AE107" i="1" s="1"/>
  <c r="AF327" i="1"/>
  <c r="AF107" i="1" s="1"/>
  <c r="AG327" i="1"/>
  <c r="AG107" i="1" s="1"/>
  <c r="AI327" i="1"/>
  <c r="C328" i="1"/>
  <c r="D328" i="1"/>
  <c r="D108" i="1" s="1"/>
  <c r="E328" i="1"/>
  <c r="F328" i="1"/>
  <c r="G328" i="1"/>
  <c r="G108" i="1" s="1"/>
  <c r="H328" i="1"/>
  <c r="H108" i="1" s="1"/>
  <c r="I328" i="1"/>
  <c r="I108" i="1" s="1"/>
  <c r="J328" i="1"/>
  <c r="J108" i="1" s="1"/>
  <c r="K328" i="1"/>
  <c r="K108" i="1" s="1"/>
  <c r="L328" i="1"/>
  <c r="L108" i="1" s="1"/>
  <c r="M328" i="1"/>
  <c r="M108" i="1" s="1"/>
  <c r="N328" i="1"/>
  <c r="O328" i="1"/>
  <c r="O108" i="1" s="1"/>
  <c r="P328" i="1"/>
  <c r="P108" i="1" s="1"/>
  <c r="Q328" i="1"/>
  <c r="R328" i="1"/>
  <c r="S328" i="1"/>
  <c r="T328" i="1"/>
  <c r="T108" i="1" s="1"/>
  <c r="U328" i="1"/>
  <c r="U108" i="1" s="1"/>
  <c r="V328" i="1"/>
  <c r="V108" i="1" s="1"/>
  <c r="W328" i="1"/>
  <c r="W108" i="1" s="1"/>
  <c r="X328" i="1"/>
  <c r="X108" i="1" s="1"/>
  <c r="Y328" i="1"/>
  <c r="Y108" i="1" s="1"/>
  <c r="Z328" i="1"/>
  <c r="AA328" i="1"/>
  <c r="AA108" i="1" s="1"/>
  <c r="AB328" i="1"/>
  <c r="AC328" i="1"/>
  <c r="AC108" i="1" s="1"/>
  <c r="AD328" i="1"/>
  <c r="AE328" i="1"/>
  <c r="AE108" i="1" s="1"/>
  <c r="AF328" i="1"/>
  <c r="AF108" i="1" s="1"/>
  <c r="AG328" i="1"/>
  <c r="AI328" i="1"/>
  <c r="U329" i="1"/>
  <c r="U109" i="1" s="1"/>
  <c r="V329" i="1"/>
  <c r="W329" i="1"/>
  <c r="W109" i="1" s="1"/>
  <c r="X329" i="1"/>
  <c r="X109" i="1" s="1"/>
  <c r="Y329" i="1"/>
  <c r="Y109" i="1" s="1"/>
  <c r="Z329" i="1"/>
  <c r="Z109" i="1" s="1"/>
  <c r="AA329" i="1"/>
  <c r="AA109" i="1" s="1"/>
  <c r="AB329" i="1"/>
  <c r="AB109" i="1" s="1"/>
  <c r="AC329" i="1"/>
  <c r="AC109" i="1" s="1"/>
  <c r="AD329" i="1"/>
  <c r="AD109" i="1" s="1"/>
  <c r="AE329" i="1"/>
  <c r="AE109" i="1" s="1"/>
  <c r="AF329" i="1"/>
  <c r="AF109" i="1" s="1"/>
  <c r="AG329" i="1"/>
  <c r="AG109" i="1" s="1"/>
  <c r="AI329" i="1"/>
  <c r="U330" i="1"/>
  <c r="V330" i="1"/>
  <c r="W330" i="1"/>
  <c r="X330" i="1"/>
  <c r="Y330" i="1"/>
  <c r="Y110" i="1" s="1"/>
  <c r="Z330" i="1"/>
  <c r="Z110" i="1" s="1"/>
  <c r="AA330" i="1"/>
  <c r="AA110" i="1" s="1"/>
  <c r="AB330" i="1"/>
  <c r="AB110" i="1" s="1"/>
  <c r="AC330" i="1"/>
  <c r="AC110" i="1" s="1"/>
  <c r="AD330" i="1"/>
  <c r="AD110" i="1" s="1"/>
  <c r="AE330" i="1"/>
  <c r="AF330" i="1"/>
  <c r="AG330" i="1"/>
  <c r="AG110" i="1" s="1"/>
  <c r="AI330" i="1"/>
  <c r="U331" i="1"/>
  <c r="U111" i="1" s="1"/>
  <c r="V331" i="1"/>
  <c r="V111" i="1" s="1"/>
  <c r="W331" i="1"/>
  <c r="W111" i="1" s="1"/>
  <c r="X331" i="1"/>
  <c r="X111" i="1" s="1"/>
  <c r="Y331" i="1"/>
  <c r="Y111" i="1" s="1"/>
  <c r="Z331" i="1"/>
  <c r="Z111" i="1" s="1"/>
  <c r="AA331" i="1"/>
  <c r="AA111" i="1" s="1"/>
  <c r="AB331" i="1"/>
  <c r="AC331" i="1"/>
  <c r="AC111" i="1" s="1"/>
  <c r="AD331" i="1"/>
  <c r="AD111" i="1" s="1"/>
  <c r="AE331" i="1"/>
  <c r="AE111" i="1" s="1"/>
  <c r="AF331" i="1"/>
  <c r="AF111" i="1" s="1"/>
  <c r="AG331" i="1"/>
  <c r="AG111" i="1" s="1"/>
  <c r="AI331" i="1"/>
  <c r="C332" i="1"/>
  <c r="C112" i="1" s="1"/>
  <c r="D332" i="1"/>
  <c r="D112" i="1" s="1"/>
  <c r="E332" i="1"/>
  <c r="E112" i="1" s="1"/>
  <c r="F332" i="1"/>
  <c r="F112" i="1" s="1"/>
  <c r="G332" i="1"/>
  <c r="G112" i="1" s="1"/>
  <c r="H332" i="1"/>
  <c r="I332" i="1"/>
  <c r="J332" i="1"/>
  <c r="K332" i="1"/>
  <c r="K112" i="1" s="1"/>
  <c r="L332" i="1"/>
  <c r="L112" i="1" s="1"/>
  <c r="M332" i="1"/>
  <c r="M112" i="1" s="1"/>
  <c r="N332" i="1"/>
  <c r="N112" i="1" s="1"/>
  <c r="O332" i="1"/>
  <c r="O112" i="1" s="1"/>
  <c r="P332" i="1"/>
  <c r="P112" i="1" s="1"/>
  <c r="Q332" i="1"/>
  <c r="R332" i="1"/>
  <c r="S332" i="1"/>
  <c r="S112" i="1" s="1"/>
  <c r="T332" i="1"/>
  <c r="T112" i="1" s="1"/>
  <c r="U332" i="1"/>
  <c r="U112" i="1" s="1"/>
  <c r="V332" i="1"/>
  <c r="V112" i="1" s="1"/>
  <c r="W332" i="1"/>
  <c r="W112" i="1" s="1"/>
  <c r="X332" i="1"/>
  <c r="Y332" i="1"/>
  <c r="Z332" i="1"/>
  <c r="AA332" i="1"/>
  <c r="AB332" i="1"/>
  <c r="AC332" i="1"/>
  <c r="AC112" i="1" s="1"/>
  <c r="AD332" i="1"/>
  <c r="AD112" i="1" s="1"/>
  <c r="AE332" i="1"/>
  <c r="AE112" i="1" s="1"/>
  <c r="AF332" i="1"/>
  <c r="AF112" i="1" s="1"/>
  <c r="AG332" i="1"/>
  <c r="AI332" i="1"/>
  <c r="P333" i="1"/>
  <c r="P113" i="1" s="1"/>
  <c r="Q333" i="1"/>
  <c r="Q113" i="1" s="1"/>
  <c r="R333" i="1"/>
  <c r="R113" i="1" s="1"/>
  <c r="S333" i="1"/>
  <c r="T333" i="1"/>
  <c r="T113" i="1" s="1"/>
  <c r="U333" i="1"/>
  <c r="U113" i="1" s="1"/>
  <c r="V333" i="1"/>
  <c r="V113" i="1" s="1"/>
  <c r="W333" i="1"/>
  <c r="X333" i="1"/>
  <c r="X113" i="1" s="1"/>
  <c r="Y333" i="1"/>
  <c r="Y113" i="1" s="1"/>
  <c r="Z333" i="1"/>
  <c r="Z113" i="1" s="1"/>
  <c r="AA333" i="1"/>
  <c r="AA113" i="1" s="1"/>
  <c r="AB333" i="1"/>
  <c r="AC333" i="1"/>
  <c r="AD333" i="1"/>
  <c r="AE333" i="1"/>
  <c r="AF333" i="1"/>
  <c r="AF113" i="1" s="1"/>
  <c r="AG333" i="1"/>
  <c r="AI333" i="1"/>
  <c r="U334" i="1"/>
  <c r="U114" i="1" s="1"/>
  <c r="V334" i="1"/>
  <c r="W334" i="1"/>
  <c r="X334" i="1"/>
  <c r="Y334" i="1"/>
  <c r="Y114" i="1" s="1"/>
  <c r="Z334" i="1"/>
  <c r="Z114" i="1" s="1"/>
  <c r="AA334" i="1"/>
  <c r="AB334" i="1"/>
  <c r="AB114" i="1" s="1"/>
  <c r="AC334" i="1"/>
  <c r="AC114" i="1" s="1"/>
  <c r="AD334" i="1"/>
  <c r="AD114" i="1" s="1"/>
  <c r="AE334" i="1"/>
  <c r="AE114" i="1" s="1"/>
  <c r="AF334" i="1"/>
  <c r="AG334" i="1"/>
  <c r="AG114" i="1" s="1"/>
  <c r="AI334" i="1"/>
  <c r="P335" i="1"/>
  <c r="P115" i="1" s="1"/>
  <c r="Q335" i="1"/>
  <c r="Q115" i="1" s="1"/>
  <c r="R335" i="1"/>
  <c r="R115" i="1" s="1"/>
  <c r="S335" i="1"/>
  <c r="S115" i="1" s="1"/>
  <c r="T335" i="1"/>
  <c r="T115" i="1" s="1"/>
  <c r="U335" i="1"/>
  <c r="U115" i="1" s="1"/>
  <c r="V335" i="1"/>
  <c r="W335" i="1"/>
  <c r="W115" i="1" s="1"/>
  <c r="X335" i="1"/>
  <c r="X115" i="1" s="1"/>
  <c r="Y335" i="1"/>
  <c r="Y115" i="1" s="1"/>
  <c r="Z335" i="1"/>
  <c r="Z115" i="1" s="1"/>
  <c r="AA335" i="1"/>
  <c r="AB335" i="1"/>
  <c r="AC335" i="1"/>
  <c r="AD335" i="1"/>
  <c r="AE335" i="1"/>
  <c r="AE115" i="1" s="1"/>
  <c r="AF335" i="1"/>
  <c r="AF115" i="1" s="1"/>
  <c r="AG335" i="1"/>
  <c r="AG115" i="1" s="1"/>
  <c r="AI335" i="1"/>
  <c r="P336" i="1"/>
  <c r="Q336" i="1"/>
  <c r="Q116" i="1" s="1"/>
  <c r="R336" i="1"/>
  <c r="R116" i="1" s="1"/>
  <c r="S336" i="1"/>
  <c r="S116" i="1" s="1"/>
  <c r="T336" i="1"/>
  <c r="T116" i="1" s="1"/>
  <c r="U336" i="1"/>
  <c r="V336" i="1"/>
  <c r="V116" i="1" s="1"/>
  <c r="W336" i="1"/>
  <c r="W116" i="1" s="1"/>
  <c r="X336" i="1"/>
  <c r="X116" i="1" s="1"/>
  <c r="Y336" i="1"/>
  <c r="Y116" i="1" s="1"/>
  <c r="Z336" i="1"/>
  <c r="Z116" i="1" s="1"/>
  <c r="AA336" i="1"/>
  <c r="AA116" i="1" s="1"/>
  <c r="AB336" i="1"/>
  <c r="AB116" i="1" s="1"/>
  <c r="AC336" i="1"/>
  <c r="AC116" i="1" s="1"/>
  <c r="AD336" i="1"/>
  <c r="AD116" i="1" s="1"/>
  <c r="AE336" i="1"/>
  <c r="AE116" i="1" s="1"/>
  <c r="AF336" i="1"/>
  <c r="AG336" i="1"/>
  <c r="AI336" i="1"/>
  <c r="U337" i="1"/>
  <c r="U117" i="1" s="1"/>
  <c r="V337" i="1"/>
  <c r="V117" i="1" s="1"/>
  <c r="W337" i="1"/>
  <c r="X337" i="1"/>
  <c r="X117" i="1" s="1"/>
  <c r="Y337" i="1"/>
  <c r="Y117" i="1" s="1"/>
  <c r="Z337" i="1"/>
  <c r="AA337" i="1"/>
  <c r="AB337" i="1"/>
  <c r="AB117" i="1" s="1"/>
  <c r="AC337" i="1"/>
  <c r="AC117" i="1" s="1"/>
  <c r="AD337" i="1"/>
  <c r="AD117" i="1" s="1"/>
  <c r="AE337" i="1"/>
  <c r="AE117" i="1" s="1"/>
  <c r="AF337" i="1"/>
  <c r="AF117" i="1" s="1"/>
  <c r="AG337" i="1"/>
  <c r="AG117" i="1" s="1"/>
  <c r="AI337" i="1"/>
  <c r="U338" i="1"/>
  <c r="U118" i="1" s="1"/>
  <c r="V338" i="1"/>
  <c r="W338" i="1"/>
  <c r="W118" i="1" s="1"/>
  <c r="X338" i="1"/>
  <c r="X118" i="1" s="1"/>
  <c r="Y338" i="1"/>
  <c r="Y118" i="1" s="1"/>
  <c r="Z338" i="1"/>
  <c r="Z118" i="1" s="1"/>
  <c r="AA338" i="1"/>
  <c r="AA118" i="1" s="1"/>
  <c r="AB338" i="1"/>
  <c r="AC338" i="1"/>
  <c r="AC118" i="1" s="1"/>
  <c r="AD338" i="1"/>
  <c r="AE338" i="1"/>
  <c r="AF338" i="1"/>
  <c r="AF118" i="1" s="1"/>
  <c r="AG338" i="1"/>
  <c r="AG118" i="1" s="1"/>
  <c r="AI338" i="1"/>
  <c r="P339" i="1"/>
  <c r="P119" i="1" s="1"/>
  <c r="Q339" i="1"/>
  <c r="Q119" i="1" s="1"/>
  <c r="R339" i="1"/>
  <c r="R119" i="1" s="1"/>
  <c r="S339" i="1"/>
  <c r="S119" i="1" s="1"/>
  <c r="T339" i="1"/>
  <c r="U339" i="1"/>
  <c r="U119" i="1" s="1"/>
  <c r="V339" i="1"/>
  <c r="V119" i="1" s="1"/>
  <c r="W339" i="1"/>
  <c r="W119" i="1" s="1"/>
  <c r="X339" i="1"/>
  <c r="X119" i="1" s="1"/>
  <c r="Y339" i="1"/>
  <c r="Z339" i="1"/>
  <c r="Z119" i="1" s="1"/>
  <c r="AA339" i="1"/>
  <c r="AA119" i="1" s="1"/>
  <c r="AB339" i="1"/>
  <c r="AB119" i="1" s="1"/>
  <c r="AC339" i="1"/>
  <c r="AC119" i="1" s="1"/>
  <c r="AD339" i="1"/>
  <c r="AD119" i="1" s="1"/>
  <c r="AE339" i="1"/>
  <c r="AE119" i="1" s="1"/>
  <c r="AF339" i="1"/>
  <c r="AF119" i="1" s="1"/>
  <c r="AG339" i="1"/>
  <c r="AI339" i="1"/>
  <c r="P340" i="1"/>
  <c r="Q340" i="1"/>
  <c r="R340" i="1"/>
  <c r="R120" i="1" s="1"/>
  <c r="S340" i="1"/>
  <c r="T340" i="1"/>
  <c r="T120" i="1" s="1"/>
  <c r="U340" i="1"/>
  <c r="U120" i="1" s="1"/>
  <c r="V340" i="1"/>
  <c r="V120" i="1" s="1"/>
  <c r="W340" i="1"/>
  <c r="W120" i="1" s="1"/>
  <c r="X340" i="1"/>
  <c r="Y340" i="1"/>
  <c r="Z340" i="1"/>
  <c r="Z120" i="1" s="1"/>
  <c r="AA340" i="1"/>
  <c r="AB340" i="1"/>
  <c r="AC340" i="1"/>
  <c r="AC120" i="1" s="1"/>
  <c r="AD340" i="1"/>
  <c r="AD120" i="1" s="1"/>
  <c r="AE340" i="1"/>
  <c r="AE120" i="1" s="1"/>
  <c r="AF340" i="1"/>
  <c r="AF120" i="1" s="1"/>
  <c r="AG340" i="1"/>
  <c r="AI340" i="1"/>
  <c r="P341" i="1"/>
  <c r="P121" i="1" s="1"/>
  <c r="Q341" i="1"/>
  <c r="Q121" i="1" s="1"/>
  <c r="R341" i="1"/>
  <c r="R121" i="1" s="1"/>
  <c r="S341" i="1"/>
  <c r="T341" i="1"/>
  <c r="U341" i="1"/>
  <c r="V341" i="1"/>
  <c r="W341" i="1"/>
  <c r="W121" i="1" s="1"/>
  <c r="X341" i="1"/>
  <c r="X121" i="1" s="1"/>
  <c r="Y341" i="1"/>
  <c r="Y121" i="1" s="1"/>
  <c r="Z341" i="1"/>
  <c r="Z121" i="1" s="1"/>
  <c r="AA341" i="1"/>
  <c r="AA121" i="1" s="1"/>
  <c r="AB341" i="1"/>
  <c r="AB121" i="1" s="1"/>
  <c r="AC341" i="1"/>
  <c r="AC121" i="1" s="1"/>
  <c r="AD341" i="1"/>
  <c r="AE341" i="1"/>
  <c r="AE121" i="1" s="1"/>
  <c r="AF341" i="1"/>
  <c r="AF121" i="1" s="1"/>
  <c r="AG341" i="1"/>
  <c r="AG121" i="1" s="1"/>
  <c r="AI341" i="1"/>
  <c r="U342" i="1"/>
  <c r="U122" i="1" s="1"/>
  <c r="V342" i="1"/>
  <c r="V122" i="1" s="1"/>
  <c r="W342" i="1"/>
  <c r="X342" i="1"/>
  <c r="Y342" i="1"/>
  <c r="Y122" i="1" s="1"/>
  <c r="Z342" i="1"/>
  <c r="AA342" i="1"/>
  <c r="AA122" i="1" s="1"/>
  <c r="AB342" i="1"/>
  <c r="AB122" i="1" s="1"/>
  <c r="AC342" i="1"/>
  <c r="AC122" i="1" s="1"/>
  <c r="AD342" i="1"/>
  <c r="AD122" i="1" s="1"/>
  <c r="AE342" i="1"/>
  <c r="AF342" i="1"/>
  <c r="AG342" i="1"/>
  <c r="AG122" i="1" s="1"/>
  <c r="AI342" i="1"/>
  <c r="P343" i="1"/>
  <c r="P123" i="1" s="1"/>
  <c r="Q343" i="1"/>
  <c r="Q123" i="1" s="1"/>
  <c r="R343" i="1"/>
  <c r="R123" i="1" s="1"/>
  <c r="S343" i="1"/>
  <c r="T343" i="1"/>
  <c r="U343" i="1"/>
  <c r="V343" i="1"/>
  <c r="V123" i="1" s="1"/>
  <c r="W343" i="1"/>
  <c r="W123" i="1" s="1"/>
  <c r="X343" i="1"/>
  <c r="X123" i="1" s="1"/>
  <c r="Y343" i="1"/>
  <c r="Y123" i="1" s="1"/>
  <c r="Z343" i="1"/>
  <c r="Z123" i="1" s="1"/>
  <c r="AA343" i="1"/>
  <c r="AA123" i="1" s="1"/>
  <c r="AB343" i="1"/>
  <c r="AB123" i="1" s="1"/>
  <c r="AC343" i="1"/>
  <c r="AD343" i="1"/>
  <c r="AD123" i="1" s="1"/>
  <c r="AE343" i="1"/>
  <c r="AF343" i="1"/>
  <c r="AF123" i="1" s="1"/>
  <c r="AG343" i="1"/>
  <c r="AG123" i="1" s="1"/>
  <c r="AI343" i="1"/>
  <c r="P344" i="1"/>
  <c r="P124" i="1" s="1"/>
  <c r="Q344" i="1"/>
  <c r="Q124" i="1" s="1"/>
  <c r="R344" i="1"/>
  <c r="R124" i="1" s="1"/>
  <c r="S344" i="1"/>
  <c r="S124" i="1" s="1"/>
  <c r="T344" i="1"/>
  <c r="T124" i="1" s="1"/>
  <c r="U344" i="1"/>
  <c r="U124" i="1" s="1"/>
  <c r="V344" i="1"/>
  <c r="V124" i="1" s="1"/>
  <c r="W344" i="1"/>
  <c r="X344" i="1"/>
  <c r="Y344" i="1"/>
  <c r="Y124" i="1" s="1"/>
  <c r="Z344" i="1"/>
  <c r="Z124" i="1" s="1"/>
  <c r="AA344" i="1"/>
  <c r="AA124" i="1" s="1"/>
  <c r="AB344" i="1"/>
  <c r="AB124" i="1" s="1"/>
  <c r="AC344" i="1"/>
  <c r="AC124" i="1" s="1"/>
  <c r="AD344" i="1"/>
  <c r="AD124" i="1" s="1"/>
  <c r="AE344" i="1"/>
  <c r="AE124" i="1" s="1"/>
  <c r="AF344" i="1"/>
  <c r="AF124" i="1" s="1"/>
  <c r="AG344" i="1"/>
  <c r="AI344" i="1"/>
  <c r="R345" i="1"/>
  <c r="R125" i="1" s="1"/>
  <c r="S345" i="1"/>
  <c r="T345" i="1"/>
  <c r="T125" i="1" s="1"/>
  <c r="U345" i="1"/>
  <c r="U125" i="1" s="1"/>
  <c r="V345" i="1"/>
  <c r="V125" i="1" s="1"/>
  <c r="W345" i="1"/>
  <c r="W125" i="1" s="1"/>
  <c r="X345" i="1"/>
  <c r="Y345" i="1"/>
  <c r="Z345" i="1"/>
  <c r="Z125" i="1" s="1"/>
  <c r="AA345" i="1"/>
  <c r="AB345" i="1"/>
  <c r="AB125" i="1" s="1"/>
  <c r="AC345" i="1"/>
  <c r="AC125" i="1" s="1"/>
  <c r="AD345" i="1"/>
  <c r="AD125" i="1" s="1"/>
  <c r="AE345" i="1"/>
  <c r="AE125" i="1" s="1"/>
  <c r="AF345" i="1"/>
  <c r="AF125" i="1" s="1"/>
  <c r="AG345" i="1"/>
  <c r="AI345" i="1"/>
  <c r="U346" i="1"/>
  <c r="U126" i="1" s="1"/>
  <c r="V346" i="1"/>
  <c r="V126" i="1" s="1"/>
  <c r="W346" i="1"/>
  <c r="W126" i="1" s="1"/>
  <c r="X346" i="1"/>
  <c r="X126" i="1" s="1"/>
  <c r="Y346" i="1"/>
  <c r="Y126" i="1" s="1"/>
  <c r="Z346" i="1"/>
  <c r="Z126" i="1" s="1"/>
  <c r="AA346" i="1"/>
  <c r="AB346" i="1"/>
  <c r="AB126" i="1" s="1"/>
  <c r="AC346" i="1"/>
  <c r="AC126" i="1" s="1"/>
  <c r="AD346" i="1"/>
  <c r="AD126" i="1" s="1"/>
  <c r="AE346" i="1"/>
  <c r="AE126" i="1" s="1"/>
  <c r="AF346" i="1"/>
  <c r="AG346" i="1"/>
  <c r="AG126" i="1" s="1"/>
  <c r="AI346" i="1"/>
  <c r="U347" i="1"/>
  <c r="V347" i="1"/>
  <c r="V127" i="1" s="1"/>
  <c r="W347" i="1"/>
  <c r="W127" i="1" s="1"/>
  <c r="X347" i="1"/>
  <c r="X127" i="1" s="1"/>
  <c r="Y347" i="1"/>
  <c r="Y127" i="1" s="1"/>
  <c r="Z347" i="1"/>
  <c r="AA347" i="1"/>
  <c r="AA127" i="1" s="1"/>
  <c r="AB347" i="1"/>
  <c r="AB127" i="1" s="1"/>
  <c r="AC347" i="1"/>
  <c r="AC127" i="1" s="1"/>
  <c r="AD347" i="1"/>
  <c r="AD127" i="1" s="1"/>
  <c r="AE347" i="1"/>
  <c r="AE127" i="1" s="1"/>
  <c r="AF347" i="1"/>
  <c r="AF127" i="1" s="1"/>
  <c r="AG347" i="1"/>
  <c r="AG127" i="1" s="1"/>
  <c r="AI347" i="1"/>
  <c r="P348" i="1"/>
  <c r="Q348" i="1"/>
  <c r="R348" i="1"/>
  <c r="S348" i="1"/>
  <c r="T348" i="1"/>
  <c r="T128" i="1" s="1"/>
  <c r="U348" i="1"/>
  <c r="U128" i="1" s="1"/>
  <c r="V348" i="1"/>
  <c r="V128" i="1" s="1"/>
  <c r="W348" i="1"/>
  <c r="W128" i="1" s="1"/>
  <c r="X348" i="1"/>
  <c r="X128" i="1" s="1"/>
  <c r="Y348" i="1"/>
  <c r="Z348" i="1"/>
  <c r="AA348" i="1"/>
  <c r="AA128" i="1" s="1"/>
  <c r="AB348" i="1"/>
  <c r="AB128" i="1" s="1"/>
  <c r="AC348" i="1"/>
  <c r="AC128" i="1" s="1"/>
  <c r="AD348" i="1"/>
  <c r="AD128" i="1" s="1"/>
  <c r="AE348" i="1"/>
  <c r="AE128" i="1" s="1"/>
  <c r="AF348" i="1"/>
  <c r="AG348" i="1"/>
  <c r="AG128" i="1" s="1"/>
  <c r="AI348" i="1"/>
  <c r="P349" i="1"/>
  <c r="P129" i="1" s="1"/>
  <c r="Q349" i="1"/>
  <c r="Q129" i="1" s="1"/>
  <c r="R349" i="1"/>
  <c r="R129" i="1" s="1"/>
  <c r="S349" i="1"/>
  <c r="S129" i="1" s="1"/>
  <c r="T349" i="1"/>
  <c r="U349" i="1"/>
  <c r="V349" i="1"/>
  <c r="W349" i="1"/>
  <c r="X349" i="1"/>
  <c r="X129" i="1" s="1"/>
  <c r="Y349" i="1"/>
  <c r="Y129" i="1" s="1"/>
  <c r="Z349" i="1"/>
  <c r="Z129" i="1" s="1"/>
  <c r="AA349" i="1"/>
  <c r="AA129" i="1" s="1"/>
  <c r="AB349" i="1"/>
  <c r="AB129" i="1" s="1"/>
  <c r="AC349" i="1"/>
  <c r="AC129" i="1" s="1"/>
  <c r="AD349" i="1"/>
  <c r="AE349" i="1"/>
  <c r="AF349" i="1"/>
  <c r="AF129" i="1" s="1"/>
  <c r="AG349" i="1"/>
  <c r="AI349" i="1"/>
  <c r="P350" i="1"/>
  <c r="P130" i="1" s="1"/>
  <c r="Q350" i="1"/>
  <c r="Q130" i="1" s="1"/>
  <c r="R350" i="1"/>
  <c r="S350" i="1"/>
  <c r="T350" i="1"/>
  <c r="U350" i="1"/>
  <c r="U130" i="1" s="1"/>
  <c r="V350" i="1"/>
  <c r="V130" i="1" s="1"/>
  <c r="W350" i="1"/>
  <c r="W130" i="1" s="1"/>
  <c r="X350" i="1"/>
  <c r="X130" i="1" s="1"/>
  <c r="Y350" i="1"/>
  <c r="Y130" i="1" s="1"/>
  <c r="Z350" i="1"/>
  <c r="Z130" i="1" s="1"/>
  <c r="AA350" i="1"/>
  <c r="AB350" i="1"/>
  <c r="AC350" i="1"/>
  <c r="AC130" i="1" s="1"/>
  <c r="AD350" i="1"/>
  <c r="AD130" i="1" s="1"/>
  <c r="AE350" i="1"/>
  <c r="AE130" i="1" s="1"/>
  <c r="AF350" i="1"/>
  <c r="AF130" i="1" s="1"/>
  <c r="AG350" i="1"/>
  <c r="AG130" i="1" s="1"/>
  <c r="AI350" i="1"/>
  <c r="U351" i="1"/>
  <c r="V351" i="1"/>
  <c r="W351" i="1"/>
  <c r="W131" i="1" s="1"/>
  <c r="X351" i="1"/>
  <c r="X131" i="1" s="1"/>
  <c r="Y351" i="1"/>
  <c r="Y131" i="1" s="1"/>
  <c r="Z351" i="1"/>
  <c r="Z131" i="1" s="1"/>
  <c r="AA351" i="1"/>
  <c r="AA131" i="1" s="1"/>
  <c r="AB351" i="1"/>
  <c r="AC351" i="1"/>
  <c r="AD351" i="1"/>
  <c r="AE351" i="1"/>
  <c r="AE131" i="1" s="1"/>
  <c r="AF351" i="1"/>
  <c r="AF131" i="1" s="1"/>
  <c r="AG351" i="1"/>
  <c r="AG131" i="1" s="1"/>
  <c r="AI351" i="1"/>
  <c r="U352" i="1"/>
  <c r="V352" i="1"/>
  <c r="W352" i="1"/>
  <c r="X352" i="1"/>
  <c r="Y352" i="1"/>
  <c r="Y132" i="1" s="1"/>
  <c r="Z352" i="1"/>
  <c r="Z132" i="1" s="1"/>
  <c r="AA352" i="1"/>
  <c r="AA132" i="1" s="1"/>
  <c r="AB352" i="1"/>
  <c r="AB132" i="1" s="1"/>
  <c r="AC352" i="1"/>
  <c r="AC132" i="1" s="1"/>
  <c r="AD352" i="1"/>
  <c r="AD132" i="1" s="1"/>
  <c r="AE352" i="1"/>
  <c r="AF352" i="1"/>
  <c r="AG352" i="1"/>
  <c r="AG132" i="1" s="1"/>
  <c r="AI352" i="1"/>
  <c r="A5" i="2"/>
  <c r="A5" i="4" s="1"/>
  <c r="C10" i="2"/>
  <c r="C11" i="2" s="1"/>
  <c r="C12" i="2" s="1"/>
  <c r="D10" i="2"/>
  <c r="C10" i="1" s="1"/>
  <c r="C9" i="1" s="1"/>
  <c r="F10" i="2"/>
  <c r="G10" i="2" s="1"/>
  <c r="H10" i="2" s="1"/>
  <c r="D11" i="2"/>
  <c r="F11" i="2"/>
  <c r="G11" i="2"/>
  <c r="H11" i="2"/>
  <c r="D150" i="1" s="1"/>
  <c r="D154" i="1" s="1"/>
  <c r="C13" i="2"/>
  <c r="C14" i="2" s="1"/>
  <c r="H14" i="2"/>
  <c r="G150" i="1" s="1"/>
  <c r="G154" i="1" s="1"/>
  <c r="D15" i="2"/>
  <c r="H15" i="2"/>
  <c r="H150" i="1" s="1"/>
  <c r="H154" i="1" s="1"/>
  <c r="D16" i="2"/>
  <c r="I10" i="1" s="1"/>
  <c r="I9" i="1" s="1"/>
  <c r="G16" i="2"/>
  <c r="L16" i="2"/>
  <c r="D17" i="2"/>
  <c r="J10" i="1" s="1"/>
  <c r="J9" i="1" s="1"/>
  <c r="F17" i="2"/>
  <c r="G17" i="2"/>
  <c r="L17" i="2"/>
  <c r="D18" i="2"/>
  <c r="K10" i="1" s="1"/>
  <c r="K9" i="1" s="1"/>
  <c r="F18" i="2"/>
  <c r="H18" i="2"/>
  <c r="L18" i="2" s="1"/>
  <c r="D19" i="2"/>
  <c r="L10" i="1" s="1"/>
  <c r="L19" i="2"/>
  <c r="C20" i="2"/>
  <c r="D20" i="2"/>
  <c r="D21" i="2"/>
  <c r="C22" i="2"/>
  <c r="D22" i="2"/>
  <c r="O10" i="1" s="1"/>
  <c r="O9" i="1" s="1"/>
  <c r="L22" i="2"/>
  <c r="C23" i="2"/>
  <c r="D23" i="2"/>
  <c r="P10" i="1" s="1"/>
  <c r="P9" i="1" s="1"/>
  <c r="G23" i="2"/>
  <c r="L23" i="2"/>
  <c r="C24" i="2"/>
  <c r="D24" i="2"/>
  <c r="Q10" i="1" s="1"/>
  <c r="Q9" i="1" s="1"/>
  <c r="L24" i="2"/>
  <c r="C25" i="2"/>
  <c r="H26" i="2"/>
  <c r="C27" i="2"/>
  <c r="D27" i="2"/>
  <c r="G27" i="2"/>
  <c r="H27" i="2" s="1"/>
  <c r="T150" i="1" s="1"/>
  <c r="C28" i="2"/>
  <c r="D28" i="2"/>
  <c r="U10" i="1" s="1"/>
  <c r="U9" i="1" s="1"/>
  <c r="F28" i="2"/>
  <c r="G28" i="2" s="1"/>
  <c r="H28" i="2" s="1"/>
  <c r="D29" i="2"/>
  <c r="D30" i="2"/>
  <c r="W10" i="1" s="1"/>
  <c r="W9" i="1" s="1"/>
  <c r="F30" i="2"/>
  <c r="G30" i="2"/>
  <c r="H30" i="2"/>
  <c r="D31" i="2"/>
  <c r="X10" i="1" s="1"/>
  <c r="X9" i="1" s="1"/>
  <c r="D32" i="2"/>
  <c r="F32" i="2"/>
  <c r="G32" i="2"/>
  <c r="H32" i="2" s="1"/>
  <c r="Y150" i="1" s="1"/>
  <c r="Y154" i="1" s="1"/>
  <c r="D33" i="2"/>
  <c r="D34" i="2"/>
  <c r="F34" i="2" s="1"/>
  <c r="G34" i="2" s="1"/>
  <c r="H34" i="2" s="1"/>
  <c r="AA150" i="1" s="1"/>
  <c r="AA154" i="1" s="1"/>
  <c r="D35" i="2"/>
  <c r="AB10" i="1" s="1"/>
  <c r="AB9" i="1" s="1"/>
  <c r="F35" i="2"/>
  <c r="G35" i="2"/>
  <c r="H35" i="2"/>
  <c r="AB150" i="1" s="1"/>
  <c r="AB154" i="1" s="1"/>
  <c r="L35" i="2"/>
  <c r="D36" i="2"/>
  <c r="D37" i="2"/>
  <c r="AD10" i="1" s="1"/>
  <c r="AD9" i="1" s="1"/>
  <c r="F37" i="2"/>
  <c r="G37" i="2"/>
  <c r="H37" i="2"/>
  <c r="L37" i="2"/>
  <c r="D38" i="2"/>
  <c r="AE10" i="1" s="1"/>
  <c r="AE9" i="1" s="1"/>
  <c r="F38" i="2"/>
  <c r="G38" i="2" s="1"/>
  <c r="H38" i="2" s="1"/>
  <c r="AE150" i="1" s="1"/>
  <c r="L38" i="2"/>
  <c r="D39" i="2"/>
  <c r="F39" i="2" s="1"/>
  <c r="G39" i="2" s="1"/>
  <c r="H39" i="2" s="1"/>
  <c r="AF150" i="1" s="1"/>
  <c r="D40" i="2"/>
  <c r="AG10" i="1" s="1"/>
  <c r="AG9" i="1" s="1"/>
  <c r="H40" i="2"/>
  <c r="AG150" i="1" s="1"/>
  <c r="AG154" i="1" s="1"/>
  <c r="L40" i="2"/>
  <c r="J42" i="2"/>
  <c r="N8" i="10"/>
  <c r="K9" i="10"/>
  <c r="N9" i="10"/>
  <c r="K10" i="10"/>
  <c r="N10" i="10"/>
  <c r="K11" i="10"/>
  <c r="N11" i="10"/>
  <c r="K12" i="10"/>
  <c r="N12" i="10" s="1"/>
  <c r="K13" i="10"/>
  <c r="N13" i="10" s="1"/>
  <c r="K14" i="10"/>
  <c r="N14" i="10" s="1"/>
  <c r="K15" i="10"/>
  <c r="N15" i="10"/>
  <c r="K16" i="10"/>
  <c r="N16" i="10" s="1"/>
  <c r="K17" i="10"/>
  <c r="N17" i="10"/>
  <c r="K18" i="10"/>
  <c r="N18" i="10"/>
  <c r="K19" i="10"/>
  <c r="N19" i="10"/>
  <c r="K20" i="10"/>
  <c r="N20" i="10" s="1"/>
  <c r="K21" i="10"/>
  <c r="N21" i="10"/>
  <c r="K22" i="10"/>
  <c r="N22" i="10" s="1"/>
  <c r="K23" i="10"/>
  <c r="N23" i="10" s="1"/>
  <c r="K24" i="10"/>
  <c r="N24" i="10" s="1"/>
  <c r="K25" i="10"/>
  <c r="N25" i="10"/>
  <c r="K26" i="10"/>
  <c r="N26" i="10"/>
  <c r="K27" i="10"/>
  <c r="N27" i="10"/>
  <c r="K28" i="10"/>
  <c r="N28" i="10" s="1"/>
  <c r="K29" i="10"/>
  <c r="N29" i="10"/>
  <c r="K30" i="10"/>
  <c r="N30" i="10"/>
  <c r="K31" i="10"/>
  <c r="N31" i="10" s="1"/>
  <c r="K32" i="10"/>
  <c r="N32" i="10" s="1"/>
  <c r="K33" i="10"/>
  <c r="N33" i="10"/>
  <c r="K34" i="10"/>
  <c r="N34" i="10"/>
  <c r="K35" i="10"/>
  <c r="N35" i="10"/>
  <c r="K36" i="10"/>
  <c r="N36" i="10" s="1"/>
  <c r="K37" i="10"/>
  <c r="N37" i="10" s="1"/>
  <c r="K38" i="10"/>
  <c r="N38" i="10"/>
  <c r="K39" i="10"/>
  <c r="N39" i="10"/>
  <c r="K40" i="10"/>
  <c r="N40" i="10" s="1"/>
  <c r="L42" i="10"/>
  <c r="K46" i="10"/>
  <c r="N46" i="10"/>
  <c r="B3" i="9"/>
  <c r="B10" i="9"/>
  <c r="B11" i="9"/>
  <c r="E12" i="9"/>
  <c r="B18" i="9"/>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s="1"/>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B20" i="3"/>
  <c r="C20" i="3"/>
  <c r="D20" i="3"/>
  <c r="E20" i="3"/>
  <c r="F20" i="3"/>
  <c r="G20" i="3"/>
  <c r="H20" i="3"/>
  <c r="I20" i="3"/>
  <c r="J20" i="3"/>
  <c r="K20" i="3"/>
  <c r="L20" i="3"/>
  <c r="M20" i="3"/>
  <c r="N20" i="3"/>
  <c r="O20" i="3"/>
  <c r="P20" i="3"/>
  <c r="Q20" i="3"/>
  <c r="R20" i="3"/>
  <c r="S20" i="3"/>
  <c r="T20" i="3"/>
  <c r="U20" i="3"/>
  <c r="V20" i="3"/>
  <c r="W20" i="3"/>
  <c r="X20" i="3"/>
  <c r="Y20" i="3"/>
  <c r="Z20" i="3"/>
  <c r="AA20" i="3"/>
  <c r="AB20" i="3"/>
  <c r="AF20" i="3"/>
  <c r="AF24" i="3"/>
  <c r="K48" i="3"/>
  <c r="L48" i="3"/>
  <c r="K53" i="3"/>
  <c r="L53" i="3"/>
  <c r="K59" i="3"/>
  <c r="K67" i="3" s="1"/>
  <c r="L59" i="3"/>
  <c r="M59" i="3"/>
  <c r="J65" i="3"/>
  <c r="B67" i="3"/>
  <c r="C67" i="3"/>
  <c r="D67" i="3"/>
  <c r="E67" i="3"/>
  <c r="F67" i="3"/>
  <c r="G67" i="3"/>
  <c r="H67" i="3"/>
  <c r="I67" i="3"/>
  <c r="J67" i="3"/>
  <c r="L67" i="3"/>
  <c r="M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AC206" i="3"/>
  <c r="AD206" i="3"/>
  <c r="AE154" i="1" l="1"/>
  <c r="AD12" i="3"/>
  <c r="AD20" i="3" s="1"/>
  <c r="AG62" i="1"/>
  <c r="AG147" i="1" s="1"/>
  <c r="AG156" i="1" s="1"/>
  <c r="AE12" i="3"/>
  <c r="AE20" i="3" s="1"/>
  <c r="AF154" i="1"/>
  <c r="L28" i="2"/>
  <c r="U150" i="1"/>
  <c r="U154" i="1" s="1"/>
  <c r="K42" i="10"/>
  <c r="N44" i="10" s="1"/>
  <c r="I104" i="1"/>
  <c r="I62" i="1" s="1"/>
  <c r="I147" i="1" s="1"/>
  <c r="I278" i="1"/>
  <c r="I202" i="1" s="1"/>
  <c r="T95" i="1"/>
  <c r="T62" i="1" s="1"/>
  <c r="T147" i="1" s="1"/>
  <c r="T278" i="1"/>
  <c r="T202" i="1" s="1"/>
  <c r="L95" i="1"/>
  <c r="E278" i="1"/>
  <c r="E202" i="1" s="1"/>
  <c r="L27" i="2"/>
  <c r="T10" i="1"/>
  <c r="T9" i="1" s="1"/>
  <c r="V10" i="1"/>
  <c r="V9" i="1" s="1"/>
  <c r="F29" i="2"/>
  <c r="G29" i="2" s="1"/>
  <c r="H29" i="2" s="1"/>
  <c r="V150" i="1" s="1"/>
  <c r="V154" i="1" s="1"/>
  <c r="L29" i="2"/>
  <c r="J62" i="1"/>
  <c r="J147" i="1" s="1"/>
  <c r="Y10" i="1"/>
  <c r="Y9" i="1" s="1"/>
  <c r="L32" i="2"/>
  <c r="M104" i="1"/>
  <c r="H179" i="1"/>
  <c r="AO189" i="1"/>
  <c r="D10" i="1"/>
  <c r="D12" i="2"/>
  <c r="X62" i="1"/>
  <c r="X147" i="1" s="1"/>
  <c r="O278" i="1"/>
  <c r="O202" i="1" s="1"/>
  <c r="B31" i="9"/>
  <c r="B13" i="9"/>
  <c r="B21" i="9" s="1"/>
  <c r="AC10" i="1"/>
  <c r="AC9" i="1" s="1"/>
  <c r="F36" i="2"/>
  <c r="G36" i="2" s="1"/>
  <c r="H36" i="2" s="1"/>
  <c r="AC150" i="1" s="1"/>
  <c r="AC154" i="1" s="1"/>
  <c r="L36" i="2"/>
  <c r="W150" i="1"/>
  <c r="W154" i="1" s="1"/>
  <c r="L30" i="2"/>
  <c r="U315" i="1"/>
  <c r="U95" i="1" s="1"/>
  <c r="U62" i="1" s="1"/>
  <c r="U147" i="1" s="1"/>
  <c r="M67" i="1"/>
  <c r="M62" i="1" s="1"/>
  <c r="M147" i="1" s="1"/>
  <c r="M278" i="1"/>
  <c r="M202" i="1" s="1"/>
  <c r="D25" i="2"/>
  <c r="C26" i="2"/>
  <c r="D26" i="2" s="1"/>
  <c r="AC62" i="1"/>
  <c r="D95" i="1"/>
  <c r="D62" i="1" s="1"/>
  <c r="D147" i="1" s="1"/>
  <c r="L67" i="1"/>
  <c r="L278" i="1"/>
  <c r="L202" i="1" s="1"/>
  <c r="AF62" i="1"/>
  <c r="AF147" i="1" s="1"/>
  <c r="D278" i="1"/>
  <c r="D202" i="1" s="1"/>
  <c r="AC12" i="3"/>
  <c r="AC20" i="3" s="1"/>
  <c r="AH20" i="3" s="1"/>
  <c r="B33" i="3" s="1"/>
  <c r="B36" i="3" s="1"/>
  <c r="AD154" i="1"/>
  <c r="AE62" i="1"/>
  <c r="AE147" i="1" s="1"/>
  <c r="N10" i="1"/>
  <c r="N9" i="1" s="1"/>
  <c r="L21" i="2"/>
  <c r="H10" i="1"/>
  <c r="H9" i="1" s="1"/>
  <c r="L15" i="2"/>
  <c r="AB62" i="1"/>
  <c r="AB147" i="1" s="1"/>
  <c r="L20" i="2"/>
  <c r="M10" i="1"/>
  <c r="M9" i="1" s="1"/>
  <c r="Q278" i="1"/>
  <c r="Q202" i="1" s="1"/>
  <c r="E104" i="1"/>
  <c r="E62" i="1" s="1"/>
  <c r="E7" i="9"/>
  <c r="E13" i="9" s="1"/>
  <c r="E22" i="9" s="1"/>
  <c r="AF10" i="1"/>
  <c r="AF9" i="1" s="1"/>
  <c r="L39" i="2"/>
  <c r="L34" i="2"/>
  <c r="W62" i="1"/>
  <c r="W147" i="1" s="1"/>
  <c r="N278" i="1"/>
  <c r="N202" i="1" s="1"/>
  <c r="S104" i="1"/>
  <c r="K104" i="1"/>
  <c r="C104" i="1"/>
  <c r="P278" i="1"/>
  <c r="P202" i="1" s="1"/>
  <c r="P68" i="1"/>
  <c r="P62" i="1" s="1"/>
  <c r="P147" i="1" s="1"/>
  <c r="AA10" i="1"/>
  <c r="AA9" i="1" s="1"/>
  <c r="K95" i="1"/>
  <c r="K62" i="1" s="1"/>
  <c r="K147" i="1" s="1"/>
  <c r="J67" i="1"/>
  <c r="J278" i="1"/>
  <c r="J202" i="1" s="1"/>
  <c r="Z10" i="1"/>
  <c r="Z9" i="1" s="1"/>
  <c r="F33" i="2"/>
  <c r="G33" i="2" s="1"/>
  <c r="H33" i="2" s="1"/>
  <c r="F31" i="2"/>
  <c r="G31" i="2" s="1"/>
  <c r="H31" i="2" s="1"/>
  <c r="F24" i="2"/>
  <c r="G24" i="2" s="1"/>
  <c r="AI307" i="1"/>
  <c r="AA62" i="1"/>
  <c r="AA147" i="1" s="1"/>
  <c r="Q95" i="1"/>
  <c r="Q62" i="1" s="1"/>
  <c r="Q147" i="1" s="1"/>
  <c r="D21" i="1"/>
  <c r="S95" i="1"/>
  <c r="S62" i="1" s="1"/>
  <c r="C95" i="1"/>
  <c r="C62" i="1" s="1"/>
  <c r="C147" i="1" s="1"/>
  <c r="AI144" i="1"/>
  <c r="Z62" i="1"/>
  <c r="U278" i="1"/>
  <c r="U202" i="1" s="1"/>
  <c r="K278" i="1"/>
  <c r="K202" i="1" s="1"/>
  <c r="H278" i="1"/>
  <c r="H202" i="1" s="1"/>
  <c r="R68" i="1"/>
  <c r="R62" i="1" s="1"/>
  <c r="R278" i="1"/>
  <c r="R202" i="1" s="1"/>
  <c r="Y62" i="1"/>
  <c r="Y147" i="1" s="1"/>
  <c r="O95" i="1"/>
  <c r="O62" i="1" s="1"/>
  <c r="O147" i="1" s="1"/>
  <c r="U16" i="1"/>
  <c r="AD62" i="1"/>
  <c r="AD147" i="1" s="1"/>
  <c r="V62" i="1"/>
  <c r="V147" i="1" s="1"/>
  <c r="F104" i="1"/>
  <c r="F62" i="1" s="1"/>
  <c r="C21" i="1"/>
  <c r="H62" i="1"/>
  <c r="T104" i="1"/>
  <c r="L104" i="1"/>
  <c r="D104" i="1"/>
  <c r="N62" i="1"/>
  <c r="N147" i="1" s="1"/>
  <c r="G62" i="1"/>
  <c r="K156" i="1" l="1"/>
  <c r="J10" i="3"/>
  <c r="J24" i="3" s="1"/>
  <c r="J204" i="3"/>
  <c r="AC10" i="3"/>
  <c r="AC24" i="3" s="1"/>
  <c r="AD156" i="1"/>
  <c r="AC204" i="3"/>
  <c r="O204" i="3"/>
  <c r="P156" i="1"/>
  <c r="O10" i="3"/>
  <c r="O24" i="3" s="1"/>
  <c r="O156" i="1"/>
  <c r="N10" i="3"/>
  <c r="N24" i="3" s="1"/>
  <c r="N204" i="3"/>
  <c r="U156" i="1"/>
  <c r="T10" i="3"/>
  <c r="T24" i="3" s="1"/>
  <c r="T204" i="3"/>
  <c r="D156" i="1"/>
  <c r="C204" i="3"/>
  <c r="C10" i="3"/>
  <c r="C24" i="3" s="1"/>
  <c r="S10" i="3"/>
  <c r="S24" i="3" s="1"/>
  <c r="T156" i="1"/>
  <c r="S204" i="3"/>
  <c r="R147" i="1"/>
  <c r="M156" i="1"/>
  <c r="L10" i="3"/>
  <c r="L24" i="3" s="1"/>
  <c r="L204" i="3"/>
  <c r="C156" i="1"/>
  <c r="B10" i="3"/>
  <c r="B204" i="3"/>
  <c r="P10" i="3"/>
  <c r="P24" i="3" s="1"/>
  <c r="P204" i="3"/>
  <c r="Q156" i="1"/>
  <c r="H10" i="3"/>
  <c r="H24" i="3" s="1"/>
  <c r="H204" i="3"/>
  <c r="I156" i="1"/>
  <c r="N156" i="1"/>
  <c r="M10" i="3"/>
  <c r="M24" i="3" s="1"/>
  <c r="M204" i="3"/>
  <c r="W156" i="1"/>
  <c r="V10" i="3"/>
  <c r="V24" i="3" s="1"/>
  <c r="V204" i="3"/>
  <c r="S10" i="1"/>
  <c r="S9" i="1" s="1"/>
  <c r="L26" i="2"/>
  <c r="I10" i="3"/>
  <c r="I24" i="3" s="1"/>
  <c r="I204" i="3"/>
  <c r="J156" i="1"/>
  <c r="R10" i="1"/>
  <c r="R9" i="1" s="1"/>
  <c r="L25" i="2"/>
  <c r="N25" i="2" s="1"/>
  <c r="F25" i="2"/>
  <c r="E10" i="1"/>
  <c r="E9" i="1" s="1"/>
  <c r="F12" i="2"/>
  <c r="G12" i="2" s="1"/>
  <c r="H12" i="2" s="1"/>
  <c r="E150" i="1" s="1"/>
  <c r="E154" i="1" s="1"/>
  <c r="AI154" i="1" s="1"/>
  <c r="AI169" i="1" s="1"/>
  <c r="D13" i="2"/>
  <c r="AF156" i="1"/>
  <c r="AE10" i="3"/>
  <c r="AE24" i="3" s="1"/>
  <c r="D9" i="1"/>
  <c r="X150" i="1"/>
  <c r="X154" i="1" s="1"/>
  <c r="X156" i="1" s="1"/>
  <c r="L31" i="2"/>
  <c r="Z147" i="1"/>
  <c r="AD10" i="3"/>
  <c r="AD24" i="3" s="1"/>
  <c r="AD204" i="3"/>
  <c r="AE156" i="1"/>
  <c r="AA156" i="1"/>
  <c r="Z10" i="3"/>
  <c r="Z24" i="3" s="1"/>
  <c r="Z204" i="3"/>
  <c r="W204" i="3"/>
  <c r="W10" i="3"/>
  <c r="W24" i="3" s="1"/>
  <c r="V156" i="1"/>
  <c r="U10" i="3"/>
  <c r="U24" i="3" s="1"/>
  <c r="U204" i="3"/>
  <c r="AA10" i="3"/>
  <c r="AA24" i="3" s="1"/>
  <c r="AB156" i="1"/>
  <c r="AA204" i="3"/>
  <c r="B28" i="9"/>
  <c r="B29" i="9"/>
  <c r="Z150" i="1"/>
  <c r="Z154" i="1" s="1"/>
  <c r="L33" i="2"/>
  <c r="L62" i="1"/>
  <c r="L147" i="1" s="1"/>
  <c r="I179" i="1"/>
  <c r="AP189" i="1"/>
  <c r="H147" i="1"/>
  <c r="Y156" i="1"/>
  <c r="X204" i="3"/>
  <c r="X10" i="3"/>
  <c r="X24" i="3" s="1"/>
  <c r="AC147" i="1"/>
  <c r="S147" i="1" l="1"/>
  <c r="E147" i="1"/>
  <c r="Q10" i="3"/>
  <c r="Q24" i="3" s="1"/>
  <c r="R156" i="1"/>
  <c r="Q204" i="3"/>
  <c r="B24" i="3"/>
  <c r="Y10" i="3"/>
  <c r="Y24" i="3" s="1"/>
  <c r="Z156" i="1"/>
  <c r="Y204" i="3"/>
  <c r="L12" i="2"/>
  <c r="F10" i="1"/>
  <c r="L13" i="2"/>
  <c r="D14" i="2"/>
  <c r="F13" i="2"/>
  <c r="G13" i="2" s="1"/>
  <c r="K10" i="3"/>
  <c r="K24" i="3" s="1"/>
  <c r="L156" i="1"/>
  <c r="K204" i="3"/>
  <c r="AC156" i="1"/>
  <c r="AB10" i="3"/>
  <c r="AB24" i="3" s="1"/>
  <c r="AB204" i="3"/>
  <c r="G10" i="3"/>
  <c r="G24" i="3" s="1"/>
  <c r="G204" i="3"/>
  <c r="H156" i="1"/>
  <c r="J179" i="1"/>
  <c r="AQ189" i="1"/>
  <c r="D158" i="1"/>
  <c r="F9" i="1" l="1"/>
  <c r="F147" i="1"/>
  <c r="AI168" i="1"/>
  <c r="AI170" i="1" s="1"/>
  <c r="K179" i="1"/>
  <c r="AR189" i="1"/>
  <c r="E156" i="1"/>
  <c r="D204" i="3"/>
  <c r="D10" i="3"/>
  <c r="S156" i="1"/>
  <c r="R10" i="3"/>
  <c r="R24" i="3" s="1"/>
  <c r="R204" i="3"/>
  <c r="G10" i="1"/>
  <c r="F14" i="2"/>
  <c r="L14" i="2"/>
  <c r="D42" i="2"/>
  <c r="F45" i="2" s="1"/>
  <c r="L179" i="1" l="1"/>
  <c r="AS189" i="1"/>
  <c r="D24" i="3"/>
  <c r="F156" i="1"/>
  <c r="F158" i="1" s="1"/>
  <c r="E204" i="3"/>
  <c r="E10" i="3"/>
  <c r="E24" i="3" s="1"/>
  <c r="E158" i="1"/>
  <c r="G9" i="1"/>
  <c r="G147" i="1"/>
  <c r="G156" i="1" l="1"/>
  <c r="G158" i="1" s="1"/>
  <c r="H158" i="1" s="1"/>
  <c r="I158" i="1" s="1"/>
  <c r="J158" i="1" s="1"/>
  <c r="K158" i="1" s="1"/>
  <c r="L158" i="1" s="1"/>
  <c r="M158" i="1" s="1"/>
  <c r="N158" i="1" s="1"/>
  <c r="O158" i="1" s="1"/>
  <c r="P158" i="1" s="1"/>
  <c r="Q158" i="1" s="1"/>
  <c r="R158" i="1" s="1"/>
  <c r="S158" i="1" s="1"/>
  <c r="T158" i="1" s="1"/>
  <c r="U158" i="1" s="1"/>
  <c r="V158" i="1" s="1"/>
  <c r="W158" i="1" s="1"/>
  <c r="X158" i="1" s="1"/>
  <c r="Y158" i="1" s="1"/>
  <c r="Z158" i="1" s="1"/>
  <c r="AA158" i="1" s="1"/>
  <c r="AB158" i="1" s="1"/>
  <c r="AC158" i="1" s="1"/>
  <c r="AD158" i="1" s="1"/>
  <c r="AE158" i="1" s="1"/>
  <c r="AF158" i="1" s="1"/>
  <c r="AG158" i="1" s="1"/>
  <c r="F10" i="3"/>
  <c r="F204" i="3"/>
  <c r="AH204" i="3" s="1"/>
  <c r="AI147" i="1"/>
  <c r="C165" i="1" s="1"/>
  <c r="C168" i="1" s="1"/>
  <c r="C169" i="1" s="1"/>
  <c r="AH158" i="1"/>
  <c r="C166" i="1" s="1"/>
  <c r="AT189" i="1"/>
  <c r="M179" i="1"/>
  <c r="N179" i="1" l="1"/>
  <c r="AU189" i="1"/>
  <c r="F24" i="3"/>
  <c r="AH24" i="3" s="1"/>
  <c r="AH10" i="3"/>
  <c r="B37" i="3"/>
  <c r="AV189" i="1" l="1"/>
  <c r="O179" i="1"/>
  <c r="P179" i="1" l="1"/>
  <c r="AW189" i="1"/>
  <c r="AX189" i="1" l="1"/>
  <c r="Q179" i="1"/>
  <c r="AY189" i="1" l="1"/>
  <c r="R179" i="1"/>
  <c r="S179" i="1" l="1"/>
  <c r="AZ189" i="1"/>
  <c r="T179" i="1" l="1"/>
  <c r="BA189" i="1"/>
  <c r="BB189" i="1" l="1"/>
  <c r="U179" i="1"/>
  <c r="V179" i="1" l="1"/>
  <c r="BC189" i="1"/>
  <c r="BD189" i="1" l="1"/>
  <c r="W179" i="1"/>
  <c r="X179" i="1" l="1"/>
  <c r="BE189" i="1"/>
  <c r="Y179" i="1" l="1"/>
  <c r="BF189" i="1"/>
  <c r="BG189" i="1" l="1"/>
  <c r="Z179" i="1"/>
  <c r="AA179" i="1" l="1"/>
  <c r="BH189" i="1"/>
  <c r="BI189" i="1" l="1"/>
  <c r="AB179" i="1"/>
  <c r="BJ189" i="1" l="1"/>
  <c r="AC179" i="1"/>
  <c r="AD179" i="1" l="1"/>
  <c r="BK189" i="1"/>
  <c r="BL189" i="1" l="1"/>
  <c r="AE179" i="1"/>
  <c r="AF179" i="1" l="1"/>
  <c r="BM189" i="1"/>
  <c r="AG179" i="1" l="1"/>
  <c r="BO189" i="1" s="1"/>
  <c r="BN189" i="1"/>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<sst xmlns="http://schemas.openxmlformats.org/spreadsheetml/2006/main" count="604" uniqueCount="266">
  <si>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</si>
  <si>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</si>
  <si>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</si>
  <si>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</si>
  <si>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</si>
  <si>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</si>
  <si>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</si>
  <si>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</si>
  <si>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</si>
  <si>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</si>
  <si>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</si>
  <si>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</si>
  <si>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</si>
  <si>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</si>
  <si>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</si>
  <si>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</si>
  <si>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</si>
  <si>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</si>
  <si>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</si>
  <si>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</si>
  <si>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</si>
  <si>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</si>
  <si>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</si>
  <si>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</si>
  <si>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</si>
  <si>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</si>
  <si>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</si>
  <si>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</si>
  <si>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</si>
  <si>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</si>
  <si>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</si>
  <si>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</si>
  <si>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</si>
  <si>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</si>
  <si>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</si>
  <si>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</si>
  <si>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</si>
  <si>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</si>
  <si>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</si>
  <si>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</si>
  <si>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</si>
  <si>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</si>
  <si>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</si>
  <si>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</si>
  <si>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</si>
  <si>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</si>
  <si>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</si>
  <si>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</si>
  <si>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</si>
  <si>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</si>
  <si>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</si>
  <si>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</si>
  <si>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</si>
  <si>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</si>
  <si>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</si>
  <si>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</si>
  <si>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</si>
  <si>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</si>
  <si>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</si>
  <si>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</si>
  <si>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</si>
  <si>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</si>
  <si>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</si>
  <si>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</si>
  <si>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</si>
  <si>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</si>
  <si>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</si>
  <si>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</si>
  <si>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</si>
  <si>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</si>
  <si>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</si>
  <si>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</si>
  <si>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</si>
  <si>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</si>
  <si>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</si>
  <si>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</si>
  <si>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</si>
  <si>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</si>
  <si>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</si>
  <si>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</si>
  <si>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</si>
  <si>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</si>
  <si>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</si>
  <si>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</si>
  <si>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</si>
  <si>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</si>
  <si>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</si>
  <si>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</si>
  <si>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</si>
  <si>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</si>
  <si>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</si>
  <si>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</si>
  <si>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</si>
  <si>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</si>
  <si>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</si>
  <si>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</si>
  <si>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</si>
  <si>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</si>
  <si>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</si>
  <si>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</si>
  <si>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</si>
  <si>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</si>
  <si>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</si>
  <si>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</si>
  <si>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</si>
  <si>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</si>
  <si>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</si>
  <si>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</si>
  <si>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</si>
  <si>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</si>
  <si>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</si>
  <si>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</si>
  <si>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</si>
  <si>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</si>
  <si>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</si>
  <si>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</si>
  <si>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</si>
  <si>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</si>
  <si>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</si>
  <si>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</si>
  <si>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</si>
  <si>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</si>
  <si>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</si>
  <si>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</si>
  <si>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</si>
  <si>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</si>
  <si>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</si>
  <si>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</si>
  <si>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</si>
  <si>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</si>
  <si>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</si>
  <si>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</si>
  <si>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</si>
  <si>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</si>
  <si>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</si>
  <si>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</si>
  <si>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</si>
  <si>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</si>
  <si>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</si>
  <si>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</si>
  <si>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</si>
  <si>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</si>
  <si>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</si>
  <si>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</si>
  <si>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</si>
  <si>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</si>
  <si>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</si>
  <si>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</si>
  <si>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</si>
  <si>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</si>
  <si>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</si>
  <si>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</si>
  <si>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</si>
  <si>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</si>
  <si>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</si>
  <si>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</si>
  <si>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</si>
  <si>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</si>
  <si>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</si>
  <si>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</si>
  <si>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</si>
  <si>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</si>
  <si>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</si>
  <si>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</si>
  <si>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</si>
  <si>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</si>
  <si>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</si>
  <si>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</si>
  <si>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</si>
  <si>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</si>
  <si>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</si>
  <si>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</si>
  <si>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</si>
  <si>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</si>
  <si>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</si>
  <si>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</si>
  <si>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</si>
  <si>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</si>
  <si>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</si>
  <si>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</si>
  <si>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</si>
  <si>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EOG</t>
  </si>
  <si>
    <t>Avg</t>
  </si>
  <si>
    <t>Change</t>
  </si>
  <si>
    <t xml:space="preserve">Expected </t>
  </si>
  <si>
    <t>Inj/(WD)</t>
  </si>
  <si>
    <t>HSC East New</t>
  </si>
  <si>
    <t>HSC East Roll-off</t>
  </si>
  <si>
    <t>July 2000</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</si>
  <si>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</si>
  <si>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</si>
  <si>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</si>
  <si>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</si>
  <si>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</si>
  <si>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</si>
  <si>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</si>
  <si>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</si>
  <si>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</si>
  <si>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</si>
  <si>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</si>
  <si>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</si>
  <si>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</si>
  <si>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</si>
  <si>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</si>
  <si>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</si>
  <si>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</si>
  <si>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</si>
  <si>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</si>
  <si>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</si>
  <si>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</si>
  <si>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</si>
  <si>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</si>
  <si>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</si>
  <si>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</si>
  <si>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</si>
  <si>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</si>
  <si>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</si>
  <si>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</si>
  <si>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</si>
  <si>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</si>
  <si>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</si>
  <si>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</si>
  <si>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</si>
  <si>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</si>
  <si>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</si>
  <si>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</si>
  <si>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</si>
  <si>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</si>
  <si>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</si>
  <si>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</si>
  <si>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</si>
  <si>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</si>
  <si>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</si>
  <si>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</si>
  <si>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</si>
  <si>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</si>
  <si>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</si>
  <si>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Total</t>
  </si>
  <si>
    <t>McBee</t>
  </si>
  <si>
    <t>Cobra Oper</t>
  </si>
  <si>
    <t>Eagle Gas</t>
  </si>
  <si>
    <t>Goldston</t>
  </si>
  <si>
    <t>Louis Dreyfus</t>
  </si>
  <si>
    <t>Suemaur</t>
  </si>
  <si>
    <t>Dominion Ex</t>
  </si>
  <si>
    <t>El Paso Prod</t>
  </si>
  <si>
    <t>Upstream</t>
  </si>
  <si>
    <t>January 2001</t>
  </si>
  <si>
    <t>Aspect Res.</t>
  </si>
  <si>
    <t>Cabot O &amp; G</t>
  </si>
  <si>
    <t>CICO O &amp; G</t>
  </si>
  <si>
    <t>Cliffwood O &amp; G</t>
  </si>
  <si>
    <t>Coastal O &amp; G</t>
  </si>
  <si>
    <t>Comstock O &amp; G</t>
  </si>
  <si>
    <t>EEX E &amp; P</t>
  </si>
  <si>
    <t>KCS Resources</t>
  </si>
  <si>
    <t>Kerr-McGee</t>
  </si>
  <si>
    <t>Marquee Corp</t>
  </si>
  <si>
    <t>Maynard Oil</t>
  </si>
  <si>
    <t>North Central Oil</t>
  </si>
  <si>
    <t>O'Conner &amp; Hew</t>
  </si>
  <si>
    <t>Texaco Expl</t>
  </si>
  <si>
    <t>As of 01/06/01</t>
  </si>
  <si>
    <t>Conoco Inc.</t>
  </si>
  <si>
    <t>Fairways Offshore</t>
  </si>
  <si>
    <t>Changes effective 01/08/01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</si>
</sst>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5" formatCode="_(* #,##0_);_(* \(#,##0\);_(* &quot;-&quot;??_);_(@_)"/>
    <numFmt numFmtId="166" formatCode="mmmm\ d\,\ yyyy"/>
    <numFmt numFmtId="167" formatCode="m/d"/>
    <numFmt numFmtId="168" formatCode="_(* #,##0.000_);_(* \(#,##0.000\);_(* &quot;-&quot;??_);_(@_)"/>
  </numFmts>
  <fonts count="27"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5">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5" fillId="0" borderId="0" xfId="0" quotePrefix="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2.75" x14ac:dyDescent="0.2"/>
  <cols>
    <col min="2" max="2" width="1.5703125" customWidth="1"/>
    <col min="3" max="3" width="10.28515625" bestFit="1" customWidth="1"/>
    <col min="4" max="4" width="10.85546875" bestFit="1" customWidth="1"/>
    <col min="5" max="5" width="2.7109375" customWidth="1"/>
    <col min="6" max="6" width="10.85546875" bestFit="1" customWidth="1"/>
    <col min="7" max="7" width="10.28515625" bestFit="1" customWidth="1"/>
    <col min="8" max="8" width="10.85546875" bestFit="1" customWidth="1"/>
    <col min="9" max="9" width="2.7109375" customWidth="1"/>
    <col min="10" max="10" width="11.42578125" bestFit="1" customWidth="1"/>
    <col min="14" max="14" width="9.140625" style="2"/>
  </cols>
  <sheetData>
    <row r="1" spans="1:14" x14ac:dyDescent="0.2">
      <c r="A1" s="2" t="s">
        <v>16</v>
      </c>
    </row>
    <row r="2" spans="1:14" x14ac:dyDescent="0.2">
      <c r="A2" s="2"/>
    </row>
    <row r="3" spans="1:14" x14ac:dyDescent="0.2">
      <c r="A3" s="2" t="s">
        <v>17</v>
      </c>
    </row>
    <row r="4" spans="1:14" x14ac:dyDescent="0.2">
      <c r="A4" s="2"/>
    </row>
    <row r="5" spans="1:14" x14ac:dyDescent="0.2">
      <c r="A5" s="18" t="str">
        <f>'GC Recon'!A4</f>
        <v>July 2000</v>
      </c>
    </row>
    <row r="6" spans="1:14" x14ac:dyDescent="0.2">
      <c r="F6" t="s">
        <v>109</v>
      </c>
    </row>
    <row r="7" spans="1:14" x14ac:dyDescent="0.2">
      <c r="A7" s="2"/>
      <c r="B7" s="2"/>
      <c r="C7" s="197" t="s">
        <v>2</v>
      </c>
      <c r="D7" s="199"/>
      <c r="E7" s="2"/>
      <c r="F7" s="197" t="s">
        <v>18</v>
      </c>
      <c r="G7" s="198"/>
      <c r="H7" s="199"/>
      <c r="I7" s="2"/>
      <c r="J7" s="29" t="s">
        <v>22</v>
      </c>
      <c r="N7" s="138" t="s">
        <v>184</v>
      </c>
    </row>
    <row r="8" spans="1:14" x14ac:dyDescent="0.2">
      <c r="A8" s="2"/>
      <c r="B8" s="2"/>
      <c r="C8" s="200" t="s">
        <v>26</v>
      </c>
      <c r="D8" s="200"/>
      <c r="E8" s="2"/>
      <c r="F8" s="2"/>
      <c r="G8" s="19" t="s">
        <v>20</v>
      </c>
      <c r="H8" s="19" t="s">
        <v>21</v>
      </c>
      <c r="I8" s="19"/>
      <c r="J8" s="19"/>
      <c r="L8" t="s">
        <v>173</v>
      </c>
      <c r="N8" s="138" t="s">
        <v>185</v>
      </c>
    </row>
    <row r="9" spans="1:14" x14ac:dyDescent="0.2">
      <c r="A9" s="20" t="s">
        <v>23</v>
      </c>
      <c r="B9" s="20"/>
      <c r="C9" s="21">
        <v>0.4375</v>
      </c>
      <c r="D9" s="21">
        <v>0.70833333333333337</v>
      </c>
      <c r="E9" s="22"/>
      <c r="F9" s="23" t="s">
        <v>24</v>
      </c>
      <c r="G9" s="23" t="s">
        <v>19</v>
      </c>
      <c r="H9" s="23" t="s">
        <v>19</v>
      </c>
      <c r="I9" s="21"/>
      <c r="J9" s="23" t="s">
        <v>25</v>
      </c>
      <c r="N9" s="23"/>
    </row>
    <row r="10" spans="1:14" x14ac:dyDescent="0.2">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
      <c r="A11">
        <v>2</v>
      </c>
      <c r="C11" s="24">
        <f>C10</f>
        <v>-24198</v>
      </c>
      <c r="D11" s="24">
        <f>D10</f>
        <v>14568</v>
      </c>
      <c r="E11" s="26"/>
      <c r="F11" s="24">
        <f t="shared" si="0"/>
        <v>14568</v>
      </c>
      <c r="G11" s="24">
        <f t="shared" si="1"/>
        <v>14568</v>
      </c>
      <c r="H11" s="24">
        <f t="shared" si="1"/>
        <v>14568</v>
      </c>
      <c r="I11" s="26"/>
      <c r="J11" s="24"/>
      <c r="L11" s="17">
        <v>0</v>
      </c>
      <c r="M11" s="17"/>
    </row>
    <row r="12" spans="1:14" x14ac:dyDescent="0.2">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
      <c r="A13">
        <v>4</v>
      </c>
      <c r="C13" s="24">
        <f>C12</f>
        <v>-54198</v>
      </c>
      <c r="D13" s="24">
        <f>D12</f>
        <v>-15432</v>
      </c>
      <c r="E13" s="26"/>
      <c r="F13" s="24">
        <f t="shared" si="0"/>
        <v>-15432</v>
      </c>
      <c r="G13" s="24">
        <f t="shared" si="1"/>
        <v>-15432</v>
      </c>
      <c r="H13" s="24">
        <v>0</v>
      </c>
      <c r="I13" s="26"/>
      <c r="J13" s="24"/>
      <c r="L13" s="17">
        <f t="shared" si="2"/>
        <v>-15432</v>
      </c>
    </row>
    <row r="14" spans="1:14" x14ac:dyDescent="0.2">
      <c r="A14">
        <v>5</v>
      </c>
      <c r="C14" s="24">
        <f>C13-30000</f>
        <v>-84198</v>
      </c>
      <c r="D14" s="24">
        <f>D13-30000</f>
        <v>-45432</v>
      </c>
      <c r="E14" s="26"/>
      <c r="F14" s="24">
        <f t="shared" si="0"/>
        <v>-45432</v>
      </c>
      <c r="G14" s="24">
        <v>0</v>
      </c>
      <c r="H14" s="24">
        <f t="shared" si="1"/>
        <v>0</v>
      </c>
      <c r="I14" s="26"/>
      <c r="J14" s="24"/>
      <c r="L14" s="17">
        <f t="shared" si="2"/>
        <v>-45432</v>
      </c>
    </row>
    <row r="15" spans="1:14" x14ac:dyDescent="0.2">
      <c r="A15">
        <v>6</v>
      </c>
      <c r="C15" s="24">
        <v>-22002</v>
      </c>
      <c r="D15" s="24">
        <f t="shared" ref="D15:D37" si="3">C15</f>
        <v>-22002</v>
      </c>
      <c r="E15" s="26"/>
      <c r="F15" s="24">
        <v>49400</v>
      </c>
      <c r="G15" s="24">
        <v>0</v>
      </c>
      <c r="H15" s="24">
        <f t="shared" si="1"/>
        <v>0</v>
      </c>
      <c r="I15" s="26"/>
      <c r="J15" s="24"/>
      <c r="L15" s="17">
        <f t="shared" si="2"/>
        <v>-22002</v>
      </c>
    </row>
    <row r="16" spans="1:14" x14ac:dyDescent="0.2">
      <c r="A16">
        <v>7</v>
      </c>
      <c r="C16" s="24">
        <v>0</v>
      </c>
      <c r="D16" s="24">
        <f t="shared" si="3"/>
        <v>0</v>
      </c>
      <c r="E16" s="26"/>
      <c r="F16" s="24">
        <v>-27600</v>
      </c>
      <c r="G16" s="24">
        <f t="shared" si="1"/>
        <v>-27600</v>
      </c>
      <c r="H16" s="24">
        <v>0</v>
      </c>
      <c r="I16" s="26"/>
      <c r="J16" s="8"/>
      <c r="L16" s="17">
        <f t="shared" si="2"/>
        <v>0</v>
      </c>
    </row>
    <row r="17" spans="1:14" x14ac:dyDescent="0.2">
      <c r="A17">
        <v>8</v>
      </c>
      <c r="C17" s="24">
        <v>14000</v>
      </c>
      <c r="D17" s="24">
        <f t="shared" si="3"/>
        <v>14000</v>
      </c>
      <c r="E17" s="26"/>
      <c r="F17" s="24">
        <f t="shared" si="0"/>
        <v>14000</v>
      </c>
      <c r="G17" s="24">
        <f t="shared" si="1"/>
        <v>14000</v>
      </c>
      <c r="H17" s="24">
        <v>0</v>
      </c>
      <c r="I17" s="26"/>
      <c r="J17" s="8"/>
      <c r="L17" s="17">
        <f t="shared" si="2"/>
        <v>14000</v>
      </c>
    </row>
    <row r="18" spans="1:14" x14ac:dyDescent="0.2">
      <c r="A18">
        <v>9</v>
      </c>
      <c r="C18" s="24">
        <v>14000</v>
      </c>
      <c r="D18" s="24">
        <f t="shared" si="3"/>
        <v>14000</v>
      </c>
      <c r="E18" s="26"/>
      <c r="F18" s="24">
        <f t="shared" si="0"/>
        <v>14000</v>
      </c>
      <c r="G18" s="24">
        <v>0</v>
      </c>
      <c r="H18" s="24">
        <f t="shared" si="1"/>
        <v>0</v>
      </c>
      <c r="I18" s="26"/>
      <c r="J18" s="8"/>
      <c r="L18" s="17">
        <f t="shared" si="2"/>
        <v>14000</v>
      </c>
    </row>
    <row r="19" spans="1:14" x14ac:dyDescent="0.2">
      <c r="A19">
        <v>10</v>
      </c>
      <c r="C19" s="24">
        <v>-80000</v>
      </c>
      <c r="D19" s="24">
        <f t="shared" si="3"/>
        <v>-80000</v>
      </c>
      <c r="E19" s="26"/>
      <c r="F19" s="24">
        <v>-55730</v>
      </c>
      <c r="G19" s="24">
        <v>-70000</v>
      </c>
      <c r="H19" s="24">
        <v>-82800</v>
      </c>
      <c r="I19" s="26"/>
      <c r="J19" s="8"/>
      <c r="L19" s="17">
        <f t="shared" si="2"/>
        <v>2800</v>
      </c>
    </row>
    <row r="20" spans="1:14" x14ac:dyDescent="0.2">
      <c r="A20">
        <v>11</v>
      </c>
      <c r="C20" s="24">
        <f>-160660-9000+10000</f>
        <v>-159660</v>
      </c>
      <c r="D20" s="24">
        <f>C20+25000-15174</f>
        <v>-149834</v>
      </c>
      <c r="E20" s="26"/>
      <c r="F20" s="24">
        <v>-137388</v>
      </c>
      <c r="G20" s="24">
        <v>-140000</v>
      </c>
      <c r="H20" s="24">
        <v>-143300</v>
      </c>
      <c r="I20" s="26"/>
      <c r="J20" s="27"/>
      <c r="L20" s="17">
        <f t="shared" si="2"/>
        <v>-6534</v>
      </c>
    </row>
    <row r="21" spans="1:14" x14ac:dyDescent="0.2">
      <c r="A21">
        <v>12</v>
      </c>
      <c r="C21" s="24">
        <v>-163329</v>
      </c>
      <c r="D21" s="24">
        <f>-160000-5774</f>
        <v>-165774</v>
      </c>
      <c r="E21" s="26"/>
      <c r="F21" s="24">
        <v>-141763</v>
      </c>
      <c r="G21" s="24">
        <v>-37000</v>
      </c>
      <c r="H21" s="24">
        <v>-61000</v>
      </c>
      <c r="I21" s="26"/>
      <c r="J21" s="24"/>
      <c r="L21" s="17">
        <f t="shared" si="2"/>
        <v>-104774</v>
      </c>
    </row>
    <row r="22" spans="1:14" x14ac:dyDescent="0.2">
      <c r="A22">
        <v>13</v>
      </c>
      <c r="C22" s="24">
        <f>-103584+20000</f>
        <v>-83584</v>
      </c>
      <c r="D22" s="24">
        <f>-85000-21384+20000</f>
        <v>-86384</v>
      </c>
      <c r="E22" s="26"/>
      <c r="F22" s="24">
        <v>-41609</v>
      </c>
      <c r="G22" s="24">
        <v>-43000</v>
      </c>
      <c r="H22" s="24">
        <v>-43500</v>
      </c>
      <c r="I22" s="26"/>
      <c r="J22" s="24"/>
      <c r="L22" s="17">
        <f t="shared" si="2"/>
        <v>-42884</v>
      </c>
    </row>
    <row r="23" spans="1:14" x14ac:dyDescent="0.2">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
      <c r="A26">
        <v>17</v>
      </c>
      <c r="C26" s="24">
        <f>C25-50000</f>
        <v>-86966</v>
      </c>
      <c r="D26" s="24">
        <f t="shared" si="3"/>
        <v>-86966</v>
      </c>
      <c r="E26" s="26"/>
      <c r="F26" s="24">
        <v>-102694</v>
      </c>
      <c r="G26" s="24">
        <v>-48000</v>
      </c>
      <c r="H26" s="24">
        <f t="shared" si="1"/>
        <v>-48000</v>
      </c>
      <c r="I26" s="26"/>
      <c r="J26" s="24"/>
      <c r="L26" s="17">
        <f t="shared" si="2"/>
        <v>-38966</v>
      </c>
    </row>
    <row r="27" spans="1:14" x14ac:dyDescent="0.2">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
      <c r="A29">
        <v>20</v>
      </c>
      <c r="C29" s="24">
        <v>0</v>
      </c>
      <c r="D29" s="24">
        <f t="shared" si="3"/>
        <v>0</v>
      </c>
      <c r="E29" s="26"/>
      <c r="F29" s="24">
        <f t="shared" si="0"/>
        <v>0</v>
      </c>
      <c r="G29" s="24">
        <f t="shared" si="1"/>
        <v>0</v>
      </c>
      <c r="H29" s="24">
        <f t="shared" si="1"/>
        <v>0</v>
      </c>
      <c r="I29" s="26"/>
      <c r="J29" s="24"/>
      <c r="L29" s="17">
        <f t="shared" si="2"/>
        <v>0</v>
      </c>
    </row>
    <row r="30" spans="1:14" x14ac:dyDescent="0.2">
      <c r="A30">
        <v>21</v>
      </c>
      <c r="C30" s="24">
        <v>0</v>
      </c>
      <c r="D30" s="24">
        <f t="shared" si="3"/>
        <v>0</v>
      </c>
      <c r="E30" s="26"/>
      <c r="F30" s="24">
        <f t="shared" si="0"/>
        <v>0</v>
      </c>
      <c r="G30" s="24">
        <f t="shared" si="1"/>
        <v>0</v>
      </c>
      <c r="H30" s="24">
        <f t="shared" si="1"/>
        <v>0</v>
      </c>
      <c r="I30" s="26"/>
      <c r="J30" s="24"/>
      <c r="L30" s="17">
        <f t="shared" si="2"/>
        <v>0</v>
      </c>
    </row>
    <row r="31" spans="1:14" x14ac:dyDescent="0.2">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
      <c r="A32">
        <v>23</v>
      </c>
      <c r="C32" s="24">
        <v>0</v>
      </c>
      <c r="D32" s="24">
        <f t="shared" si="3"/>
        <v>0</v>
      </c>
      <c r="E32" s="26"/>
      <c r="F32" s="24">
        <f t="shared" si="4"/>
        <v>0</v>
      </c>
      <c r="G32" s="24">
        <f t="shared" si="1"/>
        <v>0</v>
      </c>
      <c r="H32" s="24">
        <f t="shared" si="1"/>
        <v>0</v>
      </c>
      <c r="I32" s="26"/>
      <c r="J32" s="24"/>
      <c r="L32" s="17">
        <f t="shared" si="2"/>
        <v>0</v>
      </c>
    </row>
    <row r="33" spans="1:12" x14ac:dyDescent="0.2">
      <c r="A33">
        <v>24</v>
      </c>
      <c r="C33" s="24">
        <v>0</v>
      </c>
      <c r="D33" s="24">
        <f t="shared" si="3"/>
        <v>0</v>
      </c>
      <c r="E33" s="26"/>
      <c r="F33" s="24">
        <f t="shared" si="4"/>
        <v>0</v>
      </c>
      <c r="G33" s="24">
        <f t="shared" si="1"/>
        <v>0</v>
      </c>
      <c r="H33" s="24">
        <f t="shared" si="1"/>
        <v>0</v>
      </c>
      <c r="I33" s="26"/>
      <c r="J33" s="24"/>
      <c r="L33" s="17">
        <f t="shared" si="2"/>
        <v>0</v>
      </c>
    </row>
    <row r="34" spans="1:12" x14ac:dyDescent="0.2">
      <c r="A34">
        <v>25</v>
      </c>
      <c r="C34" s="24">
        <v>0</v>
      </c>
      <c r="D34" s="24">
        <f t="shared" si="3"/>
        <v>0</v>
      </c>
      <c r="E34" s="26"/>
      <c r="F34" s="24">
        <f t="shared" si="4"/>
        <v>0</v>
      </c>
      <c r="G34" s="24">
        <f t="shared" si="1"/>
        <v>0</v>
      </c>
      <c r="H34" s="24">
        <f t="shared" si="1"/>
        <v>0</v>
      </c>
      <c r="I34" s="26"/>
      <c r="J34" s="24">
        <v>0</v>
      </c>
      <c r="L34" s="17">
        <f t="shared" si="2"/>
        <v>0</v>
      </c>
    </row>
    <row r="35" spans="1:12" x14ac:dyDescent="0.2">
      <c r="A35">
        <v>26</v>
      </c>
      <c r="C35" s="24">
        <v>0</v>
      </c>
      <c r="D35" s="24">
        <f t="shared" si="3"/>
        <v>0</v>
      </c>
      <c r="E35" s="26"/>
      <c r="F35" s="24">
        <f t="shared" si="4"/>
        <v>0</v>
      </c>
      <c r="G35" s="24">
        <f t="shared" si="1"/>
        <v>0</v>
      </c>
      <c r="H35" s="24">
        <f t="shared" si="1"/>
        <v>0</v>
      </c>
      <c r="I35" s="26"/>
      <c r="J35" s="24"/>
      <c r="L35" s="17">
        <f t="shared" si="2"/>
        <v>0</v>
      </c>
    </row>
    <row r="36" spans="1:12" x14ac:dyDescent="0.2">
      <c r="A36">
        <v>27</v>
      </c>
      <c r="C36" s="24">
        <v>0</v>
      </c>
      <c r="D36" s="24">
        <f t="shared" si="3"/>
        <v>0</v>
      </c>
      <c r="E36" s="26"/>
      <c r="F36" s="24">
        <f t="shared" si="4"/>
        <v>0</v>
      </c>
      <c r="G36" s="24">
        <f t="shared" si="1"/>
        <v>0</v>
      </c>
      <c r="H36" s="24">
        <f t="shared" si="1"/>
        <v>0</v>
      </c>
      <c r="I36" s="26"/>
      <c r="J36" s="24"/>
      <c r="L36" s="17">
        <f t="shared" si="2"/>
        <v>0</v>
      </c>
    </row>
    <row r="37" spans="1:12" x14ac:dyDescent="0.2">
      <c r="A37">
        <v>28</v>
      </c>
      <c r="C37" s="24">
        <v>0</v>
      </c>
      <c r="D37" s="24">
        <f t="shared" si="3"/>
        <v>0</v>
      </c>
      <c r="E37" s="26"/>
      <c r="F37" s="24">
        <f t="shared" si="4"/>
        <v>0</v>
      </c>
      <c r="G37" s="24">
        <f t="shared" si="1"/>
        <v>0</v>
      </c>
      <c r="H37" s="24">
        <f t="shared" si="1"/>
        <v>0</v>
      </c>
      <c r="I37" s="26"/>
      <c r="J37" s="24"/>
      <c r="L37" s="17">
        <f t="shared" si="2"/>
        <v>0</v>
      </c>
    </row>
    <row r="38" spans="1:12" x14ac:dyDescent="0.2">
      <c r="A38">
        <v>29</v>
      </c>
      <c r="C38" s="24">
        <v>0</v>
      </c>
      <c r="D38" s="24">
        <f>C38</f>
        <v>0</v>
      </c>
      <c r="E38" s="26"/>
      <c r="F38" s="24">
        <f t="shared" si="4"/>
        <v>0</v>
      </c>
      <c r="G38" s="24">
        <f t="shared" si="1"/>
        <v>0</v>
      </c>
      <c r="H38" s="24">
        <f t="shared" si="1"/>
        <v>0</v>
      </c>
      <c r="I38" s="26"/>
      <c r="J38" s="24"/>
      <c r="L38" s="17">
        <f t="shared" si="2"/>
        <v>0</v>
      </c>
    </row>
    <row r="39" spans="1:12" x14ac:dyDescent="0.2">
      <c r="A39">
        <v>30</v>
      </c>
      <c r="C39" s="24">
        <v>0</v>
      </c>
      <c r="D39" s="24">
        <f>C39</f>
        <v>0</v>
      </c>
      <c r="E39" s="26"/>
      <c r="F39" s="24">
        <f t="shared" si="4"/>
        <v>0</v>
      </c>
      <c r="G39" s="24">
        <f t="shared" si="1"/>
        <v>0</v>
      </c>
      <c r="H39" s="24">
        <f t="shared" si="1"/>
        <v>0</v>
      </c>
      <c r="I39" s="26"/>
      <c r="J39" s="24"/>
      <c r="L39" s="17">
        <f t="shared" si="2"/>
        <v>0</v>
      </c>
    </row>
    <row r="40" spans="1:12" x14ac:dyDescent="0.2">
      <c r="A40">
        <v>31</v>
      </c>
      <c r="C40" s="24">
        <v>0</v>
      </c>
      <c r="D40" s="24">
        <f>C40</f>
        <v>0</v>
      </c>
      <c r="E40" s="28"/>
      <c r="F40" s="24">
        <v>0</v>
      </c>
      <c r="G40" s="24">
        <v>0</v>
      </c>
      <c r="H40" s="24">
        <f>G40</f>
        <v>0</v>
      </c>
      <c r="I40" s="28"/>
      <c r="J40" s="24"/>
      <c r="L40" s="17">
        <f t="shared" si="2"/>
        <v>0</v>
      </c>
    </row>
    <row r="42" spans="1:12" x14ac:dyDescent="0.2">
      <c r="C42" s="17"/>
      <c r="D42" s="17">
        <f>SUM(D10:D40)</f>
        <v>-1013206</v>
      </c>
      <c r="H42" s="17"/>
      <c r="J42" s="17">
        <f>SUM(J10:J40)</f>
        <v>0</v>
      </c>
    </row>
    <row r="45" spans="1:12" x14ac:dyDescent="0.2">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2.75" x14ac:dyDescent="0.2"/>
  <cols>
    <col min="1" max="1" width="32.28515625" customWidth="1"/>
    <col min="2" max="2" width="8.28515625" customWidth="1"/>
    <col min="3" max="3" width="13.42578125" customWidth="1"/>
    <col min="4" max="5" width="10.7109375" customWidth="1"/>
    <col min="6" max="6" width="10.28515625" customWidth="1"/>
    <col min="7" max="7" width="11.28515625" customWidth="1"/>
    <col min="8" max="8" width="10.28515625" customWidth="1"/>
    <col min="9" max="11" width="11.28515625" customWidth="1"/>
    <col min="12" max="13" width="10.28515625" customWidth="1"/>
    <col min="14" max="17" width="10.140625" customWidth="1"/>
    <col min="18" max="19" width="10.28515625" customWidth="1"/>
    <col min="20" max="20" width="10.140625" customWidth="1"/>
    <col min="21" max="21" width="10.7109375" customWidth="1"/>
    <col min="22" max="22" width="10.28515625" hidden="1" customWidth="1"/>
    <col min="23" max="23" width="10.5703125" hidden="1" customWidth="1"/>
    <col min="24" max="24" width="10.140625" hidden="1" customWidth="1"/>
    <col min="25" max="25" width="10.28515625" hidden="1" customWidth="1"/>
    <col min="26" max="26" width="10.42578125" hidden="1" customWidth="1"/>
    <col min="27" max="27" width="10.140625" hidden="1" customWidth="1"/>
    <col min="28" max="29" width="10.28515625" hidden="1" customWidth="1"/>
    <col min="30" max="31" width="10.140625" hidden="1" customWidth="1"/>
    <col min="32" max="32" width="10.28515625" hidden="1" customWidth="1"/>
    <col min="33" max="33" width="11.85546875" hidden="1" customWidth="1"/>
    <col min="34" max="34" width="12.140625" customWidth="1"/>
    <col min="35" max="35" width="15.85546875" style="24" customWidth="1"/>
  </cols>
  <sheetData>
    <row r="1" spans="1:35" ht="15.75" x14ac:dyDescent="0.25">
      <c r="A1" s="1" t="s">
        <v>0</v>
      </c>
      <c r="B1" s="1"/>
      <c r="C1" s="2"/>
      <c r="D1" s="2"/>
      <c r="E1" s="2"/>
    </row>
    <row r="2" spans="1:35" ht="15.75" x14ac:dyDescent="0.25">
      <c r="A2" s="1" t="s">
        <v>1</v>
      </c>
      <c r="B2" s="1"/>
      <c r="C2" s="2"/>
      <c r="D2" s="2"/>
      <c r="E2" s="2"/>
    </row>
    <row r="3" spans="1:35" ht="15.75" x14ac:dyDescent="0.25">
      <c r="A3" s="1"/>
      <c r="B3" s="1"/>
      <c r="C3" s="2"/>
      <c r="D3" s="2"/>
      <c r="E3" s="2"/>
    </row>
    <row r="4" spans="1:35" ht="15.75" x14ac:dyDescent="0.25">
      <c r="A4" s="3" t="s">
        <v>188</v>
      </c>
      <c r="B4" s="3"/>
      <c r="C4" s="2"/>
      <c r="D4" s="2"/>
      <c r="E4" s="2"/>
    </row>
    <row r="5" spans="1:35" x14ac:dyDescent="0.2">
      <c r="A5" s="2"/>
      <c r="B5" s="2"/>
      <c r="C5" s="2"/>
      <c r="D5" s="2"/>
      <c r="E5" s="2"/>
    </row>
    <row r="6" spans="1:35" x14ac:dyDescent="0.2">
      <c r="A6" s="2"/>
      <c r="B6" s="2"/>
      <c r="C6" s="2"/>
      <c r="D6" s="8"/>
      <c r="E6" s="2"/>
    </row>
    <row r="7" spans="1:35" x14ac:dyDescent="0.2">
      <c r="A7" s="2"/>
      <c r="B7" s="2"/>
      <c r="C7" s="2"/>
      <c r="D7" s="2"/>
      <c r="E7" s="2"/>
    </row>
    <row r="8" spans="1:35" x14ac:dyDescent="0.2">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
      <c r="A44" s="80" t="s">
        <v>189</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
      <c r="A113" s="124" t="s">
        <v>207</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
      <c r="A114" s="124" t="s">
        <v>208</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
      <c r="A115" s="124" t="s">
        <v>209</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
      <c r="A116" s="124" t="s">
        <v>210</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
      <c r="A117" s="124" t="s">
        <v>211</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
      <c r="A118" s="124" t="s">
        <v>213</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
      <c r="A119" s="124" t="s">
        <v>214</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
      <c r="A120" s="124" t="s">
        <v>215</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
      <c r="A121" s="124" t="s">
        <v>217</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
      <c r="A122" s="124" t="s">
        <v>218</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
      <c r="A123" s="124" t="s">
        <v>219</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
      <c r="A124" s="124" t="s">
        <v>220</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
      <c r="A125" s="124" t="s">
        <v>221</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
      <c r="A126" s="124" t="s">
        <v>222</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
      <c r="A127" s="124" t="s">
        <v>223</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
      <c r="A128" s="124" t="s">
        <v>224</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
      <c r="A129" s="124" t="s">
        <v>225</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
      <c r="A130" s="124" t="s">
        <v>226</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
      <c r="A131" s="124" t="s">
        <v>228</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
      <c r="A132" s="124" t="s">
        <v>229</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
    <row r="139" spans="1:105" s="30" customFormat="1" hidden="1" x14ac:dyDescent="0.2">
      <c r="AI139" s="63"/>
    </row>
    <row r="140" spans="1:105" x14ac:dyDescent="0.2">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236</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
      <c r="C148" s="6"/>
      <c r="D148" s="6"/>
      <c r="E148" s="6"/>
      <c r="F148" s="6"/>
      <c r="G148" s="6"/>
      <c r="H148" s="6"/>
      <c r="I148" s="6"/>
      <c r="J148" s="6"/>
      <c r="K148" s="6"/>
      <c r="L148" s="6"/>
      <c r="M148" s="6"/>
      <c r="N148" s="6"/>
      <c r="O148" s="6"/>
      <c r="AI148" s="111"/>
    </row>
    <row r="149" spans="1:105" x14ac:dyDescent="0.2">
      <c r="C149" s="6"/>
      <c r="D149" s="6"/>
      <c r="E149" s="6"/>
      <c r="F149" s="6"/>
      <c r="G149" s="6"/>
      <c r="H149" s="6"/>
      <c r="I149" s="6"/>
      <c r="J149" s="6"/>
      <c r="K149" s="6"/>
      <c r="L149" s="6"/>
      <c r="M149" s="6"/>
      <c r="N149" s="6"/>
      <c r="O149" s="6"/>
      <c r="AI149" s="111"/>
    </row>
    <row r="150" spans="1:105" s="82" customFormat="1" x14ac:dyDescent="0.2">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5" thickBot="1" x14ac:dyDescent="0.25">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5" thickTop="1" x14ac:dyDescent="0.2">
      <c r="C157" s="6"/>
      <c r="D157" s="6"/>
      <c r="E157" s="6"/>
      <c r="F157" s="6"/>
      <c r="G157" s="6"/>
      <c r="H157" s="6"/>
      <c r="I157" s="6"/>
      <c r="J157" s="6"/>
      <c r="K157" s="6"/>
      <c r="L157" s="6"/>
      <c r="M157" s="6"/>
      <c r="N157" s="6"/>
      <c r="O157" s="6"/>
    </row>
    <row r="158" spans="1:105" x14ac:dyDescent="0.2">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
      <c r="C159" s="16"/>
      <c r="D159" s="6"/>
      <c r="E159" s="6"/>
      <c r="F159" s="6"/>
      <c r="G159" s="6"/>
      <c r="H159" s="6"/>
      <c r="I159" s="6"/>
      <c r="J159" s="6"/>
      <c r="K159" s="6"/>
      <c r="L159" s="6"/>
      <c r="M159" s="6"/>
      <c r="N159" s="6"/>
      <c r="O159" s="6"/>
    </row>
    <row r="160" spans="1:105" hidden="1" x14ac:dyDescent="0.2">
      <c r="A160" t="s">
        <v>84</v>
      </c>
      <c r="C160" s="16"/>
      <c r="D160" s="6">
        <v>0</v>
      </c>
      <c r="E160" s="6">
        <v>0</v>
      </c>
      <c r="F160" s="6">
        <v>0</v>
      </c>
      <c r="G160" s="6">
        <v>0</v>
      </c>
      <c r="H160" s="6">
        <v>0</v>
      </c>
      <c r="I160" s="6">
        <v>0</v>
      </c>
      <c r="J160" s="6">
        <v>0</v>
      </c>
      <c r="K160" s="6">
        <v>0</v>
      </c>
      <c r="L160" s="6"/>
      <c r="M160" s="6"/>
      <c r="N160" s="6"/>
      <c r="O160" s="6"/>
    </row>
    <row r="161" spans="1:35" s="180" customFormat="1" x14ac:dyDescent="0.2">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
      <c r="A162" s="34" t="s">
        <v>30</v>
      </c>
      <c r="B162" s="166"/>
      <c r="C162" s="35"/>
      <c r="D162" s="6"/>
      <c r="F162" s="6"/>
      <c r="I162" s="6"/>
      <c r="J162" s="6"/>
      <c r="K162" s="6"/>
      <c r="L162" s="6"/>
      <c r="M162" s="6"/>
      <c r="O162" s="6"/>
    </row>
    <row r="163" spans="1:35" x14ac:dyDescent="0.2">
      <c r="A163" s="42"/>
      <c r="B163" s="167"/>
      <c r="C163" s="43"/>
      <c r="D163" s="6"/>
      <c r="F163" s="6"/>
      <c r="I163" s="6"/>
      <c r="J163" s="6"/>
      <c r="K163" s="6"/>
      <c r="L163" s="6"/>
      <c r="M163" s="6"/>
      <c r="O163" s="6"/>
    </row>
    <row r="164" spans="1:35" x14ac:dyDescent="0.2">
      <c r="A164" s="36" t="s">
        <v>28</v>
      </c>
      <c r="B164" s="31"/>
      <c r="C164" s="41">
        <v>3900000</v>
      </c>
      <c r="D164" s="6"/>
      <c r="E164" s="6"/>
      <c r="F164" s="6"/>
      <c r="G164" s="6"/>
      <c r="H164" s="6"/>
      <c r="I164" s="6"/>
      <c r="J164" s="6"/>
      <c r="K164" s="6"/>
      <c r="L164" s="6"/>
      <c r="M164" s="6"/>
      <c r="O164" s="6"/>
    </row>
    <row r="165" spans="1:35" x14ac:dyDescent="0.2">
      <c r="A165" s="36" t="s">
        <v>31</v>
      </c>
      <c r="B165" s="31"/>
      <c r="C165" s="37">
        <f>AI147</f>
        <v>-994347</v>
      </c>
      <c r="D165" s="6"/>
      <c r="E165" s="6"/>
      <c r="F165" s="6"/>
      <c r="G165" s="6"/>
      <c r="H165" s="6"/>
      <c r="I165" s="6"/>
      <c r="J165" s="6"/>
      <c r="K165" s="6"/>
      <c r="L165" s="6"/>
      <c r="M165" s="6"/>
      <c r="O165" s="6"/>
    </row>
    <row r="166" spans="1:35" x14ac:dyDescent="0.2">
      <c r="A166" s="36" t="s">
        <v>14</v>
      </c>
      <c r="B166" s="31"/>
      <c r="C166" s="37">
        <f>AH158</f>
        <v>60170</v>
      </c>
      <c r="D166" s="6"/>
      <c r="E166" s="6"/>
      <c r="F166" s="6"/>
      <c r="G166" s="6"/>
      <c r="H166" s="6"/>
      <c r="I166" s="6"/>
      <c r="J166" s="6"/>
      <c r="K166" s="6"/>
      <c r="L166" s="6"/>
      <c r="M166" s="6"/>
      <c r="O166" s="6"/>
    </row>
    <row r="167" spans="1:35" x14ac:dyDescent="0.2">
      <c r="A167" s="36"/>
      <c r="B167" s="31"/>
      <c r="C167" s="37"/>
      <c r="D167" s="6"/>
      <c r="E167" s="6"/>
      <c r="F167" s="6"/>
      <c r="G167" s="6"/>
      <c r="H167" s="6"/>
      <c r="I167" s="6"/>
      <c r="J167" s="6"/>
      <c r="K167" s="6"/>
      <c r="L167" s="6"/>
      <c r="M167" s="6"/>
      <c r="O167" s="6"/>
    </row>
    <row r="168" spans="1:35" x14ac:dyDescent="0.2">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
      <c r="A170" s="38"/>
      <c r="B170" s="30"/>
      <c r="C170" s="39"/>
      <c r="D170" s="6"/>
      <c r="E170" s="6"/>
      <c r="F170" s="6"/>
      <c r="G170" s="6"/>
      <c r="H170" s="6"/>
      <c r="I170" s="6"/>
      <c r="J170" s="6"/>
      <c r="K170" s="6"/>
      <c r="L170" s="6"/>
      <c r="M170" s="6"/>
      <c r="O170" s="6"/>
      <c r="AH170" t="s">
        <v>151</v>
      </c>
      <c r="AI170" s="24">
        <f>AI168-AI169</f>
        <v>41311</v>
      </c>
    </row>
    <row r="171" spans="1:35" x14ac:dyDescent="0.2">
      <c r="C171" s="6"/>
      <c r="D171" s="6"/>
      <c r="E171" s="6"/>
      <c r="F171" s="6"/>
      <c r="G171" s="6"/>
      <c r="H171" s="6"/>
      <c r="I171" s="6"/>
      <c r="J171" s="6"/>
      <c r="K171" s="6"/>
      <c r="L171" s="6"/>
      <c r="M171" s="6"/>
      <c r="O171" s="6"/>
    </row>
    <row r="172" spans="1:35" x14ac:dyDescent="0.2">
      <c r="C172" s="6"/>
      <c r="D172" s="6"/>
      <c r="E172" s="6"/>
      <c r="F172" s="6"/>
      <c r="G172" s="6"/>
      <c r="H172" s="6"/>
      <c r="I172" s="6"/>
      <c r="J172" s="6"/>
      <c r="K172" s="6"/>
      <c r="L172" s="6"/>
      <c r="M172" s="6"/>
      <c r="O172" s="6"/>
    </row>
    <row r="173" spans="1:35" x14ac:dyDescent="0.2">
      <c r="C173" s="6"/>
      <c r="D173" s="6"/>
      <c r="E173" s="6"/>
      <c r="L173" s="6"/>
      <c r="M173" s="6"/>
    </row>
    <row r="174" spans="1:35" x14ac:dyDescent="0.2">
      <c r="C174" s="6"/>
      <c r="D174" s="6"/>
      <c r="E174" s="6"/>
      <c r="L174" s="6"/>
      <c r="M174" s="6"/>
    </row>
    <row r="175" spans="1:35" x14ac:dyDescent="0.2">
      <c r="C175" s="6"/>
      <c r="D175" s="6"/>
      <c r="E175" s="6"/>
      <c r="L175" s="6"/>
      <c r="M175" s="6"/>
    </row>
    <row r="176" spans="1:35" x14ac:dyDescent="0.2">
      <c r="C176" s="6"/>
      <c r="D176" s="6"/>
      <c r="E176" s="6"/>
      <c r="L176" s="6"/>
      <c r="M176" s="6"/>
    </row>
    <row r="177" spans="1:123" x14ac:dyDescent="0.2">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
      <c r="A212" s="109" t="s">
        <v>149</v>
      </c>
      <c r="B212" s="109" t="s">
        <v>212</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
      <c r="A221" s="109" t="s">
        <v>116</v>
      </c>
      <c r="B221" s="109" t="s">
        <v>204</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5" thickBot="1" x14ac:dyDescent="0.25">
      <c r="A236" s="109" t="s">
        <v>97</v>
      </c>
      <c r="B236" s="109" t="s">
        <v>205</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
      <c r="A245" s="109" t="s">
        <v>95</v>
      </c>
      <c r="B245" s="109" t="s">
        <v>206</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
      <c r="A254" s="108" t="s">
        <v>207</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
      <c r="A255" s="108" t="s">
        <v>208</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
      <c r="A256" s="108" t="s">
        <v>209</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
      <c r="A257" s="108" t="s">
        <v>210</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
      <c r="A258" s="108" t="s">
        <v>211</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
      <c r="A259" s="108" t="s">
        <v>213</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
      <c r="A260" s="108" t="s">
        <v>214</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
      <c r="A261" s="108" t="s">
        <v>215</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216</v>
      </c>
      <c r="AL261" s="183"/>
    </row>
    <row r="262" spans="1:38" s="106" customFormat="1" x14ac:dyDescent="0.2">
      <c r="A262" s="108" t="s">
        <v>217</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
      <c r="A263" s="108" t="s">
        <v>218</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
      <c r="A264" s="108" t="s">
        <v>219</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
      <c r="A265" s="108" t="s">
        <v>220</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
      <c r="A266" s="108" t="s">
        <v>221</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
      <c r="A267" s="108" t="s">
        <v>222</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
      <c r="A268" s="108" t="s">
        <v>223</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
      <c r="A269" s="108" t="s">
        <v>224</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
      <c r="A270" s="108" t="s">
        <v>225</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
      <c r="A271" s="108" t="s">
        <v>226</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230</v>
      </c>
      <c r="AL271" s="183"/>
    </row>
    <row r="272" spans="1:38" s="106" customFormat="1" x14ac:dyDescent="0.2">
      <c r="A272" s="108" t="s">
        <v>228</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
      <c r="A273" s="108" t="s">
        <v>229</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
      <c r="C280" s="17"/>
      <c r="D280" s="17"/>
    </row>
    <row r="281" spans="1:123" x14ac:dyDescent="0.2">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
      <c r="A300" s="102" t="s">
        <v>116</v>
      </c>
      <c r="B300" s="102" t="s">
        <v>204</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
      <c r="A315" s="102" t="s">
        <v>97</v>
      </c>
      <c r="B315" s="102" t="s">
        <v>205</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
      <c r="A324" s="102" t="s">
        <v>95</v>
      </c>
      <c r="B324" s="102" t="s">
        <v>206</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
      <c r="A333" s="164" t="s">
        <v>207</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
      <c r="A334" s="164" t="s">
        <v>208</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
      <c r="A335" s="164" t="s">
        <v>209</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
      <c r="A336" s="164" t="s">
        <v>210</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
      <c r="A337" s="108" t="s">
        <v>211</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
      <c r="A338" s="164" t="s">
        <v>213</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
      <c r="A339" s="164" t="s">
        <v>214</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
      <c r="A340" s="164" t="s">
        <v>215</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
      <c r="A341" s="108" t="s">
        <v>217</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
      <c r="A342" s="108" t="s">
        <v>218</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
      <c r="A343" s="108" t="s">
        <v>219</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
      <c r="A344" s="108" t="s">
        <v>220</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
      <c r="A345" s="108" t="s">
        <v>221</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
      <c r="A346" s="108" t="s">
        <v>222</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
      <c r="A347" s="108" t="s">
        <v>223</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
      <c r="A348" s="108" t="s">
        <v>224</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
      <c r="A349" s="108" t="s">
        <v>225</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
      <c r="A350" s="108" t="s">
        <v>226</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
      <c r="A351" s="108" t="s">
        <v>228</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
      <c r="A352" s="108" t="s">
        <v>227</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
      <c r="A353" s="172"/>
      <c r="B353" s="124"/>
    </row>
    <row r="354" spans="1:57" s="24" customFormat="1" x14ac:dyDescent="0.2">
      <c r="A354" s="172"/>
      <c r="B354" s="124"/>
    </row>
    <row r="355" spans="1:57" s="24" customFormat="1" x14ac:dyDescent="0.2">
      <c r="A355" s="172"/>
      <c r="B355" s="124"/>
    </row>
    <row r="356" spans="1:57" s="104" customFormat="1" ht="13.5" thickBot="1" x14ac:dyDescent="0.25">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35"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2.75" x14ac:dyDescent="0.2"/>
  <cols>
    <col min="1" max="1" width="16.42578125" customWidth="1"/>
    <col min="2" max="2" width="10.28515625" bestFit="1" customWidth="1"/>
    <col min="3" max="3" width="5.7109375" customWidth="1"/>
    <col min="4" max="4" width="12.140625" customWidth="1"/>
    <col min="5" max="5" width="10.85546875" bestFit="1" customWidth="1"/>
    <col min="8" max="8" width="10" customWidth="1"/>
    <col min="10" max="10" width="12.5703125" customWidth="1"/>
  </cols>
  <sheetData>
    <row r="2" spans="1:15" x14ac:dyDescent="0.2">
      <c r="A2" s="201" t="s">
        <v>162</v>
      </c>
      <c r="B2" s="202"/>
      <c r="D2" s="144" t="s">
        <v>165</v>
      </c>
      <c r="E2" s="145"/>
      <c r="G2" s="148" t="s">
        <v>193</v>
      </c>
      <c r="H2" s="149"/>
      <c r="I2" s="24"/>
      <c r="J2" s="146" t="s">
        <v>163</v>
      </c>
      <c r="K2" s="147"/>
    </row>
    <row r="3" spans="1:15" x14ac:dyDescent="0.2">
      <c r="A3" s="24" t="s">
        <v>163</v>
      </c>
      <c r="B3" s="142">
        <f>10174-10000</f>
        <v>174</v>
      </c>
      <c r="C3" s="24"/>
      <c r="D3" s="24" t="s">
        <v>156</v>
      </c>
      <c r="E3" s="57">
        <v>15000</v>
      </c>
      <c r="F3" s="24"/>
      <c r="G3" s="101" t="s">
        <v>190</v>
      </c>
      <c r="H3" s="150">
        <v>-10000</v>
      </c>
      <c r="I3" s="24"/>
      <c r="J3" s="24" t="s">
        <v>194</v>
      </c>
      <c r="K3" s="133">
        <v>0</v>
      </c>
      <c r="L3" s="24"/>
      <c r="M3" s="24"/>
      <c r="N3" s="24"/>
      <c r="O3" s="24"/>
    </row>
    <row r="4" spans="1:15" x14ac:dyDescent="0.2">
      <c r="A4" s="24" t="s">
        <v>161</v>
      </c>
      <c r="B4" s="142">
        <v>71650</v>
      </c>
      <c r="C4" s="24"/>
      <c r="D4" s="24" t="s">
        <v>168</v>
      </c>
      <c r="E4" s="57">
        <v>0</v>
      </c>
      <c r="F4" s="24"/>
      <c r="G4" s="101" t="s">
        <v>191</v>
      </c>
      <c r="H4" s="150">
        <v>70000</v>
      </c>
      <c r="I4" s="24"/>
      <c r="J4" s="24"/>
      <c r="L4" s="24"/>
      <c r="M4" s="24"/>
      <c r="N4" s="24"/>
      <c r="O4" s="24"/>
    </row>
    <row r="5" spans="1:15" x14ac:dyDescent="0.2">
      <c r="A5" s="24" t="s">
        <v>164</v>
      </c>
      <c r="B5" s="57">
        <v>-97518</v>
      </c>
      <c r="C5" s="24"/>
      <c r="D5" s="24" t="s">
        <v>166</v>
      </c>
      <c r="E5" s="57">
        <v>0</v>
      </c>
      <c r="F5" s="24"/>
      <c r="G5" s="24"/>
      <c r="L5" s="24"/>
      <c r="M5" s="24"/>
      <c r="N5" s="24"/>
      <c r="O5" s="24"/>
    </row>
    <row r="6" spans="1:15" x14ac:dyDescent="0.2">
      <c r="A6" s="24" t="s">
        <v>170</v>
      </c>
      <c r="B6" s="57">
        <v>0</v>
      </c>
      <c r="C6" s="24"/>
      <c r="D6" s="24" t="s">
        <v>167</v>
      </c>
      <c r="E6" s="57">
        <v>0</v>
      </c>
      <c r="F6" s="24"/>
      <c r="G6" s="24"/>
      <c r="J6" s="24"/>
      <c r="K6" s="24"/>
      <c r="L6" s="24"/>
      <c r="M6" s="24"/>
      <c r="N6" s="24"/>
      <c r="O6" s="24"/>
    </row>
    <row r="7" spans="1:15" x14ac:dyDescent="0.2">
      <c r="A7" s="24" t="s">
        <v>174</v>
      </c>
      <c r="B7" s="57">
        <v>0</v>
      </c>
      <c r="C7" s="24"/>
      <c r="D7" s="24" t="s">
        <v>163</v>
      </c>
      <c r="E7" s="24">
        <f>B3-B31</f>
        <v>0</v>
      </c>
      <c r="F7" s="24"/>
      <c r="G7" s="24"/>
      <c r="J7" s="24"/>
      <c r="K7" s="24"/>
      <c r="L7" s="24"/>
      <c r="M7" s="24"/>
      <c r="N7" s="24"/>
      <c r="O7" s="24"/>
    </row>
    <row r="8" spans="1:15" x14ac:dyDescent="0.2">
      <c r="A8" s="24" t="s">
        <v>177</v>
      </c>
      <c r="B8" s="57">
        <v>0</v>
      </c>
      <c r="C8" s="24"/>
      <c r="D8" s="24" t="s">
        <v>169</v>
      </c>
      <c r="E8" s="57">
        <v>0</v>
      </c>
      <c r="F8" s="24"/>
      <c r="G8" s="24"/>
      <c r="J8" s="24"/>
      <c r="K8" s="24"/>
      <c r="L8" s="24"/>
      <c r="M8" s="24"/>
      <c r="N8" s="24"/>
      <c r="O8" s="24"/>
    </row>
    <row r="9" spans="1:15" x14ac:dyDescent="0.2">
      <c r="A9" s="24" t="s">
        <v>171</v>
      </c>
      <c r="B9" s="57">
        <v>0</v>
      </c>
      <c r="C9" s="24"/>
      <c r="D9" s="24" t="s">
        <v>170</v>
      </c>
      <c r="E9" s="57">
        <v>-15000</v>
      </c>
      <c r="F9" s="24"/>
      <c r="G9" s="24"/>
      <c r="J9" s="24"/>
      <c r="K9" s="24"/>
      <c r="L9" s="24"/>
      <c r="M9" s="24"/>
      <c r="N9" s="24"/>
      <c r="O9" s="24"/>
    </row>
    <row r="10" spans="1:15" x14ac:dyDescent="0.2">
      <c r="A10" s="24" t="s">
        <v>187</v>
      </c>
      <c r="B10" s="57">
        <f>-20000+40000</f>
        <v>20000</v>
      </c>
      <c r="C10" s="24"/>
      <c r="D10" s="24" t="s">
        <v>146</v>
      </c>
      <c r="E10" s="57">
        <v>0</v>
      </c>
      <c r="F10" s="24"/>
      <c r="G10" s="24"/>
      <c r="H10" s="24"/>
      <c r="I10" s="24"/>
      <c r="J10" s="24"/>
      <c r="K10" s="24"/>
      <c r="L10" s="24"/>
      <c r="M10" s="24"/>
      <c r="N10" s="24"/>
      <c r="O10" s="24"/>
    </row>
    <row r="11" spans="1:15" x14ac:dyDescent="0.2">
      <c r="A11" s="24" t="s">
        <v>186</v>
      </c>
      <c r="B11" s="57">
        <f>-20000-20000+20000+20000</f>
        <v>0</v>
      </c>
      <c r="C11" s="24"/>
      <c r="D11" s="24" t="s">
        <v>172</v>
      </c>
      <c r="E11" s="57">
        <v>0</v>
      </c>
      <c r="F11" s="24"/>
      <c r="G11" s="24"/>
      <c r="H11" s="24"/>
      <c r="I11" s="24"/>
      <c r="J11" s="24"/>
      <c r="K11" s="24"/>
      <c r="L11" s="24"/>
      <c r="M11" s="24"/>
      <c r="N11" s="24"/>
      <c r="O11" s="24"/>
    </row>
    <row r="12" spans="1:15" x14ac:dyDescent="0.2">
      <c r="A12" s="24"/>
      <c r="B12" s="63"/>
      <c r="C12" s="24"/>
      <c r="D12" s="24" t="s">
        <v>171</v>
      </c>
      <c r="E12" s="141">
        <f>B9</f>
        <v>0</v>
      </c>
      <c r="F12" s="24"/>
      <c r="G12" s="24"/>
      <c r="H12" s="24"/>
      <c r="I12" s="24"/>
      <c r="J12" s="24"/>
      <c r="K12" s="24"/>
      <c r="L12" s="24"/>
      <c r="M12" s="24"/>
      <c r="N12" s="24"/>
      <c r="O12" s="24"/>
    </row>
    <row r="13" spans="1:15" x14ac:dyDescent="0.2">
      <c r="A13" s="152" t="s">
        <v>201</v>
      </c>
      <c r="B13" s="153">
        <f>SUM(B3:B12)</f>
        <v>-5694</v>
      </c>
      <c r="C13" s="24"/>
      <c r="D13" s="24"/>
      <c r="E13" s="24">
        <f>SUM(E3:E12)</f>
        <v>0</v>
      </c>
      <c r="F13" s="24"/>
      <c r="G13" s="24"/>
      <c r="H13" s="24"/>
      <c r="I13" s="24"/>
      <c r="J13" s="24"/>
      <c r="K13" s="24"/>
      <c r="L13" s="24"/>
      <c r="M13" s="24"/>
      <c r="N13" s="24"/>
      <c r="O13" s="24"/>
    </row>
    <row r="14" spans="1:15" x14ac:dyDescent="0.2">
      <c r="A14" s="24"/>
      <c r="B14" s="24"/>
      <c r="C14" s="24"/>
      <c r="D14" s="24"/>
      <c r="E14" s="24"/>
      <c r="F14" s="24"/>
      <c r="G14" s="24"/>
      <c r="H14" s="24"/>
      <c r="I14" s="24"/>
      <c r="J14" s="24"/>
      <c r="K14" s="24"/>
      <c r="L14" s="24"/>
      <c r="M14" s="24"/>
      <c r="N14" s="24"/>
      <c r="O14" s="24"/>
    </row>
    <row r="15" spans="1:15" x14ac:dyDescent="0.2">
      <c r="A15" s="151" t="s">
        <v>196</v>
      </c>
      <c r="B15" s="143"/>
      <c r="C15" s="24"/>
      <c r="D15" s="24"/>
      <c r="E15" s="24"/>
      <c r="F15" s="24"/>
      <c r="G15" s="24"/>
      <c r="H15" s="24"/>
      <c r="I15" s="24"/>
      <c r="J15" s="24"/>
      <c r="K15" s="24"/>
      <c r="L15" s="24"/>
      <c r="M15" s="24"/>
      <c r="N15" s="24"/>
      <c r="O15" s="24"/>
    </row>
    <row r="16" spans="1:15" x14ac:dyDescent="0.2">
      <c r="A16" s="24" t="s">
        <v>198</v>
      </c>
      <c r="B16" s="57">
        <v>0</v>
      </c>
      <c r="C16" s="24"/>
      <c r="D16" s="24"/>
      <c r="E16" s="24"/>
      <c r="F16" s="24"/>
      <c r="G16" s="24"/>
      <c r="H16" s="24"/>
      <c r="I16" s="24"/>
      <c r="J16" s="24"/>
      <c r="K16" s="24"/>
      <c r="L16" s="24"/>
      <c r="M16" s="24"/>
      <c r="N16" s="24"/>
      <c r="O16" s="24"/>
    </row>
    <row r="17" spans="1:15" x14ac:dyDescent="0.2">
      <c r="A17" s="24" t="s">
        <v>199</v>
      </c>
      <c r="B17" s="140">
        <v>0</v>
      </c>
      <c r="C17" s="24"/>
      <c r="D17" s="24"/>
      <c r="E17" s="24"/>
      <c r="F17" s="24"/>
      <c r="G17" s="24"/>
      <c r="H17" s="24"/>
      <c r="I17" s="24"/>
      <c r="J17" s="24"/>
      <c r="K17" s="24"/>
      <c r="L17" s="24"/>
      <c r="M17" s="24"/>
      <c r="N17" s="24"/>
      <c r="O17" s="24"/>
    </row>
    <row r="18" spans="1:15" x14ac:dyDescent="0.2">
      <c r="A18" s="152" t="s">
        <v>195</v>
      </c>
      <c r="B18" s="153">
        <f>SUM(B16:B17)</f>
        <v>0</v>
      </c>
      <c r="C18" s="24"/>
      <c r="D18" s="24" t="s">
        <v>175</v>
      </c>
      <c r="E18" s="24"/>
      <c r="F18" s="24"/>
      <c r="G18" s="24"/>
      <c r="H18" s="24"/>
      <c r="I18" s="24"/>
      <c r="J18" s="24"/>
      <c r="K18" s="24"/>
      <c r="L18" s="24"/>
      <c r="M18" s="24"/>
      <c r="N18" s="24"/>
      <c r="O18" s="24"/>
    </row>
    <row r="19" spans="1:15" x14ac:dyDescent="0.2">
      <c r="A19" s="24"/>
      <c r="B19" s="24"/>
      <c r="C19" s="24"/>
      <c r="D19" s="24" t="s">
        <v>169</v>
      </c>
      <c r="E19" s="57">
        <v>0</v>
      </c>
      <c r="F19" s="24"/>
      <c r="G19" s="24"/>
      <c r="H19" s="24"/>
      <c r="I19" s="24"/>
      <c r="J19" s="24"/>
      <c r="K19" s="24"/>
      <c r="L19" s="24"/>
      <c r="M19" s="24"/>
      <c r="N19" s="24"/>
      <c r="O19" s="24"/>
    </row>
    <row r="20" spans="1:15" x14ac:dyDescent="0.2">
      <c r="A20" s="24"/>
      <c r="B20" s="24"/>
      <c r="C20" s="24"/>
      <c r="D20" s="24" t="s">
        <v>172</v>
      </c>
      <c r="E20" s="140">
        <v>0</v>
      </c>
      <c r="F20" s="24"/>
      <c r="G20" s="24"/>
      <c r="H20" s="24"/>
      <c r="I20" s="24"/>
      <c r="J20" s="24"/>
      <c r="K20" s="24"/>
      <c r="L20" s="24"/>
      <c r="M20" s="24"/>
      <c r="N20" s="24"/>
      <c r="O20" s="24"/>
    </row>
    <row r="21" spans="1:15" x14ac:dyDescent="0.2">
      <c r="A21" s="152" t="s">
        <v>197</v>
      </c>
      <c r="B21" s="153">
        <f>B13-B18</f>
        <v>-5694</v>
      </c>
      <c r="C21" s="24"/>
      <c r="D21" s="24"/>
      <c r="E21" s="101"/>
      <c r="F21" s="24"/>
      <c r="G21" s="24"/>
      <c r="J21" s="24"/>
      <c r="K21" s="24"/>
      <c r="L21" s="24"/>
      <c r="M21" s="24"/>
      <c r="N21" s="24"/>
      <c r="O21" s="24"/>
    </row>
    <row r="22" spans="1:15" x14ac:dyDescent="0.2">
      <c r="A22" s="24"/>
      <c r="B22" s="24"/>
      <c r="C22" s="24"/>
      <c r="D22" s="134" t="s">
        <v>176</v>
      </c>
      <c r="E22" s="17">
        <f>SUM(E19:E20)+E13</f>
        <v>0</v>
      </c>
      <c r="F22" s="24"/>
      <c r="G22" s="24"/>
      <c r="J22" s="24"/>
      <c r="K22" s="24"/>
      <c r="L22" s="24"/>
      <c r="M22" s="24"/>
      <c r="N22" s="24"/>
      <c r="O22" s="24"/>
    </row>
    <row r="23" spans="1:15" x14ac:dyDescent="0.2">
      <c r="A23" s="24"/>
      <c r="B23" s="24"/>
      <c r="C23" s="24"/>
      <c r="G23" s="24"/>
      <c r="J23" s="24"/>
      <c r="K23" s="24"/>
      <c r="L23" s="24"/>
      <c r="M23" s="24"/>
      <c r="N23" s="24"/>
      <c r="O23" s="24"/>
    </row>
    <row r="24" spans="1:15" x14ac:dyDescent="0.2">
      <c r="G24" s="24"/>
      <c r="J24" s="24"/>
      <c r="K24" s="24"/>
      <c r="L24" s="24"/>
      <c r="M24" s="24"/>
      <c r="N24" s="24"/>
      <c r="O24" s="24"/>
    </row>
    <row r="25" spans="1:15" x14ac:dyDescent="0.2">
      <c r="G25" s="24"/>
      <c r="J25" s="24"/>
      <c r="K25" s="24"/>
      <c r="L25" s="24"/>
      <c r="M25" s="24"/>
      <c r="N25" s="24"/>
      <c r="O25" s="24"/>
    </row>
    <row r="26" spans="1:15" x14ac:dyDescent="0.2">
      <c r="G26" s="24"/>
      <c r="H26" s="24"/>
      <c r="I26" s="24"/>
      <c r="J26" s="24"/>
      <c r="K26" s="24"/>
      <c r="L26" s="24"/>
      <c r="M26" s="24"/>
      <c r="N26" s="24"/>
      <c r="O26" s="24"/>
    </row>
    <row r="27" spans="1:15" x14ac:dyDescent="0.2">
      <c r="A27" s="162" t="s">
        <v>200</v>
      </c>
      <c r="B27" s="163"/>
      <c r="C27" s="24"/>
      <c r="G27" s="24"/>
      <c r="H27" s="24"/>
      <c r="I27" s="24"/>
      <c r="J27" s="24"/>
      <c r="K27" s="24"/>
      <c r="L27" s="24"/>
      <c r="M27" s="24"/>
      <c r="N27" s="24"/>
      <c r="O27" s="24"/>
    </row>
    <row r="28" spans="1:15" x14ac:dyDescent="0.2">
      <c r="A28" s="154" t="s">
        <v>192</v>
      </c>
      <c r="B28" s="155">
        <f>IF((-(B21-B31)+H3)&lt;0,0,(-(B21-B31)+H3))</f>
        <v>0</v>
      </c>
      <c r="C28" s="24"/>
      <c r="D28" s="24"/>
      <c r="G28" s="24"/>
      <c r="H28" s="24"/>
      <c r="I28" s="24"/>
      <c r="J28" s="24"/>
      <c r="K28" s="24"/>
      <c r="L28" s="24"/>
      <c r="M28" s="24"/>
      <c r="N28" s="24"/>
      <c r="O28" s="24"/>
    </row>
    <row r="29" spans="1:15" x14ac:dyDescent="0.2">
      <c r="A29" s="156" t="s">
        <v>202</v>
      </c>
      <c r="B29" s="157">
        <f>IF(B21-H4&lt;0,0,B21-H4)</f>
        <v>0</v>
      </c>
      <c r="C29" s="24"/>
      <c r="D29" s="24"/>
      <c r="E29" s="24"/>
    </row>
    <row r="30" spans="1:15" x14ac:dyDescent="0.2">
      <c r="A30" s="158"/>
      <c r="B30" s="159"/>
      <c r="C30" s="101"/>
      <c r="D30" s="101"/>
      <c r="E30" s="101"/>
    </row>
    <row r="31" spans="1:15" x14ac:dyDescent="0.2">
      <c r="A31" s="160" t="s">
        <v>203</v>
      </c>
      <c r="B31" s="161">
        <f>IF(B3-K3&lt;0,0,B3-K3)</f>
        <v>174</v>
      </c>
      <c r="C31" s="101"/>
      <c r="D31" s="101"/>
      <c r="E31" s="101"/>
    </row>
    <row r="32" spans="1:15" x14ac:dyDescent="0.2">
      <c r="A32" s="24"/>
      <c r="B32" s="24"/>
      <c r="C32" s="101"/>
      <c r="D32" s="101"/>
      <c r="E32" s="101"/>
    </row>
    <row r="33" spans="1:7" x14ac:dyDescent="0.2">
      <c r="A33" s="24"/>
      <c r="B33" s="24"/>
      <c r="C33" s="101"/>
      <c r="D33" s="101"/>
      <c r="E33" s="101"/>
    </row>
    <row r="34" spans="1:7" x14ac:dyDescent="0.2">
      <c r="A34" s="24"/>
      <c r="B34" s="24"/>
      <c r="C34" s="24"/>
      <c r="D34" s="24"/>
      <c r="E34" s="24"/>
    </row>
    <row r="35" spans="1:7" x14ac:dyDescent="0.2">
      <c r="A35" s="133"/>
      <c r="B35" s="134"/>
      <c r="C35" s="24"/>
      <c r="D35" s="24"/>
      <c r="E35" s="24"/>
    </row>
    <row r="36" spans="1:7" x14ac:dyDescent="0.2">
      <c r="B36" s="24"/>
      <c r="C36" s="24"/>
      <c r="D36" s="24"/>
      <c r="E36" s="24"/>
    </row>
    <row r="37" spans="1:7" x14ac:dyDescent="0.2">
      <c r="B37" s="24"/>
      <c r="C37" s="24"/>
      <c r="D37" s="24"/>
      <c r="E37" s="24"/>
    </row>
    <row r="38" spans="1:7" x14ac:dyDescent="0.2">
      <c r="B38" s="24"/>
      <c r="C38" s="24"/>
      <c r="D38" s="24"/>
      <c r="E38" s="24"/>
    </row>
    <row r="39" spans="1:7" x14ac:dyDescent="0.2">
      <c r="B39" s="24"/>
      <c r="C39" s="24"/>
      <c r="D39" s="24"/>
      <c r="E39" s="24"/>
    </row>
    <row r="40" spans="1:7" x14ac:dyDescent="0.2">
      <c r="B40" s="24"/>
      <c r="C40" s="24"/>
      <c r="D40" s="24"/>
      <c r="E40" s="24"/>
      <c r="G40" s="17"/>
    </row>
    <row r="41" spans="1:7" x14ac:dyDescent="0.2">
      <c r="B41" s="24"/>
      <c r="C41" s="24"/>
      <c r="D41" s="24"/>
      <c r="E41" s="24"/>
      <c r="G41" s="17"/>
    </row>
    <row r="42" spans="1:7" x14ac:dyDescent="0.2">
      <c r="G42" s="17"/>
    </row>
    <row r="43" spans="1:7" x14ac:dyDescent="0.2">
      <c r="B43" s="31"/>
      <c r="G43" s="17"/>
    </row>
    <row r="44" spans="1:7" x14ac:dyDescent="0.2">
      <c r="B44" s="31"/>
    </row>
    <row r="45" spans="1:7" x14ac:dyDescent="0.2">
      <c r="A45" s="56"/>
      <c r="B45" s="139"/>
      <c r="E45" s="56"/>
      <c r="F45" s="56"/>
      <c r="G45" s="135"/>
    </row>
    <row r="46" spans="1:7" x14ac:dyDescent="0.2">
      <c r="B46" s="31"/>
      <c r="E46" s="56"/>
      <c r="F46" s="56"/>
      <c r="G46" s="135"/>
    </row>
    <row r="47" spans="1:7" x14ac:dyDescent="0.2">
      <c r="B47" s="31"/>
    </row>
    <row r="48" spans="1:7" x14ac:dyDescent="0.2">
      <c r="B48" s="101"/>
    </row>
    <row r="49" spans="2:2" x14ac:dyDescent="0.2">
      <c r="B49" s="101"/>
    </row>
    <row r="50" spans="2:2" x14ac:dyDescent="0.2">
      <c r="B50" s="101"/>
    </row>
    <row r="51" spans="2:2" x14ac:dyDescent="0.2">
      <c r="B51" s="24"/>
    </row>
  </sheetData>
  <mergeCells count="1">
    <mergeCell ref="A2:B2"/>
  </mergeCell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6"/>
  <sheetViews>
    <sheetView tabSelected="1" zoomScale="80" workbookViewId="0">
      <selection sqref="A1:N47"/>
    </sheetView>
  </sheetViews>
  <sheetFormatPr defaultRowHeight="12.75" x14ac:dyDescent="0.2"/>
  <cols>
    <col min="1" max="1" width="23.28515625" bestFit="1" customWidth="1"/>
    <col min="3" max="3" width="12.85546875" style="136" bestFit="1" customWidth="1"/>
    <col min="4" max="9" width="11.28515625" customWidth="1"/>
    <col min="10" max="10" width="2.5703125" customWidth="1"/>
    <col min="11" max="12" width="13.140625" bestFit="1" customWidth="1"/>
    <col min="13" max="13" width="2.5703125" customWidth="1"/>
    <col min="14" max="14" width="12.28515625" customWidth="1"/>
    <col min="15" max="15" width="39.5703125" style="24" customWidth="1"/>
    <col min="16" max="24" width="9.140625" style="24"/>
  </cols>
  <sheetData>
    <row r="1" spans="1:24" ht="18" x14ac:dyDescent="0.25">
      <c r="A1" s="184" t="s">
        <v>0</v>
      </c>
      <c r="B1" s="185"/>
      <c r="C1" s="186"/>
      <c r="D1" s="185"/>
      <c r="E1" s="185"/>
      <c r="F1" s="185"/>
      <c r="G1" s="185"/>
      <c r="H1" s="185"/>
      <c r="I1" s="185"/>
      <c r="J1" s="185"/>
      <c r="K1" s="185"/>
      <c r="L1" s="185"/>
      <c r="M1" s="185"/>
      <c r="N1" s="185"/>
      <c r="O1" s="187"/>
    </row>
    <row r="2" spans="1:24" ht="18" x14ac:dyDescent="0.25">
      <c r="A2" s="184" t="s">
        <v>179</v>
      </c>
      <c r="B2" s="185"/>
      <c r="C2" s="186"/>
      <c r="D2" s="185"/>
      <c r="E2" s="185"/>
      <c r="F2" s="185"/>
      <c r="G2" s="185"/>
      <c r="H2" s="185"/>
      <c r="I2" s="185"/>
      <c r="J2" s="185"/>
      <c r="K2" s="185"/>
      <c r="L2" s="185"/>
      <c r="M2" s="185"/>
      <c r="N2" s="185"/>
      <c r="O2" s="187"/>
    </row>
    <row r="3" spans="1:24" ht="18" x14ac:dyDescent="0.25">
      <c r="A3" s="184"/>
      <c r="B3" s="185"/>
      <c r="C3" s="186"/>
      <c r="D3" s="185"/>
      <c r="E3" s="185"/>
      <c r="F3" s="185"/>
      <c r="G3" s="185"/>
      <c r="H3" s="185"/>
      <c r="I3" s="185"/>
      <c r="J3" s="185"/>
      <c r="K3" s="185"/>
      <c r="L3" s="185"/>
      <c r="M3" s="185"/>
      <c r="N3" s="185"/>
      <c r="O3" s="187"/>
    </row>
    <row r="4" spans="1:24" ht="18" x14ac:dyDescent="0.25">
      <c r="A4" s="188" t="s">
        <v>247</v>
      </c>
      <c r="B4" s="185"/>
      <c r="C4" s="190" t="s">
        <v>265</v>
      </c>
      <c r="D4" s="185"/>
      <c r="E4" s="185"/>
      <c r="F4" s="185"/>
      <c r="G4" s="185"/>
      <c r="H4" s="185"/>
      <c r="I4" s="185"/>
      <c r="J4" s="185"/>
      <c r="K4" s="185"/>
      <c r="L4" s="185"/>
      <c r="M4" s="185"/>
      <c r="N4" s="185"/>
      <c r="O4" s="187"/>
    </row>
    <row r="5" spans="1:24" ht="18" x14ac:dyDescent="0.25">
      <c r="A5" s="184" t="s">
        <v>262</v>
      </c>
      <c r="B5" s="185"/>
      <c r="C5" s="186"/>
      <c r="D5" s="185"/>
      <c r="E5" s="185"/>
      <c r="F5" s="185"/>
      <c r="G5" s="185"/>
      <c r="H5" s="185"/>
      <c r="I5" s="185"/>
      <c r="J5" s="185"/>
      <c r="K5" s="185"/>
      <c r="L5" s="185"/>
      <c r="M5" s="185"/>
      <c r="N5" s="185"/>
      <c r="O5" s="187"/>
    </row>
    <row r="6" spans="1:24" ht="18" x14ac:dyDescent="0.25">
      <c r="A6" s="189"/>
      <c r="B6" s="185"/>
      <c r="C6" s="186"/>
      <c r="D6" s="185"/>
      <c r="E6" s="185"/>
      <c r="F6" s="185"/>
      <c r="G6" s="185"/>
      <c r="H6" s="185"/>
      <c r="I6" s="185"/>
      <c r="J6" s="185"/>
      <c r="K6" s="185"/>
      <c r="L6" s="185"/>
      <c r="M6" s="185"/>
      <c r="N6" s="185"/>
      <c r="O6" s="187"/>
    </row>
    <row r="7" spans="1:24" s="2" customFormat="1" ht="18" x14ac:dyDescent="0.25">
      <c r="A7" s="184"/>
      <c r="B7" s="184"/>
      <c r="C7" s="190"/>
      <c r="D7" s="191">
        <v>36892</v>
      </c>
      <c r="E7" s="191">
        <v>36893</v>
      </c>
      <c r="F7" s="191">
        <v>36894</v>
      </c>
      <c r="G7" s="191">
        <v>36895</v>
      </c>
      <c r="H7" s="191">
        <v>36896</v>
      </c>
      <c r="I7" s="191">
        <v>36897</v>
      </c>
      <c r="J7" s="191"/>
      <c r="K7" s="191" t="s">
        <v>182</v>
      </c>
      <c r="L7" s="191" t="s">
        <v>180</v>
      </c>
      <c r="M7" s="191"/>
      <c r="N7" s="191" t="s">
        <v>183</v>
      </c>
      <c r="O7" s="192"/>
      <c r="P7" s="89"/>
      <c r="Q7" s="89"/>
      <c r="R7" s="89"/>
      <c r="S7" s="89"/>
      <c r="T7" s="89"/>
      <c r="U7" s="89"/>
      <c r="V7" s="89"/>
      <c r="W7" s="89"/>
      <c r="X7" s="89"/>
    </row>
    <row r="8" spans="1:24" s="2" customFormat="1" ht="18" x14ac:dyDescent="0.25">
      <c r="A8" s="185" t="s">
        <v>248</v>
      </c>
      <c r="B8" s="185">
        <v>9833</v>
      </c>
      <c r="C8" s="193">
        <v>280272</v>
      </c>
      <c r="D8" s="187">
        <v>0</v>
      </c>
      <c r="E8" s="187">
        <v>0</v>
      </c>
      <c r="F8" s="187">
        <v>0</v>
      </c>
      <c r="G8" s="187">
        <v>0</v>
      </c>
      <c r="H8" s="187">
        <v>0</v>
      </c>
      <c r="I8" s="187">
        <v>0</v>
      </c>
      <c r="J8" s="187"/>
      <c r="K8" s="187">
        <v>1</v>
      </c>
      <c r="L8" s="187">
        <v>505</v>
      </c>
      <c r="M8" s="187"/>
      <c r="N8" s="187">
        <f>K8-L8</f>
        <v>-504</v>
      </c>
      <c r="O8" s="192"/>
      <c r="P8" s="89"/>
      <c r="Q8" s="89"/>
      <c r="R8" s="89"/>
      <c r="S8" s="89"/>
      <c r="T8" s="89"/>
      <c r="U8" s="89"/>
      <c r="V8" s="89"/>
      <c r="W8" s="89"/>
      <c r="X8" s="89"/>
    </row>
    <row r="9" spans="1:24" s="2" customFormat="1" ht="18" x14ac:dyDescent="0.25">
      <c r="A9" s="185" t="s">
        <v>249</v>
      </c>
      <c r="B9" s="185">
        <v>9746</v>
      </c>
      <c r="C9" s="193">
        <v>533173</v>
      </c>
      <c r="D9" s="187">
        <v>6056</v>
      </c>
      <c r="E9" s="187">
        <v>5869</v>
      </c>
      <c r="F9" s="187">
        <v>6038</v>
      </c>
      <c r="G9" s="187">
        <v>5791</v>
      </c>
      <c r="H9" s="187">
        <v>6027</v>
      </c>
      <c r="I9" s="187">
        <v>5968</v>
      </c>
      <c r="J9" s="187"/>
      <c r="K9" s="187">
        <f t="shared" ref="K9:K40" si="0">AVERAGE(D9:I9)</f>
        <v>5958.166666666667</v>
      </c>
      <c r="L9" s="187">
        <v>6870</v>
      </c>
      <c r="M9" s="187"/>
      <c r="N9" s="187">
        <f>K9-L9</f>
        <v>-911.83333333333303</v>
      </c>
      <c r="O9" s="192"/>
      <c r="P9" s="89"/>
      <c r="Q9" s="89"/>
      <c r="R9" s="89"/>
      <c r="S9" s="89"/>
      <c r="T9" s="89"/>
      <c r="U9" s="89"/>
      <c r="V9" s="89"/>
      <c r="W9" s="89"/>
      <c r="X9" s="89"/>
    </row>
    <row r="10" spans="1:24" s="2" customFormat="1" ht="18" x14ac:dyDescent="0.25">
      <c r="A10" s="185" t="s">
        <v>250</v>
      </c>
      <c r="B10" s="185">
        <v>9828</v>
      </c>
      <c r="C10" s="193">
        <v>252799</v>
      </c>
      <c r="D10" s="187">
        <v>1675</v>
      </c>
      <c r="E10" s="187">
        <v>1726</v>
      </c>
      <c r="F10" s="187">
        <v>1658</v>
      </c>
      <c r="G10" s="187">
        <v>1687</v>
      </c>
      <c r="H10" s="187">
        <v>1860</v>
      </c>
      <c r="I10" s="187">
        <v>1860</v>
      </c>
      <c r="J10" s="187"/>
      <c r="K10" s="187">
        <f t="shared" si="0"/>
        <v>1744.3333333333333</v>
      </c>
      <c r="L10" s="187">
        <v>2374</v>
      </c>
      <c r="M10" s="187"/>
      <c r="N10" s="187">
        <f t="shared" ref="N10:N38" si="1">K10-L10</f>
        <v>-629.66666666666674</v>
      </c>
      <c r="O10" s="192"/>
      <c r="P10" s="89"/>
      <c r="Q10" s="89"/>
      <c r="R10" s="89"/>
      <c r="S10" s="89"/>
      <c r="T10" s="89"/>
      <c r="U10" s="89"/>
      <c r="V10" s="89"/>
      <c r="W10" s="89"/>
      <c r="X10" s="89"/>
    </row>
    <row r="11" spans="1:24" s="2" customFormat="1" ht="18" x14ac:dyDescent="0.25">
      <c r="A11" s="185" t="s">
        <v>251</v>
      </c>
      <c r="B11" s="185">
        <v>6569</v>
      </c>
      <c r="C11" s="193">
        <v>138528</v>
      </c>
      <c r="D11" s="187">
        <v>934</v>
      </c>
      <c r="E11" s="187">
        <v>18</v>
      </c>
      <c r="F11" s="187">
        <v>72</v>
      </c>
      <c r="G11" s="187">
        <v>778</v>
      </c>
      <c r="H11" s="187">
        <v>1106</v>
      </c>
      <c r="I11" s="187">
        <v>1106</v>
      </c>
      <c r="J11" s="187"/>
      <c r="K11" s="187">
        <f t="shared" si="0"/>
        <v>669</v>
      </c>
      <c r="L11" s="187">
        <v>1599</v>
      </c>
      <c r="M11" s="187"/>
      <c r="N11" s="187">
        <f t="shared" si="1"/>
        <v>-930</v>
      </c>
      <c r="O11" s="192"/>
      <c r="P11" s="89"/>
      <c r="Q11" s="89"/>
      <c r="R11" s="89"/>
      <c r="S11" s="89"/>
      <c r="T11" s="89"/>
      <c r="U11" s="89"/>
      <c r="V11" s="89"/>
      <c r="W11" s="89"/>
      <c r="X11" s="89"/>
    </row>
    <row r="12" spans="1:24" s="2" customFormat="1" ht="18" x14ac:dyDescent="0.25">
      <c r="A12" s="185" t="s">
        <v>252</v>
      </c>
      <c r="B12" s="185">
        <v>9643</v>
      </c>
      <c r="C12" s="193">
        <v>137924</v>
      </c>
      <c r="D12" s="187">
        <v>20201</v>
      </c>
      <c r="E12" s="187">
        <v>16242</v>
      </c>
      <c r="F12" s="187">
        <v>20201</v>
      </c>
      <c r="G12" s="187">
        <v>18620</v>
      </c>
      <c r="H12" s="187">
        <v>18095</v>
      </c>
      <c r="I12" s="187">
        <v>20201</v>
      </c>
      <c r="J12" s="187"/>
      <c r="K12" s="187">
        <f t="shared" si="0"/>
        <v>18926.666666666668</v>
      </c>
      <c r="L12" s="187">
        <v>20201</v>
      </c>
      <c r="M12" s="187"/>
      <c r="N12" s="187">
        <f t="shared" si="1"/>
        <v>-1274.3333333333321</v>
      </c>
      <c r="O12" s="192"/>
      <c r="P12" s="89"/>
      <c r="Q12" s="89"/>
      <c r="R12" s="89"/>
      <c r="S12" s="89"/>
      <c r="T12" s="89"/>
      <c r="U12" s="89"/>
      <c r="V12" s="89"/>
      <c r="W12" s="89"/>
      <c r="X12" s="89"/>
    </row>
    <row r="13" spans="1:24" ht="18" x14ac:dyDescent="0.25">
      <c r="A13" s="185" t="s">
        <v>239</v>
      </c>
      <c r="B13" s="185">
        <v>9748</v>
      </c>
      <c r="C13" s="193">
        <v>137205</v>
      </c>
      <c r="D13" s="187">
        <v>1440</v>
      </c>
      <c r="E13" s="187">
        <v>2840</v>
      </c>
      <c r="F13" s="187">
        <v>3211</v>
      </c>
      <c r="G13" s="187">
        <v>3126</v>
      </c>
      <c r="H13" s="187">
        <v>3113</v>
      </c>
      <c r="I13" s="187">
        <v>2910</v>
      </c>
      <c r="J13" s="187"/>
      <c r="K13" s="187">
        <f t="shared" si="0"/>
        <v>2773.3333333333335</v>
      </c>
      <c r="L13" s="187">
        <v>3946</v>
      </c>
      <c r="M13" s="187"/>
      <c r="N13" s="187">
        <f t="shared" si="1"/>
        <v>-1172.6666666666665</v>
      </c>
      <c r="O13" s="187"/>
    </row>
    <row r="14" spans="1:24" ht="18" x14ac:dyDescent="0.25">
      <c r="A14" s="185" t="s">
        <v>253</v>
      </c>
      <c r="B14" s="185">
        <v>6884</v>
      </c>
      <c r="C14" s="193">
        <v>125899</v>
      </c>
      <c r="D14" s="187">
        <v>54037</v>
      </c>
      <c r="E14" s="187">
        <v>51004</v>
      </c>
      <c r="F14" s="187">
        <v>48611</v>
      </c>
      <c r="G14" s="187">
        <v>47495</v>
      </c>
      <c r="H14" s="187">
        <v>54514</v>
      </c>
      <c r="I14" s="187">
        <v>53345</v>
      </c>
      <c r="J14" s="187"/>
      <c r="K14" s="187">
        <f t="shared" si="0"/>
        <v>51501</v>
      </c>
      <c r="L14" s="187">
        <v>51214</v>
      </c>
      <c r="M14" s="187"/>
      <c r="N14" s="187">
        <f t="shared" si="1"/>
        <v>287</v>
      </c>
      <c r="O14" s="187" t="s">
        <v>147</v>
      </c>
    </row>
    <row r="15" spans="1:24" ht="18" x14ac:dyDescent="0.25">
      <c r="A15" s="185" t="s">
        <v>263</v>
      </c>
      <c r="B15" s="185">
        <v>6154</v>
      </c>
      <c r="C15" s="193">
        <v>133304</v>
      </c>
      <c r="D15" s="187">
        <v>3721</v>
      </c>
      <c r="E15" s="187">
        <v>892</v>
      </c>
      <c r="F15" s="187">
        <v>3475</v>
      </c>
      <c r="G15" s="187">
        <v>3452</v>
      </c>
      <c r="H15" s="187">
        <v>3476</v>
      </c>
      <c r="I15" s="187">
        <v>3452</v>
      </c>
      <c r="J15" s="187"/>
      <c r="K15" s="187">
        <f t="shared" si="0"/>
        <v>3078</v>
      </c>
      <c r="L15" s="187">
        <v>2578</v>
      </c>
      <c r="M15" s="187"/>
      <c r="N15" s="187">
        <f t="shared" si="1"/>
        <v>500</v>
      </c>
      <c r="O15" s="187"/>
    </row>
    <row r="16" spans="1:24" ht="18" x14ac:dyDescent="0.25">
      <c r="A16" s="185" t="s">
        <v>244</v>
      </c>
      <c r="B16" s="185">
        <v>9794</v>
      </c>
      <c r="C16" s="193">
        <v>299474</v>
      </c>
      <c r="D16" s="187">
        <v>15831</v>
      </c>
      <c r="E16" s="187">
        <v>15677</v>
      </c>
      <c r="F16" s="187">
        <v>15298</v>
      </c>
      <c r="G16" s="187">
        <v>13478</v>
      </c>
      <c r="H16" s="187">
        <v>13404</v>
      </c>
      <c r="I16" s="187">
        <v>13378</v>
      </c>
      <c r="J16" s="187"/>
      <c r="K16" s="187">
        <f t="shared" si="0"/>
        <v>14511</v>
      </c>
      <c r="L16" s="187">
        <v>9808</v>
      </c>
      <c r="M16" s="187"/>
      <c r="N16" s="187">
        <f t="shared" si="1"/>
        <v>4703</v>
      </c>
      <c r="O16" s="187"/>
    </row>
    <row r="17" spans="1:15" ht="18" x14ac:dyDescent="0.25">
      <c r="A17" s="185" t="s">
        <v>244</v>
      </c>
      <c r="B17" s="185">
        <v>9766</v>
      </c>
      <c r="C17" s="193">
        <v>470753</v>
      </c>
      <c r="D17" s="187">
        <v>15862</v>
      </c>
      <c r="E17" s="187">
        <v>16434</v>
      </c>
      <c r="F17" s="187">
        <v>15752</v>
      </c>
      <c r="G17" s="187">
        <v>16344</v>
      </c>
      <c r="H17" s="187">
        <v>18666</v>
      </c>
      <c r="I17" s="187">
        <v>17430</v>
      </c>
      <c r="J17" s="187"/>
      <c r="K17" s="187">
        <f t="shared" si="0"/>
        <v>16748</v>
      </c>
      <c r="L17" s="187">
        <v>23026</v>
      </c>
      <c r="M17" s="187"/>
      <c r="N17" s="187">
        <f t="shared" si="1"/>
        <v>-6278</v>
      </c>
      <c r="O17" s="187"/>
    </row>
    <row r="18" spans="1:15" ht="18" x14ac:dyDescent="0.25">
      <c r="A18" s="185" t="s">
        <v>240</v>
      </c>
      <c r="B18" s="185">
        <v>9750</v>
      </c>
      <c r="C18" s="193">
        <v>203155</v>
      </c>
      <c r="D18" s="187">
        <v>1770</v>
      </c>
      <c r="E18" s="187">
        <v>1773</v>
      </c>
      <c r="F18" s="187">
        <v>1765</v>
      </c>
      <c r="G18" s="187">
        <v>1760</v>
      </c>
      <c r="H18" s="187">
        <v>1756</v>
      </c>
      <c r="I18" s="187">
        <v>1730</v>
      </c>
      <c r="J18" s="187"/>
      <c r="K18" s="187">
        <f t="shared" si="0"/>
        <v>1759</v>
      </c>
      <c r="L18" s="187">
        <v>883</v>
      </c>
      <c r="M18" s="187"/>
      <c r="N18" s="187">
        <f t="shared" si="1"/>
        <v>876</v>
      </c>
      <c r="O18" s="187"/>
    </row>
    <row r="19" spans="1:15" ht="18" x14ac:dyDescent="0.25">
      <c r="A19" s="185" t="s">
        <v>254</v>
      </c>
      <c r="B19" s="185">
        <v>9699</v>
      </c>
      <c r="C19" s="193">
        <v>166819</v>
      </c>
      <c r="D19" s="187">
        <v>1119</v>
      </c>
      <c r="E19" s="187">
        <v>716</v>
      </c>
      <c r="F19" s="187">
        <v>136</v>
      </c>
      <c r="G19" s="187">
        <v>150</v>
      </c>
      <c r="H19" s="187">
        <v>168</v>
      </c>
      <c r="I19" s="187">
        <v>826</v>
      </c>
      <c r="J19" s="187"/>
      <c r="K19" s="187">
        <f t="shared" si="0"/>
        <v>519.16666666666663</v>
      </c>
      <c r="L19" s="187">
        <v>1224</v>
      </c>
      <c r="M19" s="187"/>
      <c r="N19" s="187">
        <f t="shared" si="1"/>
        <v>-704.83333333333337</v>
      </c>
      <c r="O19" s="187"/>
    </row>
    <row r="20" spans="1:15" ht="18" x14ac:dyDescent="0.25">
      <c r="A20" s="185" t="s">
        <v>254</v>
      </c>
      <c r="B20" s="185">
        <v>5999</v>
      </c>
      <c r="C20" s="193">
        <v>380570</v>
      </c>
      <c r="D20" s="187">
        <v>7707</v>
      </c>
      <c r="E20" s="187">
        <v>7538</v>
      </c>
      <c r="F20" s="187">
        <v>7294</v>
      </c>
      <c r="G20" s="187">
        <v>7708</v>
      </c>
      <c r="H20" s="187">
        <v>7993</v>
      </c>
      <c r="I20" s="187">
        <v>7820</v>
      </c>
      <c r="J20" s="187"/>
      <c r="K20" s="187">
        <f t="shared" si="0"/>
        <v>7676.666666666667</v>
      </c>
      <c r="L20" s="187">
        <v>8691</v>
      </c>
      <c r="M20" s="187"/>
      <c r="N20" s="187">
        <f>K20-L20</f>
        <v>-1014.333333333333</v>
      </c>
      <c r="O20" s="187"/>
    </row>
    <row r="21" spans="1:15" ht="18" x14ac:dyDescent="0.25">
      <c r="A21" s="185" t="s">
        <v>245</v>
      </c>
      <c r="B21" s="185">
        <v>5508</v>
      </c>
      <c r="C21" s="193">
        <v>132978</v>
      </c>
      <c r="D21" s="187">
        <v>2737</v>
      </c>
      <c r="E21" s="187">
        <v>4432</v>
      </c>
      <c r="F21" s="187">
        <v>4275</v>
      </c>
      <c r="G21" s="187">
        <v>3907</v>
      </c>
      <c r="H21" s="187">
        <v>3923</v>
      </c>
      <c r="I21" s="187">
        <v>4670</v>
      </c>
      <c r="J21" s="187"/>
      <c r="K21" s="187">
        <f t="shared" si="0"/>
        <v>3990.6666666666665</v>
      </c>
      <c r="L21" s="187">
        <v>4483</v>
      </c>
      <c r="M21" s="187"/>
      <c r="N21" s="187">
        <f t="shared" si="1"/>
        <v>-492.33333333333348</v>
      </c>
      <c r="O21" s="187"/>
    </row>
    <row r="22" spans="1:15" ht="18" x14ac:dyDescent="0.25">
      <c r="A22" s="185" t="s">
        <v>181</v>
      </c>
      <c r="B22" s="185">
        <v>6067</v>
      </c>
      <c r="C22" s="193">
        <v>126281</v>
      </c>
      <c r="D22" s="187">
        <v>7028</v>
      </c>
      <c r="E22" s="187">
        <v>7138</v>
      </c>
      <c r="F22" s="187">
        <v>7214</v>
      </c>
      <c r="G22" s="187">
        <v>7048</v>
      </c>
      <c r="H22" s="187">
        <v>7019</v>
      </c>
      <c r="I22" s="187">
        <v>6815</v>
      </c>
      <c r="J22" s="187"/>
      <c r="K22" s="187">
        <f t="shared" si="0"/>
        <v>7043.666666666667</v>
      </c>
      <c r="L22" s="187">
        <v>6483</v>
      </c>
      <c r="M22" s="187"/>
      <c r="N22" s="187">
        <f t="shared" si="1"/>
        <v>560.66666666666697</v>
      </c>
      <c r="O22" s="187"/>
    </row>
    <row r="23" spans="1:15" ht="18" x14ac:dyDescent="0.25">
      <c r="A23" s="185" t="s">
        <v>181</v>
      </c>
      <c r="B23" s="185">
        <v>5263</v>
      </c>
      <c r="C23" s="193">
        <v>126355</v>
      </c>
      <c r="D23" s="187">
        <v>5115</v>
      </c>
      <c r="E23" s="187">
        <v>5156</v>
      </c>
      <c r="F23" s="187">
        <v>5148</v>
      </c>
      <c r="G23" s="187">
        <v>5035</v>
      </c>
      <c r="H23" s="187">
        <v>5372</v>
      </c>
      <c r="I23" s="187">
        <v>5832</v>
      </c>
      <c r="J23" s="187"/>
      <c r="K23" s="187">
        <f t="shared" si="0"/>
        <v>5276.333333333333</v>
      </c>
      <c r="L23" s="187">
        <v>3990</v>
      </c>
      <c r="M23" s="187"/>
      <c r="N23" s="187">
        <f t="shared" si="1"/>
        <v>1286.333333333333</v>
      </c>
      <c r="O23" s="187"/>
    </row>
    <row r="24" spans="1:15" ht="18" x14ac:dyDescent="0.25">
      <c r="A24" s="185" t="s">
        <v>181</v>
      </c>
      <c r="B24" s="185">
        <v>6742</v>
      </c>
      <c r="C24" s="193">
        <v>126365</v>
      </c>
      <c r="D24" s="187">
        <v>6557</v>
      </c>
      <c r="E24" s="187">
        <v>5992</v>
      </c>
      <c r="F24" s="187">
        <v>5855</v>
      </c>
      <c r="G24" s="187">
        <v>6580</v>
      </c>
      <c r="H24" s="187">
        <v>6580</v>
      </c>
      <c r="I24" s="187">
        <v>7158</v>
      </c>
      <c r="J24" s="187"/>
      <c r="K24" s="187">
        <f t="shared" si="0"/>
        <v>6453.666666666667</v>
      </c>
      <c r="L24" s="187">
        <v>7527</v>
      </c>
      <c r="M24" s="187"/>
      <c r="N24" s="187">
        <f>K24-L24</f>
        <v>-1073.333333333333</v>
      </c>
      <c r="O24" s="187"/>
    </row>
    <row r="25" spans="1:15" ht="18" x14ac:dyDescent="0.25">
      <c r="A25" s="185" t="s">
        <v>181</v>
      </c>
      <c r="B25" s="185">
        <v>9780</v>
      </c>
      <c r="C25" s="193">
        <v>126278</v>
      </c>
      <c r="D25" s="187">
        <v>7657</v>
      </c>
      <c r="E25" s="187">
        <v>7616</v>
      </c>
      <c r="F25" s="187">
        <v>7152</v>
      </c>
      <c r="G25" s="187">
        <v>4756</v>
      </c>
      <c r="H25" s="187">
        <v>6321</v>
      </c>
      <c r="I25" s="187">
        <v>5736</v>
      </c>
      <c r="J25" s="187"/>
      <c r="K25" s="187">
        <f t="shared" si="0"/>
        <v>6539.666666666667</v>
      </c>
      <c r="L25" s="187">
        <v>5481</v>
      </c>
      <c r="M25" s="187"/>
      <c r="N25" s="187">
        <f>K25-L25</f>
        <v>1058.666666666667</v>
      </c>
      <c r="O25" s="187"/>
    </row>
    <row r="26" spans="1:15" ht="18" x14ac:dyDescent="0.25">
      <c r="A26" s="185" t="s">
        <v>181</v>
      </c>
      <c r="B26" s="185">
        <v>9757</v>
      </c>
      <c r="C26" s="193">
        <v>126289</v>
      </c>
      <c r="D26" s="187">
        <v>2891</v>
      </c>
      <c r="E26" s="187">
        <v>5322</v>
      </c>
      <c r="F26" s="187">
        <v>5113</v>
      </c>
      <c r="G26" s="187">
        <v>3719</v>
      </c>
      <c r="H26" s="187">
        <v>3828</v>
      </c>
      <c r="I26" s="187">
        <v>3865</v>
      </c>
      <c r="J26" s="187"/>
      <c r="K26" s="187">
        <f t="shared" si="0"/>
        <v>4123</v>
      </c>
      <c r="L26" s="187">
        <v>2455</v>
      </c>
      <c r="M26" s="187"/>
      <c r="N26" s="187">
        <f>K26-L26</f>
        <v>1668</v>
      </c>
      <c r="O26" s="187"/>
    </row>
    <row r="27" spans="1:15" ht="18" x14ac:dyDescent="0.25">
      <c r="A27" s="185" t="s">
        <v>181</v>
      </c>
      <c r="B27" s="185">
        <v>9674</v>
      </c>
      <c r="C27" s="193">
        <v>126280</v>
      </c>
      <c r="D27" s="187">
        <v>1458</v>
      </c>
      <c r="E27" s="187">
        <v>1402</v>
      </c>
      <c r="F27" s="187">
        <v>1407</v>
      </c>
      <c r="G27" s="187">
        <v>9100</v>
      </c>
      <c r="H27" s="187">
        <v>8839</v>
      </c>
      <c r="I27" s="187">
        <v>8299</v>
      </c>
      <c r="J27" s="187"/>
      <c r="K27" s="187">
        <f>AVERAGE(D27:I27)</f>
        <v>5084.166666666667</v>
      </c>
      <c r="L27" s="187">
        <v>1302</v>
      </c>
      <c r="M27" s="187"/>
      <c r="N27" s="187">
        <f>K27-L27</f>
        <v>3782.166666666667</v>
      </c>
      <c r="O27" s="187"/>
    </row>
    <row r="28" spans="1:15" ht="18" x14ac:dyDescent="0.25">
      <c r="A28" s="185" t="s">
        <v>264</v>
      </c>
      <c r="B28" s="185">
        <v>5225</v>
      </c>
      <c r="C28" s="193">
        <v>138600</v>
      </c>
      <c r="D28" s="187">
        <v>863</v>
      </c>
      <c r="E28" s="187">
        <v>830</v>
      </c>
      <c r="F28" s="187">
        <v>821</v>
      </c>
      <c r="G28" s="187">
        <v>864</v>
      </c>
      <c r="H28" s="187">
        <v>626</v>
      </c>
      <c r="I28" s="187">
        <v>626</v>
      </c>
      <c r="J28" s="187"/>
      <c r="K28" s="187">
        <f>AVERAGE(D28:I28)</f>
        <v>771.66666666666663</v>
      </c>
      <c r="L28" s="187">
        <v>1260</v>
      </c>
      <c r="M28" s="187"/>
      <c r="N28" s="187">
        <f>K28-L28</f>
        <v>-488.33333333333337</v>
      </c>
      <c r="O28" s="187"/>
    </row>
    <row r="29" spans="1:15" ht="18" x14ac:dyDescent="0.25">
      <c r="A29" s="185" t="s">
        <v>255</v>
      </c>
      <c r="B29" s="185">
        <v>9658</v>
      </c>
      <c r="C29" s="193">
        <v>125822</v>
      </c>
      <c r="D29" s="187">
        <v>5033</v>
      </c>
      <c r="E29" s="187">
        <v>3345</v>
      </c>
      <c r="F29" s="187">
        <v>2884</v>
      </c>
      <c r="G29" s="187">
        <v>5809</v>
      </c>
      <c r="H29" s="187">
        <v>6251</v>
      </c>
      <c r="I29" s="187">
        <v>6572</v>
      </c>
      <c r="J29" s="187"/>
      <c r="K29" s="187">
        <f t="shared" si="0"/>
        <v>4982.333333333333</v>
      </c>
      <c r="L29" s="187">
        <v>7200</v>
      </c>
      <c r="M29" s="187"/>
      <c r="N29" s="187">
        <f t="shared" si="1"/>
        <v>-2217.666666666667</v>
      </c>
      <c r="O29" s="187"/>
    </row>
    <row r="30" spans="1:15" ht="18" x14ac:dyDescent="0.25">
      <c r="A30" s="185" t="s">
        <v>256</v>
      </c>
      <c r="B30" s="185">
        <v>6884</v>
      </c>
      <c r="C30" s="193">
        <v>132975</v>
      </c>
      <c r="D30" s="187">
        <v>33183</v>
      </c>
      <c r="E30" s="187">
        <v>31319</v>
      </c>
      <c r="F30" s="187">
        <v>29864</v>
      </c>
      <c r="G30" s="187">
        <v>29179</v>
      </c>
      <c r="H30" s="187">
        <v>33492</v>
      </c>
      <c r="I30" s="187">
        <v>32773</v>
      </c>
      <c r="J30" s="187"/>
      <c r="K30" s="187">
        <f t="shared" si="0"/>
        <v>31635</v>
      </c>
      <c r="L30" s="187">
        <v>31464</v>
      </c>
      <c r="M30" s="187"/>
      <c r="N30" s="187">
        <f t="shared" si="1"/>
        <v>171</v>
      </c>
      <c r="O30" s="187"/>
    </row>
    <row r="31" spans="1:15" ht="18" x14ac:dyDescent="0.25">
      <c r="A31" s="185" t="s">
        <v>242</v>
      </c>
      <c r="B31" s="185">
        <v>9687</v>
      </c>
      <c r="C31" s="193">
        <v>407025</v>
      </c>
      <c r="D31" s="187">
        <v>11833</v>
      </c>
      <c r="E31" s="187">
        <v>11657</v>
      </c>
      <c r="F31" s="187">
        <v>10818</v>
      </c>
      <c r="G31" s="187">
        <v>11158</v>
      </c>
      <c r="H31" s="187">
        <v>12055</v>
      </c>
      <c r="I31" s="187">
        <v>11855</v>
      </c>
      <c r="J31" s="187"/>
      <c r="K31" s="187">
        <f t="shared" si="0"/>
        <v>11562.666666666666</v>
      </c>
      <c r="L31" s="187">
        <v>12959</v>
      </c>
      <c r="M31" s="187"/>
      <c r="N31" s="187">
        <f>K31-L31</f>
        <v>-1396.3333333333339</v>
      </c>
      <c r="O31" s="187"/>
    </row>
    <row r="32" spans="1:15" ht="18" x14ac:dyDescent="0.25">
      <c r="A32" s="185" t="s">
        <v>257</v>
      </c>
      <c r="B32" s="185">
        <v>9837</v>
      </c>
      <c r="C32" s="193">
        <v>310851</v>
      </c>
      <c r="D32" s="187">
        <v>0</v>
      </c>
      <c r="E32" s="187">
        <v>2128</v>
      </c>
      <c r="F32" s="187">
        <v>1569</v>
      </c>
      <c r="G32" s="187">
        <v>1601</v>
      </c>
      <c r="H32" s="187">
        <v>1602</v>
      </c>
      <c r="I32" s="187">
        <v>714</v>
      </c>
      <c r="J32" s="187"/>
      <c r="K32" s="187">
        <f t="shared" si="0"/>
        <v>1269</v>
      </c>
      <c r="L32" s="187">
        <v>9720</v>
      </c>
      <c r="M32" s="187"/>
      <c r="N32" s="187">
        <f>K32-L32</f>
        <v>-8451</v>
      </c>
      <c r="O32" s="187"/>
    </row>
    <row r="33" spans="1:24" ht="18" x14ac:dyDescent="0.25">
      <c r="A33" s="185" t="s">
        <v>258</v>
      </c>
      <c r="B33" s="185">
        <v>6674</v>
      </c>
      <c r="C33" s="193">
        <v>140991</v>
      </c>
      <c r="D33" s="187">
        <v>2933</v>
      </c>
      <c r="E33" s="187">
        <v>2992</v>
      </c>
      <c r="F33" s="187">
        <v>2985</v>
      </c>
      <c r="G33" s="187">
        <v>3290</v>
      </c>
      <c r="H33" s="187">
        <v>2796</v>
      </c>
      <c r="I33" s="187">
        <v>2734</v>
      </c>
      <c r="J33" s="187"/>
      <c r="K33" s="187">
        <f t="shared" si="0"/>
        <v>2955</v>
      </c>
      <c r="L33" s="187">
        <v>3523</v>
      </c>
      <c r="M33" s="187"/>
      <c r="N33" s="187">
        <f>K33-L33</f>
        <v>-568</v>
      </c>
      <c r="O33" s="187"/>
    </row>
    <row r="34" spans="1:24" ht="18" x14ac:dyDescent="0.25">
      <c r="A34" s="185" t="s">
        <v>238</v>
      </c>
      <c r="B34" s="185">
        <v>6210</v>
      </c>
      <c r="C34" s="193">
        <v>138785</v>
      </c>
      <c r="D34" s="187">
        <v>7940</v>
      </c>
      <c r="E34" s="187">
        <v>8222</v>
      </c>
      <c r="F34" s="187">
        <v>7826</v>
      </c>
      <c r="G34" s="187">
        <v>7809</v>
      </c>
      <c r="H34" s="187">
        <v>8032</v>
      </c>
      <c r="I34" s="187">
        <v>8078</v>
      </c>
      <c r="J34" s="187"/>
      <c r="K34" s="187">
        <f t="shared" si="0"/>
        <v>7984.5</v>
      </c>
      <c r="L34" s="187">
        <v>7364</v>
      </c>
      <c r="M34" s="187"/>
      <c r="N34" s="187">
        <f t="shared" si="1"/>
        <v>620.5</v>
      </c>
      <c r="O34" s="187"/>
    </row>
    <row r="35" spans="1:24" ht="18" x14ac:dyDescent="0.25">
      <c r="A35" s="185" t="s">
        <v>259</v>
      </c>
      <c r="B35" s="185">
        <v>6633</v>
      </c>
      <c r="C35" s="193">
        <v>128839</v>
      </c>
      <c r="D35" s="187">
        <v>11993</v>
      </c>
      <c r="E35" s="187">
        <v>11327</v>
      </c>
      <c r="F35" s="187">
        <v>11259</v>
      </c>
      <c r="G35" s="187">
        <v>11491</v>
      </c>
      <c r="H35" s="187">
        <v>11490</v>
      </c>
      <c r="I35" s="187">
        <v>14195</v>
      </c>
      <c r="J35" s="187"/>
      <c r="K35" s="187">
        <f t="shared" si="0"/>
        <v>11959.166666666666</v>
      </c>
      <c r="L35" s="187">
        <v>14029</v>
      </c>
      <c r="M35" s="187"/>
      <c r="N35" s="187">
        <f>K35-L35</f>
        <v>-2069.8333333333339</v>
      </c>
      <c r="O35" s="187"/>
    </row>
    <row r="36" spans="1:24" ht="18" x14ac:dyDescent="0.25">
      <c r="A36" s="185" t="s">
        <v>260</v>
      </c>
      <c r="B36" s="185">
        <v>4136</v>
      </c>
      <c r="C36" s="193">
        <v>125809</v>
      </c>
      <c r="D36" s="187">
        <v>1111</v>
      </c>
      <c r="E36" s="187">
        <v>1166</v>
      </c>
      <c r="F36" s="187">
        <v>992</v>
      </c>
      <c r="G36" s="187">
        <v>979</v>
      </c>
      <c r="H36" s="187">
        <v>755</v>
      </c>
      <c r="I36" s="187">
        <v>920</v>
      </c>
      <c r="J36" s="187"/>
      <c r="K36" s="187">
        <f t="shared" si="0"/>
        <v>987.16666666666663</v>
      </c>
      <c r="L36" s="187">
        <v>1992</v>
      </c>
      <c r="M36" s="187"/>
      <c r="N36" s="187">
        <f t="shared" si="1"/>
        <v>-1004.8333333333334</v>
      </c>
      <c r="O36" s="187"/>
    </row>
    <row r="37" spans="1:24" ht="18" x14ac:dyDescent="0.25">
      <c r="A37" s="194" t="s">
        <v>243</v>
      </c>
      <c r="B37" s="194">
        <v>9792</v>
      </c>
      <c r="C37" s="195">
        <v>138577</v>
      </c>
      <c r="D37" s="196">
        <v>1290</v>
      </c>
      <c r="E37" s="196">
        <v>1240</v>
      </c>
      <c r="F37" s="196">
        <v>1288</v>
      </c>
      <c r="G37" s="196">
        <v>1271</v>
      </c>
      <c r="H37" s="196">
        <v>1265</v>
      </c>
      <c r="I37" s="196">
        <v>1203</v>
      </c>
      <c r="J37" s="196"/>
      <c r="K37" s="187">
        <f t="shared" si="0"/>
        <v>1259.5</v>
      </c>
      <c r="L37" s="196">
        <v>269</v>
      </c>
      <c r="M37" s="196"/>
      <c r="N37" s="196">
        <f>K37-L37</f>
        <v>990.5</v>
      </c>
      <c r="O37" s="187"/>
    </row>
    <row r="38" spans="1:24" s="76" customFormat="1" ht="18" x14ac:dyDescent="0.25">
      <c r="A38" s="194" t="s">
        <v>243</v>
      </c>
      <c r="B38" s="194">
        <v>9856</v>
      </c>
      <c r="C38" s="195">
        <v>452566</v>
      </c>
      <c r="D38" s="196">
        <v>8852</v>
      </c>
      <c r="E38" s="196">
        <v>8731</v>
      </c>
      <c r="F38" s="196">
        <v>8578</v>
      </c>
      <c r="G38" s="196">
        <v>8361</v>
      </c>
      <c r="H38" s="196">
        <v>10209</v>
      </c>
      <c r="I38" s="196">
        <v>2364</v>
      </c>
      <c r="J38" s="196"/>
      <c r="K38" s="187">
        <f t="shared" si="0"/>
        <v>7849.166666666667</v>
      </c>
      <c r="L38" s="196">
        <v>2364</v>
      </c>
      <c r="M38" s="196"/>
      <c r="N38" s="196">
        <f t="shared" si="1"/>
        <v>5485.166666666667</v>
      </c>
      <c r="O38" s="196"/>
      <c r="P38" s="67"/>
      <c r="Q38" s="67"/>
      <c r="R38" s="67"/>
      <c r="S38" s="67"/>
      <c r="T38" s="67"/>
      <c r="U38" s="67"/>
      <c r="V38" s="67"/>
      <c r="W38" s="67"/>
      <c r="X38" s="67"/>
    </row>
    <row r="39" spans="1:24" s="76" customFormat="1" ht="18" x14ac:dyDescent="0.25">
      <c r="A39" s="194" t="s">
        <v>261</v>
      </c>
      <c r="B39" s="194">
        <v>9826</v>
      </c>
      <c r="C39" s="195">
        <v>241562</v>
      </c>
      <c r="D39" s="196">
        <v>15979</v>
      </c>
      <c r="E39" s="196">
        <v>15567</v>
      </c>
      <c r="F39" s="196">
        <v>15844</v>
      </c>
      <c r="G39" s="196">
        <v>15853</v>
      </c>
      <c r="H39" s="196">
        <v>14744</v>
      </c>
      <c r="I39" s="196">
        <v>17156</v>
      </c>
      <c r="J39" s="196"/>
      <c r="K39" s="187">
        <f t="shared" si="0"/>
        <v>15857.166666666666</v>
      </c>
      <c r="L39" s="196">
        <v>17156</v>
      </c>
      <c r="M39" s="196"/>
      <c r="N39" s="196">
        <f>K39-L39</f>
        <v>-1298.8333333333339</v>
      </c>
      <c r="O39" s="196"/>
      <c r="P39" s="67"/>
      <c r="Q39" s="67"/>
      <c r="R39" s="67"/>
      <c r="S39" s="67"/>
      <c r="T39" s="67"/>
      <c r="U39" s="67"/>
      <c r="V39" s="67"/>
      <c r="W39" s="67"/>
      <c r="X39" s="67"/>
    </row>
    <row r="40" spans="1:24" s="76" customFormat="1" ht="18" x14ac:dyDescent="0.25">
      <c r="A40" s="194" t="s">
        <v>246</v>
      </c>
      <c r="B40" s="194">
        <v>5155</v>
      </c>
      <c r="C40" s="195">
        <v>138628</v>
      </c>
      <c r="D40" s="196">
        <v>9302</v>
      </c>
      <c r="E40" s="196">
        <v>9983</v>
      </c>
      <c r="F40" s="196">
        <v>10043</v>
      </c>
      <c r="G40" s="196">
        <v>9758</v>
      </c>
      <c r="H40" s="196">
        <v>9815</v>
      </c>
      <c r="I40" s="196">
        <v>9815</v>
      </c>
      <c r="J40" s="196"/>
      <c r="K40" s="187">
        <f t="shared" si="0"/>
        <v>9786</v>
      </c>
      <c r="L40" s="196">
        <v>4112</v>
      </c>
      <c r="M40" s="196"/>
      <c r="N40" s="196">
        <f>K40-L40</f>
        <v>5674</v>
      </c>
      <c r="O40" s="196"/>
      <c r="P40" s="67"/>
      <c r="Q40" s="67"/>
      <c r="R40" s="67"/>
      <c r="S40" s="67"/>
      <c r="T40" s="67"/>
      <c r="U40" s="67"/>
      <c r="V40" s="67"/>
      <c r="W40" s="67"/>
      <c r="X40" s="67"/>
    </row>
    <row r="41" spans="1:24" ht="18" x14ac:dyDescent="0.25">
      <c r="A41" s="185"/>
      <c r="B41" s="185"/>
      <c r="C41" s="186"/>
      <c r="D41" s="187"/>
      <c r="E41" s="187"/>
      <c r="F41" s="187"/>
      <c r="G41" s="187"/>
      <c r="H41" s="187"/>
      <c r="I41" s="187"/>
      <c r="J41" s="187"/>
      <c r="K41" s="187"/>
      <c r="L41" s="187"/>
      <c r="M41" s="187"/>
      <c r="N41" s="187"/>
      <c r="O41" s="187"/>
    </row>
    <row r="42" spans="1:24" ht="18" x14ac:dyDescent="0.25">
      <c r="A42" s="185"/>
      <c r="B42" s="185"/>
      <c r="C42" s="186"/>
      <c r="D42" s="187"/>
      <c r="E42" s="187"/>
      <c r="F42" s="187"/>
      <c r="G42" s="187"/>
      <c r="H42" s="187"/>
      <c r="I42" s="187"/>
      <c r="J42" s="187"/>
      <c r="K42" s="187">
        <f>SUM(K8:K40)</f>
        <v>273234.83333333331</v>
      </c>
      <c r="L42" s="187">
        <f>SUM(L8:L40)</f>
        <v>278052</v>
      </c>
      <c r="M42" s="187"/>
      <c r="N42" s="185"/>
      <c r="O42" s="187"/>
    </row>
    <row r="43" spans="1:24" ht="18" x14ac:dyDescent="0.25">
      <c r="A43" s="185"/>
      <c r="B43" s="185"/>
      <c r="C43" s="186"/>
      <c r="D43" s="187"/>
      <c r="E43" s="187"/>
      <c r="F43" s="187"/>
      <c r="G43" s="187"/>
      <c r="H43" s="187"/>
      <c r="I43" s="187"/>
      <c r="J43" s="187"/>
      <c r="K43" s="187"/>
      <c r="L43" s="187"/>
      <c r="M43" s="187"/>
      <c r="N43" s="185"/>
      <c r="O43" s="187"/>
    </row>
    <row r="44" spans="1:24" ht="18" x14ac:dyDescent="0.25">
      <c r="A44" s="185"/>
      <c r="B44" s="185"/>
      <c r="C44" s="186"/>
      <c r="D44" s="187"/>
      <c r="E44" s="187"/>
      <c r="F44" s="187"/>
      <c r="G44" s="187"/>
      <c r="H44" s="187"/>
      <c r="I44" s="187"/>
      <c r="J44" s="187"/>
      <c r="K44" s="187" t="s">
        <v>237</v>
      </c>
      <c r="L44" s="187" t="s">
        <v>183</v>
      </c>
      <c r="M44" s="187"/>
      <c r="N44" s="196">
        <f>K42-L42</f>
        <v>-4817.1666666666861</v>
      </c>
      <c r="O44" s="187"/>
    </row>
    <row r="45" spans="1:24" ht="18" x14ac:dyDescent="0.25">
      <c r="A45" s="185" t="s">
        <v>147</v>
      </c>
      <c r="B45" s="185" t="s">
        <v>147</v>
      </c>
      <c r="C45" s="193" t="s">
        <v>147</v>
      </c>
      <c r="D45" s="187" t="s">
        <v>147</v>
      </c>
      <c r="E45" s="187" t="s">
        <v>147</v>
      </c>
      <c r="F45" s="187" t="s">
        <v>147</v>
      </c>
      <c r="G45" s="187"/>
      <c r="H45" s="187"/>
      <c r="I45" s="187"/>
      <c r="J45" s="187" t="s">
        <v>147</v>
      </c>
      <c r="K45" s="187" t="s">
        <v>147</v>
      </c>
      <c r="L45" s="187" t="s">
        <v>147</v>
      </c>
      <c r="M45" s="187" t="s">
        <v>147</v>
      </c>
      <c r="N45" s="187" t="s">
        <v>147</v>
      </c>
      <c r="O45" s="187" t="s">
        <v>147</v>
      </c>
    </row>
    <row r="46" spans="1:24" ht="18" x14ac:dyDescent="0.25">
      <c r="A46" s="185" t="s">
        <v>241</v>
      </c>
      <c r="B46" s="185">
        <v>9603</v>
      </c>
      <c r="C46" s="193">
        <v>542944</v>
      </c>
      <c r="D46" s="187">
        <v>35255</v>
      </c>
      <c r="E46" s="187">
        <v>34448</v>
      </c>
      <c r="F46" s="187">
        <v>33050</v>
      </c>
      <c r="G46" s="187">
        <v>36117</v>
      </c>
      <c r="H46" s="187">
        <v>34885</v>
      </c>
      <c r="I46" s="187">
        <v>35416</v>
      </c>
      <c r="J46" s="187"/>
      <c r="K46" s="187">
        <f>AVERAGE(D46:I46)</f>
        <v>34861.833333333336</v>
      </c>
      <c r="L46" s="187">
        <v>36000</v>
      </c>
      <c r="M46" s="187"/>
      <c r="N46" s="187">
        <f>K46-L46</f>
        <v>-1138.1666666666642</v>
      </c>
    </row>
  </sheetData>
  <pageMargins left="0.75" right="0.75" top="1" bottom="1" header="0.5" footer="0.5"/>
  <pageSetup scale="5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2.75" x14ac:dyDescent="0.2"/>
  <cols>
    <col min="3" max="19" width="10.28515625" bestFit="1" customWidth="1"/>
  </cols>
  <sheetData>
    <row r="1" spans="1:48" x14ac:dyDescent="0.2">
      <c r="A1" t="s">
        <v>234</v>
      </c>
    </row>
    <row r="4" spans="1:48" x14ac:dyDescent="0.2">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
      <c r="A6" s="7" t="s">
        <v>235</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
      <c r="A7" t="s">
        <v>231</v>
      </c>
      <c r="B7" t="s">
        <v>232</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
      <c r="B8" t="s">
        <v>233</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
      <c r="A10" t="s">
        <v>18</v>
      </c>
      <c r="B10" t="s">
        <v>232</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
      <c r="C14" s="24"/>
      <c r="D14" s="24"/>
      <c r="E14" s="24"/>
      <c r="F14" s="24"/>
      <c r="G14" s="24"/>
      <c r="H14" s="24"/>
      <c r="I14" s="24"/>
      <c r="J14" s="24"/>
      <c r="K14" s="24"/>
      <c r="L14" s="24"/>
      <c r="M14" s="24"/>
      <c r="N14" s="24"/>
      <c r="O14" s="24"/>
      <c r="P14" s="24"/>
      <c r="Q14" s="24"/>
      <c r="R14" s="24"/>
    </row>
    <row r="15" spans="1:48" x14ac:dyDescent="0.2">
      <c r="C15" s="24"/>
      <c r="D15" s="24"/>
      <c r="E15" s="24"/>
      <c r="F15" s="24"/>
      <c r="G15" s="24"/>
      <c r="H15" s="24"/>
      <c r="I15" s="24"/>
      <c r="J15" s="24"/>
      <c r="K15" s="24"/>
      <c r="L15" s="24"/>
      <c r="M15" s="24"/>
      <c r="N15" s="24"/>
      <c r="O15" s="24"/>
      <c r="P15" s="24"/>
      <c r="Q15" s="24"/>
      <c r="R15" s="24"/>
    </row>
    <row r="16" spans="1:48" x14ac:dyDescent="0.2">
      <c r="C16" s="24"/>
      <c r="D16" s="24"/>
      <c r="E16" s="24"/>
      <c r="F16" s="24"/>
      <c r="G16" s="24"/>
      <c r="H16" s="24"/>
      <c r="I16" s="24"/>
      <c r="J16" s="24"/>
      <c r="K16" s="24"/>
      <c r="L16" s="24"/>
      <c r="M16" s="24"/>
      <c r="N16" s="24"/>
      <c r="O16" s="24"/>
      <c r="P16" s="24"/>
      <c r="Q16" s="24"/>
      <c r="R16" s="24"/>
    </row>
    <row r="17" spans="3:18" x14ac:dyDescent="0.2">
      <c r="C17" s="24"/>
      <c r="D17" s="24"/>
      <c r="E17" s="24"/>
      <c r="F17" s="24"/>
      <c r="G17" s="24"/>
      <c r="H17" s="24"/>
      <c r="I17" s="24"/>
      <c r="J17" s="24"/>
      <c r="K17" s="24"/>
      <c r="L17" s="24"/>
      <c r="M17" s="24"/>
      <c r="N17" s="24"/>
      <c r="O17" s="24"/>
      <c r="P17" s="24"/>
      <c r="Q17" s="24"/>
      <c r="R17" s="24"/>
    </row>
    <row r="18" spans="3:18" x14ac:dyDescent="0.2">
      <c r="C18" s="24"/>
      <c r="D18" s="24"/>
      <c r="E18" s="24"/>
      <c r="F18" s="24"/>
      <c r="G18" s="24"/>
      <c r="H18" s="24"/>
      <c r="I18" s="24"/>
      <c r="J18" s="24"/>
      <c r="K18" s="24"/>
      <c r="L18" s="24"/>
      <c r="M18" s="24"/>
      <c r="N18" s="24"/>
      <c r="O18" s="24"/>
      <c r="P18" s="24"/>
      <c r="Q18" s="24"/>
      <c r="R18" s="24"/>
    </row>
    <row r="19" spans="3:18" x14ac:dyDescent="0.2">
      <c r="C19" s="24"/>
      <c r="D19" s="24"/>
      <c r="E19" s="24"/>
      <c r="F19" s="24"/>
      <c r="G19" s="24"/>
      <c r="H19" s="24"/>
      <c r="I19" s="24"/>
      <c r="J19" s="24"/>
      <c r="K19" s="24"/>
      <c r="L19" s="24"/>
      <c r="M19" s="24"/>
      <c r="N19" s="24"/>
      <c r="O19" s="24"/>
      <c r="P19" s="24"/>
      <c r="Q19" s="24"/>
      <c r="R19" s="24"/>
    </row>
    <row r="20" spans="3:18" x14ac:dyDescent="0.2">
      <c r="C20" s="24"/>
      <c r="D20" s="24"/>
      <c r="E20" s="24"/>
      <c r="F20" s="24"/>
      <c r="G20" s="24"/>
      <c r="H20" s="24"/>
      <c r="I20" s="24"/>
      <c r="J20" s="24"/>
      <c r="K20" s="24"/>
      <c r="L20" s="24"/>
      <c r="M20" s="24"/>
      <c r="N20" s="24"/>
      <c r="O20" s="24"/>
      <c r="P20" s="24"/>
      <c r="Q20" s="24"/>
      <c r="R20" s="24"/>
    </row>
    <row r="21" spans="3:18" x14ac:dyDescent="0.2">
      <c r="C21" s="24"/>
      <c r="D21" s="24"/>
      <c r="E21" s="24"/>
      <c r="F21" s="24"/>
      <c r="G21" s="24"/>
      <c r="H21" s="24"/>
      <c r="I21" s="24"/>
      <c r="J21" s="24"/>
      <c r="K21" s="24"/>
      <c r="L21" s="24"/>
      <c r="M21" s="24"/>
      <c r="N21" s="24"/>
      <c r="O21" s="24"/>
      <c r="P21" s="24"/>
      <c r="Q21" s="24"/>
      <c r="R21" s="24"/>
    </row>
    <row r="22" spans="3:18" x14ac:dyDescent="0.2">
      <c r="C22" s="24"/>
      <c r="D22" s="24"/>
      <c r="E22" s="24"/>
      <c r="F22" s="24"/>
      <c r="G22" s="24"/>
      <c r="H22" s="24"/>
      <c r="I22" s="24"/>
      <c r="J22" s="24"/>
      <c r="K22" s="24"/>
      <c r="L22" s="24"/>
      <c r="M22" s="24"/>
      <c r="N22" s="24"/>
      <c r="O22" s="24"/>
      <c r="P22" s="24"/>
      <c r="Q22" s="24"/>
      <c r="R22" s="24"/>
    </row>
    <row r="23" spans="3:18" x14ac:dyDescent="0.2">
      <c r="C23" s="24"/>
      <c r="D23" s="24"/>
      <c r="E23" s="24"/>
      <c r="F23" s="24"/>
      <c r="G23" s="24"/>
      <c r="H23" s="24"/>
      <c r="I23" s="24"/>
      <c r="J23" s="24"/>
      <c r="K23" s="24"/>
      <c r="L23" s="24"/>
      <c r="M23" s="24"/>
      <c r="N23" s="24"/>
      <c r="O23" s="24"/>
      <c r="P23" s="24"/>
      <c r="Q23" s="24"/>
      <c r="R23" s="24"/>
    </row>
    <row r="24" spans="3:18" x14ac:dyDescent="0.2">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2.75" x14ac:dyDescent="0.2"/>
  <cols>
    <col min="1" max="1" width="21.5703125" customWidth="1"/>
    <col min="2" max="2" width="12.28515625" bestFit="1" customWidth="1"/>
    <col min="9" max="10" width="9.28515625" bestFit="1" customWidth="1"/>
    <col min="15" max="21" width="9.28515625" bestFit="1" customWidth="1"/>
    <col min="23" max="23" width="9.85546875" bestFit="1" customWidth="1"/>
    <col min="26" max="26" width="9.85546875" bestFit="1" customWidth="1"/>
    <col min="29" max="30" width="9.85546875" bestFit="1" customWidth="1"/>
    <col min="32" max="32" width="9.140625" hidden="1" customWidth="1"/>
    <col min="34" max="34" width="10.28515625" bestFit="1" customWidth="1"/>
  </cols>
  <sheetData>
    <row r="1" spans="1:34" ht="15.75" x14ac:dyDescent="0.25">
      <c r="A1" s="1" t="s">
        <v>0</v>
      </c>
      <c r="B1" s="2"/>
      <c r="C1" s="2"/>
      <c r="D1" s="2"/>
    </row>
    <row r="2" spans="1:34" ht="15.75" x14ac:dyDescent="0.25">
      <c r="A2" s="1" t="s">
        <v>43</v>
      </c>
      <c r="B2" s="2"/>
      <c r="C2" s="2"/>
      <c r="D2" s="2"/>
    </row>
    <row r="3" spans="1:34" ht="15.75" x14ac:dyDescent="0.25">
      <c r="A3" s="1"/>
      <c r="B3" s="2"/>
      <c r="C3" s="2"/>
      <c r="D3" s="2"/>
    </row>
    <row r="4" spans="1:34" ht="15.75" x14ac:dyDescent="0.25">
      <c r="A4" s="3" t="str">
        <f>'GC Recon'!A4</f>
        <v>July 2000</v>
      </c>
      <c r="B4" s="2"/>
      <c r="C4" s="2"/>
      <c r="D4" s="2"/>
    </row>
    <row r="5" spans="1:34" x14ac:dyDescent="0.2">
      <c r="A5" s="2"/>
      <c r="B5" s="2"/>
      <c r="C5" s="2"/>
      <c r="D5" s="2"/>
      <c r="J5" s="17"/>
    </row>
    <row r="6" spans="1:34" x14ac:dyDescent="0.2">
      <c r="A6" s="2"/>
      <c r="B6" s="2"/>
      <c r="C6" s="8"/>
      <c r="D6" s="2"/>
    </row>
    <row r="7" spans="1:34" x14ac:dyDescent="0.2">
      <c r="A7" s="2"/>
      <c r="B7" s="2"/>
      <c r="C7" s="2"/>
      <c r="D7" s="2"/>
    </row>
    <row r="8" spans="1:34" x14ac:dyDescent="0.2">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
      <c r="N9" s="24"/>
      <c r="O9" s="24"/>
    </row>
    <row r="10" spans="1:34" x14ac:dyDescent="0.2">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
      <c r="B11" s="24"/>
      <c r="C11" s="24"/>
      <c r="D11" s="24"/>
      <c r="E11" s="24"/>
      <c r="F11" s="24"/>
      <c r="G11" s="24"/>
      <c r="H11" s="24"/>
      <c r="I11" s="24"/>
      <c r="J11" s="24"/>
      <c r="K11" s="24"/>
      <c r="M11" s="24"/>
      <c r="Q11" s="24"/>
    </row>
    <row r="12" spans="1:34" x14ac:dyDescent="0.2">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
      <c r="A13" s="56" t="s">
        <v>38</v>
      </c>
      <c r="B13" s="57"/>
      <c r="C13" s="57"/>
      <c r="D13" s="57"/>
      <c r="E13" s="57"/>
      <c r="F13" s="57"/>
      <c r="G13" s="57"/>
      <c r="H13" s="57"/>
      <c r="I13" s="57"/>
      <c r="J13" s="57"/>
      <c r="K13" s="24"/>
      <c r="M13" s="24"/>
      <c r="Q13" s="24"/>
    </row>
    <row r="14" spans="1:34" x14ac:dyDescent="0.2">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
      <c r="A15" s="60" t="s">
        <v>40</v>
      </c>
      <c r="B15" s="24"/>
      <c r="C15" s="24"/>
      <c r="D15" s="24"/>
      <c r="E15" s="24"/>
      <c r="F15" s="24"/>
      <c r="G15" s="24">
        <v>0</v>
      </c>
      <c r="H15" s="24"/>
      <c r="I15" s="24"/>
      <c r="J15" s="24"/>
      <c r="K15" s="24"/>
      <c r="M15" s="24"/>
    </row>
    <row r="16" spans="1:34" x14ac:dyDescent="0.2">
      <c r="A16" s="60" t="s">
        <v>34</v>
      </c>
      <c r="B16" s="24"/>
      <c r="C16" s="24"/>
      <c r="D16" s="24"/>
      <c r="E16" s="24"/>
      <c r="F16" s="24"/>
      <c r="G16" s="24"/>
      <c r="H16" s="24">
        <v>0</v>
      </c>
      <c r="I16" s="24">
        <v>0</v>
      </c>
      <c r="J16" s="24"/>
      <c r="K16" s="24"/>
      <c r="M16" s="24"/>
      <c r="S16" s="24">
        <v>0</v>
      </c>
    </row>
    <row r="17" spans="1:34" x14ac:dyDescent="0.2">
      <c r="A17" s="60" t="s">
        <v>50</v>
      </c>
      <c r="B17" s="24"/>
      <c r="C17" s="24"/>
      <c r="D17" s="24"/>
      <c r="E17" s="24"/>
      <c r="F17" s="24"/>
      <c r="G17" s="24"/>
      <c r="H17" s="24"/>
      <c r="I17" s="24"/>
      <c r="J17" s="24">
        <v>0</v>
      </c>
      <c r="K17" s="24"/>
      <c r="M17" s="24"/>
    </row>
    <row r="18" spans="1:34" x14ac:dyDescent="0.2">
      <c r="A18" s="60" t="s">
        <v>51</v>
      </c>
      <c r="B18" s="24">
        <v>0</v>
      </c>
      <c r="C18" s="24">
        <v>0</v>
      </c>
      <c r="D18" s="24">
        <v>0</v>
      </c>
      <c r="E18" s="24">
        <v>0</v>
      </c>
      <c r="F18" s="24">
        <v>0</v>
      </c>
      <c r="G18" s="24">
        <v>0</v>
      </c>
      <c r="H18" s="24">
        <v>0</v>
      </c>
      <c r="I18" s="24">
        <v>0</v>
      </c>
      <c r="J18" s="24">
        <v>0</v>
      </c>
      <c r="K18" s="24">
        <v>0</v>
      </c>
      <c r="M18" s="24"/>
    </row>
    <row r="19" spans="1:34" x14ac:dyDescent="0.2">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
      <c r="B21" s="24"/>
      <c r="C21" s="24"/>
      <c r="D21" s="24"/>
      <c r="E21" s="24"/>
      <c r="F21" s="24"/>
      <c r="G21" s="24"/>
      <c r="H21" s="24"/>
      <c r="I21" s="24"/>
      <c r="J21" s="24"/>
      <c r="K21" s="24"/>
    </row>
    <row r="22" spans="1:34" x14ac:dyDescent="0.2">
      <c r="B22" s="24"/>
      <c r="C22" s="24"/>
      <c r="D22" s="24"/>
      <c r="E22" s="24"/>
      <c r="F22" s="24"/>
      <c r="G22" s="24"/>
      <c r="H22" s="24"/>
      <c r="I22" s="24"/>
      <c r="J22" s="24"/>
      <c r="K22" s="24"/>
    </row>
    <row r="23" spans="1:34" x14ac:dyDescent="0.2">
      <c r="B23" s="24"/>
      <c r="C23" s="24"/>
      <c r="D23" s="24"/>
      <c r="E23" s="24"/>
      <c r="F23" s="24"/>
      <c r="G23" s="24"/>
      <c r="H23" s="24"/>
      <c r="I23" s="24"/>
      <c r="J23" s="24"/>
      <c r="K23" s="24"/>
    </row>
    <row r="24" spans="1:34" x14ac:dyDescent="0.2">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
      <c r="A30" s="34" t="s">
        <v>30</v>
      </c>
      <c r="B30" s="35"/>
    </row>
    <row r="31" spans="1:34" x14ac:dyDescent="0.2">
      <c r="A31" s="42"/>
      <c r="B31" s="43"/>
    </row>
    <row r="32" spans="1:34" x14ac:dyDescent="0.2">
      <c r="A32" s="36" t="s">
        <v>28</v>
      </c>
      <c r="B32" s="41">
        <v>1100000</v>
      </c>
    </row>
    <row r="33" spans="1:12" x14ac:dyDescent="0.2">
      <c r="A33" s="36" t="s">
        <v>31</v>
      </c>
      <c r="B33" s="37">
        <f>AH20</f>
        <v>1760037</v>
      </c>
    </row>
    <row r="34" spans="1:12" x14ac:dyDescent="0.2">
      <c r="A34" s="36" t="s">
        <v>14</v>
      </c>
      <c r="B34" s="37">
        <v>0</v>
      </c>
    </row>
    <row r="35" spans="1:12" x14ac:dyDescent="0.2">
      <c r="A35" s="36"/>
      <c r="B35" s="37"/>
    </row>
    <row r="36" spans="1:12" x14ac:dyDescent="0.2">
      <c r="A36" s="44" t="s">
        <v>29</v>
      </c>
      <c r="B36" s="40">
        <f>B32-B33-B34</f>
        <v>-660037</v>
      </c>
    </row>
    <row r="37" spans="1:12" x14ac:dyDescent="0.2">
      <c r="A37" s="44" t="s">
        <v>45</v>
      </c>
      <c r="B37" s="40" t="e">
        <f>B36/(30-COUNT(B10:AF10))</f>
        <v>#DIV/0!</v>
      </c>
    </row>
    <row r="38" spans="1:12" x14ac:dyDescent="0.2">
      <c r="A38" s="38"/>
      <c r="B38" s="39"/>
    </row>
    <row r="43" spans="1:12" x14ac:dyDescent="0.2">
      <c r="A43" s="56" t="s">
        <v>37</v>
      </c>
      <c r="B43" s="57">
        <v>62659</v>
      </c>
      <c r="C43" s="57">
        <v>162565</v>
      </c>
      <c r="D43" s="57">
        <v>129813</v>
      </c>
      <c r="E43" s="57">
        <v>134742</v>
      </c>
      <c r="F43" s="57">
        <v>91495</v>
      </c>
      <c r="G43" s="57">
        <v>119425</v>
      </c>
      <c r="H43" s="57">
        <v>-26458</v>
      </c>
      <c r="I43" s="57">
        <v>-116446</v>
      </c>
    </row>
    <row r="44" spans="1:12" x14ac:dyDescent="0.2">
      <c r="A44" s="56" t="s">
        <v>38</v>
      </c>
      <c r="B44" s="57"/>
      <c r="C44" s="57"/>
      <c r="D44" s="57"/>
      <c r="E44" s="57"/>
      <c r="F44" s="57"/>
      <c r="G44" s="57"/>
      <c r="H44" s="57"/>
      <c r="I44" s="57"/>
    </row>
    <row r="45" spans="1:12" x14ac:dyDescent="0.2">
      <c r="A45" s="59" t="s">
        <v>39</v>
      </c>
      <c r="B45" s="57"/>
      <c r="C45" s="57"/>
      <c r="D45" s="57"/>
      <c r="E45" s="57"/>
      <c r="F45" s="57"/>
      <c r="G45" s="57"/>
      <c r="H45" s="57"/>
      <c r="I45" s="57"/>
    </row>
    <row r="46" spans="1:12" x14ac:dyDescent="0.2">
      <c r="A46" s="60" t="s">
        <v>40</v>
      </c>
      <c r="B46" s="24"/>
      <c r="C46" s="24"/>
      <c r="D46" s="24"/>
      <c r="E46" s="24"/>
      <c r="F46" s="24"/>
      <c r="G46" s="24">
        <v>0</v>
      </c>
      <c r="H46" s="24"/>
      <c r="I46" s="24"/>
    </row>
    <row r="47" spans="1:12" x14ac:dyDescent="0.2">
      <c r="A47" s="60" t="s">
        <v>34</v>
      </c>
      <c r="B47" s="24"/>
      <c r="C47" s="24"/>
      <c r="D47" s="24"/>
      <c r="E47" s="24"/>
      <c r="F47" s="24"/>
      <c r="G47" s="24"/>
      <c r="H47" s="24">
        <v>-25000</v>
      </c>
      <c r="I47" s="24">
        <v>-25000</v>
      </c>
    </row>
    <row r="48" spans="1:12" x14ac:dyDescent="0.2">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
      <c r="A49" s="56" t="s">
        <v>38</v>
      </c>
      <c r="B49" s="57"/>
      <c r="C49" s="57"/>
      <c r="D49" s="57"/>
      <c r="E49" s="57"/>
      <c r="F49" s="57"/>
      <c r="G49" s="57"/>
      <c r="H49" s="57"/>
      <c r="I49" s="57"/>
      <c r="J49" s="57"/>
      <c r="K49" s="24"/>
    </row>
    <row r="50" spans="1:13" x14ac:dyDescent="0.2">
      <c r="A50" s="59" t="s">
        <v>39</v>
      </c>
      <c r="B50" s="57"/>
      <c r="C50" s="57"/>
      <c r="D50" s="57"/>
      <c r="E50" s="57"/>
      <c r="F50" s="57"/>
      <c r="G50" s="57"/>
      <c r="H50" s="57"/>
      <c r="I50" s="57"/>
      <c r="J50" s="57"/>
      <c r="K50" s="24"/>
    </row>
    <row r="51" spans="1:13" x14ac:dyDescent="0.2">
      <c r="A51" s="60" t="s">
        <v>40</v>
      </c>
      <c r="B51" s="24"/>
      <c r="C51" s="24"/>
      <c r="D51" s="24"/>
      <c r="E51" s="24"/>
      <c r="F51" s="24"/>
      <c r="G51" s="24">
        <v>0</v>
      </c>
      <c r="H51" s="24"/>
      <c r="I51" s="24"/>
      <c r="J51" s="24"/>
      <c r="K51" s="24"/>
    </row>
    <row r="52" spans="1:13" x14ac:dyDescent="0.2">
      <c r="A52" s="60" t="s">
        <v>34</v>
      </c>
      <c r="B52" s="24"/>
      <c r="C52" s="24"/>
      <c r="D52" s="24"/>
      <c r="E52" s="24"/>
      <c r="F52" s="24"/>
      <c r="G52" s="24"/>
      <c r="H52" s="24">
        <v>0</v>
      </c>
      <c r="I52" s="24">
        <v>-25000</v>
      </c>
      <c r="J52" s="24"/>
      <c r="K52" s="24"/>
    </row>
    <row r="53" spans="1:13" x14ac:dyDescent="0.2">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
      <c r="A54" s="56" t="s">
        <v>38</v>
      </c>
      <c r="B54" s="57"/>
      <c r="C54" s="57"/>
      <c r="D54" s="57"/>
      <c r="E54" s="57"/>
      <c r="F54" s="57"/>
      <c r="G54" s="57"/>
      <c r="H54" s="57"/>
      <c r="I54" s="57"/>
      <c r="J54" s="57"/>
      <c r="K54" s="24"/>
    </row>
    <row r="55" spans="1:13" x14ac:dyDescent="0.2">
      <c r="A55" s="59" t="s">
        <v>39</v>
      </c>
      <c r="B55" s="57"/>
      <c r="C55" s="57"/>
      <c r="D55" s="57"/>
      <c r="E55" s="57"/>
      <c r="F55" s="57"/>
      <c r="G55" s="57"/>
      <c r="H55" s="57"/>
      <c r="I55" s="57">
        <v>20000</v>
      </c>
      <c r="J55" s="57">
        <v>-20000</v>
      </c>
      <c r="K55" s="24"/>
    </row>
    <row r="56" spans="1:13" x14ac:dyDescent="0.2">
      <c r="A56" s="60" t="s">
        <v>40</v>
      </c>
      <c r="B56" s="24"/>
      <c r="C56" s="24"/>
      <c r="D56" s="24"/>
      <c r="E56" s="24"/>
      <c r="F56" s="24"/>
      <c r="G56" s="24">
        <v>0</v>
      </c>
      <c r="H56" s="24"/>
      <c r="I56" s="24"/>
      <c r="J56" s="24"/>
      <c r="K56" s="24"/>
    </row>
    <row r="57" spans="1:13" x14ac:dyDescent="0.2">
      <c r="A57" s="60" t="s">
        <v>34</v>
      </c>
      <c r="B57" s="24"/>
      <c r="C57" s="24"/>
      <c r="D57" s="24"/>
      <c r="E57" s="24"/>
      <c r="F57" s="24"/>
      <c r="G57" s="24"/>
      <c r="H57" s="24">
        <v>0</v>
      </c>
      <c r="I57" s="24">
        <v>0</v>
      </c>
      <c r="J57" s="24"/>
      <c r="K57" s="24"/>
    </row>
    <row r="58" spans="1:13" x14ac:dyDescent="0.2">
      <c r="A58" s="60" t="s">
        <v>50</v>
      </c>
      <c r="B58" s="24"/>
      <c r="C58" s="24"/>
      <c r="D58" s="24"/>
      <c r="E58" s="24"/>
      <c r="F58" s="24"/>
      <c r="G58" s="24"/>
      <c r="H58" s="24"/>
      <c r="I58" s="24"/>
      <c r="J58" s="24">
        <v>-6000</v>
      </c>
      <c r="K58" s="24"/>
    </row>
    <row r="59" spans="1:13" x14ac:dyDescent="0.2">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
      <c r="A60" s="56" t="s">
        <v>38</v>
      </c>
      <c r="B60" s="57"/>
      <c r="C60" s="57"/>
      <c r="D60" s="57"/>
      <c r="E60" s="57"/>
      <c r="F60" s="57"/>
      <c r="G60" s="57"/>
      <c r="H60" s="57"/>
      <c r="I60" s="57"/>
      <c r="J60" s="57"/>
      <c r="K60" s="24"/>
      <c r="M60" s="24"/>
    </row>
    <row r="61" spans="1:13" x14ac:dyDescent="0.2">
      <c r="A61" s="59" t="s">
        <v>39</v>
      </c>
      <c r="B61" s="57"/>
      <c r="C61" s="57"/>
      <c r="D61" s="57"/>
      <c r="E61" s="57"/>
      <c r="F61" s="57"/>
      <c r="G61" s="57"/>
      <c r="H61" s="57"/>
      <c r="I61" s="57">
        <v>0</v>
      </c>
      <c r="J61" s="57">
        <v>0</v>
      </c>
      <c r="K61" s="24"/>
      <c r="M61" s="24"/>
    </row>
    <row r="62" spans="1:13" x14ac:dyDescent="0.2">
      <c r="A62" s="60" t="s">
        <v>40</v>
      </c>
      <c r="B62" s="24"/>
      <c r="C62" s="24"/>
      <c r="D62" s="24"/>
      <c r="E62" s="24"/>
      <c r="F62" s="24"/>
      <c r="G62" s="24">
        <v>0</v>
      </c>
      <c r="H62" s="24"/>
      <c r="I62" s="24"/>
      <c r="J62" s="24"/>
      <c r="K62" s="24"/>
      <c r="M62" s="24"/>
    </row>
    <row r="63" spans="1:13" x14ac:dyDescent="0.2">
      <c r="A63" s="60" t="s">
        <v>34</v>
      </c>
      <c r="B63" s="24"/>
      <c r="C63" s="24"/>
      <c r="D63" s="24"/>
      <c r="E63" s="24"/>
      <c r="F63" s="24"/>
      <c r="G63" s="24"/>
      <c r="H63" s="24">
        <v>0</v>
      </c>
      <c r="I63" s="24">
        <v>0</v>
      </c>
      <c r="J63" s="24"/>
      <c r="K63" s="24"/>
      <c r="M63" s="24"/>
    </row>
    <row r="64" spans="1:13" x14ac:dyDescent="0.2">
      <c r="A64" s="60" t="s">
        <v>50</v>
      </c>
      <c r="B64" s="24"/>
      <c r="C64" s="24"/>
      <c r="D64" s="24"/>
      <c r="E64" s="24"/>
      <c r="F64" s="24"/>
      <c r="G64" s="24"/>
      <c r="H64" s="24"/>
      <c r="I64" s="24"/>
      <c r="J64" s="24">
        <v>0</v>
      </c>
      <c r="K64" s="24"/>
      <c r="M64" s="24"/>
    </row>
    <row r="65" spans="1:16" x14ac:dyDescent="0.2">
      <c r="A65" s="60" t="s">
        <v>51</v>
      </c>
      <c r="B65" s="24"/>
      <c r="C65" s="24"/>
      <c r="D65" s="24"/>
      <c r="E65" s="24"/>
      <c r="F65" s="24"/>
      <c r="G65" s="24"/>
      <c r="H65" s="24"/>
      <c r="I65" s="24"/>
      <c r="J65" s="24">
        <f>-(15357+11019+4655-5955)</f>
        <v>-25076</v>
      </c>
      <c r="K65" s="24"/>
      <c r="M65" s="24"/>
    </row>
    <row r="66" spans="1:16" x14ac:dyDescent="0.2">
      <c r="B66" s="63"/>
      <c r="C66" s="63"/>
      <c r="D66" s="63"/>
      <c r="E66" s="63"/>
      <c r="F66" s="63"/>
      <c r="G66" s="63"/>
      <c r="H66" s="63"/>
      <c r="I66" s="63">
        <v>0</v>
      </c>
      <c r="J66" s="63"/>
      <c r="K66" s="63"/>
      <c r="L66" s="30"/>
      <c r="M66" s="30"/>
    </row>
    <row r="67" spans="1:16" x14ac:dyDescent="0.2">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
      <c r="A69" s="56" t="s">
        <v>38</v>
      </c>
      <c r="B69" s="57"/>
      <c r="C69" s="57"/>
      <c r="D69" s="57"/>
      <c r="E69" s="57"/>
      <c r="F69" s="57"/>
      <c r="G69" s="57"/>
      <c r="H69" s="57"/>
      <c r="I69" s="57"/>
      <c r="J69" s="57"/>
      <c r="K69" s="24"/>
      <c r="M69" s="24"/>
    </row>
    <row r="70" spans="1:16" x14ac:dyDescent="0.2">
      <c r="A70" s="59" t="s">
        <v>39</v>
      </c>
      <c r="B70" s="57"/>
      <c r="C70" s="57"/>
      <c r="D70" s="57"/>
      <c r="E70" s="57"/>
      <c r="F70" s="57"/>
      <c r="G70" s="57"/>
      <c r="H70" s="57"/>
      <c r="I70" s="57">
        <v>0</v>
      </c>
      <c r="J70" s="57">
        <v>0</v>
      </c>
      <c r="K70" s="24"/>
      <c r="M70" s="24"/>
    </row>
    <row r="71" spans="1:16" x14ac:dyDescent="0.2">
      <c r="A71" s="60" t="s">
        <v>40</v>
      </c>
      <c r="B71" s="24"/>
      <c r="C71" s="24"/>
      <c r="D71" s="24"/>
      <c r="E71" s="24"/>
      <c r="F71" s="24"/>
      <c r="G71" s="24">
        <v>0</v>
      </c>
      <c r="H71" s="24"/>
      <c r="I71" s="24"/>
      <c r="J71" s="24"/>
      <c r="K71" s="24"/>
      <c r="M71" s="24"/>
    </row>
    <row r="72" spans="1:16" x14ac:dyDescent="0.2">
      <c r="A72" s="60" t="s">
        <v>34</v>
      </c>
      <c r="B72" s="24"/>
      <c r="C72" s="24"/>
      <c r="D72" s="24"/>
      <c r="E72" s="24"/>
      <c r="F72" s="24"/>
      <c r="G72" s="24"/>
      <c r="H72" s="24">
        <v>0</v>
      </c>
      <c r="I72" s="24">
        <v>0</v>
      </c>
      <c r="J72" s="24"/>
      <c r="K72" s="24"/>
      <c r="M72" s="24"/>
    </row>
    <row r="73" spans="1:16" x14ac:dyDescent="0.2">
      <c r="A73" s="60" t="s">
        <v>50</v>
      </c>
      <c r="B73" s="24"/>
      <c r="C73" s="24"/>
      <c r="D73" s="24"/>
      <c r="E73" s="24"/>
      <c r="F73" s="24"/>
      <c r="G73" s="24"/>
      <c r="H73" s="24"/>
      <c r="I73" s="24"/>
      <c r="J73" s="24">
        <v>0</v>
      </c>
      <c r="K73" s="24"/>
      <c r="M73" s="24"/>
    </row>
    <row r="74" spans="1:16" x14ac:dyDescent="0.2">
      <c r="A74" s="60" t="s">
        <v>51</v>
      </c>
      <c r="B74" s="24"/>
      <c r="C74" s="24"/>
      <c r="D74" s="24"/>
      <c r="E74" s="24"/>
      <c r="F74" s="24"/>
      <c r="G74" s="24"/>
      <c r="H74" s="24"/>
      <c r="I74" s="24"/>
      <c r="J74" s="24">
        <v>0</v>
      </c>
      <c r="K74" s="24"/>
      <c r="M74" s="24"/>
    </row>
    <row r="75" spans="1:16" x14ac:dyDescent="0.2">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
      <c r="A76" s="56" t="s">
        <v>38</v>
      </c>
      <c r="B76" s="57"/>
      <c r="C76" s="57"/>
      <c r="D76" s="57"/>
      <c r="E76" s="57"/>
      <c r="F76" s="57"/>
      <c r="G76" s="57"/>
      <c r="H76" s="57"/>
      <c r="I76" s="57"/>
      <c r="J76" s="57"/>
      <c r="K76" s="24"/>
      <c r="M76" s="24"/>
    </row>
    <row r="77" spans="1:16" x14ac:dyDescent="0.2">
      <c r="A77" s="59" t="s">
        <v>39</v>
      </c>
      <c r="B77" s="57"/>
      <c r="C77" s="57"/>
      <c r="D77" s="57"/>
      <c r="E77" s="57"/>
      <c r="F77" s="57"/>
      <c r="G77" s="57"/>
      <c r="H77" s="57"/>
      <c r="I77" s="57">
        <v>0</v>
      </c>
      <c r="J77" s="57">
        <v>0</v>
      </c>
      <c r="K77" s="24"/>
      <c r="M77" s="24"/>
    </row>
    <row r="78" spans="1:16" x14ac:dyDescent="0.2">
      <c r="A78" s="60" t="s">
        <v>40</v>
      </c>
      <c r="B78" s="24"/>
      <c r="C78" s="24"/>
      <c r="D78" s="24"/>
      <c r="E78" s="24"/>
      <c r="F78" s="24"/>
      <c r="G78" s="24">
        <v>0</v>
      </c>
      <c r="H78" s="24"/>
      <c r="I78" s="24"/>
      <c r="J78" s="24"/>
      <c r="K78" s="24"/>
      <c r="M78" s="24"/>
    </row>
    <row r="79" spans="1:16" x14ac:dyDescent="0.2">
      <c r="A79" s="60" t="s">
        <v>34</v>
      </c>
      <c r="B79" s="24"/>
      <c r="C79" s="24"/>
      <c r="D79" s="24"/>
      <c r="E79" s="24"/>
      <c r="F79" s="24"/>
      <c r="G79" s="24"/>
      <c r="H79" s="24">
        <v>0</v>
      </c>
      <c r="I79" s="24">
        <v>0</v>
      </c>
      <c r="J79" s="24"/>
      <c r="K79" s="24"/>
      <c r="M79" s="24"/>
    </row>
    <row r="80" spans="1:16" x14ac:dyDescent="0.2">
      <c r="A80" s="60" t="s">
        <v>50</v>
      </c>
      <c r="B80" s="24"/>
      <c r="C80" s="24"/>
      <c r="D80" s="24"/>
      <c r="E80" s="24"/>
      <c r="F80" s="24"/>
      <c r="G80" s="24"/>
      <c r="H80" s="24"/>
      <c r="I80" s="24"/>
      <c r="J80" s="24">
        <v>0</v>
      </c>
      <c r="K80" s="24"/>
      <c r="M80" s="24"/>
    </row>
    <row r="81" spans="1:17" x14ac:dyDescent="0.2">
      <c r="A81" s="60" t="s">
        <v>51</v>
      </c>
      <c r="B81" s="24"/>
      <c r="C81" s="24"/>
      <c r="D81" s="24"/>
      <c r="E81" s="24"/>
      <c r="F81" s="24"/>
      <c r="G81" s="24"/>
      <c r="H81" s="24"/>
      <c r="I81" s="24"/>
      <c r="J81" s="24">
        <v>0</v>
      </c>
      <c r="K81" s="24"/>
      <c r="M81" s="24"/>
    </row>
    <row r="82" spans="1:17" x14ac:dyDescent="0.2">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
      <c r="A83" s="56" t="s">
        <v>38</v>
      </c>
      <c r="B83" s="57"/>
      <c r="C83" s="57"/>
      <c r="D83" s="57"/>
      <c r="E83" s="57"/>
      <c r="F83" s="57"/>
      <c r="G83" s="57"/>
      <c r="H83" s="57"/>
      <c r="I83" s="57"/>
      <c r="J83" s="57"/>
      <c r="K83" s="24"/>
      <c r="M83" s="24"/>
    </row>
    <row r="84" spans="1:17" x14ac:dyDescent="0.2">
      <c r="A84" s="59" t="s">
        <v>39</v>
      </c>
      <c r="B84" s="57"/>
      <c r="C84" s="57"/>
      <c r="D84" s="57"/>
      <c r="E84" s="57"/>
      <c r="F84" s="57"/>
      <c r="G84" s="57"/>
      <c r="H84" s="57"/>
      <c r="I84" s="57">
        <v>0</v>
      </c>
      <c r="J84" s="57">
        <v>0</v>
      </c>
      <c r="K84" s="24"/>
      <c r="M84" s="24"/>
    </row>
    <row r="85" spans="1:17" x14ac:dyDescent="0.2">
      <c r="A85" s="60" t="s">
        <v>40</v>
      </c>
      <c r="B85" s="24"/>
      <c r="C85" s="24"/>
      <c r="D85" s="24"/>
      <c r="E85" s="24"/>
      <c r="F85" s="24"/>
      <c r="G85" s="24">
        <v>0</v>
      </c>
      <c r="H85" s="24"/>
      <c r="I85" s="24"/>
      <c r="J85" s="24"/>
      <c r="K85" s="24"/>
      <c r="M85" s="24"/>
    </row>
    <row r="86" spans="1:17" x14ac:dyDescent="0.2">
      <c r="A86" s="60" t="s">
        <v>34</v>
      </c>
      <c r="B86" s="24"/>
      <c r="C86" s="24"/>
      <c r="D86" s="24"/>
      <c r="E86" s="24"/>
      <c r="F86" s="24"/>
      <c r="G86" s="24"/>
      <c r="H86" s="24">
        <v>0</v>
      </c>
      <c r="I86" s="24">
        <v>0</v>
      </c>
      <c r="J86" s="24"/>
      <c r="K86" s="24"/>
      <c r="M86" s="24"/>
    </row>
    <row r="87" spans="1:17" x14ac:dyDescent="0.2">
      <c r="A87" s="60" t="s">
        <v>50</v>
      </c>
      <c r="B87" s="24"/>
      <c r="C87" s="24"/>
      <c r="D87" s="24"/>
      <c r="E87" s="24"/>
      <c r="F87" s="24"/>
      <c r="G87" s="24"/>
      <c r="H87" s="24"/>
      <c r="I87" s="24"/>
      <c r="J87" s="24">
        <v>0</v>
      </c>
      <c r="K87" s="24"/>
      <c r="M87" s="24"/>
    </row>
    <row r="88" spans="1:17" x14ac:dyDescent="0.2">
      <c r="A88" s="60" t="s">
        <v>51</v>
      </c>
      <c r="B88" s="24"/>
      <c r="C88" s="24"/>
      <c r="D88" s="24"/>
      <c r="E88" s="24"/>
      <c r="F88" s="24"/>
      <c r="G88" s="24"/>
      <c r="H88" s="24"/>
      <c r="I88" s="24"/>
      <c r="J88" s="24">
        <v>0</v>
      </c>
      <c r="K88" s="24"/>
      <c r="M88" s="24"/>
    </row>
    <row r="89" spans="1:17" x14ac:dyDescent="0.2">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
      <c r="A90" s="56" t="s">
        <v>38</v>
      </c>
      <c r="B90" s="57"/>
      <c r="C90" s="57"/>
      <c r="D90" s="57"/>
      <c r="E90" s="57"/>
      <c r="F90" s="57"/>
      <c r="G90" s="57"/>
      <c r="H90" s="57"/>
      <c r="I90" s="57"/>
      <c r="J90" s="57"/>
      <c r="K90" s="24"/>
      <c r="M90" s="24"/>
    </row>
    <row r="91" spans="1:17" x14ac:dyDescent="0.2">
      <c r="A91" s="59" t="s">
        <v>39</v>
      </c>
      <c r="B91" s="57"/>
      <c r="C91" s="57"/>
      <c r="D91" s="57"/>
      <c r="E91" s="57"/>
      <c r="F91" s="57"/>
      <c r="G91" s="57"/>
      <c r="H91" s="57"/>
      <c r="I91" s="57">
        <v>0</v>
      </c>
      <c r="J91" s="57">
        <v>0</v>
      </c>
      <c r="K91" s="24"/>
      <c r="M91" s="24"/>
    </row>
    <row r="92" spans="1:17" x14ac:dyDescent="0.2">
      <c r="A92" s="60" t="s">
        <v>40</v>
      </c>
      <c r="B92" s="24"/>
      <c r="C92" s="24"/>
      <c r="D92" s="24"/>
      <c r="E92" s="24"/>
      <c r="F92" s="24"/>
      <c r="G92" s="24">
        <v>0</v>
      </c>
      <c r="H92" s="24"/>
      <c r="I92" s="24"/>
      <c r="J92" s="24"/>
      <c r="K92" s="24"/>
      <c r="M92" s="24"/>
    </row>
    <row r="93" spans="1:17" x14ac:dyDescent="0.2">
      <c r="A93" s="60" t="s">
        <v>34</v>
      </c>
      <c r="B93" s="24"/>
      <c r="C93" s="24"/>
      <c r="D93" s="24"/>
      <c r="E93" s="24"/>
      <c r="F93" s="24"/>
      <c r="G93" s="24"/>
      <c r="H93" s="24">
        <v>0</v>
      </c>
      <c r="I93" s="24">
        <v>0</v>
      </c>
      <c r="J93" s="24"/>
      <c r="K93" s="24"/>
      <c r="M93" s="24"/>
    </row>
    <row r="94" spans="1:17" x14ac:dyDescent="0.2">
      <c r="A94" s="60" t="s">
        <v>50</v>
      </c>
      <c r="B94" s="24"/>
      <c r="C94" s="24"/>
      <c r="D94" s="24"/>
      <c r="E94" s="24"/>
      <c r="F94" s="24"/>
      <c r="G94" s="24"/>
      <c r="H94" s="24"/>
      <c r="I94" s="24"/>
      <c r="J94" s="24">
        <v>0</v>
      </c>
      <c r="K94" s="24"/>
      <c r="M94" s="24"/>
    </row>
    <row r="95" spans="1:17" x14ac:dyDescent="0.2">
      <c r="A95" s="60" t="s">
        <v>51</v>
      </c>
      <c r="B95" s="24"/>
      <c r="C95" s="24"/>
      <c r="D95" s="24"/>
      <c r="E95" s="24"/>
      <c r="F95" s="24"/>
      <c r="G95" s="24"/>
      <c r="H95" s="24"/>
      <c r="I95" s="24"/>
      <c r="J95" s="24">
        <v>0</v>
      </c>
      <c r="K95" s="24"/>
      <c r="M95" s="24"/>
    </row>
    <row r="96" spans="1:17" x14ac:dyDescent="0.2">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
      <c r="A97" s="56" t="s">
        <v>38</v>
      </c>
      <c r="B97" s="57"/>
      <c r="C97" s="57"/>
      <c r="D97" s="57"/>
      <c r="E97" s="57"/>
      <c r="F97" s="57"/>
      <c r="G97" s="57"/>
      <c r="H97" s="57"/>
      <c r="I97" s="57"/>
      <c r="J97" s="57"/>
      <c r="K97" s="24"/>
      <c r="M97" s="24"/>
      <c r="Q97" s="24"/>
    </row>
    <row r="98" spans="1:34" x14ac:dyDescent="0.2">
      <c r="A98" s="59" t="s">
        <v>39</v>
      </c>
      <c r="B98" s="57"/>
      <c r="C98" s="57"/>
      <c r="D98" s="57"/>
      <c r="E98" s="57"/>
      <c r="F98" s="57"/>
      <c r="G98" s="57"/>
      <c r="H98" s="57"/>
      <c r="I98" s="57">
        <v>0</v>
      </c>
      <c r="J98" s="57">
        <v>0</v>
      </c>
      <c r="K98" s="24"/>
      <c r="M98" s="24"/>
      <c r="Q98" s="24"/>
    </row>
    <row r="99" spans="1:34" x14ac:dyDescent="0.2">
      <c r="A99" s="60" t="s">
        <v>40</v>
      </c>
      <c r="B99" s="24"/>
      <c r="C99" s="24"/>
      <c r="D99" s="24"/>
      <c r="E99" s="24"/>
      <c r="F99" s="24"/>
      <c r="G99" s="24">
        <v>0</v>
      </c>
      <c r="H99" s="24"/>
      <c r="I99" s="24"/>
      <c r="J99" s="24"/>
      <c r="K99" s="24"/>
      <c r="M99" s="24"/>
    </row>
    <row r="100" spans="1:34" x14ac:dyDescent="0.2">
      <c r="A100" s="60" t="s">
        <v>34</v>
      </c>
      <c r="B100" s="24"/>
      <c r="C100" s="24"/>
      <c r="D100" s="24"/>
      <c r="E100" s="24"/>
      <c r="F100" s="24"/>
      <c r="G100" s="24"/>
      <c r="H100" s="24">
        <v>0</v>
      </c>
      <c r="I100" s="24">
        <v>0</v>
      </c>
      <c r="J100" s="24"/>
      <c r="K100" s="24"/>
      <c r="M100" s="24"/>
    </row>
    <row r="101" spans="1:34" x14ac:dyDescent="0.2">
      <c r="A101" s="60" t="s">
        <v>50</v>
      </c>
      <c r="B101" s="24"/>
      <c r="C101" s="24"/>
      <c r="D101" s="24"/>
      <c r="E101" s="24"/>
      <c r="F101" s="24"/>
      <c r="G101" s="24"/>
      <c r="H101" s="24"/>
      <c r="I101" s="24"/>
      <c r="J101" s="24">
        <v>0</v>
      </c>
      <c r="K101" s="24"/>
      <c r="M101" s="24"/>
    </row>
    <row r="102" spans="1:34" x14ac:dyDescent="0.2">
      <c r="A102" s="60" t="s">
        <v>51</v>
      </c>
      <c r="B102" s="24"/>
      <c r="C102" s="24"/>
      <c r="D102" s="24"/>
      <c r="E102" s="24"/>
      <c r="F102" s="24"/>
      <c r="G102" s="24"/>
      <c r="H102" s="24"/>
      <c r="I102" s="24"/>
      <c r="J102" s="24">
        <v>0</v>
      </c>
      <c r="K102" s="24"/>
      <c r="M102" s="24"/>
    </row>
    <row r="103" spans="1:34" x14ac:dyDescent="0.2">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
      <c r="A104" s="56" t="s">
        <v>38</v>
      </c>
      <c r="B104" s="57"/>
      <c r="C104" s="57"/>
      <c r="D104" s="57"/>
      <c r="E104" s="57"/>
      <c r="F104" s="57"/>
      <c r="G104" s="57"/>
      <c r="H104" s="57"/>
      <c r="I104" s="57"/>
      <c r="J104" s="57"/>
      <c r="K104" s="24"/>
      <c r="M104" s="24"/>
      <c r="Q104" s="24"/>
    </row>
    <row r="105" spans="1:34" x14ac:dyDescent="0.2">
      <c r="A105" s="59" t="s">
        <v>39</v>
      </c>
      <c r="B105" s="57"/>
      <c r="C105" s="57"/>
      <c r="D105" s="57"/>
      <c r="E105" s="57"/>
      <c r="F105" s="57"/>
      <c r="G105" s="57"/>
      <c r="H105" s="57"/>
      <c r="I105" s="57">
        <v>0</v>
      </c>
      <c r="J105" s="57">
        <v>0</v>
      </c>
      <c r="K105" s="24"/>
      <c r="M105" s="24"/>
      <c r="Q105" s="24"/>
    </row>
    <row r="106" spans="1:34" x14ac:dyDescent="0.2">
      <c r="A106" s="60" t="s">
        <v>40</v>
      </c>
      <c r="B106" s="24"/>
      <c r="C106" s="24"/>
      <c r="D106" s="24"/>
      <c r="E106" s="24"/>
      <c r="F106" s="24"/>
      <c r="G106" s="24">
        <v>0</v>
      </c>
      <c r="H106" s="24"/>
      <c r="I106" s="24"/>
      <c r="J106" s="24"/>
      <c r="K106" s="24"/>
      <c r="M106" s="24"/>
    </row>
    <row r="107" spans="1:34" x14ac:dyDescent="0.2">
      <c r="A107" s="60" t="s">
        <v>34</v>
      </c>
      <c r="B107" s="24"/>
      <c r="C107" s="24"/>
      <c r="D107" s="24"/>
      <c r="E107" s="24"/>
      <c r="F107" s="24"/>
      <c r="G107" s="24"/>
      <c r="H107" s="24">
        <v>0</v>
      </c>
      <c r="I107" s="24">
        <v>0</v>
      </c>
      <c r="J107" s="24"/>
      <c r="K107" s="24"/>
      <c r="M107" s="24"/>
    </row>
    <row r="108" spans="1:34" x14ac:dyDescent="0.2">
      <c r="A108" s="60" t="s">
        <v>50</v>
      </c>
      <c r="B108" s="24"/>
      <c r="C108" s="24"/>
      <c r="D108" s="24"/>
      <c r="E108" s="24"/>
      <c r="F108" s="24"/>
      <c r="G108" s="24"/>
      <c r="H108" s="24"/>
      <c r="I108" s="24"/>
      <c r="J108" s="24">
        <v>0</v>
      </c>
      <c r="K108" s="24"/>
      <c r="M108" s="24"/>
    </row>
    <row r="109" spans="1:34" x14ac:dyDescent="0.2">
      <c r="A109" s="60" t="s">
        <v>51</v>
      </c>
      <c r="B109" s="24"/>
      <c r="C109" s="24"/>
      <c r="D109" s="24"/>
      <c r="E109" s="24"/>
      <c r="F109" s="24"/>
      <c r="G109" s="24"/>
      <c r="H109" s="24"/>
      <c r="I109" s="24"/>
      <c r="J109" s="24">
        <v>0</v>
      </c>
      <c r="K109" s="24"/>
      <c r="M109" s="24"/>
    </row>
    <row r="110" spans="1:34" x14ac:dyDescent="0.2">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
      <c r="A112" s="56" t="s">
        <v>38</v>
      </c>
      <c r="B112" s="57"/>
      <c r="C112" s="57"/>
      <c r="D112" s="57"/>
      <c r="E112" s="57"/>
      <c r="F112" s="57"/>
      <c r="G112" s="57"/>
      <c r="H112" s="57"/>
      <c r="I112" s="57"/>
      <c r="J112" s="57"/>
      <c r="K112" s="24"/>
      <c r="M112" s="24"/>
      <c r="Q112" s="24"/>
    </row>
    <row r="113" spans="1:20" x14ac:dyDescent="0.2">
      <c r="A113" s="59" t="s">
        <v>39</v>
      </c>
      <c r="B113" s="57"/>
      <c r="C113" s="57"/>
      <c r="D113" s="57"/>
      <c r="E113" s="57"/>
      <c r="F113" s="57"/>
      <c r="G113" s="57"/>
      <c r="H113" s="57"/>
      <c r="I113" s="57">
        <v>0</v>
      </c>
      <c r="J113" s="57">
        <v>0</v>
      </c>
      <c r="K113" s="24"/>
      <c r="M113" s="24"/>
      <c r="Q113" s="24"/>
    </row>
    <row r="114" spans="1:20" x14ac:dyDescent="0.2">
      <c r="A114" s="60" t="s">
        <v>40</v>
      </c>
      <c r="B114" s="24"/>
      <c r="C114" s="24"/>
      <c r="D114" s="24"/>
      <c r="E114" s="24"/>
      <c r="F114" s="24"/>
      <c r="G114" s="24">
        <v>0</v>
      </c>
      <c r="H114" s="24"/>
      <c r="I114" s="24"/>
      <c r="J114" s="24"/>
      <c r="K114" s="24"/>
      <c r="M114" s="24"/>
    </row>
    <row r="115" spans="1:20" x14ac:dyDescent="0.2">
      <c r="A115" s="60" t="s">
        <v>34</v>
      </c>
      <c r="B115" s="24"/>
      <c r="C115" s="24"/>
      <c r="D115" s="24"/>
      <c r="E115" s="24"/>
      <c r="F115" s="24"/>
      <c r="G115" s="24"/>
      <c r="H115" s="24">
        <v>0</v>
      </c>
      <c r="I115" s="24">
        <v>0</v>
      </c>
      <c r="J115" s="24"/>
      <c r="K115" s="24"/>
      <c r="M115" s="24"/>
    </row>
    <row r="116" spans="1:20" x14ac:dyDescent="0.2">
      <c r="A116" s="60" t="s">
        <v>50</v>
      </c>
      <c r="B116" s="24"/>
      <c r="C116" s="24"/>
      <c r="D116" s="24"/>
      <c r="E116" s="24"/>
      <c r="F116" s="24"/>
      <c r="G116" s="24"/>
      <c r="H116" s="24"/>
      <c r="I116" s="24"/>
      <c r="J116" s="24">
        <v>0</v>
      </c>
      <c r="K116" s="24"/>
      <c r="M116" s="24"/>
    </row>
    <row r="117" spans="1:20" x14ac:dyDescent="0.2">
      <c r="A117" s="60" t="s">
        <v>51</v>
      </c>
      <c r="B117" s="24"/>
      <c r="C117" s="24"/>
      <c r="D117" s="24"/>
      <c r="E117" s="24"/>
      <c r="F117" s="24"/>
      <c r="G117" s="24"/>
      <c r="H117" s="24"/>
      <c r="I117" s="24"/>
      <c r="J117" s="24">
        <v>0</v>
      </c>
      <c r="K117" s="24"/>
      <c r="M117" s="24"/>
    </row>
    <row r="118" spans="1:20" x14ac:dyDescent="0.2">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
      <c r="A119" s="56" t="s">
        <v>38</v>
      </c>
      <c r="B119" s="57"/>
      <c r="C119" s="57"/>
      <c r="D119" s="57"/>
      <c r="E119" s="57"/>
      <c r="F119" s="57"/>
      <c r="G119" s="57"/>
      <c r="H119" s="57"/>
      <c r="I119" s="57"/>
      <c r="J119" s="57"/>
      <c r="K119" s="24"/>
      <c r="M119" s="24"/>
      <c r="Q119" s="24"/>
    </row>
    <row r="120" spans="1:20" x14ac:dyDescent="0.2">
      <c r="A120" s="59" t="s">
        <v>39</v>
      </c>
      <c r="B120" s="57"/>
      <c r="C120" s="57"/>
      <c r="D120" s="57"/>
      <c r="E120" s="57"/>
      <c r="F120" s="57"/>
      <c r="G120" s="57">
        <v>-4200</v>
      </c>
      <c r="H120" s="57"/>
      <c r="I120" s="57">
        <v>0</v>
      </c>
      <c r="J120" s="57">
        <v>20000</v>
      </c>
      <c r="K120" s="24"/>
      <c r="M120" s="24"/>
      <c r="Q120" s="24"/>
    </row>
    <row r="121" spans="1:20" x14ac:dyDescent="0.2">
      <c r="A121" s="60" t="s">
        <v>40</v>
      </c>
      <c r="B121" s="24"/>
      <c r="C121" s="24"/>
      <c r="D121" s="24"/>
      <c r="E121" s="24"/>
      <c r="F121" s="24"/>
      <c r="G121" s="24">
        <v>0</v>
      </c>
      <c r="H121" s="24"/>
      <c r="I121" s="24"/>
      <c r="J121" s="24"/>
      <c r="K121" s="24"/>
      <c r="M121" s="24"/>
    </row>
    <row r="122" spans="1:20" x14ac:dyDescent="0.2">
      <c r="A122" s="60" t="s">
        <v>34</v>
      </c>
      <c r="B122" s="24"/>
      <c r="C122" s="24"/>
      <c r="D122" s="24"/>
      <c r="E122" s="24"/>
      <c r="F122" s="24"/>
      <c r="G122" s="24"/>
      <c r="H122" s="24">
        <v>0</v>
      </c>
      <c r="I122" s="24">
        <v>0</v>
      </c>
      <c r="J122" s="24"/>
      <c r="K122" s="24"/>
      <c r="M122" s="24"/>
    </row>
    <row r="123" spans="1:20" x14ac:dyDescent="0.2">
      <c r="A123" s="60" t="s">
        <v>50</v>
      </c>
      <c r="B123" s="24"/>
      <c r="C123" s="24"/>
      <c r="D123" s="24"/>
      <c r="E123" s="24"/>
      <c r="F123" s="24"/>
      <c r="G123" s="24"/>
      <c r="H123" s="24"/>
      <c r="I123" s="24"/>
      <c r="J123" s="24">
        <v>0</v>
      </c>
      <c r="K123" s="24"/>
      <c r="M123" s="24"/>
    </row>
    <row r="124" spans="1:20" x14ac:dyDescent="0.2">
      <c r="A124" s="60" t="s">
        <v>51</v>
      </c>
      <c r="B124" s="24"/>
      <c r="C124" s="24"/>
      <c r="D124" s="24"/>
      <c r="E124" s="24"/>
      <c r="F124" s="24"/>
      <c r="G124" s="24"/>
      <c r="H124" s="24"/>
      <c r="I124" s="24"/>
      <c r="J124" s="24">
        <v>0</v>
      </c>
      <c r="K124" s="24"/>
      <c r="M124" s="24"/>
    </row>
    <row r="125" spans="1:20" x14ac:dyDescent="0.2">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
      <c r="A126" s="56" t="s">
        <v>38</v>
      </c>
      <c r="B126" s="57"/>
      <c r="C126" s="57"/>
      <c r="D126" s="57"/>
      <c r="E126" s="57"/>
      <c r="F126" s="57"/>
      <c r="G126" s="57"/>
      <c r="H126" s="57"/>
      <c r="I126" s="57"/>
      <c r="J126" s="57"/>
      <c r="K126" s="24"/>
      <c r="M126" s="24"/>
      <c r="Q126" s="24"/>
    </row>
    <row r="127" spans="1:20" x14ac:dyDescent="0.2">
      <c r="A127" s="59" t="s">
        <v>39</v>
      </c>
      <c r="B127" s="57"/>
      <c r="C127" s="57"/>
      <c r="D127" s="57"/>
      <c r="E127" s="57"/>
      <c r="F127" s="57"/>
      <c r="G127" s="57">
        <v>-4200</v>
      </c>
      <c r="H127" s="57"/>
      <c r="I127" s="57">
        <v>0</v>
      </c>
      <c r="J127" s="57">
        <v>20000</v>
      </c>
      <c r="K127" s="24"/>
      <c r="M127" s="24"/>
      <c r="Q127" s="24"/>
    </row>
    <row r="128" spans="1:20" x14ac:dyDescent="0.2">
      <c r="A128" s="60" t="s">
        <v>40</v>
      </c>
      <c r="B128" s="24"/>
      <c r="C128" s="24"/>
      <c r="D128" s="24"/>
      <c r="E128" s="24"/>
      <c r="F128" s="24"/>
      <c r="G128" s="24">
        <v>0</v>
      </c>
      <c r="H128" s="24"/>
      <c r="I128" s="24"/>
      <c r="J128" s="24"/>
      <c r="K128" s="24"/>
      <c r="M128" s="24"/>
    </row>
    <row r="129" spans="1:34" x14ac:dyDescent="0.2">
      <c r="A129" s="60" t="s">
        <v>34</v>
      </c>
      <c r="B129" s="24"/>
      <c r="C129" s="24"/>
      <c r="D129" s="24"/>
      <c r="E129" s="24"/>
      <c r="F129" s="24"/>
      <c r="G129" s="24"/>
      <c r="H129" s="24">
        <v>0</v>
      </c>
      <c r="I129" s="24">
        <v>0</v>
      </c>
      <c r="J129" s="24"/>
      <c r="K129" s="24"/>
      <c r="M129" s="24"/>
    </row>
    <row r="130" spans="1:34" x14ac:dyDescent="0.2">
      <c r="A130" s="60" t="s">
        <v>50</v>
      </c>
      <c r="B130" s="24"/>
      <c r="C130" s="24"/>
      <c r="D130" s="24"/>
      <c r="E130" s="24"/>
      <c r="F130" s="24"/>
      <c r="G130" s="24"/>
      <c r="H130" s="24"/>
      <c r="I130" s="24"/>
      <c r="J130" s="24">
        <v>0</v>
      </c>
      <c r="K130" s="24"/>
      <c r="M130" s="24"/>
    </row>
    <row r="131" spans="1:34" x14ac:dyDescent="0.2">
      <c r="A131" s="60" t="s">
        <v>51</v>
      </c>
      <c r="B131" s="24"/>
      <c r="C131" s="24"/>
      <c r="D131" s="24"/>
      <c r="E131" s="24"/>
      <c r="F131" s="24"/>
      <c r="G131" s="24"/>
      <c r="H131" s="24"/>
      <c r="I131" s="24"/>
      <c r="J131" s="24">
        <v>0</v>
      </c>
      <c r="K131" s="24"/>
      <c r="M131" s="24"/>
    </row>
    <row r="132" spans="1:34" x14ac:dyDescent="0.2">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
      <c r="A134" s="56" t="s">
        <v>38</v>
      </c>
      <c r="B134" s="57"/>
      <c r="C134" s="57"/>
      <c r="D134" s="57"/>
      <c r="E134" s="57"/>
      <c r="F134" s="57"/>
      <c r="G134" s="57"/>
      <c r="H134" s="57"/>
      <c r="I134" s="57"/>
      <c r="J134" s="57"/>
      <c r="K134" s="24"/>
      <c r="M134" s="24"/>
      <c r="Q134" s="24"/>
    </row>
    <row r="135" spans="1:34" x14ac:dyDescent="0.2">
      <c r="A135" s="59" t="s">
        <v>39</v>
      </c>
      <c r="B135" s="57"/>
      <c r="C135" s="57"/>
      <c r="D135" s="57"/>
      <c r="E135" s="57"/>
      <c r="F135" s="57"/>
      <c r="G135" s="57">
        <v>-4200</v>
      </c>
      <c r="H135" s="57"/>
      <c r="I135" s="57">
        <v>0</v>
      </c>
      <c r="J135" s="57">
        <v>0</v>
      </c>
      <c r="K135" s="24"/>
      <c r="M135" s="24"/>
      <c r="Q135" s="24"/>
    </row>
    <row r="136" spans="1:34" x14ac:dyDescent="0.2">
      <c r="A136" s="60" t="s">
        <v>40</v>
      </c>
      <c r="B136" s="24"/>
      <c r="C136" s="24"/>
      <c r="D136" s="24"/>
      <c r="E136" s="24"/>
      <c r="F136" s="24"/>
      <c r="G136" s="24">
        <v>0</v>
      </c>
      <c r="H136" s="24"/>
      <c r="I136" s="24"/>
      <c r="J136" s="24"/>
      <c r="K136" s="24"/>
      <c r="M136" s="24"/>
    </row>
    <row r="137" spans="1:34" x14ac:dyDescent="0.2">
      <c r="A137" s="60" t="s">
        <v>34</v>
      </c>
      <c r="B137" s="24"/>
      <c r="C137" s="24"/>
      <c r="D137" s="24"/>
      <c r="E137" s="24"/>
      <c r="F137" s="24"/>
      <c r="G137" s="24"/>
      <c r="H137" s="24">
        <v>0</v>
      </c>
      <c r="I137" s="24">
        <v>0</v>
      </c>
      <c r="J137" s="24"/>
      <c r="K137" s="24"/>
      <c r="M137" s="24"/>
    </row>
    <row r="138" spans="1:34" x14ac:dyDescent="0.2">
      <c r="A138" s="60" t="s">
        <v>50</v>
      </c>
      <c r="B138" s="24"/>
      <c r="C138" s="24"/>
      <c r="D138" s="24"/>
      <c r="E138" s="24"/>
      <c r="F138" s="24"/>
      <c r="G138" s="24"/>
      <c r="H138" s="24"/>
      <c r="I138" s="24"/>
      <c r="J138" s="24">
        <v>0</v>
      </c>
      <c r="K138" s="24"/>
      <c r="M138" s="24"/>
    </row>
    <row r="139" spans="1:34" x14ac:dyDescent="0.2">
      <c r="A139" s="60" t="s">
        <v>51</v>
      </c>
      <c r="B139" s="24"/>
      <c r="C139" s="24"/>
      <c r="D139" s="24"/>
      <c r="E139" s="24"/>
      <c r="F139" s="24"/>
      <c r="G139" s="24"/>
      <c r="H139" s="24"/>
      <c r="I139" s="24"/>
      <c r="J139" s="24">
        <v>0</v>
      </c>
      <c r="K139" s="24"/>
      <c r="M139" s="24"/>
    </row>
    <row r="140" spans="1:34" x14ac:dyDescent="0.2">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
      <c r="A142" s="56" t="s">
        <v>38</v>
      </c>
      <c r="B142" s="57"/>
      <c r="C142" s="57"/>
      <c r="D142" s="57"/>
      <c r="E142" s="57"/>
      <c r="F142" s="57"/>
      <c r="G142" s="57"/>
      <c r="H142" s="57"/>
      <c r="I142" s="57"/>
      <c r="J142" s="57"/>
      <c r="K142" s="24"/>
      <c r="M142" s="24"/>
      <c r="Q142" s="24"/>
    </row>
    <row r="143" spans="1:34" x14ac:dyDescent="0.2">
      <c r="A143" s="59" t="s">
        <v>39</v>
      </c>
      <c r="B143" s="57"/>
      <c r="C143" s="57"/>
      <c r="D143" s="57"/>
      <c r="E143" s="57"/>
      <c r="F143" s="57"/>
      <c r="G143" s="57">
        <v>-4200</v>
      </c>
      <c r="H143" s="57"/>
      <c r="I143" s="57">
        <v>0</v>
      </c>
      <c r="J143" s="57">
        <v>0</v>
      </c>
      <c r="K143" s="24"/>
      <c r="M143" s="24"/>
      <c r="Q143" s="24">
        <v>-19583</v>
      </c>
    </row>
    <row r="144" spans="1:34" x14ac:dyDescent="0.2">
      <c r="A144" s="60" t="s">
        <v>40</v>
      </c>
      <c r="B144" s="24"/>
      <c r="C144" s="24"/>
      <c r="D144" s="24"/>
      <c r="E144" s="24"/>
      <c r="F144" s="24"/>
      <c r="G144" s="24">
        <v>0</v>
      </c>
      <c r="H144" s="24"/>
      <c r="I144" s="24"/>
      <c r="J144" s="24"/>
      <c r="K144" s="24"/>
      <c r="M144" s="24"/>
    </row>
    <row r="145" spans="1:34" x14ac:dyDescent="0.2">
      <c r="A145" s="60" t="s">
        <v>34</v>
      </c>
      <c r="B145" s="24"/>
      <c r="C145" s="24"/>
      <c r="D145" s="24"/>
      <c r="E145" s="24"/>
      <c r="F145" s="24"/>
      <c r="G145" s="24"/>
      <c r="H145" s="24">
        <v>0</v>
      </c>
      <c r="I145" s="24">
        <v>0</v>
      </c>
      <c r="J145" s="24"/>
      <c r="K145" s="24"/>
      <c r="M145" s="24"/>
    </row>
    <row r="146" spans="1:34" x14ac:dyDescent="0.2">
      <c r="A146" s="60" t="s">
        <v>50</v>
      </c>
      <c r="B146" s="24"/>
      <c r="C146" s="24"/>
      <c r="D146" s="24"/>
      <c r="E146" s="24"/>
      <c r="F146" s="24"/>
      <c r="G146" s="24"/>
      <c r="H146" s="24"/>
      <c r="I146" s="24"/>
      <c r="J146" s="24">
        <v>0</v>
      </c>
      <c r="K146" s="24"/>
      <c r="M146" s="24"/>
    </row>
    <row r="147" spans="1:34" x14ac:dyDescent="0.2">
      <c r="A147" s="60" t="s">
        <v>51</v>
      </c>
      <c r="B147" s="24"/>
      <c r="C147" s="24"/>
      <c r="D147" s="24"/>
      <c r="E147" s="24"/>
      <c r="F147" s="24"/>
      <c r="G147" s="24"/>
      <c r="H147" s="24"/>
      <c r="I147" s="24"/>
      <c r="J147" s="24">
        <v>0</v>
      </c>
      <c r="K147" s="24"/>
      <c r="M147" s="24"/>
    </row>
    <row r="148" spans="1:34" x14ac:dyDescent="0.2">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
      <c r="A150" s="56" t="s">
        <v>38</v>
      </c>
      <c r="B150" s="57"/>
      <c r="C150" s="57"/>
      <c r="D150" s="57"/>
      <c r="E150" s="57"/>
      <c r="F150" s="57"/>
      <c r="G150" s="57"/>
      <c r="H150" s="57"/>
      <c r="I150" s="57"/>
      <c r="J150" s="57"/>
      <c r="K150" s="24"/>
      <c r="M150" s="24"/>
      <c r="Q150" s="24"/>
    </row>
    <row r="151" spans="1:34" x14ac:dyDescent="0.2">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
      <c r="A152" s="60" t="s">
        <v>40</v>
      </c>
      <c r="B152" s="24"/>
      <c r="C152" s="24"/>
      <c r="D152" s="24"/>
      <c r="E152" s="24"/>
      <c r="F152" s="24"/>
      <c r="G152" s="24">
        <v>0</v>
      </c>
      <c r="H152" s="24"/>
      <c r="I152" s="24"/>
      <c r="J152" s="24"/>
      <c r="K152" s="24"/>
      <c r="M152" s="24"/>
    </row>
    <row r="153" spans="1:34" x14ac:dyDescent="0.2">
      <c r="A153" s="60" t="s">
        <v>34</v>
      </c>
      <c r="B153" s="24"/>
      <c r="C153" s="24"/>
      <c r="D153" s="24"/>
      <c r="E153" s="24"/>
      <c r="F153" s="24"/>
      <c r="G153" s="24"/>
      <c r="H153" s="24">
        <v>0</v>
      </c>
      <c r="I153" s="24">
        <v>0</v>
      </c>
      <c r="J153" s="24"/>
      <c r="K153" s="24"/>
      <c r="M153" s="24"/>
      <c r="S153" s="24">
        <f>-8564-680</f>
        <v>-9244</v>
      </c>
    </row>
    <row r="154" spans="1:34" x14ac:dyDescent="0.2">
      <c r="A154" s="60" t="s">
        <v>50</v>
      </c>
      <c r="B154" s="24"/>
      <c r="C154" s="24"/>
      <c r="D154" s="24"/>
      <c r="E154" s="24"/>
      <c r="F154" s="24"/>
      <c r="G154" s="24"/>
      <c r="H154" s="24"/>
      <c r="I154" s="24"/>
      <c r="J154" s="24">
        <v>0</v>
      </c>
      <c r="K154" s="24"/>
      <c r="M154" s="24"/>
    </row>
    <row r="155" spans="1:34" x14ac:dyDescent="0.2">
      <c r="A155" s="60" t="s">
        <v>51</v>
      </c>
      <c r="B155" s="24"/>
      <c r="C155" s="24"/>
      <c r="D155" s="24"/>
      <c r="E155" s="24"/>
      <c r="F155" s="24"/>
      <c r="G155" s="24"/>
      <c r="H155" s="24"/>
      <c r="I155" s="24"/>
      <c r="J155" s="24">
        <v>0</v>
      </c>
      <c r="K155" s="24"/>
      <c r="M155" s="24"/>
    </row>
    <row r="156" spans="1:34" x14ac:dyDescent="0.2">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
      <c r="A158" s="56" t="s">
        <v>38</v>
      </c>
      <c r="B158" s="57"/>
      <c r="C158" s="57"/>
      <c r="D158" s="57"/>
      <c r="E158" s="57"/>
      <c r="F158" s="57"/>
      <c r="G158" s="57"/>
      <c r="H158" s="57"/>
      <c r="I158" s="57"/>
      <c r="J158" s="57"/>
      <c r="K158" s="24"/>
      <c r="M158" s="24"/>
      <c r="Q158" s="24"/>
    </row>
    <row r="159" spans="1:34" x14ac:dyDescent="0.2">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
      <c r="A160" s="60" t="s">
        <v>40</v>
      </c>
      <c r="B160" s="24"/>
      <c r="C160" s="24"/>
      <c r="D160" s="24"/>
      <c r="E160" s="24"/>
      <c r="F160" s="24"/>
      <c r="G160" s="24">
        <v>0</v>
      </c>
      <c r="H160" s="24"/>
      <c r="I160" s="24"/>
      <c r="J160" s="24"/>
      <c r="K160" s="24"/>
      <c r="M160" s="24"/>
    </row>
    <row r="161" spans="1:34" x14ac:dyDescent="0.2">
      <c r="A161" s="60" t="s">
        <v>34</v>
      </c>
      <c r="B161" s="24"/>
      <c r="C161" s="24"/>
      <c r="D161" s="24"/>
      <c r="E161" s="24"/>
      <c r="F161" s="24"/>
      <c r="G161" s="24"/>
      <c r="H161" s="24">
        <v>0</v>
      </c>
      <c r="I161" s="24">
        <v>0</v>
      </c>
      <c r="J161" s="24"/>
      <c r="K161" s="24"/>
      <c r="M161" s="24"/>
      <c r="S161" s="24">
        <v>0</v>
      </c>
    </row>
    <row r="162" spans="1:34" x14ac:dyDescent="0.2">
      <c r="A162" s="60" t="s">
        <v>50</v>
      </c>
      <c r="B162" s="24"/>
      <c r="C162" s="24"/>
      <c r="D162" s="24"/>
      <c r="E162" s="24"/>
      <c r="F162" s="24"/>
      <c r="G162" s="24"/>
      <c r="H162" s="24"/>
      <c r="I162" s="24"/>
      <c r="J162" s="24">
        <v>0</v>
      </c>
      <c r="K162" s="24"/>
      <c r="M162" s="24"/>
    </row>
    <row r="163" spans="1:34" x14ac:dyDescent="0.2">
      <c r="A163" s="60" t="s">
        <v>51</v>
      </c>
      <c r="B163" s="24"/>
      <c r="C163" s="24"/>
      <c r="D163" s="24"/>
      <c r="E163" s="24"/>
      <c r="F163" s="24"/>
      <c r="G163" s="24"/>
      <c r="H163" s="24"/>
      <c r="I163" s="24"/>
      <c r="J163" s="24">
        <v>0</v>
      </c>
      <c r="K163" s="24"/>
      <c r="M163" s="24"/>
    </row>
    <row r="164" spans="1:34" x14ac:dyDescent="0.2">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
      <c r="A166" s="56" t="s">
        <v>38</v>
      </c>
      <c r="B166" s="57"/>
      <c r="C166" s="57"/>
      <c r="D166" s="57"/>
      <c r="E166" s="57"/>
      <c r="F166" s="57"/>
      <c r="G166" s="57"/>
      <c r="H166" s="57"/>
      <c r="I166" s="57"/>
      <c r="J166" s="57"/>
      <c r="K166" s="24"/>
      <c r="M166" s="24"/>
      <c r="Q166" s="24"/>
    </row>
    <row r="167" spans="1:34" x14ac:dyDescent="0.2">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
      <c r="A168" s="60" t="s">
        <v>40</v>
      </c>
      <c r="B168" s="24"/>
      <c r="C168" s="24"/>
      <c r="D168" s="24"/>
      <c r="E168" s="24"/>
      <c r="F168" s="24"/>
      <c r="G168" s="24">
        <v>0</v>
      </c>
      <c r="H168" s="24"/>
      <c r="I168" s="24"/>
      <c r="J168" s="24"/>
      <c r="K168" s="24"/>
      <c r="M168" s="24"/>
    </row>
    <row r="169" spans="1:34" x14ac:dyDescent="0.2">
      <c r="A169" s="60" t="s">
        <v>34</v>
      </c>
      <c r="B169" s="24"/>
      <c r="C169" s="24"/>
      <c r="D169" s="24"/>
      <c r="E169" s="24"/>
      <c r="F169" s="24"/>
      <c r="G169" s="24"/>
      <c r="H169" s="24">
        <v>0</v>
      </c>
      <c r="I169" s="24">
        <v>0</v>
      </c>
      <c r="J169" s="24"/>
      <c r="K169" s="24"/>
      <c r="M169" s="24"/>
      <c r="S169" s="24">
        <v>0</v>
      </c>
    </row>
    <row r="170" spans="1:34" x14ac:dyDescent="0.2">
      <c r="A170" s="60" t="s">
        <v>50</v>
      </c>
      <c r="B170" s="24"/>
      <c r="C170" s="24"/>
      <c r="D170" s="24"/>
      <c r="E170" s="24"/>
      <c r="F170" s="24"/>
      <c r="G170" s="24"/>
      <c r="H170" s="24"/>
      <c r="I170" s="24"/>
      <c r="J170" s="24">
        <v>0</v>
      </c>
      <c r="K170" s="24"/>
      <c r="M170" s="24"/>
    </row>
    <row r="171" spans="1:34" x14ac:dyDescent="0.2">
      <c r="A171" s="60" t="s">
        <v>51</v>
      </c>
      <c r="B171" s="24"/>
      <c r="C171" s="24"/>
      <c r="D171" s="24"/>
      <c r="E171" s="24"/>
      <c r="F171" s="24"/>
      <c r="G171" s="24"/>
      <c r="H171" s="24"/>
      <c r="I171" s="24"/>
      <c r="J171" s="24">
        <v>0</v>
      </c>
      <c r="K171" s="24"/>
      <c r="M171" s="24"/>
    </row>
    <row r="172" spans="1:34" x14ac:dyDescent="0.2">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
      <c r="A174" s="56" t="s">
        <v>38</v>
      </c>
      <c r="B174" s="57"/>
      <c r="C174" s="57"/>
      <c r="D174" s="57"/>
      <c r="E174" s="57"/>
      <c r="F174" s="57"/>
      <c r="G174" s="57"/>
      <c r="H174" s="57"/>
      <c r="I174" s="57"/>
      <c r="J174" s="57"/>
      <c r="K174" s="24"/>
      <c r="M174" s="24"/>
      <c r="Q174" s="24"/>
    </row>
    <row r="175" spans="1:34" x14ac:dyDescent="0.2">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
      <c r="A176" s="60" t="s">
        <v>40</v>
      </c>
      <c r="B176" s="24"/>
      <c r="C176" s="24"/>
      <c r="D176" s="24"/>
      <c r="E176" s="24"/>
      <c r="F176" s="24"/>
      <c r="G176" s="24">
        <v>0</v>
      </c>
      <c r="H176" s="24"/>
      <c r="I176" s="24"/>
      <c r="J176" s="24"/>
      <c r="K176" s="24"/>
      <c r="M176" s="24"/>
    </row>
    <row r="177" spans="1:34" x14ac:dyDescent="0.2">
      <c r="A177" s="60" t="s">
        <v>34</v>
      </c>
      <c r="B177" s="24"/>
      <c r="C177" s="24"/>
      <c r="D177" s="24"/>
      <c r="E177" s="24"/>
      <c r="F177" s="24"/>
      <c r="G177" s="24"/>
      <c r="H177" s="24">
        <v>0</v>
      </c>
      <c r="I177" s="24">
        <v>0</v>
      </c>
      <c r="J177" s="24"/>
      <c r="K177" s="24"/>
      <c r="M177" s="24"/>
      <c r="S177" s="24">
        <v>0</v>
      </c>
    </row>
    <row r="178" spans="1:34" x14ac:dyDescent="0.2">
      <c r="A178" s="60" t="s">
        <v>50</v>
      </c>
      <c r="B178" s="24"/>
      <c r="C178" s="24"/>
      <c r="D178" s="24"/>
      <c r="E178" s="24"/>
      <c r="F178" s="24"/>
      <c r="G178" s="24"/>
      <c r="H178" s="24"/>
      <c r="I178" s="24"/>
      <c r="J178" s="24">
        <v>0</v>
      </c>
      <c r="K178" s="24"/>
      <c r="M178" s="24"/>
    </row>
    <row r="179" spans="1:34" x14ac:dyDescent="0.2">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
      <c r="A182" s="56" t="s">
        <v>38</v>
      </c>
      <c r="B182" s="57"/>
      <c r="C182" s="57"/>
      <c r="D182" s="57"/>
      <c r="E182" s="57"/>
      <c r="F182" s="57"/>
      <c r="G182" s="57"/>
      <c r="H182" s="57"/>
      <c r="I182" s="57"/>
      <c r="J182" s="57"/>
      <c r="K182" s="24"/>
      <c r="M182" s="24"/>
      <c r="Q182" s="24"/>
    </row>
    <row r="183" spans="1:34" x14ac:dyDescent="0.2">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
      <c r="A184" s="60" t="s">
        <v>40</v>
      </c>
      <c r="B184" s="24"/>
      <c r="C184" s="24"/>
      <c r="D184" s="24"/>
      <c r="E184" s="24"/>
      <c r="F184" s="24"/>
      <c r="G184" s="24">
        <v>0</v>
      </c>
      <c r="H184" s="24"/>
      <c r="I184" s="24"/>
      <c r="J184" s="24"/>
      <c r="K184" s="24"/>
      <c r="M184" s="24"/>
    </row>
    <row r="185" spans="1:34" x14ac:dyDescent="0.2">
      <c r="A185" s="60" t="s">
        <v>34</v>
      </c>
      <c r="B185" s="24"/>
      <c r="C185" s="24"/>
      <c r="D185" s="24"/>
      <c r="E185" s="24"/>
      <c r="F185" s="24"/>
      <c r="G185" s="24"/>
      <c r="H185" s="24">
        <v>0</v>
      </c>
      <c r="I185" s="24">
        <v>0</v>
      </c>
      <c r="J185" s="24"/>
      <c r="K185" s="24"/>
      <c r="M185" s="24"/>
      <c r="S185" s="24">
        <v>0</v>
      </c>
    </row>
    <row r="186" spans="1:34" x14ac:dyDescent="0.2">
      <c r="A186" s="60" t="s">
        <v>50</v>
      </c>
      <c r="B186" s="24"/>
      <c r="C186" s="24"/>
      <c r="D186" s="24"/>
      <c r="E186" s="24"/>
      <c r="F186" s="24"/>
      <c r="G186" s="24"/>
      <c r="H186" s="24"/>
      <c r="I186" s="24"/>
      <c r="J186" s="24">
        <v>0</v>
      </c>
      <c r="K186" s="24"/>
      <c r="M186" s="24"/>
    </row>
    <row r="187" spans="1:34" x14ac:dyDescent="0.2">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
      <c r="A190" s="56" t="s">
        <v>38</v>
      </c>
      <c r="B190" s="57"/>
      <c r="C190" s="57"/>
      <c r="D190" s="57"/>
      <c r="E190" s="57"/>
      <c r="F190" s="57"/>
      <c r="G190" s="57"/>
      <c r="H190" s="57"/>
      <c r="I190" s="57"/>
      <c r="J190" s="57"/>
      <c r="K190" s="24"/>
      <c r="M190" s="24"/>
      <c r="Q190" s="24"/>
    </row>
    <row r="191" spans="1:34" x14ac:dyDescent="0.2">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
      <c r="A192" s="60" t="s">
        <v>40</v>
      </c>
      <c r="B192" s="24"/>
      <c r="C192" s="24"/>
      <c r="D192" s="24"/>
      <c r="E192" s="24"/>
      <c r="F192" s="24"/>
      <c r="G192" s="24">
        <v>0</v>
      </c>
      <c r="H192" s="24"/>
      <c r="I192" s="24"/>
      <c r="J192" s="24"/>
      <c r="K192" s="24"/>
      <c r="M192" s="24"/>
    </row>
    <row r="193" spans="1:34" x14ac:dyDescent="0.2">
      <c r="A193" s="60" t="s">
        <v>34</v>
      </c>
      <c r="B193" s="24"/>
      <c r="C193" s="24"/>
      <c r="D193" s="24"/>
      <c r="E193" s="24"/>
      <c r="F193" s="24"/>
      <c r="G193" s="24"/>
      <c r="H193" s="24">
        <v>0</v>
      </c>
      <c r="I193" s="24">
        <v>0</v>
      </c>
      <c r="J193" s="24"/>
      <c r="K193" s="24"/>
      <c r="M193" s="24"/>
      <c r="S193" s="24">
        <v>0</v>
      </c>
    </row>
    <row r="194" spans="1:34" x14ac:dyDescent="0.2">
      <c r="A194" s="60" t="s">
        <v>50</v>
      </c>
      <c r="B194" s="24"/>
      <c r="C194" s="24"/>
      <c r="D194" s="24"/>
      <c r="E194" s="24"/>
      <c r="F194" s="24"/>
      <c r="G194" s="24"/>
      <c r="H194" s="24"/>
      <c r="I194" s="24"/>
      <c r="J194" s="24">
        <v>0</v>
      </c>
      <c r="K194" s="24"/>
      <c r="M194" s="24"/>
    </row>
    <row r="195" spans="1:34" x14ac:dyDescent="0.2">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
      <c r="A198" s="56" t="s">
        <v>38</v>
      </c>
      <c r="B198" s="57"/>
      <c r="C198" s="57"/>
      <c r="D198" s="57"/>
      <c r="E198" s="57"/>
      <c r="F198" s="57"/>
      <c r="G198" s="57"/>
      <c r="H198" s="57"/>
      <c r="I198" s="57"/>
      <c r="J198" s="57"/>
      <c r="K198" s="24"/>
      <c r="M198" s="24"/>
      <c r="Q198" s="24"/>
    </row>
    <row r="199" spans="1:34" x14ac:dyDescent="0.2">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
      <c r="A200" s="60" t="s">
        <v>40</v>
      </c>
      <c r="B200" s="24"/>
      <c r="C200" s="24"/>
      <c r="D200" s="24"/>
      <c r="E200" s="24"/>
      <c r="F200" s="24"/>
      <c r="G200" s="24">
        <v>0</v>
      </c>
      <c r="H200" s="24"/>
      <c r="I200" s="24"/>
      <c r="J200" s="24"/>
      <c r="K200" s="24"/>
      <c r="M200" s="24"/>
    </row>
    <row r="201" spans="1:34" x14ac:dyDescent="0.2">
      <c r="A201" s="60" t="s">
        <v>34</v>
      </c>
      <c r="B201" s="24"/>
      <c r="C201" s="24"/>
      <c r="D201" s="24"/>
      <c r="E201" s="24"/>
      <c r="F201" s="24"/>
      <c r="G201" s="24"/>
      <c r="H201" s="24">
        <v>0</v>
      </c>
      <c r="I201" s="24">
        <v>0</v>
      </c>
      <c r="J201" s="24"/>
      <c r="K201" s="24"/>
      <c r="M201" s="24"/>
      <c r="S201" s="24">
        <v>0</v>
      </c>
    </row>
    <row r="202" spans="1:34" x14ac:dyDescent="0.2">
      <c r="A202" s="60" t="s">
        <v>50</v>
      </c>
      <c r="B202" s="24"/>
      <c r="C202" s="24"/>
      <c r="D202" s="24"/>
      <c r="E202" s="24"/>
      <c r="F202" s="24"/>
      <c r="G202" s="24"/>
      <c r="H202" s="24"/>
      <c r="I202" s="24"/>
      <c r="J202" s="24">
        <v>0</v>
      </c>
      <c r="K202" s="24"/>
      <c r="M202" s="24"/>
    </row>
    <row r="203" spans="1:34" x14ac:dyDescent="0.2">
      <c r="A203" s="60" t="s">
        <v>51</v>
      </c>
      <c r="B203" s="24">
        <v>0</v>
      </c>
      <c r="C203" s="24">
        <v>0</v>
      </c>
      <c r="D203" s="24">
        <v>0</v>
      </c>
      <c r="E203" s="24">
        <v>0</v>
      </c>
      <c r="F203" s="24">
        <v>0</v>
      </c>
      <c r="G203" s="24">
        <v>0</v>
      </c>
      <c r="H203" s="24">
        <v>0</v>
      </c>
      <c r="I203" s="24">
        <v>0</v>
      </c>
      <c r="J203" s="24">
        <v>0</v>
      </c>
      <c r="K203" s="24">
        <v>0</v>
      </c>
      <c r="M203" s="24"/>
    </row>
    <row r="204" spans="1:34" x14ac:dyDescent="0.2">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
      <c r="B205" s="24"/>
      <c r="C205" s="24"/>
      <c r="D205" s="24"/>
      <c r="E205" s="24"/>
      <c r="F205" s="24"/>
      <c r="G205" s="24"/>
      <c r="H205" s="24"/>
      <c r="I205" s="24"/>
      <c r="J205" s="24"/>
      <c r="K205" s="24"/>
      <c r="M205" s="24"/>
      <c r="Q205" s="24"/>
    </row>
    <row r="206" spans="1:34" x14ac:dyDescent="0.2">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
      <c r="A207" s="56" t="s">
        <v>38</v>
      </c>
      <c r="B207" s="57"/>
      <c r="C207" s="57"/>
      <c r="D207" s="57"/>
      <c r="E207" s="57"/>
      <c r="F207" s="57"/>
      <c r="G207" s="57"/>
      <c r="H207" s="57"/>
      <c r="I207" s="57"/>
      <c r="J207" s="57"/>
      <c r="K207" s="24"/>
      <c r="M207" s="24"/>
      <c r="Q207" s="24"/>
    </row>
    <row r="208" spans="1:34" x14ac:dyDescent="0.2">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
      <c r="A209" s="60" t="s">
        <v>40</v>
      </c>
      <c r="B209" s="24"/>
      <c r="C209" s="24"/>
      <c r="D209" s="24"/>
      <c r="E209" s="24"/>
      <c r="F209" s="24"/>
      <c r="G209" s="24">
        <v>0</v>
      </c>
      <c r="H209" s="24"/>
      <c r="I209" s="24"/>
      <c r="J209" s="24"/>
      <c r="K209" s="24"/>
      <c r="M209" s="24"/>
    </row>
    <row r="210" spans="1:34" x14ac:dyDescent="0.2">
      <c r="A210" s="60" t="s">
        <v>34</v>
      </c>
      <c r="B210" s="24"/>
      <c r="C210" s="24"/>
      <c r="D210" s="24"/>
      <c r="E210" s="24"/>
      <c r="F210" s="24"/>
      <c r="G210" s="24"/>
      <c r="H210" s="24">
        <v>0</v>
      </c>
      <c r="I210" s="24">
        <v>0</v>
      </c>
      <c r="J210" s="24"/>
      <c r="K210" s="24"/>
      <c r="M210" s="24"/>
      <c r="S210" s="24">
        <v>0</v>
      </c>
    </row>
    <row r="211" spans="1:34" x14ac:dyDescent="0.2">
      <c r="A211" s="60" t="s">
        <v>50</v>
      </c>
      <c r="B211" s="24"/>
      <c r="C211" s="24"/>
      <c r="D211" s="24"/>
      <c r="E211" s="24"/>
      <c r="F211" s="24"/>
      <c r="G211" s="24"/>
      <c r="H211" s="24"/>
      <c r="I211" s="24"/>
      <c r="J211" s="24">
        <v>0</v>
      </c>
      <c r="K211" s="24"/>
      <c r="M211" s="24"/>
    </row>
    <row r="212" spans="1:34" x14ac:dyDescent="0.2">
      <c r="A212" s="60" t="s">
        <v>51</v>
      </c>
      <c r="B212" s="24">
        <v>0</v>
      </c>
      <c r="C212" s="24">
        <v>0</v>
      </c>
      <c r="D212" s="24">
        <v>0</v>
      </c>
      <c r="E212" s="24">
        <v>0</v>
      </c>
      <c r="F212" s="24">
        <v>0</v>
      </c>
      <c r="G212" s="24">
        <v>0</v>
      </c>
      <c r="H212" s="24">
        <v>0</v>
      </c>
      <c r="I212" s="24">
        <v>0</v>
      </c>
      <c r="J212" s="24">
        <v>0</v>
      </c>
      <c r="K212" s="24">
        <v>0</v>
      </c>
      <c r="M212" s="24"/>
    </row>
    <row r="213" spans="1:34" x14ac:dyDescent="0.2">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2.75" x14ac:dyDescent="0.2"/>
  <cols>
    <col min="2" max="16" width="9.140625" style="24"/>
  </cols>
  <sheetData>
    <row r="1" spans="1:11" x14ac:dyDescent="0.2">
      <c r="A1" s="2" t="s">
        <v>16</v>
      </c>
    </row>
    <row r="2" spans="1:11" x14ac:dyDescent="0.2">
      <c r="A2" s="2"/>
    </row>
    <row r="3" spans="1:11" x14ac:dyDescent="0.2">
      <c r="A3" s="2" t="s">
        <v>76</v>
      </c>
    </row>
    <row r="4" spans="1:11" x14ac:dyDescent="0.2">
      <c r="A4" s="2"/>
    </row>
    <row r="5" spans="1:11" x14ac:dyDescent="0.2">
      <c r="A5" s="18" t="str">
        <f>Storage!A5</f>
        <v>July 2000</v>
      </c>
    </row>
    <row r="8" spans="1:11" x14ac:dyDescent="0.2">
      <c r="H8"/>
    </row>
    <row r="9" spans="1:11" x14ac:dyDescent="0.2">
      <c r="C9" s="203" t="s">
        <v>24</v>
      </c>
      <c r="D9" s="203"/>
      <c r="E9" s="77"/>
      <c r="G9" s="204" t="s">
        <v>75</v>
      </c>
      <c r="H9" s="204"/>
      <c r="J9" s="203" t="s">
        <v>14</v>
      </c>
      <c r="K9" s="203"/>
    </row>
    <row r="10" spans="1:11" x14ac:dyDescent="0.2">
      <c r="A10" t="s">
        <v>23</v>
      </c>
      <c r="C10" s="24" t="s">
        <v>73</v>
      </c>
      <c r="D10" s="24" t="s">
        <v>74</v>
      </c>
      <c r="E10" s="24" t="s">
        <v>2</v>
      </c>
      <c r="G10" s="24" t="s">
        <v>73</v>
      </c>
      <c r="H10" s="24" t="s">
        <v>74</v>
      </c>
      <c r="J10" s="24" t="s">
        <v>73</v>
      </c>
      <c r="K10" s="24" t="s">
        <v>74</v>
      </c>
    </row>
    <row r="11" spans="1:11" x14ac:dyDescent="0.2">
      <c r="A11">
        <v>1</v>
      </c>
      <c r="J11" s="24">
        <f t="shared" ref="J11:J27" si="0">C11-G11</f>
        <v>0</v>
      </c>
      <c r="K11" s="24">
        <f t="shared" ref="K11:K27" si="1">D11-H11</f>
        <v>0</v>
      </c>
    </row>
    <row r="12" spans="1:11" x14ac:dyDescent="0.2">
      <c r="A12">
        <v>2</v>
      </c>
      <c r="J12" s="24">
        <f t="shared" si="0"/>
        <v>0</v>
      </c>
      <c r="K12" s="24">
        <f t="shared" si="1"/>
        <v>0</v>
      </c>
    </row>
    <row r="13" spans="1:11" x14ac:dyDescent="0.2">
      <c r="A13">
        <v>3</v>
      </c>
      <c r="J13" s="24">
        <f t="shared" si="0"/>
        <v>0</v>
      </c>
      <c r="K13" s="24">
        <f t="shared" si="1"/>
        <v>0</v>
      </c>
    </row>
    <row r="14" spans="1:11" x14ac:dyDescent="0.2">
      <c r="A14">
        <v>4</v>
      </c>
      <c r="J14" s="24">
        <f t="shared" si="0"/>
        <v>0</v>
      </c>
      <c r="K14" s="24">
        <f t="shared" si="1"/>
        <v>0</v>
      </c>
    </row>
    <row r="15" spans="1:11" x14ac:dyDescent="0.2">
      <c r="A15">
        <v>5</v>
      </c>
      <c r="J15" s="24">
        <f t="shared" si="0"/>
        <v>0</v>
      </c>
      <c r="K15" s="24">
        <f t="shared" si="1"/>
        <v>0</v>
      </c>
    </row>
    <row r="16" spans="1:11" x14ac:dyDescent="0.2">
      <c r="A16">
        <v>6</v>
      </c>
      <c r="J16" s="24">
        <f t="shared" si="0"/>
        <v>0</v>
      </c>
      <c r="K16" s="24">
        <f t="shared" si="1"/>
        <v>0</v>
      </c>
    </row>
    <row r="17" spans="1:11" x14ac:dyDescent="0.2">
      <c r="A17">
        <v>7</v>
      </c>
      <c r="J17" s="24">
        <f t="shared" si="0"/>
        <v>0</v>
      </c>
      <c r="K17" s="24">
        <f t="shared" si="1"/>
        <v>0</v>
      </c>
    </row>
    <row r="18" spans="1:11" x14ac:dyDescent="0.2">
      <c r="A18">
        <v>8</v>
      </c>
      <c r="C18" s="24">
        <v>90</v>
      </c>
      <c r="D18" s="24">
        <v>0</v>
      </c>
      <c r="G18" s="24">
        <v>90</v>
      </c>
      <c r="H18" s="24">
        <v>0</v>
      </c>
      <c r="J18" s="24">
        <f t="shared" si="0"/>
        <v>0</v>
      </c>
      <c r="K18" s="24">
        <f t="shared" si="1"/>
        <v>0</v>
      </c>
    </row>
    <row r="19" spans="1:11" x14ac:dyDescent="0.2">
      <c r="A19">
        <v>9</v>
      </c>
      <c r="C19" s="24">
        <v>90</v>
      </c>
      <c r="D19" s="24">
        <v>20</v>
      </c>
      <c r="G19" s="24">
        <v>90</v>
      </c>
      <c r="H19" s="24">
        <v>55</v>
      </c>
      <c r="J19" s="24">
        <f t="shared" si="0"/>
        <v>0</v>
      </c>
      <c r="K19" s="24">
        <f t="shared" si="1"/>
        <v>-35</v>
      </c>
    </row>
    <row r="20" spans="1:11" x14ac:dyDescent="0.2">
      <c r="A20">
        <v>10</v>
      </c>
      <c r="C20" s="24">
        <v>90</v>
      </c>
      <c r="D20" s="24">
        <v>10</v>
      </c>
      <c r="G20" s="24">
        <v>90</v>
      </c>
      <c r="H20" s="24">
        <v>60</v>
      </c>
      <c r="J20" s="24">
        <f t="shared" si="0"/>
        <v>0</v>
      </c>
      <c r="K20" s="24">
        <f t="shared" si="1"/>
        <v>-50</v>
      </c>
    </row>
    <row r="21" spans="1:11" x14ac:dyDescent="0.2">
      <c r="A21">
        <v>11</v>
      </c>
      <c r="C21" s="24">
        <v>50</v>
      </c>
      <c r="D21" s="24">
        <v>30</v>
      </c>
      <c r="J21" s="24">
        <f t="shared" si="0"/>
        <v>50</v>
      </c>
      <c r="K21" s="24">
        <f t="shared" si="1"/>
        <v>30</v>
      </c>
    </row>
    <row r="22" spans="1:11" x14ac:dyDescent="0.2">
      <c r="A22">
        <v>12</v>
      </c>
      <c r="C22" s="24">
        <v>50</v>
      </c>
      <c r="D22" s="24">
        <v>30</v>
      </c>
      <c r="J22" s="24">
        <f t="shared" si="0"/>
        <v>50</v>
      </c>
      <c r="K22" s="24">
        <f t="shared" si="1"/>
        <v>30</v>
      </c>
    </row>
    <row r="23" spans="1:11" x14ac:dyDescent="0.2">
      <c r="A23">
        <v>13</v>
      </c>
      <c r="C23" s="24">
        <v>50</v>
      </c>
      <c r="D23" s="24">
        <v>30</v>
      </c>
      <c r="J23" s="24">
        <f t="shared" si="0"/>
        <v>50</v>
      </c>
      <c r="K23" s="24">
        <f t="shared" si="1"/>
        <v>30</v>
      </c>
    </row>
    <row r="24" spans="1:11" x14ac:dyDescent="0.2">
      <c r="A24">
        <v>14</v>
      </c>
      <c r="J24" s="24">
        <f t="shared" si="0"/>
        <v>0</v>
      </c>
      <c r="K24" s="24">
        <f t="shared" si="1"/>
        <v>0</v>
      </c>
    </row>
    <row r="25" spans="1:11" x14ac:dyDescent="0.2">
      <c r="A25">
        <v>15</v>
      </c>
      <c r="J25" s="24">
        <f t="shared" si="0"/>
        <v>0</v>
      </c>
      <c r="K25" s="24">
        <f t="shared" si="1"/>
        <v>0</v>
      </c>
    </row>
    <row r="26" spans="1:11" x14ac:dyDescent="0.2">
      <c r="A26">
        <v>16</v>
      </c>
      <c r="J26" s="24">
        <f t="shared" si="0"/>
        <v>0</v>
      </c>
      <c r="K26" s="24">
        <f t="shared" si="1"/>
        <v>0</v>
      </c>
    </row>
    <row r="27" spans="1:11" x14ac:dyDescent="0.2">
      <c r="A27">
        <v>17</v>
      </c>
      <c r="J27" s="24">
        <f t="shared" si="0"/>
        <v>0</v>
      </c>
      <c r="K27" s="24">
        <f t="shared" si="1"/>
        <v>0</v>
      </c>
    </row>
    <row r="28" spans="1:11" x14ac:dyDescent="0.2">
      <c r="A28">
        <v>18</v>
      </c>
      <c r="C28" s="24">
        <v>50</v>
      </c>
      <c r="D28" s="24">
        <v>30</v>
      </c>
      <c r="E28" s="24">
        <v>30</v>
      </c>
      <c r="G28" s="24">
        <v>50</v>
      </c>
      <c r="H28" s="24">
        <v>75</v>
      </c>
      <c r="J28" s="24">
        <f t="shared" ref="J28:K30" si="2">C28-G28</f>
        <v>0</v>
      </c>
      <c r="K28" s="24">
        <f t="shared" si="2"/>
        <v>-45</v>
      </c>
    </row>
    <row r="29" spans="1:11" x14ac:dyDescent="0.2">
      <c r="A29">
        <v>19</v>
      </c>
      <c r="C29" s="24">
        <v>50</v>
      </c>
      <c r="D29" s="24">
        <v>30</v>
      </c>
      <c r="E29" s="24">
        <v>30</v>
      </c>
      <c r="G29" s="24">
        <v>50</v>
      </c>
      <c r="H29" s="24">
        <v>97.5</v>
      </c>
      <c r="J29" s="24">
        <f t="shared" si="2"/>
        <v>0</v>
      </c>
      <c r="K29" s="24">
        <f t="shared" si="2"/>
        <v>-67.5</v>
      </c>
    </row>
    <row r="30" spans="1:11" x14ac:dyDescent="0.2">
      <c r="A30">
        <v>20</v>
      </c>
      <c r="C30" s="24">
        <v>90</v>
      </c>
      <c r="D30" s="24">
        <v>10</v>
      </c>
      <c r="E30" s="24">
        <v>10</v>
      </c>
      <c r="G30" s="24">
        <v>90</v>
      </c>
      <c r="H30" s="24">
        <v>65</v>
      </c>
      <c r="J30" s="24">
        <f t="shared" si="2"/>
        <v>0</v>
      </c>
      <c r="K30" s="24">
        <f t="shared" si="2"/>
        <v>-55</v>
      </c>
    </row>
    <row r="31" spans="1:11" x14ac:dyDescent="0.2">
      <c r="A31">
        <v>21</v>
      </c>
      <c r="C31" s="24">
        <v>90</v>
      </c>
      <c r="D31" s="24">
        <v>30</v>
      </c>
      <c r="E31" s="24">
        <v>0</v>
      </c>
      <c r="G31" s="24">
        <v>14.583</v>
      </c>
      <c r="H31" s="24">
        <v>0</v>
      </c>
      <c r="J31" s="24">
        <f t="shared" ref="J31:J41" si="3">C31-G31</f>
        <v>75.417000000000002</v>
      </c>
      <c r="K31" s="24">
        <f t="shared" ref="K31:K41" si="4">D31-H31</f>
        <v>30</v>
      </c>
    </row>
    <row r="32" spans="1:11" x14ac:dyDescent="0.2">
      <c r="A32">
        <v>22</v>
      </c>
      <c r="C32" s="24">
        <v>50</v>
      </c>
      <c r="D32" s="24">
        <v>30</v>
      </c>
      <c r="E32" s="24">
        <v>0</v>
      </c>
      <c r="G32" s="24">
        <v>50</v>
      </c>
      <c r="H32" s="24">
        <v>45</v>
      </c>
      <c r="J32" s="24">
        <f t="shared" si="3"/>
        <v>0</v>
      </c>
      <c r="K32" s="24">
        <f t="shared" si="4"/>
        <v>-15</v>
      </c>
    </row>
    <row r="33" spans="1:11" x14ac:dyDescent="0.2">
      <c r="A33">
        <v>23</v>
      </c>
      <c r="C33" s="24">
        <v>50</v>
      </c>
      <c r="D33" s="24">
        <v>40</v>
      </c>
      <c r="E33" s="24">
        <v>30</v>
      </c>
      <c r="G33" s="24">
        <v>50</v>
      </c>
      <c r="J33" s="24">
        <f t="shared" si="3"/>
        <v>0</v>
      </c>
      <c r="K33" s="24">
        <f t="shared" si="4"/>
        <v>40</v>
      </c>
    </row>
    <row r="34" spans="1:11" x14ac:dyDescent="0.2">
      <c r="A34">
        <v>24</v>
      </c>
      <c r="C34" s="24">
        <v>50</v>
      </c>
      <c r="D34" s="24">
        <v>30</v>
      </c>
      <c r="E34" s="24">
        <v>30</v>
      </c>
      <c r="J34" s="24">
        <f t="shared" si="3"/>
        <v>50</v>
      </c>
      <c r="K34" s="24">
        <f t="shared" si="4"/>
        <v>30</v>
      </c>
    </row>
    <row r="35" spans="1:11" x14ac:dyDescent="0.2">
      <c r="A35">
        <v>25</v>
      </c>
      <c r="J35" s="24">
        <f t="shared" si="3"/>
        <v>0</v>
      </c>
      <c r="K35" s="24">
        <f t="shared" si="4"/>
        <v>0</v>
      </c>
    </row>
    <row r="36" spans="1:11" x14ac:dyDescent="0.2">
      <c r="A36">
        <v>26</v>
      </c>
      <c r="J36" s="24">
        <f t="shared" si="3"/>
        <v>0</v>
      </c>
      <c r="K36" s="24">
        <f t="shared" si="4"/>
        <v>0</v>
      </c>
    </row>
    <row r="37" spans="1:11" x14ac:dyDescent="0.2">
      <c r="A37">
        <v>27</v>
      </c>
      <c r="J37" s="24">
        <f t="shared" si="3"/>
        <v>0</v>
      </c>
      <c r="K37" s="24">
        <f t="shared" si="4"/>
        <v>0</v>
      </c>
    </row>
    <row r="38" spans="1:11" x14ac:dyDescent="0.2">
      <c r="A38">
        <v>28</v>
      </c>
      <c r="J38" s="24">
        <f t="shared" si="3"/>
        <v>0</v>
      </c>
      <c r="K38" s="24">
        <f t="shared" si="4"/>
        <v>0</v>
      </c>
    </row>
    <row r="39" spans="1:11" x14ac:dyDescent="0.2">
      <c r="A39">
        <v>29</v>
      </c>
      <c r="J39" s="24">
        <f t="shared" si="3"/>
        <v>0</v>
      </c>
      <c r="K39" s="24">
        <f t="shared" si="4"/>
        <v>0</v>
      </c>
    </row>
    <row r="40" spans="1:11" x14ac:dyDescent="0.2">
      <c r="A40">
        <v>30</v>
      </c>
      <c r="J40" s="24">
        <f t="shared" si="3"/>
        <v>0</v>
      </c>
      <c r="K40" s="24">
        <f t="shared" si="4"/>
        <v>0</v>
      </c>
    </row>
    <row r="41" spans="1:11" x14ac:dyDescent="0.2">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Felienne</cp:lastModifiedBy>
  <cp:lastPrinted>2001-01-08T20:28:49Z</cp:lastPrinted>
  <dcterms:created xsi:type="dcterms:W3CDTF">1999-06-01T17:50:38Z</dcterms:created>
  <dcterms:modified xsi:type="dcterms:W3CDTF">2014-09-03T13:59:47Z</dcterms:modified>
</cp:coreProperties>
</file>