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Vols'!$A$22:$N$103</definedName>
  </definedNames>
  <calcPr calcId="152511"/>
</workbook>
</file>

<file path=xl/calcChain.xml><?xml version="1.0" encoding="utf-8"?>
<calcChain xmlns="http://schemas.openxmlformats.org/spreadsheetml/2006/main">
  <c r="F6" i="1" l="1"/>
  <c r="H6" i="1" s="1"/>
  <c r="F7" i="1"/>
  <c r="H7" i="1" s="1"/>
  <c r="D8" i="1"/>
  <c r="E8" i="1"/>
  <c r="F8" i="1"/>
  <c r="G8" i="1"/>
  <c r="H8" i="1" s="1"/>
  <c r="F10" i="1"/>
  <c r="H10" i="1" s="1"/>
  <c r="G10" i="1"/>
  <c r="F11" i="1"/>
  <c r="H11" i="1"/>
  <c r="F12" i="1"/>
  <c r="H12" i="1"/>
  <c r="G13" i="1"/>
  <c r="D14" i="1"/>
  <c r="G14" i="1"/>
  <c r="F16" i="1"/>
  <c r="H16" i="1"/>
  <c r="F18" i="1"/>
  <c r="H18" i="1"/>
  <c r="F19" i="1"/>
  <c r="F21" i="1" s="1"/>
  <c r="H19" i="1"/>
  <c r="F20" i="1"/>
  <c r="H20" i="1" s="1"/>
  <c r="D21" i="1"/>
  <c r="E21" i="1"/>
  <c r="G21" i="1"/>
  <c r="F23" i="1"/>
  <c r="F32" i="1" s="1"/>
  <c r="H23" i="1"/>
  <c r="H32" i="1" s="1"/>
  <c r="F24" i="1"/>
  <c r="H24" i="1" s="1"/>
  <c r="F25" i="1"/>
  <c r="H25" i="1" s="1"/>
  <c r="F26" i="1"/>
  <c r="H26" i="1"/>
  <c r="F27" i="1"/>
  <c r="H27" i="1"/>
  <c r="F28" i="1"/>
  <c r="H28" i="1" s="1"/>
  <c r="I28" i="1"/>
  <c r="F29" i="1"/>
  <c r="H29" i="1"/>
  <c r="F30" i="1"/>
  <c r="H30" i="1" s="1"/>
  <c r="F31" i="1"/>
  <c r="H31" i="1" s="1"/>
  <c r="D32" i="1"/>
  <c r="E32" i="1"/>
  <c r="G32" i="1"/>
  <c r="F34" i="1"/>
  <c r="H34" i="1"/>
  <c r="F36" i="1"/>
  <c r="H36" i="1" s="1"/>
  <c r="F37" i="1"/>
  <c r="F39" i="1" s="1"/>
  <c r="H39" i="1" s="1"/>
  <c r="F38" i="1"/>
  <c r="H38" i="1"/>
  <c r="D39" i="1"/>
  <c r="E39" i="1"/>
  <c r="G39" i="1"/>
  <c r="D46" i="1"/>
  <c r="E46" i="1"/>
  <c r="D47" i="1"/>
  <c r="D48" i="1" s="1"/>
  <c r="E47" i="1"/>
  <c r="E48" i="1" s="1"/>
  <c r="C48" i="1"/>
  <c r="E50" i="1"/>
  <c r="K20" i="2"/>
  <c r="N23" i="2"/>
  <c r="O51" i="2" s="1"/>
  <c r="Q51" i="2" s="1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51" i="2"/>
  <c r="N51" i="2"/>
  <c r="N52" i="2"/>
  <c r="O60" i="2" s="1"/>
  <c r="N53" i="2"/>
  <c r="N54" i="2"/>
  <c r="N55" i="2"/>
  <c r="N56" i="2"/>
  <c r="N57" i="2"/>
  <c r="N58" i="2"/>
  <c r="N59" i="2"/>
  <c r="M60" i="2"/>
  <c r="Q60" i="2" s="1"/>
  <c r="N60" i="2"/>
  <c r="K61" i="2"/>
  <c r="K66" i="2"/>
  <c r="K71" i="2"/>
  <c r="M76" i="2"/>
  <c r="J77" i="2"/>
  <c r="M77" i="2"/>
  <c r="M79" i="2"/>
  <c r="M82" i="2"/>
  <c r="M95" i="2"/>
  <c r="M96" i="2"/>
  <c r="K97" i="2"/>
  <c r="M97" i="2"/>
  <c r="N97" i="2"/>
  <c r="K103" i="2"/>
  <c r="K107" i="2"/>
  <c r="O61" i="2" l="1"/>
  <c r="H21" i="1"/>
  <c r="M61" i="2"/>
  <c r="Q61" i="2" s="1"/>
  <c r="E51" i="1"/>
  <c r="E52" i="1" s="1"/>
  <c r="E13" i="1" s="1"/>
  <c r="H37" i="1"/>
  <c r="F13" i="1" l="1"/>
  <c r="E14" i="1"/>
  <c r="H13" i="1" l="1"/>
  <c r="H14" i="1" s="1"/>
  <c r="F14" i="1"/>
</calcChain>
</file>

<file path=xl/sharedStrings.xml><?xml version="1.0" encoding="utf-8"?>
<sst xmlns="http://schemas.openxmlformats.org/spreadsheetml/2006/main" count="463" uniqueCount="232">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</sst>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workbookViewId="0">
      <selection activeCell="G6" sqref="G6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A64" zoomScale="85" workbookViewId="0">
      <selection activeCell="M67" sqref="M67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82">
        <v>36678</v>
      </c>
      <c r="G2" s="83" t="s">
        <v>70</v>
      </c>
      <c r="H2" t="s">
        <v>71</v>
      </c>
      <c r="I2" s="84"/>
      <c r="K2" s="80"/>
    </row>
    <row r="3" spans="1:11" ht="15.75" x14ac:dyDescent="0.25">
      <c r="A3" s="76"/>
      <c r="B3" s="76"/>
      <c r="C3" s="81" t="s">
        <v>72</v>
      </c>
      <c r="D3" s="85">
        <v>30</v>
      </c>
      <c r="H3" t="s">
        <v>73</v>
      </c>
      <c r="I3" s="84"/>
      <c r="K3" s="80"/>
    </row>
    <row r="4" spans="1:11" x14ac:dyDescent="0.2">
      <c r="A4" s="76"/>
      <c r="B4" s="76"/>
      <c r="C4" s="86"/>
      <c r="H4" t="s">
        <v>74</v>
      </c>
      <c r="I4" s="84"/>
      <c r="K4" s="80"/>
    </row>
    <row r="5" spans="1:11" x14ac:dyDescent="0.2">
      <c r="A5" s="76"/>
      <c r="B5" s="76"/>
      <c r="C5" s="86"/>
      <c r="H5" t="s">
        <v>75</v>
      </c>
      <c r="I5" s="84"/>
      <c r="K5" s="80"/>
    </row>
    <row r="6" spans="1:11" x14ac:dyDescent="0.2">
      <c r="A6" s="76"/>
      <c r="B6" s="76"/>
      <c r="C6" s="86"/>
      <c r="H6" t="s">
        <v>76</v>
      </c>
      <c r="I6" s="84"/>
      <c r="K6" s="80"/>
    </row>
    <row r="7" spans="1:11" x14ac:dyDescent="0.2">
      <c r="A7" s="76"/>
      <c r="B7" s="76"/>
      <c r="C7" s="86"/>
      <c r="I7" s="78"/>
      <c r="J7" s="79"/>
      <c r="K7" s="80"/>
    </row>
    <row r="8" spans="1:11" x14ac:dyDescent="0.2">
      <c r="A8" s="76"/>
      <c r="B8" s="76"/>
      <c r="C8" s="86"/>
      <c r="F8" s="87" t="s">
        <v>77</v>
      </c>
      <c r="I8" s="78"/>
      <c r="J8" s="79"/>
      <c r="K8" s="80"/>
    </row>
    <row r="9" spans="1:11" ht="18" x14ac:dyDescent="0.25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1" ht="18" x14ac:dyDescent="0.25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1" x14ac:dyDescent="0.2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1" ht="18" x14ac:dyDescent="0.25">
      <c r="A12" s="76"/>
      <c r="B12" s="76"/>
      <c r="C12" s="90" t="s">
        <v>88</v>
      </c>
      <c r="K12" s="103"/>
    </row>
    <row r="13" spans="1:11" ht="20.100000000000001" customHeight="1" x14ac:dyDescent="0.2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1" ht="20.100000000000001" customHeight="1" x14ac:dyDescent="0.2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81</v>
      </c>
    </row>
    <row r="15" spans="1:11" ht="20.100000000000001" customHeight="1" x14ac:dyDescent="0.2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0</v>
      </c>
    </row>
    <row r="16" spans="1:11" ht="20.100000000000001" customHeight="1" x14ac:dyDescent="0.2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47</v>
      </c>
    </row>
    <row r="17" spans="1:18" ht="20.100000000000001" customHeight="1" x14ac:dyDescent="0.2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6</v>
      </c>
    </row>
    <row r="18" spans="1:18" ht="20.100000000000001" customHeight="1" x14ac:dyDescent="0.2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1</v>
      </c>
    </row>
    <row r="19" spans="1:18" ht="20.100000000000001" customHeight="1" x14ac:dyDescent="0.2">
      <c r="A19" s="104"/>
      <c r="B19" s="104"/>
      <c r="C19" s="105" t="s">
        <v>98</v>
      </c>
      <c r="D19" s="106"/>
      <c r="E19" s="106"/>
      <c r="F19" s="106"/>
      <c r="G19" s="106"/>
      <c r="H19" s="106"/>
      <c r="I19" s="107"/>
      <c r="J19" s="110"/>
      <c r="K19" s="109">
        <v>1512</v>
      </c>
    </row>
    <row r="20" spans="1:18" ht="20.100000000000001" customHeight="1" x14ac:dyDescent="0.25">
      <c r="A20" s="76"/>
      <c r="B20" s="76"/>
      <c r="C20" s="90" t="s">
        <v>99</v>
      </c>
      <c r="D20" s="111"/>
      <c r="E20" s="111"/>
      <c r="F20" s="111"/>
      <c r="G20" s="111"/>
      <c r="H20" s="111"/>
      <c r="I20" s="112"/>
      <c r="J20" s="113"/>
      <c r="K20" s="114">
        <f>SUM(K13:K19)</f>
        <v>1647</v>
      </c>
    </row>
    <row r="21" spans="1:18" ht="20.100000000000001" customHeight="1" thickBot="1" x14ac:dyDescent="0.25">
      <c r="A21" s="97"/>
      <c r="B21" s="97"/>
      <c r="C21" s="98"/>
      <c r="D21" s="99"/>
      <c r="E21" s="99"/>
      <c r="F21" s="99"/>
      <c r="G21" s="99"/>
      <c r="H21" s="99"/>
      <c r="I21" s="100"/>
      <c r="J21" s="101"/>
      <c r="K21" s="115"/>
    </row>
    <row r="22" spans="1:18" ht="20.100000000000001" customHeight="1" thickBot="1" x14ac:dyDescent="0.3">
      <c r="A22" s="76"/>
      <c r="B22" s="76"/>
      <c r="C22" s="90" t="s">
        <v>100</v>
      </c>
      <c r="I22" s="95"/>
      <c r="J22" s="96"/>
      <c r="K22" s="116" t="s">
        <v>61</v>
      </c>
      <c r="L22" s="117" t="s">
        <v>66</v>
      </c>
      <c r="M22" s="117" t="s">
        <v>101</v>
      </c>
      <c r="N22" s="118" t="s">
        <v>63</v>
      </c>
      <c r="O22" s="119" t="s">
        <v>102</v>
      </c>
      <c r="P22" s="50"/>
      <c r="Q22" s="192" t="s">
        <v>62</v>
      </c>
      <c r="R22" s="192"/>
    </row>
    <row r="23" spans="1:18" ht="20.100000000000001" customHeight="1" x14ac:dyDescent="0.2">
      <c r="A23" s="104">
        <v>34912</v>
      </c>
      <c r="B23" s="76"/>
      <c r="C23" s="105" t="s">
        <v>103</v>
      </c>
      <c r="D23" s="106"/>
      <c r="E23" s="120" t="s">
        <v>104</v>
      </c>
      <c r="F23" s="106" t="s">
        <v>103</v>
      </c>
      <c r="G23" s="106" t="s">
        <v>90</v>
      </c>
      <c r="H23" s="106" t="s">
        <v>74</v>
      </c>
      <c r="I23" s="107">
        <v>0.9</v>
      </c>
      <c r="J23" s="121">
        <v>0</v>
      </c>
      <c r="K23" s="122">
        <v>120</v>
      </c>
      <c r="L23" s="123">
        <v>142583</v>
      </c>
      <c r="M23" s="124"/>
      <c r="N23" s="125">
        <f t="shared" ref="N23:N51" si="0">+K23*(1-$R$23)</f>
        <v>108</v>
      </c>
      <c r="O23" s="126"/>
      <c r="Q23" s="31" t="s">
        <v>105</v>
      </c>
      <c r="R23" s="31">
        <v>0.1</v>
      </c>
    </row>
    <row r="24" spans="1:18" ht="20.100000000000001" customHeight="1" x14ac:dyDescent="0.2">
      <c r="A24" s="104">
        <v>34912</v>
      </c>
      <c r="B24" s="76"/>
      <c r="C24" s="105" t="s">
        <v>106</v>
      </c>
      <c r="D24" s="106"/>
      <c r="E24" s="120" t="s">
        <v>104</v>
      </c>
      <c r="F24" s="106" t="s">
        <v>107</v>
      </c>
      <c r="G24" s="106" t="s">
        <v>90</v>
      </c>
      <c r="H24" s="106" t="s">
        <v>74</v>
      </c>
      <c r="I24" s="107">
        <v>0.85</v>
      </c>
      <c r="J24" s="121">
        <v>0</v>
      </c>
      <c r="K24" s="127">
        <v>4</v>
      </c>
      <c r="L24" s="123">
        <v>142590</v>
      </c>
      <c r="M24" s="124"/>
      <c r="N24" s="125">
        <f t="shared" si="0"/>
        <v>3.6</v>
      </c>
      <c r="O24" s="126"/>
      <c r="Q24" s="31" t="s">
        <v>67</v>
      </c>
      <c r="R24" s="31">
        <v>0.21920000000000001</v>
      </c>
    </row>
    <row r="25" spans="1:18" ht="20.100000000000001" customHeight="1" x14ac:dyDescent="0.2">
      <c r="A25" s="104">
        <v>34912</v>
      </c>
      <c r="B25" s="76"/>
      <c r="C25" s="105" t="s">
        <v>108</v>
      </c>
      <c r="D25" s="106"/>
      <c r="E25" s="120" t="s">
        <v>104</v>
      </c>
      <c r="F25" s="106" t="s">
        <v>109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7</v>
      </c>
      <c r="L25" s="123">
        <v>142608</v>
      </c>
      <c r="M25" s="124"/>
      <c r="N25" s="125">
        <f t="shared" si="0"/>
        <v>6.3</v>
      </c>
      <c r="O25" s="126"/>
    </row>
    <row r="26" spans="1:18" ht="20.100000000000001" customHeight="1" x14ac:dyDescent="0.2">
      <c r="A26" s="128"/>
      <c r="B26" s="89"/>
      <c r="C26" s="129" t="s">
        <v>110</v>
      </c>
      <c r="D26" s="106"/>
      <c r="E26" s="120" t="s">
        <v>104</v>
      </c>
      <c r="F26" s="106" t="s">
        <v>111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142611</v>
      </c>
      <c r="M26" s="124"/>
      <c r="N26" s="125">
        <f t="shared" si="0"/>
        <v>6.3</v>
      </c>
      <c r="O26" s="126"/>
    </row>
    <row r="27" spans="1:18" ht="20.100000000000001" customHeight="1" x14ac:dyDescent="0.2">
      <c r="A27" s="104">
        <v>34912</v>
      </c>
      <c r="B27" s="76"/>
      <c r="C27" s="130" t="s">
        <v>112</v>
      </c>
      <c r="D27" s="131"/>
      <c r="E27" s="120" t="s">
        <v>104</v>
      </c>
      <c r="F27" s="106" t="s">
        <v>113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24</v>
      </c>
      <c r="L27" s="123">
        <v>142613</v>
      </c>
      <c r="M27" s="124"/>
      <c r="N27" s="125">
        <f t="shared" si="0"/>
        <v>21.6</v>
      </c>
      <c r="O27" s="126"/>
    </row>
    <row r="28" spans="1:18" ht="20.100000000000001" customHeight="1" x14ac:dyDescent="0.2">
      <c r="A28" s="104">
        <v>34912</v>
      </c>
      <c r="B28" s="76"/>
      <c r="C28" s="132" t="s">
        <v>114</v>
      </c>
      <c r="D28" s="106"/>
      <c r="E28" s="120" t="s">
        <v>104</v>
      </c>
      <c r="F28" s="106" t="s">
        <v>115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12</v>
      </c>
      <c r="L28" s="123">
        <v>142796</v>
      </c>
      <c r="M28" s="124"/>
      <c r="N28" s="125">
        <f t="shared" si="0"/>
        <v>10.8</v>
      </c>
      <c r="O28" s="126"/>
    </row>
    <row r="29" spans="1:18" ht="20.100000000000001" customHeight="1" x14ac:dyDescent="0.2">
      <c r="A29" s="104">
        <v>35247</v>
      </c>
      <c r="B29" s="76"/>
      <c r="C29" s="133" t="s">
        <v>116</v>
      </c>
      <c r="D29" s="19"/>
      <c r="E29" s="120" t="s">
        <v>104</v>
      </c>
      <c r="F29" s="106" t="s">
        <v>116</v>
      </c>
      <c r="G29" s="106" t="s">
        <v>90</v>
      </c>
      <c r="H29" s="106" t="s">
        <v>74</v>
      </c>
      <c r="I29" s="107">
        <v>0.98</v>
      </c>
      <c r="J29" s="121">
        <v>0.01</v>
      </c>
      <c r="K29" s="127">
        <v>21</v>
      </c>
      <c r="L29" s="123">
        <v>142797</v>
      </c>
      <c r="M29" s="124"/>
      <c r="N29" s="125">
        <f t="shared" si="0"/>
        <v>18.900000000000002</v>
      </c>
      <c r="O29" s="126"/>
    </row>
    <row r="30" spans="1:18" ht="20.100000000000001" customHeight="1" x14ac:dyDescent="0.2">
      <c r="A30" s="104">
        <v>34912</v>
      </c>
      <c r="B30" s="76"/>
      <c r="C30" s="105" t="s">
        <v>117</v>
      </c>
      <c r="D30" s="106"/>
      <c r="E30" s="120" t="s">
        <v>104</v>
      </c>
      <c r="F30" s="106" t="s">
        <v>118</v>
      </c>
      <c r="G30" s="106" t="s">
        <v>90</v>
      </c>
      <c r="H30" s="106" t="s">
        <v>74</v>
      </c>
      <c r="I30" s="107">
        <v>0.85</v>
      </c>
      <c r="J30" s="121">
        <v>0</v>
      </c>
      <c r="K30" s="127">
        <v>2</v>
      </c>
      <c r="L30" s="123">
        <v>142798</v>
      </c>
      <c r="M30" s="124"/>
      <c r="N30" s="125">
        <f t="shared" si="0"/>
        <v>1.8</v>
      </c>
      <c r="O30" s="126"/>
    </row>
    <row r="31" spans="1:18" ht="20.100000000000001" customHeight="1" x14ac:dyDescent="0.2">
      <c r="A31" s="134">
        <v>36281</v>
      </c>
      <c r="B31" s="134">
        <v>36646</v>
      </c>
      <c r="C31" s="135" t="s">
        <v>119</v>
      </c>
      <c r="D31" s="120"/>
      <c r="E31" s="120" t="s">
        <v>104</v>
      </c>
      <c r="F31" s="120" t="s">
        <v>120</v>
      </c>
      <c r="G31" s="120" t="s">
        <v>90</v>
      </c>
      <c r="H31" s="120" t="s">
        <v>74</v>
      </c>
      <c r="I31" s="136">
        <v>0.85</v>
      </c>
      <c r="J31" s="121"/>
      <c r="K31" s="127">
        <v>10</v>
      </c>
      <c r="L31" s="123">
        <v>142799</v>
      </c>
      <c r="M31" s="124"/>
      <c r="N31" s="125">
        <f t="shared" si="0"/>
        <v>9</v>
      </c>
      <c r="O31" s="126"/>
    </row>
    <row r="32" spans="1:18" ht="20.100000000000001" customHeight="1" x14ac:dyDescent="0.2">
      <c r="A32" s="134">
        <v>36373</v>
      </c>
      <c r="B32" s="134">
        <v>36738</v>
      </c>
      <c r="C32" s="135" t="s">
        <v>121</v>
      </c>
      <c r="D32" s="120"/>
      <c r="E32" s="120" t="s">
        <v>104</v>
      </c>
      <c r="F32" s="120" t="s">
        <v>122</v>
      </c>
      <c r="G32" s="120"/>
      <c r="H32" s="120" t="s">
        <v>123</v>
      </c>
      <c r="I32" s="136">
        <v>0.85</v>
      </c>
      <c r="J32" s="137">
        <v>0</v>
      </c>
      <c r="K32" s="138">
        <v>3</v>
      </c>
      <c r="L32" s="123">
        <v>142801</v>
      </c>
      <c r="M32" s="124"/>
      <c r="N32" s="125">
        <f t="shared" si="0"/>
        <v>2.7</v>
      </c>
      <c r="O32" s="126"/>
    </row>
    <row r="33" spans="1:15" ht="20.100000000000001" customHeight="1" x14ac:dyDescent="0.2">
      <c r="A33" s="104">
        <v>35582</v>
      </c>
      <c r="B33" s="76"/>
      <c r="C33" s="139" t="s">
        <v>124</v>
      </c>
      <c r="D33" s="120"/>
      <c r="E33" s="120" t="s">
        <v>104</v>
      </c>
      <c r="F33" s="105" t="s">
        <v>125</v>
      </c>
      <c r="G33" s="106"/>
      <c r="H33" s="106" t="s">
        <v>74</v>
      </c>
      <c r="I33" s="107">
        <v>0.85</v>
      </c>
      <c r="J33" s="121">
        <v>-0.1542</v>
      </c>
      <c r="K33" s="127">
        <v>7</v>
      </c>
      <c r="L33" s="123">
        <v>142802</v>
      </c>
      <c r="M33" s="124"/>
      <c r="N33" s="125">
        <f t="shared" si="0"/>
        <v>6.3</v>
      </c>
      <c r="O33" s="126"/>
    </row>
    <row r="34" spans="1:15" ht="20.100000000000001" customHeight="1" x14ac:dyDescent="0.2">
      <c r="A34" s="134" t="s">
        <v>90</v>
      </c>
      <c r="B34" s="10"/>
      <c r="C34" s="140" t="s">
        <v>126</v>
      </c>
      <c r="D34" s="141"/>
      <c r="E34" s="120" t="s">
        <v>104</v>
      </c>
      <c r="F34" s="120" t="s">
        <v>127</v>
      </c>
      <c r="G34" s="120"/>
      <c r="H34" s="120" t="s">
        <v>74</v>
      </c>
      <c r="I34" s="136">
        <v>0.85</v>
      </c>
      <c r="J34" s="121">
        <v>0</v>
      </c>
      <c r="K34" s="127">
        <v>3</v>
      </c>
      <c r="L34" s="123">
        <v>142803</v>
      </c>
      <c r="M34" s="124"/>
      <c r="N34" s="125">
        <f t="shared" si="0"/>
        <v>2.7</v>
      </c>
      <c r="O34" s="126"/>
    </row>
    <row r="35" spans="1:15" ht="20.100000000000001" customHeight="1" x14ac:dyDescent="0.2">
      <c r="A35" s="104">
        <v>34912</v>
      </c>
      <c r="B35" s="76"/>
      <c r="C35" s="132" t="s">
        <v>128</v>
      </c>
      <c r="D35" s="106"/>
      <c r="E35" s="120" t="s">
        <v>104</v>
      </c>
      <c r="F35" s="106" t="s">
        <v>129</v>
      </c>
      <c r="G35" s="106" t="s">
        <v>90</v>
      </c>
      <c r="H35" s="106" t="s">
        <v>74</v>
      </c>
      <c r="I35" s="107">
        <v>0.85</v>
      </c>
      <c r="J35" s="121">
        <v>0</v>
      </c>
      <c r="K35" s="127">
        <v>17</v>
      </c>
      <c r="L35" s="123">
        <v>142804</v>
      </c>
      <c r="M35" s="124"/>
      <c r="N35" s="125">
        <f t="shared" si="0"/>
        <v>15.3</v>
      </c>
      <c r="O35" s="126"/>
    </row>
    <row r="36" spans="1:15" ht="20.100000000000001" customHeight="1" x14ac:dyDescent="0.2">
      <c r="A36" s="104">
        <v>34912</v>
      </c>
      <c r="B36" s="76"/>
      <c r="C36" s="105" t="s">
        <v>130</v>
      </c>
      <c r="D36" s="106"/>
      <c r="E36" s="120" t="s">
        <v>104</v>
      </c>
      <c r="F36" s="106" t="s">
        <v>131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15</v>
      </c>
      <c r="L36" s="123">
        <v>142805</v>
      </c>
      <c r="M36" s="124"/>
      <c r="N36" s="125">
        <f t="shared" si="0"/>
        <v>13.5</v>
      </c>
      <c r="O36" s="126"/>
    </row>
    <row r="37" spans="1:15" ht="20.100000000000001" customHeight="1" x14ac:dyDescent="0.2">
      <c r="A37" s="134">
        <v>34912</v>
      </c>
      <c r="B37" s="10"/>
      <c r="C37" s="120" t="s">
        <v>132</v>
      </c>
      <c r="D37" s="120"/>
      <c r="E37" s="120" t="s">
        <v>104</v>
      </c>
      <c r="F37" s="120" t="s">
        <v>133</v>
      </c>
      <c r="G37" s="120"/>
      <c r="H37" s="120" t="s">
        <v>74</v>
      </c>
      <c r="I37" s="136">
        <v>1</v>
      </c>
      <c r="J37" s="121">
        <v>-0.02</v>
      </c>
      <c r="K37" s="127">
        <v>17</v>
      </c>
      <c r="L37" s="123">
        <v>142807</v>
      </c>
      <c r="M37" s="124"/>
      <c r="N37" s="125">
        <f t="shared" si="0"/>
        <v>15.3</v>
      </c>
      <c r="O37" s="126"/>
    </row>
    <row r="38" spans="1:15" ht="20.100000000000001" customHeight="1" x14ac:dyDescent="0.2">
      <c r="A38" s="104">
        <v>34912</v>
      </c>
      <c r="B38" s="76"/>
      <c r="C38" s="129" t="s">
        <v>134</v>
      </c>
      <c r="D38" s="106"/>
      <c r="E38" s="120" t="s">
        <v>104</v>
      </c>
      <c r="F38" s="106" t="s">
        <v>135</v>
      </c>
      <c r="G38" s="106" t="s">
        <v>90</v>
      </c>
      <c r="H38" s="106" t="s">
        <v>74</v>
      </c>
      <c r="I38" s="107">
        <v>0.85</v>
      </c>
      <c r="J38" s="121">
        <v>0</v>
      </c>
      <c r="K38" s="127">
        <v>1</v>
      </c>
      <c r="L38" s="123">
        <v>142810</v>
      </c>
      <c r="M38" s="124"/>
      <c r="N38" s="125">
        <f t="shared" si="0"/>
        <v>0.9</v>
      </c>
      <c r="O38" s="126"/>
    </row>
    <row r="39" spans="1:15" ht="20.100000000000001" customHeight="1" x14ac:dyDescent="0.2">
      <c r="A39" s="104">
        <v>34912</v>
      </c>
      <c r="B39" s="76"/>
      <c r="C39" s="130" t="s">
        <v>136</v>
      </c>
      <c r="D39" s="131"/>
      <c r="E39" s="120" t="s">
        <v>104</v>
      </c>
      <c r="F39" s="106" t="s">
        <v>137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18</v>
      </c>
      <c r="L39" s="123">
        <v>142811</v>
      </c>
      <c r="M39" s="124"/>
      <c r="N39" s="125">
        <f t="shared" si="0"/>
        <v>16.2</v>
      </c>
      <c r="O39" s="126"/>
    </row>
    <row r="40" spans="1:15" ht="20.100000000000001" customHeight="1" x14ac:dyDescent="0.2">
      <c r="A40" s="104">
        <v>34912</v>
      </c>
      <c r="B40" s="76"/>
      <c r="C40" s="132" t="s">
        <v>138</v>
      </c>
      <c r="D40" s="106"/>
      <c r="E40" s="120" t="s">
        <v>104</v>
      </c>
      <c r="F40" s="106" t="s">
        <v>139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13</v>
      </c>
      <c r="L40" s="123">
        <v>144905</v>
      </c>
      <c r="M40" s="124"/>
      <c r="N40" s="125">
        <f t="shared" si="0"/>
        <v>11.700000000000001</v>
      </c>
      <c r="O40" s="126"/>
    </row>
    <row r="41" spans="1:15" ht="20.100000000000001" customHeight="1" x14ac:dyDescent="0.2">
      <c r="A41" s="104">
        <v>34912</v>
      </c>
      <c r="B41" s="76"/>
      <c r="C41" s="105" t="s">
        <v>140</v>
      </c>
      <c r="D41" s="106"/>
      <c r="E41" s="120" t="s">
        <v>104</v>
      </c>
      <c r="F41" s="106" t="s">
        <v>141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7</v>
      </c>
      <c r="L41" s="123">
        <v>144909</v>
      </c>
      <c r="M41" s="124"/>
      <c r="N41" s="125">
        <f t="shared" si="0"/>
        <v>6.3</v>
      </c>
      <c r="O41" s="126"/>
    </row>
    <row r="42" spans="1:15" ht="20.100000000000001" customHeight="1" x14ac:dyDescent="0.2">
      <c r="A42" s="134">
        <v>36373</v>
      </c>
      <c r="B42" s="134">
        <v>36738</v>
      </c>
      <c r="C42" s="140" t="s">
        <v>142</v>
      </c>
      <c r="D42" s="141"/>
      <c r="E42" s="120" t="s">
        <v>104</v>
      </c>
      <c r="F42" s="120" t="s">
        <v>143</v>
      </c>
      <c r="G42" s="120"/>
      <c r="H42" s="120" t="s">
        <v>123</v>
      </c>
      <c r="I42" s="136">
        <v>0.85</v>
      </c>
      <c r="J42" s="137">
        <v>0</v>
      </c>
      <c r="K42" s="138">
        <v>1</v>
      </c>
      <c r="L42" s="123">
        <v>144912</v>
      </c>
      <c r="M42" s="124"/>
      <c r="N42" s="125">
        <f t="shared" si="0"/>
        <v>0.9</v>
      </c>
      <c r="O42" s="126"/>
    </row>
    <row r="43" spans="1:15" ht="20.100000000000001" customHeight="1" x14ac:dyDescent="0.2">
      <c r="A43" s="134">
        <v>35977</v>
      </c>
      <c r="B43" s="10"/>
      <c r="C43" s="140" t="s">
        <v>144</v>
      </c>
      <c r="D43" s="141"/>
      <c r="E43" s="120" t="s">
        <v>104</v>
      </c>
      <c r="F43" s="120" t="s">
        <v>145</v>
      </c>
      <c r="G43" s="120"/>
      <c r="H43" s="120" t="s">
        <v>123</v>
      </c>
      <c r="I43" s="136">
        <v>0.85</v>
      </c>
      <c r="J43" s="137"/>
      <c r="K43" s="138">
        <v>43</v>
      </c>
      <c r="L43" s="123">
        <v>144914</v>
      </c>
      <c r="M43" s="124"/>
      <c r="N43" s="125">
        <f t="shared" si="0"/>
        <v>38.700000000000003</v>
      </c>
      <c r="O43" s="126"/>
    </row>
    <row r="44" spans="1:15" ht="20.100000000000001" customHeight="1" x14ac:dyDescent="0.2">
      <c r="A44" s="104">
        <v>35339</v>
      </c>
      <c r="B44" s="76"/>
      <c r="C44" s="130" t="s">
        <v>146</v>
      </c>
      <c r="D44" s="131"/>
      <c r="E44" s="120" t="s">
        <v>104</v>
      </c>
      <c r="F44" s="106" t="s">
        <v>147</v>
      </c>
      <c r="G44" s="106" t="s">
        <v>90</v>
      </c>
      <c r="H44" s="106" t="s">
        <v>148</v>
      </c>
      <c r="I44" s="107">
        <v>1</v>
      </c>
      <c r="J44" s="121"/>
      <c r="K44" s="127">
        <v>562</v>
      </c>
      <c r="L44" s="123">
        <v>144917</v>
      </c>
      <c r="M44" s="124"/>
      <c r="N44" s="125">
        <f t="shared" si="0"/>
        <v>505.8</v>
      </c>
      <c r="O44" s="126"/>
    </row>
    <row r="45" spans="1:15" ht="20.100000000000001" customHeight="1" x14ac:dyDescent="0.2">
      <c r="A45" s="134">
        <v>36281</v>
      </c>
      <c r="B45" s="134">
        <v>36646</v>
      </c>
      <c r="C45" s="140" t="s">
        <v>149</v>
      </c>
      <c r="D45" s="141"/>
      <c r="E45" s="120" t="s">
        <v>104</v>
      </c>
      <c r="F45" s="120" t="s">
        <v>149</v>
      </c>
      <c r="G45" s="120"/>
      <c r="H45" s="120" t="s">
        <v>74</v>
      </c>
      <c r="I45" s="136">
        <v>0.85</v>
      </c>
      <c r="J45" s="121"/>
      <c r="K45" s="127">
        <v>10</v>
      </c>
      <c r="L45" s="123">
        <v>144918</v>
      </c>
      <c r="M45" s="124"/>
      <c r="N45" s="125">
        <f t="shared" si="0"/>
        <v>9</v>
      </c>
      <c r="O45" s="126"/>
    </row>
    <row r="46" spans="1:15" ht="20.100000000000001" customHeight="1" x14ac:dyDescent="0.2">
      <c r="A46" s="134">
        <v>36220</v>
      </c>
      <c r="B46" s="134"/>
      <c r="C46" s="142" t="s">
        <v>150</v>
      </c>
      <c r="D46" s="143"/>
      <c r="E46" s="120" t="s">
        <v>104</v>
      </c>
      <c r="F46" s="135" t="s">
        <v>150</v>
      </c>
      <c r="G46" s="120"/>
      <c r="H46" s="120" t="s">
        <v>148</v>
      </c>
      <c r="I46" s="136">
        <v>1</v>
      </c>
      <c r="J46" s="121"/>
      <c r="K46" s="127">
        <v>69</v>
      </c>
      <c r="L46" s="123">
        <v>144922</v>
      </c>
      <c r="M46" s="124"/>
      <c r="N46" s="125">
        <f t="shared" si="0"/>
        <v>62.1</v>
      </c>
      <c r="O46" s="126"/>
    </row>
    <row r="47" spans="1:15" ht="20.100000000000001" customHeight="1" x14ac:dyDescent="0.2">
      <c r="A47" s="134">
        <v>36220</v>
      </c>
      <c r="B47" s="134"/>
      <c r="C47" s="135" t="s">
        <v>151</v>
      </c>
      <c r="D47" s="120"/>
      <c r="E47" s="120" t="s">
        <v>104</v>
      </c>
      <c r="F47" s="135" t="s">
        <v>151</v>
      </c>
      <c r="G47" s="120"/>
      <c r="H47" s="120" t="s">
        <v>148</v>
      </c>
      <c r="I47" s="136">
        <v>1</v>
      </c>
      <c r="J47" s="121"/>
      <c r="K47" s="127">
        <v>114</v>
      </c>
      <c r="L47" s="123">
        <v>144927</v>
      </c>
      <c r="M47" s="124"/>
      <c r="N47" s="125">
        <f t="shared" si="0"/>
        <v>102.60000000000001</v>
      </c>
      <c r="O47" s="126"/>
    </row>
    <row r="48" spans="1:15" ht="20.100000000000001" customHeight="1" x14ac:dyDescent="0.2">
      <c r="A48" s="134">
        <v>36220</v>
      </c>
      <c r="B48" s="134"/>
      <c r="C48" s="135" t="s">
        <v>152</v>
      </c>
      <c r="D48" s="120"/>
      <c r="E48" s="120" t="s">
        <v>104</v>
      </c>
      <c r="F48" s="135" t="s">
        <v>153</v>
      </c>
      <c r="G48" s="120"/>
      <c r="H48" s="120" t="s">
        <v>148</v>
      </c>
      <c r="I48" s="136">
        <v>1</v>
      </c>
      <c r="J48" s="121"/>
      <c r="K48" s="127">
        <v>23</v>
      </c>
      <c r="L48" s="123">
        <v>144932</v>
      </c>
      <c r="M48" s="124"/>
      <c r="N48" s="125">
        <f t="shared" si="0"/>
        <v>20.7</v>
      </c>
      <c r="O48" s="126"/>
    </row>
    <row r="49" spans="1:17" ht="20.100000000000001" customHeight="1" x14ac:dyDescent="0.2">
      <c r="A49" s="134">
        <v>36220</v>
      </c>
      <c r="B49" s="134"/>
      <c r="C49" s="135" t="s">
        <v>154</v>
      </c>
      <c r="D49" s="120"/>
      <c r="E49" s="120" t="s">
        <v>104</v>
      </c>
      <c r="F49" s="135" t="s">
        <v>154</v>
      </c>
      <c r="G49" s="120"/>
      <c r="H49" s="120" t="s">
        <v>148</v>
      </c>
      <c r="I49" s="136">
        <v>1</v>
      </c>
      <c r="J49" s="121"/>
      <c r="K49" s="127">
        <v>13</v>
      </c>
      <c r="L49" s="123">
        <v>144933</v>
      </c>
      <c r="M49" s="124"/>
      <c r="N49" s="125">
        <f t="shared" si="0"/>
        <v>11.700000000000001</v>
      </c>
      <c r="O49" s="126"/>
    </row>
    <row r="50" spans="1:17" s="146" customFormat="1" ht="20.100000000000001" customHeight="1" x14ac:dyDescent="0.2">
      <c r="A50" s="134">
        <v>36373</v>
      </c>
      <c r="B50" s="134">
        <v>36738</v>
      </c>
      <c r="C50" s="144" t="s">
        <v>155</v>
      </c>
      <c r="D50" s="145"/>
      <c r="E50" s="120" t="s">
        <v>104</v>
      </c>
      <c r="F50" s="135" t="s">
        <v>155</v>
      </c>
      <c r="G50" s="120"/>
      <c r="H50" s="120" t="s">
        <v>74</v>
      </c>
      <c r="I50" s="136">
        <v>0.85</v>
      </c>
      <c r="J50" s="121"/>
      <c r="K50" s="127">
        <v>51</v>
      </c>
      <c r="L50" s="123">
        <v>144936</v>
      </c>
      <c r="M50" s="124"/>
      <c r="N50" s="125">
        <f t="shared" si="0"/>
        <v>45.9</v>
      </c>
      <c r="O50" s="126"/>
    </row>
    <row r="51" spans="1:17" ht="20.100000000000001" customHeight="1" x14ac:dyDescent="0.2">
      <c r="A51" s="104">
        <v>34912</v>
      </c>
      <c r="B51" s="76"/>
      <c r="C51" s="133" t="s">
        <v>156</v>
      </c>
      <c r="D51" s="106"/>
      <c r="E51" s="120" t="s">
        <v>104</v>
      </c>
      <c r="F51" s="19" t="s">
        <v>157</v>
      </c>
      <c r="G51" s="106" t="s">
        <v>90</v>
      </c>
      <c r="H51" s="106" t="s">
        <v>74</v>
      </c>
      <c r="I51" s="107">
        <v>0.85</v>
      </c>
      <c r="J51" s="121">
        <v>0</v>
      </c>
      <c r="K51" s="127">
        <v>15</v>
      </c>
      <c r="L51" s="123">
        <v>145111</v>
      </c>
      <c r="M51" s="124">
        <f>SUM(K23:K51)</f>
        <v>1209</v>
      </c>
      <c r="N51" s="125">
        <f t="shared" si="0"/>
        <v>13.5</v>
      </c>
      <c r="O51" s="126">
        <f>SUM(N23:N51)</f>
        <v>1088.1000000000001</v>
      </c>
      <c r="Q51" s="147">
        <f>+M51-O51</f>
        <v>120.89999999999986</v>
      </c>
    </row>
    <row r="52" spans="1:17" ht="20.100000000000001" customHeight="1" x14ac:dyDescent="0.2">
      <c r="A52" s="134">
        <v>35612</v>
      </c>
      <c r="B52" s="10"/>
      <c r="C52" s="135" t="s">
        <v>158</v>
      </c>
      <c r="D52" s="120"/>
      <c r="E52" s="120" t="s">
        <v>67</v>
      </c>
      <c r="F52" s="120" t="s">
        <v>159</v>
      </c>
      <c r="G52" s="120"/>
      <c r="H52" s="120" t="s">
        <v>74</v>
      </c>
      <c r="I52" s="136">
        <v>0.85</v>
      </c>
      <c r="J52" s="148">
        <v>-0.1542</v>
      </c>
      <c r="K52" s="149">
        <v>2</v>
      </c>
      <c r="L52" s="123">
        <v>142574</v>
      </c>
      <c r="M52" s="124"/>
      <c r="N52" s="125">
        <f t="shared" ref="N52:N60" si="1">+K52*(1-$R$24)</f>
        <v>1.5615999999999999</v>
      </c>
      <c r="O52" s="126"/>
      <c r="Q52" s="147"/>
    </row>
    <row r="53" spans="1:17" ht="20.100000000000001" customHeight="1" x14ac:dyDescent="0.2">
      <c r="A53" s="104">
        <v>35034</v>
      </c>
      <c r="B53" s="76"/>
      <c r="C53" s="129" t="s">
        <v>160</v>
      </c>
      <c r="D53" s="106"/>
      <c r="E53" s="120" t="s">
        <v>67</v>
      </c>
      <c r="F53" s="106" t="s">
        <v>161</v>
      </c>
      <c r="G53" s="106" t="s">
        <v>90</v>
      </c>
      <c r="H53" s="106" t="s">
        <v>74</v>
      </c>
      <c r="I53" s="107">
        <v>0.85</v>
      </c>
      <c r="J53" s="121">
        <v>0</v>
      </c>
      <c r="K53" s="127">
        <v>7</v>
      </c>
      <c r="L53" s="123">
        <v>142577</v>
      </c>
      <c r="M53" s="124"/>
      <c r="N53" s="125">
        <f t="shared" si="1"/>
        <v>5.4655999999999993</v>
      </c>
      <c r="O53" s="126"/>
      <c r="Q53" s="147"/>
    </row>
    <row r="54" spans="1:17" ht="20.100000000000001" customHeight="1" x14ac:dyDescent="0.2">
      <c r="A54" s="104">
        <v>34912</v>
      </c>
      <c r="B54" s="76"/>
      <c r="C54" s="130" t="s">
        <v>162</v>
      </c>
      <c r="D54" s="131"/>
      <c r="E54" s="120" t="s">
        <v>67</v>
      </c>
      <c r="F54" s="106" t="s">
        <v>163</v>
      </c>
      <c r="G54" s="106" t="s">
        <v>90</v>
      </c>
      <c r="H54" s="106" t="s">
        <v>74</v>
      </c>
      <c r="I54" s="107">
        <v>1</v>
      </c>
      <c r="J54" s="121">
        <v>0</v>
      </c>
      <c r="K54" s="127">
        <v>1627</v>
      </c>
      <c r="L54" s="123">
        <v>142580</v>
      </c>
      <c r="M54" s="124"/>
      <c r="N54" s="125">
        <f t="shared" si="1"/>
        <v>1270.3616</v>
      </c>
      <c r="O54" s="126"/>
      <c r="Q54" s="147"/>
    </row>
    <row r="55" spans="1:17" ht="20.100000000000001" customHeight="1" x14ac:dyDescent="0.2">
      <c r="A55" s="104">
        <v>35034</v>
      </c>
      <c r="B55" s="76"/>
      <c r="C55" s="150" t="s">
        <v>164</v>
      </c>
      <c r="D55" s="131"/>
      <c r="E55" s="120" t="s">
        <v>67</v>
      </c>
      <c r="F55" s="40" t="s">
        <v>164</v>
      </c>
      <c r="G55" s="106" t="s">
        <v>90</v>
      </c>
      <c r="H55" s="106" t="s">
        <v>74</v>
      </c>
      <c r="I55" s="107">
        <v>0.85</v>
      </c>
      <c r="J55" s="121">
        <v>0</v>
      </c>
      <c r="K55" s="127">
        <v>1</v>
      </c>
      <c r="L55" s="123">
        <v>142582</v>
      </c>
      <c r="M55" s="124"/>
      <c r="N55" s="125">
        <f t="shared" si="1"/>
        <v>0.78079999999999994</v>
      </c>
      <c r="O55" s="126"/>
      <c r="Q55" s="147"/>
    </row>
    <row r="56" spans="1:17" ht="20.100000000000001" customHeight="1" x14ac:dyDescent="0.2">
      <c r="A56" s="104">
        <v>34912</v>
      </c>
      <c r="B56" s="76"/>
      <c r="C56" s="130" t="s">
        <v>165</v>
      </c>
      <c r="D56" s="131"/>
      <c r="E56" s="120" t="s">
        <v>67</v>
      </c>
      <c r="F56" s="40" t="s">
        <v>166</v>
      </c>
      <c r="G56" s="106" t="s">
        <v>90</v>
      </c>
      <c r="H56" s="106" t="s">
        <v>74</v>
      </c>
      <c r="I56" s="107">
        <v>1</v>
      </c>
      <c r="J56" s="121">
        <v>-0.02</v>
      </c>
      <c r="K56" s="127">
        <v>14</v>
      </c>
      <c r="L56" s="123">
        <v>142625</v>
      </c>
      <c r="M56" s="124"/>
      <c r="N56" s="125">
        <f t="shared" si="1"/>
        <v>10.931199999999999</v>
      </c>
      <c r="O56" s="126"/>
      <c r="Q56" s="147"/>
    </row>
    <row r="57" spans="1:17" ht="20.100000000000001" customHeight="1" x14ac:dyDescent="0.2">
      <c r="A57" s="104">
        <v>34912</v>
      </c>
      <c r="B57" s="76"/>
      <c r="C57" s="150" t="s">
        <v>167</v>
      </c>
      <c r="D57" s="131"/>
      <c r="E57" s="120" t="s">
        <v>67</v>
      </c>
      <c r="F57" s="25" t="s">
        <v>168</v>
      </c>
      <c r="G57" s="106" t="s">
        <v>90</v>
      </c>
      <c r="H57" s="106" t="s">
        <v>74</v>
      </c>
      <c r="I57" s="107">
        <v>0.92</v>
      </c>
      <c r="J57" s="121">
        <v>0</v>
      </c>
      <c r="K57" s="127">
        <v>14</v>
      </c>
      <c r="L57" s="123">
        <v>142795</v>
      </c>
      <c r="M57" s="124"/>
      <c r="N57" s="125">
        <f t="shared" si="1"/>
        <v>10.931199999999999</v>
      </c>
      <c r="O57" s="126"/>
      <c r="Q57" s="147"/>
    </row>
    <row r="58" spans="1:17" ht="20.100000000000001" customHeight="1" x14ac:dyDescent="0.2">
      <c r="A58" s="104">
        <v>35034</v>
      </c>
      <c r="B58" s="76"/>
      <c r="C58" s="150" t="s">
        <v>169</v>
      </c>
      <c r="D58" s="131"/>
      <c r="E58" s="120" t="s">
        <v>67</v>
      </c>
      <c r="F58" s="25" t="s">
        <v>170</v>
      </c>
      <c r="G58" s="106" t="s">
        <v>90</v>
      </c>
      <c r="H58" s="106" t="s">
        <v>74</v>
      </c>
      <c r="I58" s="107">
        <v>1</v>
      </c>
      <c r="J58" s="121">
        <v>-0.02</v>
      </c>
      <c r="K58" s="127">
        <v>54</v>
      </c>
      <c r="L58" s="123">
        <v>142806</v>
      </c>
      <c r="M58" s="124"/>
      <c r="N58" s="125">
        <f t="shared" si="1"/>
        <v>42.163199999999996</v>
      </c>
      <c r="O58" s="126"/>
      <c r="Q58" s="147"/>
    </row>
    <row r="59" spans="1:17" ht="20.100000000000001" customHeight="1" x14ac:dyDescent="0.2">
      <c r="A59" s="151">
        <v>35643</v>
      </c>
      <c r="B59" s="152"/>
      <c r="C59" s="144" t="s">
        <v>171</v>
      </c>
      <c r="D59" s="141"/>
      <c r="E59" s="120" t="s">
        <v>67</v>
      </c>
      <c r="F59" s="153" t="s">
        <v>172</v>
      </c>
      <c r="G59" s="120"/>
      <c r="H59" s="120" t="s">
        <v>74</v>
      </c>
      <c r="I59" s="136">
        <v>0.85</v>
      </c>
      <c r="J59" s="121">
        <v>-0.1542</v>
      </c>
      <c r="K59" s="127">
        <v>23</v>
      </c>
      <c r="L59" s="123">
        <v>142808</v>
      </c>
      <c r="M59" s="124"/>
      <c r="N59" s="125">
        <f t="shared" si="1"/>
        <v>17.958399999999997</v>
      </c>
      <c r="O59" s="126"/>
      <c r="Q59" s="147" t="s">
        <v>231</v>
      </c>
    </row>
    <row r="60" spans="1:17" ht="20.100000000000001" customHeight="1" x14ac:dyDescent="0.2">
      <c r="A60" s="104">
        <v>35034</v>
      </c>
      <c r="B60" s="76"/>
      <c r="C60" s="132" t="s">
        <v>173</v>
      </c>
      <c r="D60" s="106"/>
      <c r="E60" s="120" t="s">
        <v>67</v>
      </c>
      <c r="F60" s="106" t="s">
        <v>161</v>
      </c>
      <c r="G60" s="106" t="s">
        <v>90</v>
      </c>
      <c r="H60" s="106" t="s">
        <v>74</v>
      </c>
      <c r="I60" s="107">
        <v>0.85</v>
      </c>
      <c r="J60" s="121">
        <v>0</v>
      </c>
      <c r="K60" s="127">
        <v>11</v>
      </c>
      <c r="L60" s="123">
        <v>142809</v>
      </c>
      <c r="M60" s="124">
        <f>SUM(K52:K60)</f>
        <v>1753</v>
      </c>
      <c r="N60" s="125">
        <f t="shared" si="1"/>
        <v>8.5887999999999991</v>
      </c>
      <c r="O60" s="126">
        <f>SUM(N52:N60)</f>
        <v>1368.7423999999999</v>
      </c>
      <c r="Q60" s="147">
        <f>+M60-O60</f>
        <v>384.25760000000014</v>
      </c>
    </row>
    <row r="61" spans="1:17" ht="20.100000000000001" customHeight="1" thickBot="1" x14ac:dyDescent="0.3">
      <c r="A61" s="76"/>
      <c r="B61" s="76"/>
      <c r="C61" s="90" t="s">
        <v>174</v>
      </c>
      <c r="D61" s="111"/>
      <c r="E61" s="111"/>
      <c r="F61" s="111"/>
      <c r="G61" s="111"/>
      <c r="H61" s="111"/>
      <c r="I61" s="112"/>
      <c r="J61" s="154"/>
      <c r="K61" s="155">
        <f>SUM(K23:K60)</f>
        <v>2962</v>
      </c>
      <c r="L61" s="156"/>
      <c r="M61" s="157">
        <f>+M60+M51</f>
        <v>2962</v>
      </c>
      <c r="N61" s="158"/>
      <c r="O61" s="159">
        <f>+O60+O51</f>
        <v>2456.8424</v>
      </c>
      <c r="Q61" s="147">
        <f>+M61-O61</f>
        <v>505.1576</v>
      </c>
    </row>
    <row r="62" spans="1:17" ht="20.100000000000001" customHeight="1" x14ac:dyDescent="0.2">
      <c r="A62" s="97"/>
      <c r="B62" s="97"/>
      <c r="C62" s="98"/>
      <c r="D62" s="99"/>
      <c r="E62" s="99"/>
      <c r="F62" s="99"/>
      <c r="G62" s="99"/>
      <c r="H62" s="99"/>
      <c r="I62" s="100"/>
      <c r="J62" s="101"/>
      <c r="K62" s="160"/>
    </row>
    <row r="63" spans="1:17" ht="20.100000000000001" customHeight="1" x14ac:dyDescent="0.25">
      <c r="A63" s="76"/>
      <c r="B63" s="76"/>
      <c r="C63" s="90" t="s">
        <v>175</v>
      </c>
      <c r="I63" s="95"/>
      <c r="J63" s="96"/>
      <c r="K63" s="103"/>
    </row>
    <row r="64" spans="1:17" ht="20.100000000000001" customHeight="1" x14ac:dyDescent="0.2">
      <c r="A64" s="104">
        <v>34912</v>
      </c>
      <c r="B64" s="76"/>
      <c r="C64" s="105" t="s">
        <v>176</v>
      </c>
      <c r="D64" s="106"/>
      <c r="E64" s="106" t="s">
        <v>177</v>
      </c>
      <c r="F64" s="106"/>
      <c r="G64" s="106" t="s">
        <v>90</v>
      </c>
      <c r="H64" s="106" t="s">
        <v>73</v>
      </c>
      <c r="I64" s="107">
        <v>1</v>
      </c>
      <c r="J64" s="108">
        <v>0</v>
      </c>
      <c r="K64" s="109">
        <v>20</v>
      </c>
    </row>
    <row r="65" spans="1:17" ht="20.100000000000001" customHeight="1" x14ac:dyDescent="0.2">
      <c r="A65" s="161"/>
      <c r="B65" s="161"/>
      <c r="C65" s="162" t="s">
        <v>178</v>
      </c>
      <c r="D65" s="163"/>
      <c r="E65" s="163" t="s">
        <v>177</v>
      </c>
      <c r="F65" s="163"/>
      <c r="G65" s="163" t="s">
        <v>90</v>
      </c>
      <c r="H65" s="163" t="s">
        <v>73</v>
      </c>
      <c r="I65" s="164">
        <v>0.85</v>
      </c>
      <c r="J65" s="165">
        <v>0</v>
      </c>
      <c r="K65" s="109">
        <v>0</v>
      </c>
    </row>
    <row r="66" spans="1:17" ht="20.100000000000001" customHeight="1" x14ac:dyDescent="0.25">
      <c r="A66" s="76"/>
      <c r="B66" s="76"/>
      <c r="C66" s="90" t="s">
        <v>179</v>
      </c>
      <c r="D66" s="111"/>
      <c r="E66" s="111"/>
      <c r="F66" s="111"/>
      <c r="G66" s="111"/>
      <c r="H66" s="111"/>
      <c r="I66" s="112"/>
      <c r="J66" s="113"/>
      <c r="K66" s="166">
        <f>SUM(K64:K65)</f>
        <v>20</v>
      </c>
    </row>
    <row r="67" spans="1:17" ht="20.100000000000001" customHeight="1" x14ac:dyDescent="0.2">
      <c r="A67" s="97"/>
      <c r="B67" s="97"/>
      <c r="C67" s="98"/>
      <c r="D67" s="99"/>
      <c r="E67" s="99"/>
      <c r="F67" s="99"/>
      <c r="G67" s="99"/>
      <c r="H67" s="99"/>
      <c r="I67" s="100"/>
      <c r="J67" s="101"/>
      <c r="K67" s="102"/>
    </row>
    <row r="68" spans="1:17" ht="20.100000000000001" customHeight="1" x14ac:dyDescent="0.25">
      <c r="A68" s="76"/>
      <c r="B68" s="76"/>
      <c r="C68" s="90" t="s">
        <v>180</v>
      </c>
      <c r="I68" s="95"/>
      <c r="J68" s="96"/>
      <c r="K68" s="103"/>
    </row>
    <row r="69" spans="1:17" ht="20.100000000000001" customHeight="1" x14ac:dyDescent="0.2">
      <c r="A69" s="104">
        <v>35643</v>
      </c>
      <c r="B69" s="76"/>
      <c r="C69" s="135" t="s">
        <v>181</v>
      </c>
      <c r="D69" s="106"/>
      <c r="E69" s="106" t="s">
        <v>180</v>
      </c>
      <c r="F69" s="106" t="s">
        <v>182</v>
      </c>
      <c r="G69" s="106"/>
      <c r="H69" s="163" t="s">
        <v>73</v>
      </c>
      <c r="I69" s="164">
        <v>0.85</v>
      </c>
      <c r="J69" s="167">
        <v>-0.1542</v>
      </c>
      <c r="K69" s="168">
        <v>5</v>
      </c>
    </row>
    <row r="70" spans="1:17" ht="20.100000000000001" customHeight="1" x14ac:dyDescent="0.2">
      <c r="A70" s="76"/>
      <c r="B70" s="76"/>
      <c r="C70" s="162" t="s">
        <v>183</v>
      </c>
      <c r="D70" s="163"/>
      <c r="E70" s="163" t="s">
        <v>180</v>
      </c>
      <c r="F70" s="163" t="s">
        <v>183</v>
      </c>
      <c r="G70" s="163"/>
      <c r="H70" s="163"/>
      <c r="I70" s="164"/>
      <c r="J70" s="165"/>
      <c r="K70" s="168">
        <v>30</v>
      </c>
    </row>
    <row r="71" spans="1:17" ht="20.100000000000001" customHeight="1" x14ac:dyDescent="0.25">
      <c r="A71" s="76"/>
      <c r="B71" s="76"/>
      <c r="C71" s="90" t="s">
        <v>184</v>
      </c>
      <c r="D71" s="111"/>
      <c r="E71" s="111"/>
      <c r="F71" s="111"/>
      <c r="G71" s="111"/>
      <c r="H71" s="111"/>
      <c r="I71" s="112"/>
      <c r="J71" s="113"/>
      <c r="K71" s="166">
        <f>SUM(K69:K70)</f>
        <v>35</v>
      </c>
    </row>
    <row r="72" spans="1:17" ht="20.100000000000001" customHeight="1" x14ac:dyDescent="0.2">
      <c r="A72" s="97"/>
      <c r="B72" s="97"/>
      <c r="C72" s="98"/>
      <c r="D72" s="99"/>
      <c r="E72" s="99"/>
      <c r="F72" s="99"/>
      <c r="G72" s="99"/>
      <c r="H72" s="99"/>
      <c r="I72" s="100"/>
      <c r="J72" s="101"/>
      <c r="K72" s="102"/>
    </row>
    <row r="73" spans="1:17" ht="20.100000000000001" customHeight="1" x14ac:dyDescent="0.25">
      <c r="A73" s="76"/>
      <c r="B73" s="76"/>
      <c r="C73" s="90" t="s">
        <v>185</v>
      </c>
      <c r="I73" s="95"/>
      <c r="J73" s="96"/>
      <c r="K73" s="103"/>
    </row>
    <row r="74" spans="1:17" ht="20.100000000000001" customHeight="1" x14ac:dyDescent="0.2">
      <c r="A74" s="134">
        <v>36312</v>
      </c>
      <c r="B74" s="134"/>
      <c r="C74" s="169" t="s">
        <v>186</v>
      </c>
      <c r="D74" s="170"/>
      <c r="E74" s="171" t="s">
        <v>28</v>
      </c>
      <c r="F74" s="170" t="s">
        <v>187</v>
      </c>
      <c r="G74" s="170"/>
      <c r="H74" s="170" t="s">
        <v>71</v>
      </c>
      <c r="I74" s="172">
        <v>1</v>
      </c>
      <c r="J74" s="173">
        <v>-0.15</v>
      </c>
      <c r="K74" s="174">
        <v>0</v>
      </c>
      <c r="L74" s="175">
        <v>144973</v>
      </c>
      <c r="Q74" t="s">
        <v>231</v>
      </c>
    </row>
    <row r="75" spans="1:17" ht="20.100000000000001" customHeight="1" x14ac:dyDescent="0.2">
      <c r="A75" s="134">
        <v>36312</v>
      </c>
      <c r="B75" s="134"/>
      <c r="C75" s="169" t="s">
        <v>188</v>
      </c>
      <c r="D75" s="170"/>
      <c r="E75" s="171" t="s">
        <v>28</v>
      </c>
      <c r="F75" s="170" t="s">
        <v>189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144976</v>
      </c>
      <c r="Q75" t="s">
        <v>231</v>
      </c>
    </row>
    <row r="76" spans="1:17" ht="20.100000000000001" customHeight="1" x14ac:dyDescent="0.2">
      <c r="A76" s="176">
        <v>34912</v>
      </c>
      <c r="B76" s="161"/>
      <c r="C76" s="162" t="s">
        <v>190</v>
      </c>
      <c r="D76" s="163"/>
      <c r="E76" s="171" t="s">
        <v>28</v>
      </c>
      <c r="F76" s="163" t="s">
        <v>191</v>
      </c>
      <c r="G76" s="163" t="s">
        <v>90</v>
      </c>
      <c r="H76" s="163" t="s">
        <v>71</v>
      </c>
      <c r="I76" s="164">
        <v>1</v>
      </c>
      <c r="J76" s="165">
        <v>-0.15</v>
      </c>
      <c r="K76" s="109">
        <v>151</v>
      </c>
      <c r="L76" s="175">
        <v>145116</v>
      </c>
      <c r="M76" s="177">
        <f>SUM(K74:K76)</f>
        <v>151</v>
      </c>
    </row>
    <row r="77" spans="1:17" ht="20.100000000000001" customHeight="1" x14ac:dyDescent="0.2">
      <c r="A77" s="176"/>
      <c r="B77" s="161"/>
      <c r="C77" s="162" t="s">
        <v>190</v>
      </c>
      <c r="D77" s="163"/>
      <c r="E77" s="163" t="s">
        <v>192</v>
      </c>
      <c r="F77" s="163" t="s">
        <v>191</v>
      </c>
      <c r="G77" s="163"/>
      <c r="H77" s="163" t="s">
        <v>71</v>
      </c>
      <c r="I77" s="164">
        <v>1</v>
      </c>
      <c r="J77" s="165">
        <f>-0.15-0.11</f>
        <v>-0.26</v>
      </c>
      <c r="K77" s="109">
        <v>231</v>
      </c>
      <c r="L77" s="175">
        <v>142401</v>
      </c>
      <c r="M77" s="177">
        <f>+K77</f>
        <v>231</v>
      </c>
    </row>
    <row r="78" spans="1:17" ht="20.100000000000001" customHeight="1" x14ac:dyDescent="0.2">
      <c r="A78" s="134">
        <v>36312</v>
      </c>
      <c r="B78" s="134"/>
      <c r="C78" s="169" t="s">
        <v>186</v>
      </c>
      <c r="D78" s="170"/>
      <c r="E78" s="170" t="s">
        <v>41</v>
      </c>
      <c r="F78" s="170" t="s">
        <v>187</v>
      </c>
      <c r="G78" s="170"/>
      <c r="H78" s="170" t="s">
        <v>71</v>
      </c>
      <c r="I78" s="172">
        <v>1</v>
      </c>
      <c r="J78" s="173">
        <v>-0.15</v>
      </c>
      <c r="K78" s="174">
        <v>0</v>
      </c>
      <c r="L78" s="175">
        <v>142422</v>
      </c>
      <c r="Q78" t="s">
        <v>231</v>
      </c>
    </row>
    <row r="79" spans="1:17" ht="20.100000000000001" customHeight="1" x14ac:dyDescent="0.2">
      <c r="A79" s="134">
        <v>36312</v>
      </c>
      <c r="B79" s="134"/>
      <c r="C79" s="178" t="s">
        <v>188</v>
      </c>
      <c r="D79" s="170"/>
      <c r="E79" s="170" t="s">
        <v>41</v>
      </c>
      <c r="F79" s="179" t="s">
        <v>189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144962</v>
      </c>
      <c r="M79" s="177">
        <f>SUM(K78:K79)</f>
        <v>0</v>
      </c>
      <c r="Q79" t="s">
        <v>231</v>
      </c>
    </row>
    <row r="80" spans="1:17" ht="20.100000000000001" customHeight="1" x14ac:dyDescent="0.2">
      <c r="A80" s="134">
        <v>36312</v>
      </c>
      <c r="B80" s="134"/>
      <c r="C80" s="180" t="s">
        <v>186</v>
      </c>
      <c r="D80" s="181"/>
      <c r="E80" s="170" t="s">
        <v>193</v>
      </c>
      <c r="F80" s="170" t="s">
        <v>187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142422</v>
      </c>
      <c r="Q80" t="s">
        <v>231</v>
      </c>
    </row>
    <row r="81" spans="1:17" ht="20.100000000000001" customHeight="1" x14ac:dyDescent="0.2">
      <c r="A81" s="134">
        <v>36312</v>
      </c>
      <c r="B81" s="134"/>
      <c r="C81" s="182" t="s">
        <v>188</v>
      </c>
      <c r="D81" s="170"/>
      <c r="E81" s="170" t="s">
        <v>193</v>
      </c>
      <c r="F81" s="170" t="s">
        <v>189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144962</v>
      </c>
      <c r="M81" s="177"/>
      <c r="Q81" t="s">
        <v>231</v>
      </c>
    </row>
    <row r="82" spans="1:17" ht="20.100000000000001" customHeight="1" x14ac:dyDescent="0.2">
      <c r="A82" s="176">
        <v>34912</v>
      </c>
      <c r="B82" s="161"/>
      <c r="C82" s="183" t="s">
        <v>190</v>
      </c>
      <c r="D82" s="184"/>
      <c r="E82" s="163" t="s">
        <v>194</v>
      </c>
      <c r="F82" s="163" t="s">
        <v>191</v>
      </c>
      <c r="G82" s="163" t="s">
        <v>90</v>
      </c>
      <c r="H82" s="163" t="s">
        <v>71</v>
      </c>
      <c r="I82" s="164">
        <v>1</v>
      </c>
      <c r="J82" s="165">
        <v>-0.15</v>
      </c>
      <c r="K82" s="109">
        <v>109</v>
      </c>
      <c r="L82" s="175">
        <v>142401</v>
      </c>
      <c r="M82" s="177">
        <f>SUM(K80:K82)</f>
        <v>109</v>
      </c>
    </row>
    <row r="83" spans="1:17" ht="20.100000000000001" customHeight="1" x14ac:dyDescent="0.2">
      <c r="A83" s="76"/>
      <c r="B83" s="76"/>
      <c r="C83" s="185" t="s">
        <v>195</v>
      </c>
      <c r="D83" s="163"/>
      <c r="E83" s="163" t="s">
        <v>37</v>
      </c>
      <c r="F83" s="163" t="s">
        <v>195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141897</v>
      </c>
    </row>
    <row r="84" spans="1:17" ht="20.100000000000001" customHeight="1" x14ac:dyDescent="0.2">
      <c r="A84" s="176">
        <v>34912</v>
      </c>
      <c r="B84" s="161"/>
      <c r="C84" s="183" t="s">
        <v>196</v>
      </c>
      <c r="D84" s="184"/>
      <c r="E84" s="163" t="s">
        <v>37</v>
      </c>
      <c r="F84" s="163" t="s">
        <v>197</v>
      </c>
      <c r="G84" s="163" t="s">
        <v>90</v>
      </c>
      <c r="H84" s="163" t="s">
        <v>71</v>
      </c>
      <c r="I84" s="164">
        <v>1</v>
      </c>
      <c r="J84" s="167">
        <v>-0.17</v>
      </c>
      <c r="K84" s="109">
        <v>0</v>
      </c>
      <c r="L84" s="175">
        <v>141974</v>
      </c>
    </row>
    <row r="85" spans="1:17" ht="20.100000000000001" customHeight="1" x14ac:dyDescent="0.2">
      <c r="A85" s="104">
        <v>35034</v>
      </c>
      <c r="B85" s="76"/>
      <c r="C85" s="132" t="s">
        <v>164</v>
      </c>
      <c r="D85" s="106"/>
      <c r="E85" s="106" t="s">
        <v>37</v>
      </c>
      <c r="F85" s="106" t="s">
        <v>198</v>
      </c>
      <c r="G85" s="106" t="s">
        <v>90</v>
      </c>
      <c r="H85" s="106" t="s">
        <v>74</v>
      </c>
      <c r="I85" s="107">
        <v>0.85</v>
      </c>
      <c r="J85" s="108">
        <v>0</v>
      </c>
      <c r="K85" s="109">
        <v>0</v>
      </c>
      <c r="L85" s="175">
        <v>144946</v>
      </c>
    </row>
    <row r="86" spans="1:17" ht="20.100000000000001" customHeight="1" x14ac:dyDescent="0.2">
      <c r="A86" s="176"/>
      <c r="B86" s="161"/>
      <c r="C86" s="162" t="s">
        <v>199</v>
      </c>
      <c r="D86" s="163"/>
      <c r="E86" s="163" t="s">
        <v>37</v>
      </c>
      <c r="F86" s="163" t="s">
        <v>200</v>
      </c>
      <c r="G86" s="163"/>
      <c r="H86" s="186" t="s">
        <v>201</v>
      </c>
      <c r="I86" s="164"/>
      <c r="J86" s="167"/>
      <c r="K86" s="109">
        <v>0</v>
      </c>
      <c r="L86" s="175">
        <v>144953</v>
      </c>
      <c r="M86" s="31">
        <v>4</v>
      </c>
    </row>
    <row r="87" spans="1:17" ht="20.100000000000001" customHeight="1" x14ac:dyDescent="0.2">
      <c r="A87" s="104">
        <v>34943</v>
      </c>
      <c r="B87" s="76"/>
      <c r="C87" s="129" t="s">
        <v>202</v>
      </c>
      <c r="D87" s="106"/>
      <c r="E87" s="106" t="s">
        <v>203</v>
      </c>
      <c r="F87" s="106" t="s">
        <v>204</v>
      </c>
      <c r="G87" s="106" t="s">
        <v>90</v>
      </c>
      <c r="H87" s="106" t="s">
        <v>71</v>
      </c>
      <c r="I87" s="107">
        <v>1</v>
      </c>
      <c r="J87" s="187">
        <v>-0.14000000000000001</v>
      </c>
      <c r="K87" s="109">
        <v>42</v>
      </c>
      <c r="L87" s="175">
        <v>141932</v>
      </c>
    </row>
    <row r="88" spans="1:17" ht="20.100000000000001" customHeight="1" x14ac:dyDescent="0.2">
      <c r="A88" s="104">
        <v>36251</v>
      </c>
      <c r="B88" s="104">
        <v>36616</v>
      </c>
      <c r="C88" s="130" t="s">
        <v>205</v>
      </c>
      <c r="D88" s="131"/>
      <c r="E88" s="106" t="s">
        <v>203</v>
      </c>
      <c r="F88" s="106" t="s">
        <v>206</v>
      </c>
      <c r="G88" s="106" t="s">
        <v>90</v>
      </c>
      <c r="H88" s="106" t="s">
        <v>71</v>
      </c>
      <c r="I88" s="107">
        <v>1</v>
      </c>
      <c r="J88" s="108">
        <v>-0.15</v>
      </c>
      <c r="K88" s="109">
        <v>62</v>
      </c>
      <c r="L88" s="175">
        <v>141962</v>
      </c>
    </row>
    <row r="89" spans="1:17" ht="20.100000000000001" customHeight="1" x14ac:dyDescent="0.2">
      <c r="A89" s="176">
        <v>35004</v>
      </c>
      <c r="B89" s="161"/>
      <c r="C89" s="188" t="s">
        <v>207</v>
      </c>
      <c r="D89" s="163"/>
      <c r="E89" s="163" t="s">
        <v>203</v>
      </c>
      <c r="F89" s="106" t="s">
        <v>208</v>
      </c>
      <c r="G89" s="163" t="s">
        <v>90</v>
      </c>
      <c r="H89" s="163" t="s">
        <v>71</v>
      </c>
      <c r="I89" s="164">
        <v>1</v>
      </c>
      <c r="J89" s="165">
        <v>-0.13</v>
      </c>
      <c r="K89" s="109">
        <v>22</v>
      </c>
      <c r="L89" s="175">
        <v>141979</v>
      </c>
    </row>
    <row r="90" spans="1:17" ht="20.100000000000001" customHeight="1" x14ac:dyDescent="0.2">
      <c r="A90" s="176">
        <v>34912</v>
      </c>
      <c r="B90" s="161"/>
      <c r="C90" s="162" t="s">
        <v>190</v>
      </c>
      <c r="D90" s="163"/>
      <c r="E90" s="163" t="s">
        <v>203</v>
      </c>
      <c r="F90" s="163" t="s">
        <v>191</v>
      </c>
      <c r="G90" s="163" t="s">
        <v>90</v>
      </c>
      <c r="H90" s="163" t="s">
        <v>71</v>
      </c>
      <c r="I90" s="164">
        <v>1</v>
      </c>
      <c r="J90" s="165">
        <v>-0.15</v>
      </c>
      <c r="K90" s="109">
        <v>21</v>
      </c>
      <c r="L90" s="175">
        <v>142401</v>
      </c>
    </row>
    <row r="91" spans="1:17" ht="20.100000000000001" customHeight="1" x14ac:dyDescent="0.2">
      <c r="A91" s="134">
        <v>36312</v>
      </c>
      <c r="B91" s="134"/>
      <c r="C91" s="169" t="s">
        <v>186</v>
      </c>
      <c r="D91" s="170"/>
      <c r="E91" s="170" t="s">
        <v>203</v>
      </c>
      <c r="F91" s="170" t="s">
        <v>187</v>
      </c>
      <c r="G91" s="170"/>
      <c r="H91" s="170" t="s">
        <v>71</v>
      </c>
      <c r="I91" s="172">
        <v>1</v>
      </c>
      <c r="J91" s="173">
        <v>-0.15</v>
      </c>
      <c r="K91" s="174">
        <v>0</v>
      </c>
      <c r="L91" s="175">
        <v>142422</v>
      </c>
      <c r="Q91" t="s">
        <v>231</v>
      </c>
    </row>
    <row r="92" spans="1:17" ht="20.100000000000001" customHeight="1" x14ac:dyDescent="0.2">
      <c r="A92" s="176"/>
      <c r="B92" s="161"/>
      <c r="C92" s="162" t="s">
        <v>209</v>
      </c>
      <c r="D92" s="163"/>
      <c r="E92" s="163" t="s">
        <v>203</v>
      </c>
      <c r="F92" s="163" t="s">
        <v>210</v>
      </c>
      <c r="G92" s="163"/>
      <c r="H92" s="163" t="s">
        <v>71</v>
      </c>
      <c r="I92" s="164">
        <v>0.93</v>
      </c>
      <c r="J92" s="167">
        <v>0</v>
      </c>
      <c r="K92" s="109">
        <v>83</v>
      </c>
      <c r="L92" s="189">
        <v>229651</v>
      </c>
    </row>
    <row r="93" spans="1:17" ht="20.100000000000001" customHeight="1" x14ac:dyDescent="0.2">
      <c r="A93" s="176">
        <v>36373</v>
      </c>
      <c r="B93" s="176">
        <v>36738</v>
      </c>
      <c r="C93" s="162" t="s">
        <v>211</v>
      </c>
      <c r="D93" s="163"/>
      <c r="E93" s="163" t="s">
        <v>203</v>
      </c>
      <c r="F93" s="163" t="s">
        <v>212</v>
      </c>
      <c r="G93" s="163"/>
      <c r="H93" s="106" t="s">
        <v>71</v>
      </c>
      <c r="I93" s="107">
        <v>1</v>
      </c>
      <c r="J93" s="108">
        <v>-0.15</v>
      </c>
      <c r="K93" s="109">
        <v>17</v>
      </c>
      <c r="L93" s="175">
        <v>205455</v>
      </c>
    </row>
    <row r="94" spans="1:17" ht="20.100000000000001" customHeight="1" x14ac:dyDescent="0.2">
      <c r="A94" s="134">
        <v>36312</v>
      </c>
      <c r="B94" s="134"/>
      <c r="C94" s="169" t="s">
        <v>188</v>
      </c>
      <c r="D94" s="170"/>
      <c r="E94" s="170" t="s">
        <v>203</v>
      </c>
      <c r="F94" s="170" t="s">
        <v>189</v>
      </c>
      <c r="G94" s="120" t="s">
        <v>90</v>
      </c>
      <c r="H94" s="170" t="s">
        <v>71</v>
      </c>
      <c r="I94" s="172">
        <v>1</v>
      </c>
      <c r="J94" s="173">
        <v>-0.15</v>
      </c>
      <c r="K94" s="174">
        <v>0</v>
      </c>
      <c r="L94" s="175">
        <v>144962</v>
      </c>
      <c r="Q94" t="s">
        <v>231</v>
      </c>
    </row>
    <row r="95" spans="1:17" ht="20.100000000000001" customHeight="1" x14ac:dyDescent="0.2">
      <c r="A95" s="176"/>
      <c r="B95" s="161"/>
      <c r="C95" s="162" t="s">
        <v>213</v>
      </c>
      <c r="D95" s="163"/>
      <c r="E95" s="163" t="s">
        <v>203</v>
      </c>
      <c r="F95" s="163" t="s">
        <v>214</v>
      </c>
      <c r="G95" s="163"/>
      <c r="H95" s="163" t="s">
        <v>71</v>
      </c>
      <c r="I95" s="164">
        <v>1</v>
      </c>
      <c r="J95" s="165">
        <v>-0.15</v>
      </c>
      <c r="K95" s="109">
        <v>64</v>
      </c>
      <c r="L95" s="175">
        <v>145125</v>
      </c>
      <c r="M95" s="177">
        <f>SUM(K87:K95)</f>
        <v>311</v>
      </c>
    </row>
    <row r="96" spans="1:17" ht="20.100000000000001" customHeight="1" x14ac:dyDescent="0.2">
      <c r="A96" s="104">
        <v>34912</v>
      </c>
      <c r="B96" s="76"/>
      <c r="C96" s="105" t="s">
        <v>215</v>
      </c>
      <c r="D96" s="106"/>
      <c r="E96" s="190" t="s">
        <v>27</v>
      </c>
      <c r="F96" s="106" t="s">
        <v>216</v>
      </c>
      <c r="G96" s="106" t="s">
        <v>90</v>
      </c>
      <c r="H96" s="106" t="s">
        <v>71</v>
      </c>
      <c r="I96" s="107">
        <v>1</v>
      </c>
      <c r="J96" s="108">
        <v>-0.18</v>
      </c>
      <c r="K96" s="109">
        <v>9</v>
      </c>
      <c r="L96" s="175">
        <v>144978</v>
      </c>
      <c r="M96" s="177">
        <f>+K96</f>
        <v>9</v>
      </c>
    </row>
    <row r="97" spans="1:14" ht="20.100000000000001" customHeight="1" x14ac:dyDescent="0.25">
      <c r="A97" s="76"/>
      <c r="B97" s="76"/>
      <c r="C97" s="90" t="s">
        <v>217</v>
      </c>
      <c r="D97" s="111"/>
      <c r="E97" s="111"/>
      <c r="F97" s="111"/>
      <c r="G97" s="111"/>
      <c r="H97" s="111"/>
      <c r="I97" s="112"/>
      <c r="J97" s="113"/>
      <c r="K97" s="114">
        <f>SUM(K74:K96)</f>
        <v>811</v>
      </c>
      <c r="M97" s="191">
        <f>SUM(K96,K74:K76)</f>
        <v>160</v>
      </c>
      <c r="N97" s="177">
        <f>SUM(K77:K95)</f>
        <v>651</v>
      </c>
    </row>
    <row r="98" spans="1:14" ht="20.100000000000001" customHeight="1" x14ac:dyDescent="0.2">
      <c r="A98" s="97"/>
      <c r="B98" s="97"/>
      <c r="C98" s="98"/>
      <c r="D98" s="99"/>
      <c r="E98" s="99"/>
      <c r="F98" s="99"/>
      <c r="G98" s="99"/>
      <c r="H98" s="99"/>
      <c r="I98" s="100"/>
      <c r="J98" s="101"/>
      <c r="K98" s="102"/>
    </row>
    <row r="99" spans="1:14" ht="20.100000000000001" customHeight="1" x14ac:dyDescent="0.25">
      <c r="A99" s="76"/>
      <c r="B99" s="76"/>
      <c r="C99" s="90" t="s">
        <v>218</v>
      </c>
      <c r="I99" s="95"/>
      <c r="J99" s="96"/>
      <c r="K99" s="103"/>
    </row>
    <row r="100" spans="1:14" ht="20.100000000000001" customHeight="1" x14ac:dyDescent="0.2">
      <c r="A100" s="104">
        <v>34912</v>
      </c>
      <c r="B100" s="76"/>
      <c r="C100" s="129" t="s">
        <v>219</v>
      </c>
      <c r="D100" s="106"/>
      <c r="E100" s="106" t="s">
        <v>54</v>
      </c>
      <c r="F100" s="106" t="s">
        <v>220</v>
      </c>
      <c r="G100" s="106" t="s">
        <v>90</v>
      </c>
      <c r="H100" s="106" t="s">
        <v>71</v>
      </c>
      <c r="I100" s="107">
        <v>1</v>
      </c>
      <c r="J100" s="108">
        <v>-0.1</v>
      </c>
      <c r="K100" s="109">
        <v>415</v>
      </c>
      <c r="L100" s="31">
        <v>141977</v>
      </c>
    </row>
    <row r="101" spans="1:14" ht="20.100000000000001" customHeight="1" x14ac:dyDescent="0.2">
      <c r="A101" s="104">
        <v>34912</v>
      </c>
      <c r="B101" s="76"/>
      <c r="C101" s="130" t="s">
        <v>221</v>
      </c>
      <c r="D101" s="131"/>
      <c r="E101" s="106" t="s">
        <v>54</v>
      </c>
      <c r="F101" s="106" t="s">
        <v>222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138</v>
      </c>
      <c r="L101" s="31">
        <v>141978</v>
      </c>
    </row>
    <row r="102" spans="1:14" ht="20.100000000000001" customHeight="1" x14ac:dyDescent="0.2">
      <c r="A102" s="104">
        <v>34912</v>
      </c>
      <c r="B102" s="76"/>
      <c r="C102" s="132" t="s">
        <v>223</v>
      </c>
      <c r="D102" s="106"/>
      <c r="E102" s="106" t="s">
        <v>54</v>
      </c>
      <c r="F102" s="106" t="s">
        <v>224</v>
      </c>
      <c r="G102" s="106" t="s">
        <v>90</v>
      </c>
      <c r="H102" s="106" t="s">
        <v>71</v>
      </c>
      <c r="I102" s="107">
        <v>1</v>
      </c>
      <c r="J102" s="108">
        <v>-0.15</v>
      </c>
      <c r="K102" s="109">
        <v>138</v>
      </c>
      <c r="L102" s="31">
        <v>141930</v>
      </c>
    </row>
    <row r="103" spans="1:14" ht="20.100000000000001" customHeight="1" x14ac:dyDescent="0.25">
      <c r="A103" s="76"/>
      <c r="B103" s="76"/>
      <c r="C103" s="90" t="s">
        <v>225</v>
      </c>
      <c r="D103" s="111"/>
      <c r="E103" s="111"/>
      <c r="F103" s="111"/>
      <c r="G103" s="111"/>
      <c r="H103" s="111"/>
      <c r="I103" s="112"/>
      <c r="J103" s="113"/>
      <c r="K103" s="114">
        <f>SUM(K100:K102)</f>
        <v>691</v>
      </c>
    </row>
    <row r="104" spans="1:14" ht="20.100000000000001" customHeight="1" x14ac:dyDescent="0.2">
      <c r="A104" s="97"/>
      <c r="B104" s="97"/>
      <c r="C104" s="98"/>
      <c r="D104" s="99"/>
      <c r="E104" s="99"/>
      <c r="F104" s="99"/>
      <c r="G104" s="99"/>
      <c r="H104" s="99"/>
      <c r="I104" s="100"/>
      <c r="J104" s="101"/>
      <c r="K104" s="102"/>
    </row>
    <row r="105" spans="1:14" ht="20.100000000000001" customHeight="1" x14ac:dyDescent="0.25">
      <c r="A105" s="76"/>
      <c r="B105" s="76"/>
      <c r="C105" s="90" t="s">
        <v>226</v>
      </c>
      <c r="I105" s="95"/>
      <c r="J105" s="96"/>
      <c r="K105" s="103"/>
    </row>
    <row r="106" spans="1:14" ht="20.100000000000001" customHeight="1" x14ac:dyDescent="0.2">
      <c r="A106" s="176">
        <v>35034</v>
      </c>
      <c r="B106" s="161"/>
      <c r="C106" s="183" t="s">
        <v>227</v>
      </c>
      <c r="D106" s="184"/>
      <c r="E106" s="163" t="s">
        <v>228</v>
      </c>
      <c r="F106" s="163" t="s">
        <v>229</v>
      </c>
      <c r="G106" s="163"/>
      <c r="H106" s="163" t="s">
        <v>75</v>
      </c>
      <c r="I106" s="164">
        <v>0.9</v>
      </c>
      <c r="J106" s="165">
        <v>0</v>
      </c>
      <c r="K106" s="109">
        <v>33</v>
      </c>
    </row>
    <row r="107" spans="1:14" ht="20.100000000000001" customHeight="1" x14ac:dyDescent="0.25">
      <c r="A107" s="76"/>
      <c r="B107" s="76"/>
      <c r="C107" s="90" t="s">
        <v>230</v>
      </c>
      <c r="D107" s="111"/>
      <c r="E107" s="111"/>
      <c r="F107" s="111"/>
      <c r="G107" s="111"/>
      <c r="H107" s="111"/>
      <c r="I107" s="112"/>
      <c r="J107" s="113"/>
      <c r="K107" s="166">
        <f>+K106</f>
        <v>33</v>
      </c>
    </row>
  </sheetData>
  <mergeCells count="1">
    <mergeCell ref="Q22:R22"/>
  </mergeCells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dcterms:created xsi:type="dcterms:W3CDTF">2000-04-06T15:23:07Z</dcterms:created>
  <dcterms:modified xsi:type="dcterms:W3CDTF">2014-09-03T14:04:10Z</dcterms:modified>
</cp:coreProperties>
</file>