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Sheet1!$A$1:$T$139</definedName>
  </definedNames>
  <calcPr calcId="152511"/>
</workbook>
</file>

<file path=xl/calcChain.xml><?xml version="1.0" encoding="utf-8"?>
<calcChain xmlns="http://schemas.openxmlformats.org/spreadsheetml/2006/main">
  <c r="D4" i="1" l="1"/>
  <c r="E4" i="1"/>
  <c r="E5" i="1" s="1"/>
  <c r="H4" i="1"/>
  <c r="I4" i="1"/>
  <c r="I5" i="1" s="1"/>
  <c r="H5" i="1" s="1"/>
  <c r="S4" i="1"/>
  <c r="T4" i="1"/>
  <c r="C5" i="1"/>
  <c r="D5" i="1"/>
  <c r="R5" i="1"/>
  <c r="S5" i="1"/>
  <c r="T5" i="1" s="1"/>
  <c r="D8" i="1"/>
  <c r="E8" i="1"/>
  <c r="H8" i="1"/>
  <c r="I8" i="1"/>
  <c r="D9" i="1"/>
  <c r="D12" i="1" s="1"/>
  <c r="H9" i="1"/>
  <c r="I9" i="1"/>
  <c r="D10" i="1"/>
  <c r="E10" i="1"/>
  <c r="H10" i="1"/>
  <c r="I10" i="1"/>
  <c r="D11" i="1"/>
  <c r="E11" i="1"/>
  <c r="H11" i="1"/>
  <c r="I11" i="1"/>
  <c r="S11" i="1"/>
  <c r="T11" i="1" s="1"/>
  <c r="C12" i="1"/>
  <c r="R12" i="1"/>
  <c r="D14" i="1"/>
  <c r="H14" i="1"/>
  <c r="I14" i="1" s="1"/>
  <c r="D15" i="1"/>
  <c r="E15" i="1"/>
  <c r="S15" i="1" s="1"/>
  <c r="T15" i="1" s="1"/>
  <c r="H15" i="1"/>
  <c r="I15" i="1" s="1"/>
  <c r="D16" i="1"/>
  <c r="E16" i="1"/>
  <c r="H16" i="1"/>
  <c r="I16" i="1"/>
  <c r="S16" i="1"/>
  <c r="T16" i="1" s="1"/>
  <c r="D17" i="1"/>
  <c r="E17" i="1" s="1"/>
  <c r="S17" i="1" s="1"/>
  <c r="H17" i="1"/>
  <c r="I17" i="1"/>
  <c r="T17" i="1"/>
  <c r="D18" i="1"/>
  <c r="E18" i="1" s="1"/>
  <c r="H18" i="1"/>
  <c r="I18" i="1" s="1"/>
  <c r="I44" i="1" s="1"/>
  <c r="D19" i="1"/>
  <c r="E19" i="1"/>
  <c r="S19" i="1" s="1"/>
  <c r="T19" i="1" s="1"/>
  <c r="H19" i="1"/>
  <c r="I19" i="1" s="1"/>
  <c r="D20" i="1"/>
  <c r="E20" i="1"/>
  <c r="H20" i="1"/>
  <c r="I20" i="1"/>
  <c r="S20" i="1"/>
  <c r="T20" i="1" s="1"/>
  <c r="D21" i="1"/>
  <c r="E21" i="1" s="1"/>
  <c r="H21" i="1"/>
  <c r="I21" i="1" s="1"/>
  <c r="D22" i="1"/>
  <c r="E22" i="1" s="1"/>
  <c r="S22" i="1" s="1"/>
  <c r="T22" i="1" s="1"/>
  <c r="H22" i="1"/>
  <c r="I22" i="1" s="1"/>
  <c r="D23" i="1"/>
  <c r="E23" i="1"/>
  <c r="H23" i="1"/>
  <c r="I23" i="1" s="1"/>
  <c r="D24" i="1"/>
  <c r="E24" i="1"/>
  <c r="H24" i="1"/>
  <c r="I24" i="1"/>
  <c r="S24" i="1" s="1"/>
  <c r="T24" i="1" s="1"/>
  <c r="D25" i="1"/>
  <c r="E25" i="1" s="1"/>
  <c r="H25" i="1"/>
  <c r="I25" i="1" s="1"/>
  <c r="D26" i="1"/>
  <c r="E26" i="1" s="1"/>
  <c r="H26" i="1"/>
  <c r="I26" i="1" s="1"/>
  <c r="D27" i="1"/>
  <c r="E27" i="1"/>
  <c r="S27" i="1" s="1"/>
  <c r="T27" i="1" s="1"/>
  <c r="H27" i="1"/>
  <c r="I27" i="1" s="1"/>
  <c r="D28" i="1"/>
  <c r="E28" i="1" s="1"/>
  <c r="S28" i="1" s="1"/>
  <c r="T28" i="1" s="1"/>
  <c r="H28" i="1"/>
  <c r="I28" i="1"/>
  <c r="D29" i="1"/>
  <c r="E29" i="1" s="1"/>
  <c r="S29" i="1" s="1"/>
  <c r="H29" i="1"/>
  <c r="I29" i="1" s="1"/>
  <c r="T29" i="1"/>
  <c r="D30" i="1"/>
  <c r="E30" i="1" s="1"/>
  <c r="H30" i="1"/>
  <c r="I30" i="1" s="1"/>
  <c r="D31" i="1"/>
  <c r="E31" i="1"/>
  <c r="S31" i="1" s="1"/>
  <c r="T31" i="1" s="1"/>
  <c r="H31" i="1"/>
  <c r="I31" i="1" s="1"/>
  <c r="D32" i="1"/>
  <c r="E32" i="1" s="1"/>
  <c r="S32" i="1" s="1"/>
  <c r="T32" i="1" s="1"/>
  <c r="H32" i="1"/>
  <c r="I32" i="1"/>
  <c r="D33" i="1"/>
  <c r="E33" i="1" s="1"/>
  <c r="H33" i="1"/>
  <c r="I33" i="1" s="1"/>
  <c r="D34" i="1"/>
  <c r="E34" i="1" s="1"/>
  <c r="H34" i="1"/>
  <c r="I34" i="1" s="1"/>
  <c r="D35" i="1"/>
  <c r="E35" i="1"/>
  <c r="S35" i="1" s="1"/>
  <c r="T35" i="1" s="1"/>
  <c r="H35" i="1"/>
  <c r="I35" i="1" s="1"/>
  <c r="D36" i="1"/>
  <c r="E36" i="1" s="1"/>
  <c r="S36" i="1" s="1"/>
  <c r="T36" i="1" s="1"/>
  <c r="H36" i="1"/>
  <c r="I36" i="1"/>
  <c r="D37" i="1"/>
  <c r="E37" i="1" s="1"/>
  <c r="S37" i="1" s="1"/>
  <c r="H37" i="1"/>
  <c r="I37" i="1" s="1"/>
  <c r="T37" i="1"/>
  <c r="D38" i="1"/>
  <c r="E38" i="1" s="1"/>
  <c r="H38" i="1"/>
  <c r="I38" i="1" s="1"/>
  <c r="D39" i="1"/>
  <c r="E39" i="1"/>
  <c r="S39" i="1" s="1"/>
  <c r="T39" i="1" s="1"/>
  <c r="H39" i="1"/>
  <c r="I39" i="1" s="1"/>
  <c r="D40" i="1"/>
  <c r="E40" i="1" s="1"/>
  <c r="S40" i="1" s="1"/>
  <c r="T40" i="1" s="1"/>
  <c r="H40" i="1"/>
  <c r="I40" i="1"/>
  <c r="D41" i="1"/>
  <c r="E41" i="1" s="1"/>
  <c r="H41" i="1"/>
  <c r="I41" i="1" s="1"/>
  <c r="D42" i="1"/>
  <c r="E42" i="1" s="1"/>
  <c r="H42" i="1"/>
  <c r="I42" i="1" s="1"/>
  <c r="D43" i="1"/>
  <c r="E43" i="1"/>
  <c r="S43" i="1" s="1"/>
  <c r="T43" i="1" s="1"/>
  <c r="H43" i="1"/>
  <c r="I43" i="1" s="1"/>
  <c r="C44" i="1"/>
  <c r="C46" i="1" s="1"/>
  <c r="R44" i="1"/>
  <c r="R46" i="1" s="1"/>
  <c r="R139" i="1" s="1"/>
  <c r="D49" i="1"/>
  <c r="E49" i="1"/>
  <c r="H49" i="1"/>
  <c r="I49" i="1"/>
  <c r="S49" i="1"/>
  <c r="T49" i="1"/>
  <c r="D50" i="1"/>
  <c r="E50" i="1"/>
  <c r="S50" i="1" s="1"/>
  <c r="T50" i="1" s="1"/>
  <c r="H50" i="1"/>
  <c r="I50" i="1"/>
  <c r="D51" i="1"/>
  <c r="E51" i="1"/>
  <c r="S51" i="1" s="1"/>
  <c r="T51" i="1" s="1"/>
  <c r="H51" i="1"/>
  <c r="I51" i="1"/>
  <c r="D52" i="1"/>
  <c r="E52" i="1"/>
  <c r="H52" i="1"/>
  <c r="I52" i="1"/>
  <c r="D53" i="1"/>
  <c r="E53" i="1"/>
  <c r="H53" i="1"/>
  <c r="I53" i="1"/>
  <c r="S53" i="1"/>
  <c r="T53" i="1"/>
  <c r="D54" i="1"/>
  <c r="E54" i="1"/>
  <c r="S54" i="1" s="1"/>
  <c r="T54" i="1" s="1"/>
  <c r="H54" i="1"/>
  <c r="I54" i="1"/>
  <c r="D56" i="1"/>
  <c r="D58" i="1" s="1"/>
  <c r="E56" i="1"/>
  <c r="H56" i="1"/>
  <c r="I56" i="1"/>
  <c r="D57" i="1"/>
  <c r="E57" i="1"/>
  <c r="S57" i="1" s="1"/>
  <c r="T57" i="1" s="1"/>
  <c r="H57" i="1"/>
  <c r="I57" i="1"/>
  <c r="C58" i="1"/>
  <c r="I58" i="1"/>
  <c r="R58" i="1"/>
  <c r="D61" i="1"/>
  <c r="E61" i="1"/>
  <c r="H61" i="1"/>
  <c r="I61" i="1"/>
  <c r="R61" i="1"/>
  <c r="S61" i="1"/>
  <c r="T61" i="1" s="1"/>
  <c r="D62" i="1"/>
  <c r="E62" i="1" s="1"/>
  <c r="H62" i="1"/>
  <c r="I62" i="1" s="1"/>
  <c r="I63" i="1" s="1"/>
  <c r="C63" i="1"/>
  <c r="R63" i="1"/>
  <c r="D66" i="1"/>
  <c r="H66" i="1"/>
  <c r="I66" i="1" s="1"/>
  <c r="I68" i="1" s="1"/>
  <c r="D67" i="1"/>
  <c r="E67" i="1"/>
  <c r="H67" i="1"/>
  <c r="I67" i="1" s="1"/>
  <c r="C68" i="1"/>
  <c r="R68" i="1"/>
  <c r="D71" i="1"/>
  <c r="E71" i="1" s="1"/>
  <c r="S71" i="1" s="1"/>
  <c r="H71" i="1"/>
  <c r="I71" i="1"/>
  <c r="D72" i="1"/>
  <c r="E72" i="1" s="1"/>
  <c r="H72" i="1"/>
  <c r="I72" i="1" s="1"/>
  <c r="D73" i="1"/>
  <c r="E73" i="1" s="1"/>
  <c r="H73" i="1"/>
  <c r="I73" i="1" s="1"/>
  <c r="C74" i="1"/>
  <c r="R74" i="1"/>
  <c r="D77" i="1"/>
  <c r="D78" i="1" s="1"/>
  <c r="E77" i="1"/>
  <c r="H77" i="1"/>
  <c r="I77" i="1" s="1"/>
  <c r="I78" i="1" s="1"/>
  <c r="C78" i="1"/>
  <c r="R78" i="1"/>
  <c r="D81" i="1"/>
  <c r="E81" i="1" s="1"/>
  <c r="H81" i="1"/>
  <c r="I81" i="1"/>
  <c r="S81" i="1"/>
  <c r="D82" i="1"/>
  <c r="E82" i="1" s="1"/>
  <c r="E84" i="1" s="1"/>
  <c r="H82" i="1"/>
  <c r="I82" i="1" s="1"/>
  <c r="D83" i="1"/>
  <c r="E83" i="1" s="1"/>
  <c r="S83" i="1" s="1"/>
  <c r="T83" i="1" s="1"/>
  <c r="H83" i="1"/>
  <c r="I83" i="1" s="1"/>
  <c r="C84" i="1"/>
  <c r="R84" i="1"/>
  <c r="C87" i="1"/>
  <c r="C90" i="1" s="1"/>
  <c r="D87" i="1"/>
  <c r="D90" i="1" s="1"/>
  <c r="E87" i="1"/>
  <c r="H87" i="1"/>
  <c r="I87" i="1"/>
  <c r="D88" i="1"/>
  <c r="E88" i="1"/>
  <c r="H88" i="1"/>
  <c r="I88" i="1"/>
  <c r="D89" i="1"/>
  <c r="E89" i="1"/>
  <c r="H89" i="1"/>
  <c r="I89" i="1"/>
  <c r="S89" i="1"/>
  <c r="T89" i="1"/>
  <c r="R90" i="1"/>
  <c r="D93" i="1"/>
  <c r="E93" i="1"/>
  <c r="S93" i="1" s="1"/>
  <c r="H93" i="1"/>
  <c r="I93" i="1"/>
  <c r="D94" i="1"/>
  <c r="D96" i="1" s="1"/>
  <c r="E94" i="1"/>
  <c r="S94" i="1" s="1"/>
  <c r="T94" i="1" s="1"/>
  <c r="H94" i="1"/>
  <c r="I94" i="1"/>
  <c r="D95" i="1"/>
  <c r="E95" i="1"/>
  <c r="H95" i="1"/>
  <c r="I95" i="1" s="1"/>
  <c r="I96" i="1" s="1"/>
  <c r="C96" i="1"/>
  <c r="R96" i="1"/>
  <c r="D99" i="1"/>
  <c r="E99" i="1"/>
  <c r="H99" i="1"/>
  <c r="I99" i="1"/>
  <c r="I102" i="1" s="1"/>
  <c r="H102" i="1" s="1"/>
  <c r="S99" i="1"/>
  <c r="T99" i="1"/>
  <c r="D100" i="1"/>
  <c r="E100" i="1"/>
  <c r="S100" i="1" s="1"/>
  <c r="T100" i="1" s="1"/>
  <c r="H100" i="1"/>
  <c r="I100" i="1"/>
  <c r="D101" i="1"/>
  <c r="D102" i="1" s="1"/>
  <c r="E101" i="1"/>
  <c r="S101" i="1" s="1"/>
  <c r="T101" i="1" s="1"/>
  <c r="H101" i="1"/>
  <c r="I101" i="1"/>
  <c r="C102" i="1"/>
  <c r="E102" i="1"/>
  <c r="R102" i="1"/>
  <c r="D105" i="1"/>
  <c r="E105" i="1"/>
  <c r="S105" i="1" s="1"/>
  <c r="H105" i="1"/>
  <c r="I105" i="1"/>
  <c r="I108" i="1" s="1"/>
  <c r="D106" i="1"/>
  <c r="E106" i="1"/>
  <c r="H106" i="1"/>
  <c r="I106" i="1"/>
  <c r="S106" i="1"/>
  <c r="T106" i="1"/>
  <c r="D107" i="1"/>
  <c r="E107" i="1"/>
  <c r="S107" i="1" s="1"/>
  <c r="T107" i="1" s="1"/>
  <c r="H107" i="1"/>
  <c r="I107" i="1"/>
  <c r="C108" i="1"/>
  <c r="D108" i="1"/>
  <c r="R108" i="1"/>
  <c r="D111" i="1"/>
  <c r="D112" i="1" s="1"/>
  <c r="H111" i="1"/>
  <c r="I111" i="1"/>
  <c r="I112" i="1" s="1"/>
  <c r="C112" i="1"/>
  <c r="R112" i="1"/>
  <c r="D115" i="1"/>
  <c r="E115" i="1"/>
  <c r="H115" i="1"/>
  <c r="I115" i="1"/>
  <c r="I118" i="1" s="1"/>
  <c r="D116" i="1"/>
  <c r="E116" i="1"/>
  <c r="H116" i="1"/>
  <c r="I116" i="1"/>
  <c r="S116" i="1"/>
  <c r="T116" i="1" s="1"/>
  <c r="D117" i="1"/>
  <c r="E117" i="1"/>
  <c r="S117" i="1" s="1"/>
  <c r="T117" i="1" s="1"/>
  <c r="H117" i="1"/>
  <c r="I117" i="1"/>
  <c r="C118" i="1"/>
  <c r="D118" i="1"/>
  <c r="R118" i="1"/>
  <c r="D121" i="1"/>
  <c r="D122" i="1" s="1"/>
  <c r="E121" i="1"/>
  <c r="S121" i="1" s="1"/>
  <c r="H121" i="1"/>
  <c r="I121" i="1"/>
  <c r="I122" i="1" s="1"/>
  <c r="C122" i="1"/>
  <c r="R122" i="1"/>
  <c r="D125" i="1"/>
  <c r="E125" i="1"/>
  <c r="H125" i="1"/>
  <c r="I125" i="1" s="1"/>
  <c r="I129" i="1" s="1"/>
  <c r="D126" i="1"/>
  <c r="E126" i="1"/>
  <c r="H126" i="1"/>
  <c r="I126" i="1"/>
  <c r="S126" i="1"/>
  <c r="T126" i="1"/>
  <c r="D127" i="1"/>
  <c r="E127" i="1"/>
  <c r="S127" i="1" s="1"/>
  <c r="T127" i="1" s="1"/>
  <c r="H127" i="1"/>
  <c r="I127" i="1"/>
  <c r="D128" i="1"/>
  <c r="D129" i="1" s="1"/>
  <c r="E128" i="1"/>
  <c r="H128" i="1"/>
  <c r="I128" i="1"/>
  <c r="C129" i="1"/>
  <c r="R129" i="1"/>
  <c r="D132" i="1"/>
  <c r="E132" i="1"/>
  <c r="E133" i="1" s="1"/>
  <c r="H132" i="1"/>
  <c r="I132" i="1"/>
  <c r="I133" i="1" s="1"/>
  <c r="H133" i="1" s="1"/>
  <c r="C133" i="1"/>
  <c r="D133" i="1"/>
  <c r="R133" i="1"/>
  <c r="D136" i="1"/>
  <c r="E136" i="1"/>
  <c r="E137" i="1" s="1"/>
  <c r="H136" i="1"/>
  <c r="I136" i="1"/>
  <c r="I137" i="1" s="1"/>
  <c r="S136" i="1"/>
  <c r="T136" i="1"/>
  <c r="C137" i="1"/>
  <c r="D137" i="1"/>
  <c r="R137" i="1"/>
  <c r="S137" i="1"/>
  <c r="T137" i="1" s="1"/>
  <c r="H78" i="1" l="1"/>
  <c r="T71" i="1"/>
  <c r="H118" i="1"/>
  <c r="D46" i="1"/>
  <c r="D139" i="1" s="1"/>
  <c r="S122" i="1"/>
  <c r="T121" i="1"/>
  <c r="S128" i="1"/>
  <c r="T128" i="1" s="1"/>
  <c r="S88" i="1"/>
  <c r="T88" i="1" s="1"/>
  <c r="T81" i="1"/>
  <c r="S73" i="1"/>
  <c r="T73" i="1" s="1"/>
  <c r="D68" i="1"/>
  <c r="E66" i="1"/>
  <c r="C139" i="1"/>
  <c r="S41" i="1"/>
  <c r="T41" i="1" s="1"/>
  <c r="S33" i="1"/>
  <c r="T33" i="1" s="1"/>
  <c r="S25" i="1"/>
  <c r="T25" i="1" s="1"/>
  <c r="S115" i="1"/>
  <c r="E111" i="1"/>
  <c r="S102" i="1"/>
  <c r="T102" i="1" s="1"/>
  <c r="D84" i="1"/>
  <c r="I84" i="1"/>
  <c r="H84" i="1" s="1"/>
  <c r="E78" i="1"/>
  <c r="S77" i="1"/>
  <c r="S38" i="1"/>
  <c r="T38" i="1" s="1"/>
  <c r="S30" i="1"/>
  <c r="T30" i="1" s="1"/>
  <c r="S10" i="1"/>
  <c r="T10" i="1" s="1"/>
  <c r="S62" i="1"/>
  <c r="E63" i="1"/>
  <c r="S56" i="1"/>
  <c r="E58" i="1"/>
  <c r="S125" i="1"/>
  <c r="S82" i="1"/>
  <c r="T82" i="1" s="1"/>
  <c r="S23" i="1"/>
  <c r="T23" i="1" s="1"/>
  <c r="S108" i="1"/>
  <c r="T105" i="1"/>
  <c r="I90" i="1"/>
  <c r="H90" i="1" s="1"/>
  <c r="E122" i="1"/>
  <c r="H122" i="1" s="1"/>
  <c r="S95" i="1"/>
  <c r="T95" i="1" s="1"/>
  <c r="T93" i="1"/>
  <c r="S96" i="1"/>
  <c r="T96" i="1" s="1"/>
  <c r="S72" i="1"/>
  <c r="T72" i="1" s="1"/>
  <c r="I12" i="1"/>
  <c r="H58" i="1"/>
  <c r="S18" i="1"/>
  <c r="T18" i="1" s="1"/>
  <c r="S87" i="1"/>
  <c r="E90" i="1"/>
  <c r="E74" i="1"/>
  <c r="S52" i="1"/>
  <c r="T52" i="1" s="1"/>
  <c r="H137" i="1"/>
  <c r="E129" i="1"/>
  <c r="H129" i="1" s="1"/>
  <c r="D74" i="1"/>
  <c r="I74" i="1"/>
  <c r="S67" i="1"/>
  <c r="T67" i="1" s="1"/>
  <c r="H63" i="1"/>
  <c r="I46" i="1"/>
  <c r="S42" i="1"/>
  <c r="T42" i="1" s="1"/>
  <c r="S34" i="1"/>
  <c r="T34" i="1" s="1"/>
  <c r="S26" i="1"/>
  <c r="T26" i="1" s="1"/>
  <c r="S21" i="1"/>
  <c r="T21" i="1" s="1"/>
  <c r="D44" i="1"/>
  <c r="E14" i="1"/>
  <c r="E9" i="1"/>
  <c r="S9" i="1" s="1"/>
  <c r="T9" i="1" s="1"/>
  <c r="S132" i="1"/>
  <c r="E118" i="1"/>
  <c r="E108" i="1"/>
  <c r="H108" i="1" s="1"/>
  <c r="D63" i="1"/>
  <c r="E96" i="1"/>
  <c r="H96" i="1" s="1"/>
  <c r="S8" i="1"/>
  <c r="H46" i="1" l="1"/>
  <c r="I139" i="1"/>
  <c r="S118" i="1"/>
  <c r="T118" i="1" s="1"/>
  <c r="T115" i="1"/>
  <c r="E44" i="1"/>
  <c r="S14" i="1"/>
  <c r="S129" i="1"/>
  <c r="T129" i="1" s="1"/>
  <c r="T125" i="1"/>
  <c r="S84" i="1"/>
  <c r="T84" i="1" s="1"/>
  <c r="T8" i="1"/>
  <c r="S12" i="1"/>
  <c r="H74" i="1"/>
  <c r="T77" i="1"/>
  <c r="S78" i="1"/>
  <c r="T78" i="1" s="1"/>
  <c r="S74" i="1"/>
  <c r="T74" i="1" s="1"/>
  <c r="T87" i="1"/>
  <c r="S90" i="1"/>
  <c r="T90" i="1" s="1"/>
  <c r="T56" i="1"/>
  <c r="S58" i="1"/>
  <c r="T58" i="1" s="1"/>
  <c r="S133" i="1"/>
  <c r="T133" i="1" s="1"/>
  <c r="T132" i="1"/>
  <c r="S111" i="1"/>
  <c r="E112" i="1"/>
  <c r="H112" i="1" s="1"/>
  <c r="S63" i="1"/>
  <c r="T63" i="1" s="1"/>
  <c r="T62" i="1"/>
  <c r="E68" i="1"/>
  <c r="H68" i="1" s="1"/>
  <c r="S66" i="1"/>
  <c r="T108" i="1"/>
  <c r="E12" i="1"/>
  <c r="E46" i="1" s="1"/>
  <c r="T122" i="1"/>
  <c r="S112" i="1" l="1"/>
  <c r="T112" i="1" s="1"/>
  <c r="T111" i="1"/>
  <c r="T14" i="1"/>
  <c r="S44" i="1"/>
  <c r="T44" i="1" s="1"/>
  <c r="E139" i="1"/>
  <c r="T66" i="1"/>
  <c r="S68" i="1"/>
  <c r="T68" i="1" s="1"/>
  <c r="T12" i="1"/>
  <c r="S46" i="1"/>
  <c r="H139" i="1"/>
  <c r="T46" i="1" l="1"/>
  <c r="S139" i="1"/>
  <c r="T139" i="1" s="1"/>
</calcChain>
</file>

<file path=xl/sharedStrings.xml><?xml version="1.0" encoding="utf-8"?>
<sst xmlns="http://schemas.openxmlformats.org/spreadsheetml/2006/main" count="302" uniqueCount="93">
  <si>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</si>
  <si>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</si>
  <si>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</si>
  <si>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</si>
  <si>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</si>
  <si>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</si>
  <si>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</si>
  <si>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</si>
  <si>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</si>
  <si>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</si>
  <si>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</si>
  <si>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</si>
  <si>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</si>
  <si>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</si>
  <si>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</si>
  <si>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</si>
  <si>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</si>
  <si>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</si>
  <si>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</si>
  <si>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</si>
  <si>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</si>
  <si>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</si>
  <si>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</si>
  <si>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</si>
  <si>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</si>
  <si>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</si>
  <si>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</si>
  <si>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</si>
  <si>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</si>
  <si>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</si>
  <si>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</si>
  <si>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</si>
  <si>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</si>
  <si>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</si>
  <si>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</si>
  <si>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</si>
  <si>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</si>
  <si>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</si>
  <si>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</si>
  <si>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</si>
  <si>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</si>
  <si>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</si>
  <si>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</si>
  <si>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</si>
  <si>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</si>
  <si>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</si>
  <si>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</si>
  <si>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</si>
  <si>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</si>
  <si>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</si>
  <si>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</si>
  <si>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</si>
  <si>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</si>
  <si>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</si>
  <si>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</si>
  <si>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</si>
  <si>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JANUARY 2000 STORAGE TRANSACTIONS</t>
  </si>
  <si>
    <t>S-2954</t>
  </si>
  <si>
    <t>S-2906</t>
  </si>
  <si>
    <t>EZ6434</t>
  </si>
  <si>
    <t>S-2989</t>
  </si>
  <si>
    <t>S-3002</t>
  </si>
  <si>
    <t>S-3020</t>
  </si>
  <si>
    <t>S-3040</t>
  </si>
  <si>
    <t>S-3038</t>
  </si>
  <si>
    <t>S-3068</t>
  </si>
  <si>
    <t>S-3084</t>
  </si>
  <si>
    <t>S-3089</t>
  </si>
  <si>
    <t>S-3091</t>
  </si>
  <si>
    <t>S-3095</t>
  </si>
  <si>
    <t>S-3098</t>
  </si>
  <si>
    <t>S-3105</t>
  </si>
  <si>
    <t>nx1</t>
  </si>
  <si>
    <t>S-3106</t>
  </si>
  <si>
    <t>S-3109</t>
  </si>
  <si>
    <t>ECT</t>
  </si>
  <si>
    <t>S-3115</t>
  </si>
  <si>
    <t>S-3116</t>
  </si>
  <si>
    <t>Date Enetered</t>
  </si>
  <si>
    <t>n/a</t>
  </si>
  <si>
    <t>S-3129</t>
  </si>
  <si>
    <t>11/99 PMA</t>
  </si>
  <si>
    <t>S-3158</t>
  </si>
  <si>
    <t>Fuel&amp; Prod.tx.</t>
  </si>
  <si>
    <t>Asset</t>
  </si>
  <si>
    <t>S-3165</t>
  </si>
  <si>
    <t>S-3164</t>
  </si>
  <si>
    <t>S-3137</t>
  </si>
  <si>
    <t>12/99 PMA</t>
  </si>
  <si>
    <t>PMA's</t>
  </si>
  <si>
    <t>S-3175</t>
  </si>
  <si>
    <t>S-3243</t>
  </si>
  <si>
    <t>S-3322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</si>
</sst>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0" xfId="0" quotePrefix="1"/>
    <xf numFmtId="8" fontId="0" fillId="0" borderId="0" xfId="0" applyNumberFormat="1" applyAlignment="1">
      <alignment shrinkToFit="1"/>
    </xf>
    <xf numFmtId="0" fontId="3" fillId="0" borderId="0" xfId="0" applyFont="1" applyBorder="1" applyAlignment="1"/>
    <xf numFmtId="38" fontId="3" fillId="0" borderId="0" xfId="0" applyNumberFormat="1" applyFont="1" applyBorder="1"/>
    <xf numFmtId="164" fontId="3" fillId="0" borderId="0" xfId="0" applyNumberFormat="1" applyFont="1" applyBorder="1"/>
    <xf numFmtId="8" fontId="3" fillId="0" borderId="0" xfId="0" applyNumberFormat="1" applyFont="1" applyBorder="1"/>
    <xf numFmtId="166" fontId="3" fillId="0" borderId="0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38" fontId="3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0" fontId="3" fillId="0" borderId="0" xfId="0" quotePrefix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0"/>
  <sheetViews>
    <sheetView tabSelected="1" topLeftCell="A36" workbookViewId="0">
      <selection activeCell="A44" sqref="A44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140625" style="15"/>
    <col min="9" max="9" width="15.85546875" style="12" customWidth="1"/>
    <col min="10" max="11" width="10.7109375" style="12" customWidth="1"/>
    <col min="12" max="12" width="10.7109375" style="34" customWidth="1"/>
    <col min="13" max="13" width="10" style="15" customWidth="1"/>
    <col min="14" max="14" width="9.140625" style="15"/>
    <col min="15" max="16" width="11.5703125" style="15" customWidth="1"/>
    <col min="17" max="17" width="9.140625" style="12"/>
    <col min="18" max="18" width="12" style="12" customWidth="1"/>
    <col min="19" max="19" width="13.85546875" style="12" customWidth="1"/>
  </cols>
  <sheetData>
    <row r="1" spans="1:22" ht="18" x14ac:dyDescent="0.25">
      <c r="A1" s="2" t="s">
        <v>56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3"/>
      <c r="M1" s="13"/>
      <c r="N1" s="13"/>
      <c r="O1" s="13"/>
      <c r="P1" s="13"/>
      <c r="Q1" s="1"/>
      <c r="R1" s="19"/>
      <c r="S1" s="19"/>
      <c r="T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2" t="s">
        <v>78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2" x14ac:dyDescent="0.2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2" ht="13.5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2" ht="13.5" thickTop="1" x14ac:dyDescent="0.2">
      <c r="T6" s="12"/>
    </row>
    <row r="7" spans="1:22" x14ac:dyDescent="0.2">
      <c r="T7" s="12"/>
    </row>
    <row r="8" spans="1:22" x14ac:dyDescent="0.2">
      <c r="A8" s="5" t="s">
        <v>19</v>
      </c>
      <c r="B8" s="5" t="s">
        <v>75</v>
      </c>
      <c r="C8" s="8">
        <v>-2768140</v>
      </c>
      <c r="D8" s="8">
        <f>C8*0</f>
        <v>0</v>
      </c>
      <c r="E8" s="8">
        <f>SUM(C8:D8)</f>
        <v>-2768140</v>
      </c>
      <c r="F8" s="15">
        <v>2.34</v>
      </c>
      <c r="G8" s="15">
        <v>-1.4999999999999999E-2</v>
      </c>
      <c r="H8" s="15">
        <f>G8+F8</f>
        <v>2.3249999999999997</v>
      </c>
      <c r="I8" s="12">
        <f>H8*C8</f>
        <v>-6435925.4999999991</v>
      </c>
      <c r="L8" s="34" t="s">
        <v>79</v>
      </c>
      <c r="S8" s="12">
        <f>(SUM(M8:Q8)*E8)+I8+R8</f>
        <v>-6435925.4999999991</v>
      </c>
      <c r="T8" s="15">
        <f>S8/E8</f>
        <v>2.3249999999999997</v>
      </c>
    </row>
    <row r="9" spans="1:22" x14ac:dyDescent="0.2">
      <c r="A9" s="5" t="s">
        <v>19</v>
      </c>
      <c r="B9" s="5" t="s">
        <v>75</v>
      </c>
      <c r="C9" s="8">
        <v>2768140</v>
      </c>
      <c r="D9" s="8">
        <f>C9*0</f>
        <v>0</v>
      </c>
      <c r="E9" s="8">
        <f>SUM(C9:D9)</f>
        <v>2768140</v>
      </c>
      <c r="F9" s="15">
        <v>2.34</v>
      </c>
      <c r="G9" s="15">
        <v>-1.4999999999999999E-2</v>
      </c>
      <c r="H9" s="15">
        <f>G9+F9</f>
        <v>2.3249999999999997</v>
      </c>
      <c r="I9" s="12">
        <f>H9*C9</f>
        <v>6435925.4999999991</v>
      </c>
      <c r="L9" s="34" t="s">
        <v>79</v>
      </c>
      <c r="S9" s="12">
        <f>(SUM(M9:Q9)*E9)+I9+R9</f>
        <v>6435925.4999999991</v>
      </c>
      <c r="T9" s="15">
        <f>S9/E9</f>
        <v>2.3249999999999997</v>
      </c>
    </row>
    <row r="10" spans="1:22" x14ac:dyDescent="0.2">
      <c r="A10" s="5" t="s">
        <v>19</v>
      </c>
      <c r="B10" s="5" t="s">
        <v>75</v>
      </c>
      <c r="C10" s="8">
        <v>-2000000</v>
      </c>
      <c r="D10" s="8">
        <f>C10*0</f>
        <v>0</v>
      </c>
      <c r="E10" s="8">
        <f>SUM(C10:D10)</f>
        <v>-2000000</v>
      </c>
      <c r="F10" s="15">
        <v>2.3325</v>
      </c>
      <c r="G10" s="15">
        <v>0</v>
      </c>
      <c r="H10" s="15">
        <f>G10+F10</f>
        <v>2.3325</v>
      </c>
      <c r="I10" s="12">
        <f>H10*C10</f>
        <v>-4665000</v>
      </c>
      <c r="J10" s="12" t="s">
        <v>74</v>
      </c>
      <c r="L10" s="34">
        <v>36523</v>
      </c>
      <c r="S10" s="12">
        <f>(SUM(M10:Q10)*E10)+I10+R10</f>
        <v>-4665000</v>
      </c>
      <c r="T10" s="15">
        <f>S10/E10</f>
        <v>2.3325</v>
      </c>
      <c r="U10" t="s">
        <v>24</v>
      </c>
      <c r="V10" t="s">
        <v>72</v>
      </c>
    </row>
    <row r="11" spans="1:22" x14ac:dyDescent="0.2">
      <c r="A11" s="5" t="s">
        <v>19</v>
      </c>
      <c r="B11" s="5" t="s">
        <v>75</v>
      </c>
      <c r="C11" s="8">
        <v>-1000000</v>
      </c>
      <c r="D11" s="8">
        <f>C11*0</f>
        <v>0</v>
      </c>
      <c r="E11" s="8">
        <f>SUM(C11:D11)</f>
        <v>-1000000</v>
      </c>
      <c r="F11" s="15">
        <v>2.35</v>
      </c>
      <c r="G11" s="15">
        <v>0</v>
      </c>
      <c r="H11" s="15">
        <f>G11+F11</f>
        <v>2.35</v>
      </c>
      <c r="I11" s="12">
        <f>H11*C11</f>
        <v>-2350000</v>
      </c>
      <c r="J11" s="12" t="s">
        <v>74</v>
      </c>
      <c r="L11" s="34">
        <v>36523</v>
      </c>
      <c r="S11" s="12">
        <f>(SUM(M11:Q11)*E11)+I11+R11</f>
        <v>-2350000</v>
      </c>
      <c r="T11" s="15">
        <f>S11/E11</f>
        <v>2.35</v>
      </c>
      <c r="U11" t="s">
        <v>24</v>
      </c>
      <c r="V11" t="s">
        <v>72</v>
      </c>
    </row>
    <row r="12" spans="1:22" ht="13.5" thickBot="1" x14ac:dyDescent="0.25">
      <c r="C12" s="9">
        <f>SUM(C8:C11)</f>
        <v>-3000000</v>
      </c>
      <c r="D12" s="9">
        <f>SUM(D8:D11)</f>
        <v>0</v>
      </c>
      <c r="E12" s="9">
        <f>SUM(E8:E11)</f>
        <v>-3000000</v>
      </c>
      <c r="F12" s="16"/>
      <c r="G12" s="16"/>
      <c r="H12" s="16"/>
      <c r="I12" s="21">
        <f>SUM(I8:I11)</f>
        <v>-7015000</v>
      </c>
      <c r="J12" s="21"/>
      <c r="K12" s="21"/>
      <c r="L12" s="35"/>
      <c r="M12" s="16"/>
      <c r="N12" s="16"/>
      <c r="O12" s="16"/>
      <c r="P12" s="16"/>
      <c r="Q12" s="21"/>
      <c r="R12" s="21">
        <f>SUM(R8:R11)</f>
        <v>0</v>
      </c>
      <c r="S12" s="21">
        <f>SUM(S8:S11)</f>
        <v>-7015000</v>
      </c>
      <c r="T12" s="16">
        <f>S12/E12</f>
        <v>2.3383333333333334</v>
      </c>
    </row>
    <row r="13" spans="1:22" ht="13.5" thickTop="1" x14ac:dyDescent="0.2">
      <c r="T13" s="12"/>
    </row>
    <row r="14" spans="1:22" x14ac:dyDescent="0.2">
      <c r="A14" s="5" t="s">
        <v>19</v>
      </c>
      <c r="B14" s="5" t="s">
        <v>75</v>
      </c>
      <c r="C14" s="8">
        <v>-22800000</v>
      </c>
      <c r="D14" s="8">
        <f t="shared" ref="D14:D43" si="0">C14*0</f>
        <v>0</v>
      </c>
      <c r="E14" s="8">
        <f t="shared" ref="E14:E21" si="1">SUM(C14:D14)</f>
        <v>-22800000</v>
      </c>
      <c r="F14" s="15">
        <v>2.34</v>
      </c>
      <c r="G14" s="15">
        <v>-1.4999999999999999E-2</v>
      </c>
      <c r="H14" s="15">
        <f t="shared" ref="H14:H21" si="2">G14+F14</f>
        <v>2.3249999999999997</v>
      </c>
      <c r="I14" s="12">
        <f t="shared" ref="I14:I21" si="3">H14*C14</f>
        <v>-53009999.999999993</v>
      </c>
      <c r="J14" s="12" t="s">
        <v>23</v>
      </c>
      <c r="Q14" s="39" t="s">
        <v>84</v>
      </c>
      <c r="R14" s="12">
        <v>-610000</v>
      </c>
      <c r="S14" s="12">
        <f t="shared" ref="S14:S21" si="4">(SUM(M14:Q14)*E14)+I14+R14</f>
        <v>-53619999.999999993</v>
      </c>
      <c r="T14" s="15">
        <f t="shared" ref="T14:T21" si="5">S14/E14</f>
        <v>2.3517543859649122</v>
      </c>
    </row>
    <row r="15" spans="1:22" x14ac:dyDescent="0.2">
      <c r="A15" s="5" t="s">
        <v>19</v>
      </c>
      <c r="B15" s="5" t="s">
        <v>75</v>
      </c>
      <c r="C15" s="8">
        <v>1643000</v>
      </c>
      <c r="D15" s="8">
        <f t="shared" si="0"/>
        <v>0</v>
      </c>
      <c r="E15" s="8">
        <f t="shared" si="1"/>
        <v>1643000</v>
      </c>
      <c r="F15" s="15">
        <v>2.34</v>
      </c>
      <c r="G15" s="15">
        <v>-7.4999999999999997E-3</v>
      </c>
      <c r="H15" s="15">
        <f t="shared" si="2"/>
        <v>2.3325</v>
      </c>
      <c r="I15" s="12">
        <f t="shared" si="3"/>
        <v>3832297.5</v>
      </c>
      <c r="J15" s="12" t="s">
        <v>57</v>
      </c>
      <c r="K15" s="12" t="s">
        <v>59</v>
      </c>
      <c r="L15" s="34">
        <v>36368</v>
      </c>
      <c r="M15" s="15">
        <v>-7.4999999999999997E-3</v>
      </c>
      <c r="Q15" s="39" t="s">
        <v>83</v>
      </c>
      <c r="R15" s="12">
        <v>53033.26</v>
      </c>
      <c r="S15" s="12">
        <f t="shared" si="4"/>
        <v>3873008.26</v>
      </c>
      <c r="T15" s="15">
        <f t="shared" si="5"/>
        <v>2.3572783079732198</v>
      </c>
      <c r="U15" t="s">
        <v>24</v>
      </c>
    </row>
    <row r="16" spans="1:22" x14ac:dyDescent="0.2">
      <c r="A16" s="5" t="s">
        <v>19</v>
      </c>
      <c r="B16" s="5" t="s">
        <v>75</v>
      </c>
      <c r="C16" s="8">
        <v>-1875000</v>
      </c>
      <c r="D16" s="8">
        <f t="shared" si="0"/>
        <v>0</v>
      </c>
      <c r="E16" s="8">
        <f t="shared" si="1"/>
        <v>-1875000</v>
      </c>
      <c r="F16" s="15">
        <v>2.34</v>
      </c>
      <c r="G16" s="15">
        <v>-5.0000000000000001E-3</v>
      </c>
      <c r="H16" s="15">
        <f t="shared" si="2"/>
        <v>2.335</v>
      </c>
      <c r="I16" s="12">
        <f t="shared" si="3"/>
        <v>-4378125</v>
      </c>
      <c r="J16" s="12" t="s">
        <v>58</v>
      </c>
      <c r="L16" s="34">
        <v>36290</v>
      </c>
      <c r="M16" s="15">
        <v>-5.0000000000000001E-3</v>
      </c>
      <c r="S16" s="12">
        <f t="shared" si="4"/>
        <v>-4368750</v>
      </c>
      <c r="T16" s="15">
        <f t="shared" si="5"/>
        <v>2.33</v>
      </c>
      <c r="U16" t="s">
        <v>24</v>
      </c>
    </row>
    <row r="17" spans="1:22" ht="12.75" customHeight="1" x14ac:dyDescent="0.2">
      <c r="A17" s="5" t="s">
        <v>19</v>
      </c>
      <c r="B17" s="5" t="s">
        <v>75</v>
      </c>
      <c r="C17" s="8">
        <v>1000000</v>
      </c>
      <c r="D17" s="8">
        <f t="shared" si="0"/>
        <v>0</v>
      </c>
      <c r="E17" s="8">
        <f t="shared" si="1"/>
        <v>1000000</v>
      </c>
      <c r="F17" s="15">
        <v>2.34</v>
      </c>
      <c r="G17" s="15">
        <v>-5.0000000000000001E-3</v>
      </c>
      <c r="H17" s="15">
        <f t="shared" si="2"/>
        <v>2.335</v>
      </c>
      <c r="I17" s="12">
        <f t="shared" si="3"/>
        <v>2335000</v>
      </c>
      <c r="J17" s="12" t="s">
        <v>60</v>
      </c>
      <c r="L17" s="34">
        <v>36412</v>
      </c>
      <c r="M17" s="15">
        <v>-5.0000000000000001E-3</v>
      </c>
      <c r="S17" s="12">
        <f t="shared" si="4"/>
        <v>2330000</v>
      </c>
      <c r="T17" s="15">
        <f t="shared" si="5"/>
        <v>2.33</v>
      </c>
      <c r="U17" t="s">
        <v>24</v>
      </c>
    </row>
    <row r="18" spans="1:22" ht="12.75" customHeight="1" x14ac:dyDescent="0.2">
      <c r="A18" s="5" t="s">
        <v>19</v>
      </c>
      <c r="B18" s="5" t="s">
        <v>75</v>
      </c>
      <c r="C18" s="8">
        <v>-23000</v>
      </c>
      <c r="D18" s="8">
        <f t="shared" si="0"/>
        <v>0</v>
      </c>
      <c r="E18" s="8">
        <f t="shared" si="1"/>
        <v>-23000</v>
      </c>
      <c r="F18" s="15">
        <v>2.34</v>
      </c>
      <c r="G18" s="15">
        <v>-5.0000000000000001E-3</v>
      </c>
      <c r="H18" s="15">
        <f t="shared" si="2"/>
        <v>2.335</v>
      </c>
      <c r="I18" s="12">
        <f t="shared" si="3"/>
        <v>-53705</v>
      </c>
      <c r="J18" s="12" t="s">
        <v>61</v>
      </c>
      <c r="L18" s="34">
        <v>36431</v>
      </c>
      <c r="M18" s="15">
        <v>-5.0000000000000001E-3</v>
      </c>
      <c r="S18" s="12">
        <f t="shared" si="4"/>
        <v>-53590</v>
      </c>
      <c r="T18" s="15">
        <f t="shared" si="5"/>
        <v>2.33</v>
      </c>
      <c r="U18" t="s">
        <v>24</v>
      </c>
    </row>
    <row r="19" spans="1:22" ht="12.75" customHeight="1" x14ac:dyDescent="0.2">
      <c r="A19" s="5" t="s">
        <v>19</v>
      </c>
      <c r="B19" s="5" t="s">
        <v>75</v>
      </c>
      <c r="C19" s="8">
        <v>-190037</v>
      </c>
      <c r="D19" s="8">
        <f t="shared" si="0"/>
        <v>0</v>
      </c>
      <c r="E19" s="8">
        <f t="shared" si="1"/>
        <v>-190037</v>
      </c>
      <c r="F19" s="15">
        <v>2.34</v>
      </c>
      <c r="G19" s="15">
        <v>-0.01</v>
      </c>
      <c r="H19" s="15">
        <f t="shared" si="2"/>
        <v>2.33</v>
      </c>
      <c r="I19" s="12">
        <f t="shared" si="3"/>
        <v>-442786.21</v>
      </c>
      <c r="J19" s="12" t="s">
        <v>62</v>
      </c>
      <c r="L19" s="34">
        <v>36447</v>
      </c>
      <c r="M19" s="15">
        <v>-0.01</v>
      </c>
      <c r="S19" s="12">
        <f t="shared" si="4"/>
        <v>-440885.84</v>
      </c>
      <c r="T19" s="15">
        <f t="shared" si="5"/>
        <v>2.3200000000000003</v>
      </c>
      <c r="U19" t="s">
        <v>24</v>
      </c>
    </row>
    <row r="20" spans="1:22" ht="12.75" customHeight="1" x14ac:dyDescent="0.2">
      <c r="A20" s="5" t="s">
        <v>19</v>
      </c>
      <c r="B20" s="5" t="s">
        <v>75</v>
      </c>
      <c r="C20" s="8">
        <v>2958177</v>
      </c>
      <c r="D20" s="8">
        <f t="shared" si="0"/>
        <v>0</v>
      </c>
      <c r="E20" s="8">
        <f t="shared" si="1"/>
        <v>2958177</v>
      </c>
      <c r="F20" s="15">
        <v>2.34</v>
      </c>
      <c r="G20" s="15">
        <v>-0.01</v>
      </c>
      <c r="H20" s="15">
        <f t="shared" si="2"/>
        <v>2.33</v>
      </c>
      <c r="I20" s="12">
        <f t="shared" si="3"/>
        <v>6892552.4100000001</v>
      </c>
      <c r="J20" s="12" t="s">
        <v>62</v>
      </c>
      <c r="L20" s="34">
        <v>36447</v>
      </c>
      <c r="M20" s="15">
        <v>-0.01</v>
      </c>
      <c r="S20" s="12">
        <f t="shared" si="4"/>
        <v>6862970.6400000006</v>
      </c>
      <c r="T20" s="15">
        <f t="shared" si="5"/>
        <v>2.3200000000000003</v>
      </c>
      <c r="U20" t="s">
        <v>24</v>
      </c>
    </row>
    <row r="21" spans="1:22" ht="12.75" customHeight="1" x14ac:dyDescent="0.2">
      <c r="A21" s="5" t="s">
        <v>19</v>
      </c>
      <c r="B21" s="5" t="s">
        <v>75</v>
      </c>
      <c r="C21" s="8">
        <v>-75537</v>
      </c>
      <c r="D21" s="8">
        <f t="shared" si="0"/>
        <v>0</v>
      </c>
      <c r="E21" s="8">
        <f t="shared" si="1"/>
        <v>-75537</v>
      </c>
      <c r="F21" s="15">
        <v>2.34</v>
      </c>
      <c r="G21" s="15">
        <v>-0.01</v>
      </c>
      <c r="H21" s="15">
        <f t="shared" si="2"/>
        <v>2.33</v>
      </c>
      <c r="I21" s="12">
        <f t="shared" si="3"/>
        <v>-176001.21</v>
      </c>
      <c r="J21" s="12" t="s">
        <v>64</v>
      </c>
      <c r="L21" s="34">
        <v>36459</v>
      </c>
      <c r="M21" s="15">
        <v>-0.01</v>
      </c>
      <c r="S21" s="12">
        <f t="shared" si="4"/>
        <v>-175245.84</v>
      </c>
      <c r="T21" s="15">
        <f t="shared" si="5"/>
        <v>2.3199999999999998</v>
      </c>
      <c r="U21" t="s">
        <v>24</v>
      </c>
    </row>
    <row r="22" spans="1:22" ht="12.75" customHeight="1" x14ac:dyDescent="0.2">
      <c r="A22" s="5" t="s">
        <v>19</v>
      </c>
      <c r="B22" s="5" t="s">
        <v>75</v>
      </c>
      <c r="C22" s="8">
        <v>-2220</v>
      </c>
      <c r="D22" s="8">
        <f t="shared" si="0"/>
        <v>0</v>
      </c>
      <c r="E22" s="8">
        <f t="shared" ref="E22:E30" si="6">SUM(C22:D22)</f>
        <v>-2220</v>
      </c>
      <c r="F22" s="15">
        <v>2.34</v>
      </c>
      <c r="G22" s="15">
        <v>-0.01</v>
      </c>
      <c r="H22" s="15">
        <f t="shared" ref="H22:H31" si="7">G22+F22</f>
        <v>2.33</v>
      </c>
      <c r="I22" s="12">
        <f t="shared" ref="I22:I30" si="8">H22*C22</f>
        <v>-5172.6000000000004</v>
      </c>
      <c r="J22" s="12" t="s">
        <v>63</v>
      </c>
      <c r="L22" s="34">
        <v>36461</v>
      </c>
      <c r="M22" s="15">
        <v>-0.01</v>
      </c>
      <c r="S22" s="12">
        <f t="shared" ref="S22:S30" si="9">(SUM(M22:Q22)*E22)+I22+R22</f>
        <v>-5150.4000000000005</v>
      </c>
      <c r="T22" s="15">
        <f t="shared" ref="T22:T30" si="10">S22/E22</f>
        <v>2.3200000000000003</v>
      </c>
      <c r="U22" t="s">
        <v>24</v>
      </c>
    </row>
    <row r="23" spans="1:22" ht="12.75" customHeight="1" x14ac:dyDescent="0.2">
      <c r="A23" s="5" t="s">
        <v>19</v>
      </c>
      <c r="B23" s="5" t="s">
        <v>75</v>
      </c>
      <c r="C23" s="8">
        <v>1000000</v>
      </c>
      <c r="D23" s="8">
        <f t="shared" si="0"/>
        <v>0</v>
      </c>
      <c r="E23" s="8">
        <f t="shared" si="6"/>
        <v>1000000</v>
      </c>
      <c r="F23" s="15">
        <v>2.34</v>
      </c>
      <c r="G23" s="15">
        <v>-1.7500000000000002E-2</v>
      </c>
      <c r="H23" s="15">
        <f t="shared" si="7"/>
        <v>2.3224999999999998</v>
      </c>
      <c r="I23" s="12">
        <f t="shared" si="8"/>
        <v>2322500</v>
      </c>
      <c r="J23" s="12" t="s">
        <v>65</v>
      </c>
      <c r="L23" s="34">
        <v>36486</v>
      </c>
      <c r="M23" s="15">
        <v>-1.7500000000000002E-2</v>
      </c>
      <c r="S23" s="12">
        <f t="shared" si="9"/>
        <v>2305000</v>
      </c>
      <c r="T23" s="15">
        <f t="shared" si="10"/>
        <v>2.3050000000000002</v>
      </c>
      <c r="U23" t="s">
        <v>24</v>
      </c>
    </row>
    <row r="24" spans="1:22" ht="12.75" customHeight="1" x14ac:dyDescent="0.2">
      <c r="A24" s="5" t="s">
        <v>19</v>
      </c>
      <c r="B24" s="5" t="s">
        <v>75</v>
      </c>
      <c r="C24" s="8">
        <v>5500000</v>
      </c>
      <c r="D24" s="8">
        <f t="shared" si="0"/>
        <v>0</v>
      </c>
      <c r="E24" s="8">
        <f t="shared" si="6"/>
        <v>5500000</v>
      </c>
      <c r="F24" s="15">
        <v>2.34</v>
      </c>
      <c r="G24" s="15">
        <v>-1.7500000000000002E-2</v>
      </c>
      <c r="H24" s="15">
        <f t="shared" si="7"/>
        <v>2.3224999999999998</v>
      </c>
      <c r="I24" s="12">
        <f t="shared" si="8"/>
        <v>12773749.999999998</v>
      </c>
      <c r="J24" s="12" t="s">
        <v>66</v>
      </c>
      <c r="L24" s="34">
        <v>36501</v>
      </c>
      <c r="M24" s="15">
        <v>-1.7500000000000002E-2</v>
      </c>
      <c r="S24" s="12">
        <f t="shared" si="9"/>
        <v>12677499.999999998</v>
      </c>
      <c r="T24" s="15">
        <f t="shared" si="10"/>
        <v>2.3049999999999997</v>
      </c>
      <c r="U24" t="s">
        <v>24</v>
      </c>
    </row>
    <row r="25" spans="1:22" ht="12.75" customHeight="1" x14ac:dyDescent="0.2">
      <c r="A25" s="5" t="s">
        <v>19</v>
      </c>
      <c r="B25" s="5" t="s">
        <v>75</v>
      </c>
      <c r="C25" s="8">
        <v>6000000</v>
      </c>
      <c r="D25" s="8">
        <f t="shared" si="0"/>
        <v>0</v>
      </c>
      <c r="E25" s="8">
        <f t="shared" si="6"/>
        <v>6000000</v>
      </c>
      <c r="F25" s="15">
        <v>2.34</v>
      </c>
      <c r="G25" s="15">
        <v>-1.7500000000000002E-2</v>
      </c>
      <c r="H25" s="15">
        <f t="shared" si="7"/>
        <v>2.3224999999999998</v>
      </c>
      <c r="I25" s="12">
        <f t="shared" si="8"/>
        <v>13934999.999999998</v>
      </c>
      <c r="J25" s="12" t="s">
        <v>67</v>
      </c>
      <c r="L25" s="34">
        <v>36503</v>
      </c>
      <c r="M25" s="15">
        <v>-1.7500000000000002E-2</v>
      </c>
      <c r="S25" s="12">
        <f t="shared" si="9"/>
        <v>13829999.999999998</v>
      </c>
      <c r="T25" s="15">
        <f t="shared" si="10"/>
        <v>2.3049999999999997</v>
      </c>
      <c r="U25" t="s">
        <v>24</v>
      </c>
    </row>
    <row r="26" spans="1:22" ht="12.75" customHeight="1" x14ac:dyDescent="0.2">
      <c r="A26" s="5" t="s">
        <v>19</v>
      </c>
      <c r="B26" s="5" t="s">
        <v>75</v>
      </c>
      <c r="C26" s="8">
        <v>-11000000</v>
      </c>
      <c r="D26" s="8">
        <f t="shared" si="0"/>
        <v>0</v>
      </c>
      <c r="E26" s="8">
        <f t="shared" si="6"/>
        <v>-11000000</v>
      </c>
      <c r="F26" s="15">
        <v>2.34</v>
      </c>
      <c r="G26" s="15">
        <v>-1.7500000000000002E-2</v>
      </c>
      <c r="H26" s="15">
        <f t="shared" si="7"/>
        <v>2.3224999999999998</v>
      </c>
      <c r="I26" s="12">
        <f t="shared" si="8"/>
        <v>-25547499.999999996</v>
      </c>
      <c r="J26" s="12" t="s">
        <v>68</v>
      </c>
      <c r="L26" s="34">
        <v>36504</v>
      </c>
      <c r="M26" s="15">
        <v>-1.7500000000000002E-2</v>
      </c>
      <c r="S26" s="12">
        <f t="shared" si="9"/>
        <v>-25354999.999999996</v>
      </c>
      <c r="T26" s="15">
        <f t="shared" si="10"/>
        <v>2.3049999999999997</v>
      </c>
      <c r="U26" t="s">
        <v>24</v>
      </c>
    </row>
    <row r="27" spans="1:22" ht="12.75" customHeight="1" x14ac:dyDescent="0.2">
      <c r="A27" s="5" t="s">
        <v>19</v>
      </c>
      <c r="B27" s="5" t="s">
        <v>75</v>
      </c>
      <c r="C27" s="8">
        <v>500000</v>
      </c>
      <c r="D27" s="8">
        <f t="shared" si="0"/>
        <v>0</v>
      </c>
      <c r="E27" s="8">
        <f t="shared" si="6"/>
        <v>500000</v>
      </c>
      <c r="F27" s="15">
        <v>2.34</v>
      </c>
      <c r="G27" s="15">
        <v>-1.7500000000000002E-2</v>
      </c>
      <c r="H27" s="15">
        <f t="shared" si="7"/>
        <v>2.3224999999999998</v>
      </c>
      <c r="I27" s="12">
        <f t="shared" si="8"/>
        <v>1161250</v>
      </c>
      <c r="J27" s="12" t="s">
        <v>69</v>
      </c>
      <c r="L27" s="34">
        <v>36509</v>
      </c>
      <c r="M27" s="15">
        <v>-1.7500000000000002E-2</v>
      </c>
      <c r="S27" s="12">
        <f t="shared" si="9"/>
        <v>1152500</v>
      </c>
      <c r="T27" s="15">
        <f t="shared" si="10"/>
        <v>2.3050000000000002</v>
      </c>
      <c r="U27" t="s">
        <v>24</v>
      </c>
    </row>
    <row r="28" spans="1:22" ht="12.75" customHeight="1" x14ac:dyDescent="0.2">
      <c r="A28" s="5" t="s">
        <v>19</v>
      </c>
      <c r="B28" s="5" t="s">
        <v>75</v>
      </c>
      <c r="C28" s="8">
        <v>4000000</v>
      </c>
      <c r="D28" s="8">
        <f t="shared" si="0"/>
        <v>0</v>
      </c>
      <c r="E28" s="8">
        <f t="shared" si="6"/>
        <v>4000000</v>
      </c>
      <c r="F28" s="15">
        <v>2.34</v>
      </c>
      <c r="G28" s="15">
        <v>-1.4999999999999999E-2</v>
      </c>
      <c r="H28" s="15">
        <f t="shared" si="7"/>
        <v>2.3249999999999997</v>
      </c>
      <c r="I28" s="12">
        <f t="shared" si="8"/>
        <v>9299999.9999999981</v>
      </c>
      <c r="J28" s="12" t="s">
        <v>70</v>
      </c>
      <c r="L28" s="34">
        <v>36514</v>
      </c>
      <c r="M28" s="15">
        <v>-1.4999999999999999E-2</v>
      </c>
      <c r="S28" s="12">
        <f t="shared" si="9"/>
        <v>9239999.9999999981</v>
      </c>
      <c r="T28" s="15">
        <f t="shared" si="10"/>
        <v>2.3099999999999996</v>
      </c>
      <c r="U28" t="s">
        <v>24</v>
      </c>
    </row>
    <row r="29" spans="1:22" ht="12.75" customHeight="1" x14ac:dyDescent="0.2">
      <c r="A29" s="5" t="s">
        <v>19</v>
      </c>
      <c r="B29" s="5" t="s">
        <v>75</v>
      </c>
      <c r="C29" s="8">
        <v>14000000</v>
      </c>
      <c r="D29" s="8">
        <f t="shared" si="0"/>
        <v>0</v>
      </c>
      <c r="E29" s="8">
        <f t="shared" si="6"/>
        <v>14000000</v>
      </c>
      <c r="F29" s="15">
        <v>2.34</v>
      </c>
      <c r="G29" s="15">
        <v>-1.4999999999999999E-2</v>
      </c>
      <c r="H29" s="15">
        <f t="shared" si="7"/>
        <v>2.3249999999999997</v>
      </c>
      <c r="I29" s="12">
        <f t="shared" si="8"/>
        <v>32549999.999999996</v>
      </c>
      <c r="J29" s="12" t="s">
        <v>71</v>
      </c>
      <c r="L29" s="34">
        <v>36521</v>
      </c>
      <c r="M29" s="15">
        <v>-1.4999999999999999E-2</v>
      </c>
      <c r="S29" s="12">
        <f t="shared" si="9"/>
        <v>32339999.999999996</v>
      </c>
      <c r="T29" s="15">
        <f t="shared" si="10"/>
        <v>2.3099999999999996</v>
      </c>
      <c r="U29" t="s">
        <v>24</v>
      </c>
      <c r="V29" t="s">
        <v>72</v>
      </c>
    </row>
    <row r="30" spans="1:22" ht="12.75" customHeight="1" x14ac:dyDescent="0.2">
      <c r="A30" s="5" t="s">
        <v>19</v>
      </c>
      <c r="B30" s="5" t="s">
        <v>75</v>
      </c>
      <c r="C30" s="8">
        <v>3100000</v>
      </c>
      <c r="D30" s="8">
        <f t="shared" si="0"/>
        <v>0</v>
      </c>
      <c r="E30" s="8">
        <f t="shared" si="6"/>
        <v>3100000</v>
      </c>
      <c r="F30" s="15">
        <v>2.34</v>
      </c>
      <c r="G30" s="15">
        <v>-1.4999999999999999E-2</v>
      </c>
      <c r="H30" s="15">
        <f t="shared" si="7"/>
        <v>2.3249999999999997</v>
      </c>
      <c r="I30" s="12">
        <f t="shared" si="8"/>
        <v>7207499.9999999991</v>
      </c>
      <c r="J30" s="12" t="s">
        <v>73</v>
      </c>
      <c r="L30" s="34">
        <v>36522</v>
      </c>
      <c r="M30" s="15">
        <v>-1.4999999999999999E-2</v>
      </c>
      <c r="S30" s="12">
        <f t="shared" si="9"/>
        <v>7160999.9999999991</v>
      </c>
      <c r="T30" s="15">
        <f t="shared" si="10"/>
        <v>2.3099999999999996</v>
      </c>
      <c r="U30" t="s">
        <v>24</v>
      </c>
      <c r="V30" t="s">
        <v>72</v>
      </c>
    </row>
    <row r="31" spans="1:22" ht="12.75" customHeight="1" x14ac:dyDescent="0.2">
      <c r="A31" s="5" t="s">
        <v>19</v>
      </c>
      <c r="B31" s="5" t="s">
        <v>75</v>
      </c>
      <c r="C31" s="8">
        <v>-2768140</v>
      </c>
      <c r="D31" s="8">
        <f t="shared" si="0"/>
        <v>0</v>
      </c>
      <c r="E31" s="8">
        <f t="shared" ref="E31:E42" si="11">SUM(C31:D31)</f>
        <v>-2768140</v>
      </c>
      <c r="F31" s="15">
        <v>2.34</v>
      </c>
      <c r="G31" s="15">
        <v>-1.4999999999999999E-2</v>
      </c>
      <c r="H31" s="15">
        <f t="shared" si="7"/>
        <v>2.3249999999999997</v>
      </c>
      <c r="I31" s="12">
        <f t="shared" ref="I31:I42" si="12">H31*C31</f>
        <v>-6435925.4999999991</v>
      </c>
      <c r="L31" s="34" t="s">
        <v>79</v>
      </c>
      <c r="S31" s="12">
        <f t="shared" ref="S31:S42" si="13">(SUM(M31:Q31)*E31)+I31+R31</f>
        <v>-6435925.4999999991</v>
      </c>
      <c r="T31" s="15">
        <f t="shared" ref="T31:T42" si="14">S31/E31</f>
        <v>2.3249999999999997</v>
      </c>
    </row>
    <row r="32" spans="1:22" ht="12.75" customHeight="1" x14ac:dyDescent="0.2">
      <c r="A32" s="5" t="s">
        <v>19</v>
      </c>
      <c r="B32" s="5" t="s">
        <v>75</v>
      </c>
      <c r="C32" s="8">
        <v>-678226</v>
      </c>
      <c r="D32" s="8">
        <f t="shared" si="0"/>
        <v>0</v>
      </c>
      <c r="E32" s="8">
        <f t="shared" si="11"/>
        <v>-678226</v>
      </c>
      <c r="F32" s="15">
        <v>2.34</v>
      </c>
      <c r="G32" s="15">
        <v>0</v>
      </c>
      <c r="H32" s="15">
        <f t="shared" ref="H32:H43" si="15">G32+F32</f>
        <v>2.34</v>
      </c>
      <c r="I32" s="12">
        <f t="shared" si="12"/>
        <v>-1587048.8399999999</v>
      </c>
      <c r="J32" s="12" t="s">
        <v>76</v>
      </c>
      <c r="L32" s="34">
        <v>36524</v>
      </c>
      <c r="S32" s="12">
        <f t="shared" si="13"/>
        <v>-1587048.8399999999</v>
      </c>
      <c r="T32" s="15">
        <f t="shared" si="14"/>
        <v>2.34</v>
      </c>
    </row>
    <row r="33" spans="1:21" ht="12.75" customHeight="1" x14ac:dyDescent="0.2">
      <c r="A33" s="5" t="s">
        <v>19</v>
      </c>
      <c r="B33" s="5" t="s">
        <v>75</v>
      </c>
      <c r="C33" s="8">
        <v>-179522</v>
      </c>
      <c r="D33" s="8">
        <f t="shared" si="0"/>
        <v>0</v>
      </c>
      <c r="E33" s="8">
        <f t="shared" si="11"/>
        <v>-179522</v>
      </c>
      <c r="F33" s="15">
        <v>2.34</v>
      </c>
      <c r="G33" s="15">
        <v>0</v>
      </c>
      <c r="H33" s="15">
        <f t="shared" si="15"/>
        <v>2.34</v>
      </c>
      <c r="I33" s="12">
        <f t="shared" si="12"/>
        <v>-420081.48</v>
      </c>
      <c r="J33" s="12" t="s">
        <v>77</v>
      </c>
      <c r="L33" s="34">
        <v>36529</v>
      </c>
      <c r="S33" s="12">
        <f t="shared" si="13"/>
        <v>-420081.48</v>
      </c>
      <c r="T33" s="15">
        <f t="shared" si="14"/>
        <v>2.34</v>
      </c>
    </row>
    <row r="34" spans="1:21" ht="12.75" customHeight="1" x14ac:dyDescent="0.2">
      <c r="A34" s="5" t="s">
        <v>19</v>
      </c>
      <c r="B34" s="5" t="s">
        <v>75</v>
      </c>
      <c r="C34" s="8">
        <v>100000</v>
      </c>
      <c r="D34" s="8">
        <f t="shared" si="0"/>
        <v>0</v>
      </c>
      <c r="E34" s="8">
        <f t="shared" si="11"/>
        <v>100000</v>
      </c>
      <c r="F34" s="15">
        <v>2.19</v>
      </c>
      <c r="G34" s="15">
        <v>0</v>
      </c>
      <c r="H34" s="15">
        <f t="shared" si="15"/>
        <v>2.19</v>
      </c>
      <c r="I34" s="12">
        <f t="shared" si="12"/>
        <v>219000</v>
      </c>
      <c r="J34" s="12" t="s">
        <v>77</v>
      </c>
      <c r="L34" s="34">
        <v>36529</v>
      </c>
      <c r="S34" s="12">
        <f t="shared" si="13"/>
        <v>219000</v>
      </c>
      <c r="T34" s="15">
        <f t="shared" si="14"/>
        <v>2.19</v>
      </c>
    </row>
    <row r="35" spans="1:21" ht="12.75" customHeight="1" x14ac:dyDescent="0.2">
      <c r="A35" s="5" t="s">
        <v>19</v>
      </c>
      <c r="B35" s="5" t="s">
        <v>75</v>
      </c>
      <c r="C35" s="8">
        <v>-10476</v>
      </c>
      <c r="D35" s="8">
        <f t="shared" si="0"/>
        <v>0</v>
      </c>
      <c r="E35" s="8">
        <f t="shared" si="11"/>
        <v>-10476</v>
      </c>
      <c r="F35" s="15">
        <v>2.19</v>
      </c>
      <c r="G35" s="15">
        <v>0</v>
      </c>
      <c r="H35" s="15">
        <f t="shared" si="15"/>
        <v>2.19</v>
      </c>
      <c r="I35" s="12">
        <f t="shared" si="12"/>
        <v>-22942.44</v>
      </c>
      <c r="J35" s="12" t="s">
        <v>80</v>
      </c>
      <c r="L35" s="34">
        <v>36535</v>
      </c>
      <c r="S35" s="12">
        <f t="shared" si="13"/>
        <v>-22942.44</v>
      </c>
      <c r="T35" s="15">
        <f t="shared" si="14"/>
        <v>2.19</v>
      </c>
    </row>
    <row r="36" spans="1:21" ht="12.75" customHeight="1" x14ac:dyDescent="0.2">
      <c r="A36" s="5" t="s">
        <v>19</v>
      </c>
      <c r="B36" s="5" t="s">
        <v>75</v>
      </c>
      <c r="C36" s="8">
        <v>3500000</v>
      </c>
      <c r="D36" s="8">
        <f t="shared" si="0"/>
        <v>0</v>
      </c>
      <c r="E36" s="8">
        <f t="shared" si="11"/>
        <v>3500000</v>
      </c>
      <c r="F36" s="15">
        <v>2.5674999999999999</v>
      </c>
      <c r="G36" s="15">
        <v>0</v>
      </c>
      <c r="H36" s="15">
        <f t="shared" si="15"/>
        <v>2.5674999999999999</v>
      </c>
      <c r="I36" s="12">
        <f t="shared" si="12"/>
        <v>8986250</v>
      </c>
      <c r="J36" s="12" t="s">
        <v>80</v>
      </c>
      <c r="L36" s="34">
        <v>36535</v>
      </c>
      <c r="S36" s="12">
        <f t="shared" si="13"/>
        <v>8986250</v>
      </c>
      <c r="T36" s="15">
        <f t="shared" si="14"/>
        <v>2.5674999999999999</v>
      </c>
    </row>
    <row r="37" spans="1:21" ht="12.75" customHeight="1" x14ac:dyDescent="0.2">
      <c r="A37" s="5" t="s">
        <v>19</v>
      </c>
      <c r="B37" s="5" t="s">
        <v>75</v>
      </c>
      <c r="C37" s="8">
        <v>-2300000</v>
      </c>
      <c r="D37" s="8">
        <f t="shared" si="0"/>
        <v>0</v>
      </c>
      <c r="E37" s="8">
        <f t="shared" si="11"/>
        <v>-2300000</v>
      </c>
      <c r="F37" s="15">
        <v>2.59</v>
      </c>
      <c r="G37" s="15">
        <v>0</v>
      </c>
      <c r="H37" s="15">
        <f t="shared" si="15"/>
        <v>2.59</v>
      </c>
      <c r="I37" s="12">
        <f t="shared" si="12"/>
        <v>-5957000</v>
      </c>
      <c r="J37" s="12" t="s">
        <v>82</v>
      </c>
      <c r="L37" s="34">
        <v>36553</v>
      </c>
      <c r="S37" s="12">
        <f t="shared" si="13"/>
        <v>-5957000</v>
      </c>
      <c r="T37" s="15">
        <f t="shared" si="14"/>
        <v>2.59</v>
      </c>
    </row>
    <row r="38" spans="1:21" ht="12.75" customHeight="1" x14ac:dyDescent="0.2">
      <c r="A38" s="5" t="s">
        <v>19</v>
      </c>
      <c r="B38" s="5" t="s">
        <v>75</v>
      </c>
      <c r="C38" s="8">
        <v>-485034</v>
      </c>
      <c r="D38" s="8">
        <f t="shared" si="0"/>
        <v>0</v>
      </c>
      <c r="E38" s="8">
        <f t="shared" si="11"/>
        <v>-485034</v>
      </c>
      <c r="F38" s="15">
        <v>2.59</v>
      </c>
      <c r="G38" s="15">
        <v>0</v>
      </c>
      <c r="H38" s="15">
        <f>G38+F38</f>
        <v>2.59</v>
      </c>
      <c r="I38" s="12">
        <f t="shared" si="12"/>
        <v>-1256238.0599999998</v>
      </c>
      <c r="J38" s="12" t="s">
        <v>82</v>
      </c>
      <c r="L38" s="34">
        <v>36553</v>
      </c>
      <c r="S38" s="12">
        <f t="shared" si="13"/>
        <v>-1256238.0599999998</v>
      </c>
      <c r="T38" s="15">
        <f t="shared" si="14"/>
        <v>2.5899999999999994</v>
      </c>
    </row>
    <row r="39" spans="1:21" ht="12.75" customHeight="1" x14ac:dyDescent="0.2">
      <c r="A39" s="5" t="s">
        <v>19</v>
      </c>
      <c r="B39" s="5" t="s">
        <v>75</v>
      </c>
      <c r="C39" s="8">
        <v>-458031</v>
      </c>
      <c r="D39" s="8">
        <f t="shared" si="0"/>
        <v>0</v>
      </c>
      <c r="E39" s="8">
        <f t="shared" si="11"/>
        <v>-458031</v>
      </c>
      <c r="F39" s="15">
        <v>2.59</v>
      </c>
      <c r="G39" s="15">
        <v>0</v>
      </c>
      <c r="H39" s="15">
        <f>G39+F39</f>
        <v>2.59</v>
      </c>
      <c r="I39" s="12">
        <f t="shared" si="12"/>
        <v>-1186300.29</v>
      </c>
      <c r="J39" s="12" t="s">
        <v>86</v>
      </c>
      <c r="L39" s="34">
        <v>36556</v>
      </c>
      <c r="S39" s="12">
        <f t="shared" si="13"/>
        <v>-1186300.29</v>
      </c>
      <c r="T39" s="15">
        <f t="shared" si="14"/>
        <v>2.5900000000000003</v>
      </c>
    </row>
    <row r="40" spans="1:21" ht="12.75" customHeight="1" x14ac:dyDescent="0.2">
      <c r="A40" s="5" t="s">
        <v>19</v>
      </c>
      <c r="B40" s="5" t="s">
        <v>75</v>
      </c>
      <c r="C40" s="8">
        <v>-222872</v>
      </c>
      <c r="D40" s="8">
        <f t="shared" si="0"/>
        <v>0</v>
      </c>
      <c r="E40" s="8">
        <f t="shared" si="11"/>
        <v>-222872</v>
      </c>
      <c r="F40" s="15">
        <v>2.58</v>
      </c>
      <c r="G40" s="15">
        <v>0</v>
      </c>
      <c r="H40" s="15">
        <f>G40+F40</f>
        <v>2.58</v>
      </c>
      <c r="I40" s="12">
        <f t="shared" si="12"/>
        <v>-575009.76</v>
      </c>
      <c r="J40" s="12" t="s">
        <v>90</v>
      </c>
      <c r="L40" s="34">
        <v>36560</v>
      </c>
      <c r="S40" s="12">
        <f t="shared" si="13"/>
        <v>-575009.76</v>
      </c>
      <c r="T40" s="15">
        <f t="shared" si="14"/>
        <v>2.58</v>
      </c>
    </row>
    <row r="41" spans="1:21" ht="12.75" customHeight="1" x14ac:dyDescent="0.2">
      <c r="A41" s="5" t="s">
        <v>19</v>
      </c>
      <c r="B41" s="5" t="s">
        <v>75</v>
      </c>
      <c r="C41" s="8">
        <v>205128</v>
      </c>
      <c r="D41" s="8">
        <f t="shared" si="0"/>
        <v>0</v>
      </c>
      <c r="E41" s="8">
        <f t="shared" si="11"/>
        <v>205128</v>
      </c>
      <c r="F41" s="15">
        <v>2.8370000000000002</v>
      </c>
      <c r="G41" s="15">
        <v>0</v>
      </c>
      <c r="H41" s="15">
        <f>G41+F41</f>
        <v>2.8370000000000002</v>
      </c>
      <c r="I41" s="12">
        <f t="shared" si="12"/>
        <v>581948.13600000006</v>
      </c>
      <c r="J41" s="12" t="s">
        <v>91</v>
      </c>
      <c r="L41" s="34">
        <v>36609</v>
      </c>
      <c r="S41" s="12">
        <f t="shared" si="13"/>
        <v>581948.13600000006</v>
      </c>
      <c r="T41" s="15">
        <f t="shared" si="14"/>
        <v>2.8370000000000002</v>
      </c>
    </row>
    <row r="42" spans="1:21" ht="12.75" customHeight="1" x14ac:dyDescent="0.2">
      <c r="A42" s="5" t="s">
        <v>19</v>
      </c>
      <c r="B42" s="5" t="s">
        <v>75</v>
      </c>
      <c r="C42" s="8">
        <v>-3288</v>
      </c>
      <c r="D42" s="8">
        <f t="shared" si="0"/>
        <v>0</v>
      </c>
      <c r="E42" s="8">
        <f t="shared" si="11"/>
        <v>-3288</v>
      </c>
      <c r="F42" s="15">
        <v>2.34</v>
      </c>
      <c r="G42" s="15">
        <v>0</v>
      </c>
      <c r="H42" s="15">
        <f>G42+F42</f>
        <v>2.34</v>
      </c>
      <c r="I42" s="12">
        <f t="shared" si="12"/>
        <v>-7693.9199999999992</v>
      </c>
      <c r="J42" s="12" t="s">
        <v>92</v>
      </c>
      <c r="L42" s="51">
        <v>36679</v>
      </c>
      <c r="S42" s="12">
        <f t="shared" si="13"/>
        <v>-7693.9199999999992</v>
      </c>
      <c r="T42" s="15">
        <f t="shared" si="14"/>
        <v>2.34</v>
      </c>
    </row>
    <row r="43" spans="1:21" x14ac:dyDescent="0.2">
      <c r="A43" s="5" t="s">
        <v>19</v>
      </c>
      <c r="B43" s="5" t="s">
        <v>75</v>
      </c>
      <c r="C43" s="8">
        <v>3288</v>
      </c>
      <c r="D43" s="8">
        <f t="shared" si="0"/>
        <v>0</v>
      </c>
      <c r="E43" s="8">
        <f>SUM(C43:D43)</f>
        <v>3288</v>
      </c>
      <c r="F43" s="15">
        <v>0</v>
      </c>
      <c r="G43" s="15">
        <v>0</v>
      </c>
      <c r="H43" s="15">
        <f t="shared" si="15"/>
        <v>0</v>
      </c>
      <c r="I43" s="12">
        <f>H43*C43</f>
        <v>0</v>
      </c>
      <c r="J43" s="12" t="s">
        <v>92</v>
      </c>
      <c r="L43" s="51">
        <v>36679</v>
      </c>
      <c r="S43" s="12">
        <f>(SUM(M43:Q43)*E43)+I43+R43</f>
        <v>0</v>
      </c>
      <c r="T43" s="15">
        <f>S43/E43</f>
        <v>0</v>
      </c>
    </row>
    <row r="44" spans="1:21" ht="13.5" thickBot="1" x14ac:dyDescent="0.25">
      <c r="C44" s="9">
        <f>SUM(C14:C43)</f>
        <v>438210</v>
      </c>
      <c r="D44" s="9">
        <f>SUM(D14:D43)</f>
        <v>0</v>
      </c>
      <c r="E44" s="9">
        <f>SUM(E14:E43)</f>
        <v>438210</v>
      </c>
      <c r="F44" s="16"/>
      <c r="G44" s="16"/>
      <c r="H44" s="16"/>
      <c r="I44" s="21">
        <f>SUM(I14:I43)</f>
        <v>1035517.7359999975</v>
      </c>
      <c r="J44" s="21"/>
      <c r="K44" s="21"/>
      <c r="L44" s="35"/>
      <c r="M44" s="16"/>
      <c r="N44" s="16"/>
      <c r="O44" s="16"/>
      <c r="P44" s="16"/>
      <c r="Q44" s="21"/>
      <c r="R44" s="21">
        <f>SUM(R14:R43)</f>
        <v>-556966.74</v>
      </c>
      <c r="S44" s="21">
        <f>SUM(S14:S43)</f>
        <v>92314.666000004436</v>
      </c>
      <c r="T44" s="16">
        <f>S44/E44</f>
        <v>0.21066307478150759</v>
      </c>
    </row>
    <row r="45" spans="1:21" ht="13.5" thickTop="1" x14ac:dyDescent="0.2"/>
    <row r="46" spans="1:21" ht="13.5" thickBot="1" x14ac:dyDescent="0.25">
      <c r="A46" s="27" t="s">
        <v>19</v>
      </c>
      <c r="B46" s="27" t="s">
        <v>25</v>
      </c>
      <c r="C46" s="9">
        <f>SUM(C5,C12,C44)</f>
        <v>-2561790</v>
      </c>
      <c r="D46" s="9">
        <f>SUM(D5,D12,D44)</f>
        <v>0</v>
      </c>
      <c r="E46" s="9">
        <f>SUM(E5,E12,E44)</f>
        <v>-2561790</v>
      </c>
      <c r="F46" s="16"/>
      <c r="G46" s="16"/>
      <c r="H46" s="16">
        <f>I46/E46</f>
        <v>2.334103210645682</v>
      </c>
      <c r="I46" s="21">
        <f>SUM(I5,I12,I44)</f>
        <v>-5979482.2640000023</v>
      </c>
      <c r="J46" s="21"/>
      <c r="K46" s="21"/>
      <c r="L46" s="35"/>
      <c r="M46" s="16"/>
      <c r="N46" s="16"/>
      <c r="O46" s="16"/>
      <c r="P46" s="16"/>
      <c r="Q46" s="21"/>
      <c r="R46" s="21">
        <f>SUM(R5,R12,R44)</f>
        <v>-556966.74</v>
      </c>
      <c r="S46" s="21">
        <f>SUM(S5,S12,S44)</f>
        <v>-6922685.3339999951</v>
      </c>
      <c r="T46" s="16">
        <f>S46/E46</f>
        <v>2.7022844706240541</v>
      </c>
    </row>
    <row r="47" spans="1:21" ht="13.5" thickTop="1" x14ac:dyDescent="0.2">
      <c r="A47" s="30"/>
      <c r="B47" s="30"/>
      <c r="C47" s="11"/>
      <c r="D47" s="11"/>
      <c r="E47" s="11"/>
      <c r="F47" s="18"/>
      <c r="G47" s="18"/>
      <c r="H47" s="18"/>
      <c r="I47" s="23"/>
      <c r="J47" s="23"/>
      <c r="K47" s="23"/>
      <c r="L47" s="36"/>
      <c r="M47" s="18"/>
      <c r="N47" s="18"/>
      <c r="O47" s="18"/>
      <c r="P47" s="18"/>
      <c r="Q47" s="23"/>
      <c r="R47" s="23"/>
      <c r="S47" s="23"/>
      <c r="T47" s="18"/>
    </row>
    <row r="48" spans="1:21" x14ac:dyDescent="0.2">
      <c r="A48" s="40" t="s">
        <v>89</v>
      </c>
      <c r="B48" s="40"/>
      <c r="C48" s="41"/>
      <c r="D48" s="41"/>
      <c r="E48" s="41"/>
      <c r="F48" s="42"/>
      <c r="G48" s="42"/>
      <c r="H48" s="42"/>
      <c r="I48" s="43"/>
      <c r="J48" s="43"/>
      <c r="K48" s="43"/>
      <c r="L48" s="44"/>
      <c r="M48" s="42"/>
      <c r="N48" s="42"/>
      <c r="O48" s="42"/>
      <c r="P48" s="42"/>
      <c r="Q48" s="43"/>
      <c r="R48" s="43"/>
      <c r="S48" s="43"/>
      <c r="T48" s="42"/>
      <c r="U48" s="45"/>
    </row>
    <row r="49" spans="1:21" ht="17.25" customHeight="1" x14ac:dyDescent="0.2">
      <c r="A49" s="46" t="s">
        <v>19</v>
      </c>
      <c r="B49" s="46" t="s">
        <v>22</v>
      </c>
      <c r="C49" s="47">
        <v>10476</v>
      </c>
      <c r="D49" s="47">
        <f t="shared" ref="D49:D54" si="16">C49*0</f>
        <v>0</v>
      </c>
      <c r="E49" s="47">
        <f t="shared" ref="E49:E54" si="17">SUM(C49:D49)</f>
        <v>10476</v>
      </c>
      <c r="F49" s="48">
        <v>2.34</v>
      </c>
      <c r="G49" s="48">
        <v>0</v>
      </c>
      <c r="H49" s="48">
        <f t="shared" ref="H49:H54" si="18">G49+F49</f>
        <v>2.34</v>
      </c>
      <c r="I49" s="49">
        <f t="shared" ref="I49:I54" si="19">H49*C49</f>
        <v>24513.84</v>
      </c>
      <c r="J49" s="49" t="s">
        <v>80</v>
      </c>
      <c r="K49" s="49"/>
      <c r="L49" s="50" t="s">
        <v>81</v>
      </c>
      <c r="M49" s="48"/>
      <c r="N49" s="48"/>
      <c r="O49" s="48"/>
      <c r="P49" s="48"/>
      <c r="Q49" s="49"/>
      <c r="R49" s="49"/>
      <c r="S49" s="49">
        <f t="shared" ref="S49:S54" si="20">(SUM(M49:Q49)*E49)+I49+R49</f>
        <v>24513.84</v>
      </c>
      <c r="T49" s="48">
        <f t="shared" ref="T49:T54" si="21">S49/E49</f>
        <v>2.34</v>
      </c>
      <c r="U49" s="45" t="s">
        <v>24</v>
      </c>
    </row>
    <row r="50" spans="1:21" x14ac:dyDescent="0.2">
      <c r="A50" s="46" t="s">
        <v>19</v>
      </c>
      <c r="B50" s="46" t="s">
        <v>22</v>
      </c>
      <c r="C50" s="47">
        <v>5615</v>
      </c>
      <c r="D50" s="47">
        <f t="shared" si="16"/>
        <v>0</v>
      </c>
      <c r="E50" s="47">
        <f t="shared" si="17"/>
        <v>5615</v>
      </c>
      <c r="F50" s="48">
        <v>0</v>
      </c>
      <c r="G50" s="48">
        <v>0</v>
      </c>
      <c r="H50" s="48">
        <f t="shared" si="18"/>
        <v>0</v>
      </c>
      <c r="I50" s="49">
        <f t="shared" si="19"/>
        <v>0</v>
      </c>
      <c r="J50" s="49" t="s">
        <v>87</v>
      </c>
      <c r="K50" s="49"/>
      <c r="L50" s="50" t="s">
        <v>81</v>
      </c>
      <c r="M50" s="48"/>
      <c r="N50" s="48"/>
      <c r="O50" s="48"/>
      <c r="P50" s="48"/>
      <c r="Q50" s="49"/>
      <c r="R50" s="49"/>
      <c r="S50" s="49">
        <f t="shared" si="20"/>
        <v>0</v>
      </c>
      <c r="T50" s="48">
        <f t="shared" si="21"/>
        <v>0</v>
      </c>
      <c r="U50" s="45" t="s">
        <v>24</v>
      </c>
    </row>
    <row r="51" spans="1:21" x14ac:dyDescent="0.2">
      <c r="A51" s="46" t="s">
        <v>19</v>
      </c>
      <c r="B51" s="46" t="s">
        <v>22</v>
      </c>
      <c r="C51" s="47">
        <v>-5615</v>
      </c>
      <c r="D51" s="47">
        <f t="shared" si="16"/>
        <v>0</v>
      </c>
      <c r="E51" s="47">
        <f t="shared" si="17"/>
        <v>-5615</v>
      </c>
      <c r="F51" s="48">
        <v>2.34</v>
      </c>
      <c r="G51" s="48">
        <v>0</v>
      </c>
      <c r="H51" s="48">
        <f t="shared" si="18"/>
        <v>2.34</v>
      </c>
      <c r="I51" s="49">
        <f t="shared" si="19"/>
        <v>-13139.099999999999</v>
      </c>
      <c r="J51" s="49" t="s">
        <v>87</v>
      </c>
      <c r="K51" s="49"/>
      <c r="L51" s="50" t="s">
        <v>81</v>
      </c>
      <c r="M51" s="48"/>
      <c r="N51" s="48"/>
      <c r="O51" s="48"/>
      <c r="P51" s="48"/>
      <c r="Q51" s="49"/>
      <c r="R51" s="49"/>
      <c r="S51" s="49">
        <f t="shared" si="20"/>
        <v>-13139.099999999999</v>
      </c>
      <c r="T51" s="48">
        <f t="shared" si="21"/>
        <v>2.34</v>
      </c>
      <c r="U51" s="45" t="s">
        <v>24</v>
      </c>
    </row>
    <row r="52" spans="1:21" x14ac:dyDescent="0.2">
      <c r="A52" s="46" t="s">
        <v>19</v>
      </c>
      <c r="B52" s="46" t="s">
        <v>22</v>
      </c>
      <c r="C52" s="47">
        <v>-2188</v>
      </c>
      <c r="D52" s="47">
        <f t="shared" si="16"/>
        <v>0</v>
      </c>
      <c r="E52" s="47">
        <f t="shared" si="17"/>
        <v>-2188</v>
      </c>
      <c r="F52" s="48">
        <v>2.59</v>
      </c>
      <c r="G52" s="48">
        <v>0</v>
      </c>
      <c r="H52" s="48">
        <f t="shared" si="18"/>
        <v>2.59</v>
      </c>
      <c r="I52" s="49">
        <f t="shared" si="19"/>
        <v>-5666.92</v>
      </c>
      <c r="J52" s="49" t="s">
        <v>86</v>
      </c>
      <c r="K52" s="49"/>
      <c r="L52" s="50" t="s">
        <v>81</v>
      </c>
      <c r="M52" s="48"/>
      <c r="N52" s="48"/>
      <c r="O52" s="48"/>
      <c r="P52" s="48"/>
      <c r="Q52" s="49"/>
      <c r="R52" s="49"/>
      <c r="S52" s="49">
        <f t="shared" si="20"/>
        <v>-5666.92</v>
      </c>
      <c r="T52" s="48">
        <f t="shared" si="21"/>
        <v>2.59</v>
      </c>
      <c r="U52" s="45" t="s">
        <v>24</v>
      </c>
    </row>
    <row r="53" spans="1:21" x14ac:dyDescent="0.2">
      <c r="A53" s="46" t="s">
        <v>19</v>
      </c>
      <c r="B53" s="46" t="s">
        <v>22</v>
      </c>
      <c r="C53" s="47">
        <v>25745</v>
      </c>
      <c r="D53" s="47">
        <f t="shared" si="16"/>
        <v>0</v>
      </c>
      <c r="E53" s="47">
        <f t="shared" si="17"/>
        <v>25745</v>
      </c>
      <c r="F53" s="48">
        <v>0</v>
      </c>
      <c r="G53" s="48">
        <v>0</v>
      </c>
      <c r="H53" s="48">
        <f t="shared" si="18"/>
        <v>0</v>
      </c>
      <c r="I53" s="49">
        <f t="shared" si="19"/>
        <v>0</v>
      </c>
      <c r="J53" s="49" t="s">
        <v>86</v>
      </c>
      <c r="K53" s="49"/>
      <c r="L53" s="50" t="s">
        <v>88</v>
      </c>
      <c r="M53" s="48"/>
      <c r="N53" s="48"/>
      <c r="O53" s="48"/>
      <c r="P53" s="48"/>
      <c r="Q53" s="49"/>
      <c r="R53" s="49"/>
      <c r="S53" s="49">
        <f t="shared" si="20"/>
        <v>0</v>
      </c>
      <c r="T53" s="48">
        <f t="shared" si="21"/>
        <v>0</v>
      </c>
      <c r="U53" s="45" t="s">
        <v>24</v>
      </c>
    </row>
    <row r="54" spans="1:21" x14ac:dyDescent="0.2">
      <c r="A54" s="46" t="s">
        <v>19</v>
      </c>
      <c r="B54" s="46" t="s">
        <v>22</v>
      </c>
      <c r="C54" s="47">
        <v>-3154</v>
      </c>
      <c r="D54" s="47">
        <f t="shared" si="16"/>
        <v>0</v>
      </c>
      <c r="E54" s="47">
        <f t="shared" si="17"/>
        <v>-3154</v>
      </c>
      <c r="F54" s="48">
        <v>2.59</v>
      </c>
      <c r="G54" s="48">
        <v>0</v>
      </c>
      <c r="H54" s="48">
        <f t="shared" si="18"/>
        <v>2.59</v>
      </c>
      <c r="I54" s="49">
        <f t="shared" si="19"/>
        <v>-8168.86</v>
      </c>
      <c r="J54" s="49" t="s">
        <v>86</v>
      </c>
      <c r="K54" s="49"/>
      <c r="L54" s="50" t="s">
        <v>88</v>
      </c>
      <c r="M54" s="48"/>
      <c r="N54" s="48"/>
      <c r="O54" s="48"/>
      <c r="P54" s="48"/>
      <c r="Q54" s="49"/>
      <c r="R54" s="49"/>
      <c r="S54" s="49">
        <f t="shared" si="20"/>
        <v>-8168.86</v>
      </c>
      <c r="T54" s="48">
        <f t="shared" si="21"/>
        <v>2.59</v>
      </c>
      <c r="U54" s="45" t="s">
        <v>24</v>
      </c>
    </row>
    <row r="55" spans="1:21" x14ac:dyDescent="0.2">
      <c r="A55" s="40"/>
      <c r="B55" s="40"/>
      <c r="C55" s="41"/>
      <c r="D55" s="41"/>
      <c r="E55" s="41"/>
      <c r="F55" s="42"/>
      <c r="G55" s="42"/>
      <c r="H55" s="42"/>
      <c r="I55" s="43"/>
      <c r="J55" s="43"/>
      <c r="K55" s="43"/>
      <c r="L55" s="44"/>
      <c r="M55" s="42"/>
      <c r="N55" s="42"/>
      <c r="O55" s="42"/>
      <c r="P55" s="42"/>
      <c r="Q55" s="43"/>
      <c r="R55" s="43"/>
      <c r="S55" s="43"/>
      <c r="T55" s="42"/>
      <c r="U55" s="45"/>
    </row>
    <row r="56" spans="1:21" hidden="1" x14ac:dyDescent="0.2">
      <c r="A56" s="4"/>
      <c r="B56" s="4" t="s">
        <v>20</v>
      </c>
      <c r="C56" s="8">
        <v>0</v>
      </c>
      <c r="D56" s="8">
        <f>C56*0</f>
        <v>0</v>
      </c>
      <c r="E56" s="8">
        <f>SUM(C56:D56)</f>
        <v>0</v>
      </c>
      <c r="F56" s="15">
        <v>0</v>
      </c>
      <c r="H56" s="15">
        <f>G56+F56</f>
        <v>0</v>
      </c>
      <c r="I56" s="12">
        <f>H56*C56</f>
        <v>0</v>
      </c>
      <c r="J56" s="12" t="s">
        <v>55</v>
      </c>
      <c r="S56" s="12">
        <f>(SUM(M56:Q56)*E56)+I56+R56</f>
        <v>0</v>
      </c>
      <c r="T56" s="15" t="e">
        <f>S56/E56</f>
        <v>#DIV/0!</v>
      </c>
      <c r="U56" t="s">
        <v>26</v>
      </c>
    </row>
    <row r="57" spans="1:21" hidden="1" x14ac:dyDescent="0.2">
      <c r="A57" s="4"/>
      <c r="B57" s="4" t="s">
        <v>20</v>
      </c>
      <c r="C57" s="8">
        <v>0</v>
      </c>
      <c r="D57" s="8">
        <f>C57*0</f>
        <v>0</v>
      </c>
      <c r="E57" s="8">
        <f>SUM(C57:D57)</f>
        <v>0</v>
      </c>
      <c r="F57" s="15">
        <v>0</v>
      </c>
      <c r="H57" s="15">
        <f>G57+F57</f>
        <v>0</v>
      </c>
      <c r="I57" s="12">
        <f>H57*C57</f>
        <v>0</v>
      </c>
      <c r="L57" s="38" t="s">
        <v>88</v>
      </c>
      <c r="S57" s="12">
        <f>(SUM(M57:Q57)*E57)+I57+R57</f>
        <v>0</v>
      </c>
      <c r="T57" s="15" t="e">
        <f>S57/E57</f>
        <v>#DIV/0!</v>
      </c>
    </row>
    <row r="58" spans="1:21" ht="13.5" hidden="1" thickBot="1" x14ac:dyDescent="0.25">
      <c r="A58" s="28"/>
      <c r="B58" s="28" t="s">
        <v>25</v>
      </c>
      <c r="C58" s="9">
        <f>SUM(C56:C57)</f>
        <v>0</v>
      </c>
      <c r="D58" s="9">
        <f>SUM(D56:D57)</f>
        <v>0</v>
      </c>
      <c r="E58" s="9">
        <f>SUM(E56:E57)</f>
        <v>0</v>
      </c>
      <c r="F58" s="16"/>
      <c r="G58" s="16"/>
      <c r="H58" s="16" t="e">
        <f>I58/E58</f>
        <v>#DIV/0!</v>
      </c>
      <c r="I58" s="21">
        <f>SUM(I56:I57)</f>
        <v>0</v>
      </c>
      <c r="J58" s="21"/>
      <c r="K58" s="21"/>
      <c r="L58" s="35"/>
      <c r="M58" s="16"/>
      <c r="N58" s="16"/>
      <c r="O58" s="16"/>
      <c r="P58" s="16"/>
      <c r="Q58" s="21"/>
      <c r="R58" s="21">
        <f>SUM(R56:R57)</f>
        <v>0</v>
      </c>
      <c r="S58" s="21">
        <f>SUM(S56:S57)</f>
        <v>0</v>
      </c>
      <c r="T58" s="16" t="e">
        <f>S58/E58</f>
        <v>#DIV/0!</v>
      </c>
    </row>
    <row r="59" spans="1:21" x14ac:dyDescent="0.2">
      <c r="A59" s="30"/>
      <c r="B59" s="30"/>
      <c r="C59" s="11"/>
      <c r="D59" s="11"/>
      <c r="E59" s="11"/>
      <c r="F59" s="18"/>
      <c r="G59" s="18"/>
      <c r="H59" s="18"/>
      <c r="I59" s="23"/>
      <c r="J59" s="23"/>
      <c r="K59" s="23"/>
      <c r="L59" s="36"/>
      <c r="M59" s="18"/>
      <c r="N59" s="18"/>
      <c r="O59" s="18"/>
      <c r="P59" s="18"/>
      <c r="Q59" s="23"/>
      <c r="R59" s="23"/>
      <c r="S59" s="23"/>
      <c r="T59" s="18"/>
    </row>
    <row r="60" spans="1:21" x14ac:dyDescent="0.2">
      <c r="A60" s="30"/>
      <c r="B60" s="30"/>
      <c r="C60" s="11"/>
      <c r="D60" s="11"/>
      <c r="E60" s="11"/>
      <c r="F60" s="18"/>
      <c r="G60" s="18"/>
      <c r="H60" s="18"/>
      <c r="I60" s="23"/>
      <c r="J60" s="23"/>
      <c r="K60" s="23"/>
      <c r="L60" s="36"/>
      <c r="M60" s="18"/>
      <c r="N60" s="18"/>
      <c r="O60" s="18"/>
      <c r="P60" s="18"/>
      <c r="Q60" s="23"/>
      <c r="R60" s="23"/>
      <c r="S60" s="23"/>
      <c r="T60" s="18"/>
    </row>
    <row r="61" spans="1:21" x14ac:dyDescent="0.2">
      <c r="A61" s="4" t="s">
        <v>27</v>
      </c>
      <c r="B61" s="4" t="s">
        <v>22</v>
      </c>
      <c r="C61" s="8">
        <v>0</v>
      </c>
      <c r="D61" s="8">
        <f>C61*0</f>
        <v>0</v>
      </c>
      <c r="E61" s="8">
        <f>SUM(C61:D61)</f>
        <v>0</v>
      </c>
      <c r="F61" s="15">
        <v>0</v>
      </c>
      <c r="H61" s="15">
        <f>G61+F61</f>
        <v>0</v>
      </c>
      <c r="I61" s="12">
        <f>H61*C61</f>
        <v>0</v>
      </c>
      <c r="J61" s="12" t="s">
        <v>28</v>
      </c>
      <c r="R61" s="12">
        <f>93000-93000</f>
        <v>0</v>
      </c>
      <c r="S61" s="12">
        <f>(SUM(M61:Q61)*E61)+I61+R61</f>
        <v>0</v>
      </c>
      <c r="T61" s="15" t="e">
        <f>S61/E61</f>
        <v>#DIV/0!</v>
      </c>
      <c r="U61" t="s">
        <v>24</v>
      </c>
    </row>
    <row r="62" spans="1:21" x14ac:dyDescent="0.2">
      <c r="A62" s="4" t="s">
        <v>27</v>
      </c>
      <c r="B62" s="4" t="s">
        <v>22</v>
      </c>
      <c r="C62" s="8">
        <v>-100000</v>
      </c>
      <c r="D62" s="8">
        <f>C62*0</f>
        <v>0</v>
      </c>
      <c r="E62" s="8">
        <f>SUM(C62:D62)</f>
        <v>-100000</v>
      </c>
      <c r="F62" s="15">
        <v>2.4940000000000002</v>
      </c>
      <c r="H62" s="15">
        <f>G62+F62</f>
        <v>2.4940000000000002</v>
      </c>
      <c r="I62" s="12">
        <f>H62*C62</f>
        <v>-249400.00000000003</v>
      </c>
      <c r="J62" s="12" t="s">
        <v>85</v>
      </c>
      <c r="M62" s="15">
        <v>0.01</v>
      </c>
      <c r="O62" s="15">
        <v>0.01</v>
      </c>
      <c r="S62" s="12">
        <f>(SUM(M62:Q62)*E62)+I62+R62</f>
        <v>-251400.00000000003</v>
      </c>
      <c r="T62" s="15">
        <f>S62/E62</f>
        <v>2.5140000000000002</v>
      </c>
      <c r="U62" t="s">
        <v>24</v>
      </c>
    </row>
    <row r="63" spans="1:21" ht="13.5" thickBot="1" x14ac:dyDescent="0.25">
      <c r="A63" s="28" t="s">
        <v>27</v>
      </c>
      <c r="B63" s="28" t="s">
        <v>25</v>
      </c>
      <c r="C63" s="9">
        <f>SUM(C62)</f>
        <v>-100000</v>
      </c>
      <c r="D63" s="9">
        <f>SUM(D62)</f>
        <v>0</v>
      </c>
      <c r="E63" s="9">
        <f>SUM(E62)</f>
        <v>-100000</v>
      </c>
      <c r="F63" s="16"/>
      <c r="G63" s="16"/>
      <c r="H63" s="16">
        <f>I63/E63</f>
        <v>2.4940000000000002</v>
      </c>
      <c r="I63" s="21">
        <f>SUM(I62)</f>
        <v>-249400.00000000003</v>
      </c>
      <c r="J63" s="21"/>
      <c r="K63" s="21"/>
      <c r="L63" s="35"/>
      <c r="M63" s="16"/>
      <c r="N63" s="16"/>
      <c r="O63" s="16"/>
      <c r="P63" s="16"/>
      <c r="Q63" s="21"/>
      <c r="R63" s="21">
        <f>SUM(R62)</f>
        <v>0</v>
      </c>
      <c r="S63" s="21">
        <f>SUM(S62)</f>
        <v>-251400.00000000003</v>
      </c>
      <c r="T63" s="16">
        <f>S63/E63</f>
        <v>2.5140000000000002</v>
      </c>
    </row>
    <row r="64" spans="1:21" ht="13.5" thickTop="1" x14ac:dyDescent="0.2">
      <c r="A64" s="31"/>
      <c r="B64" s="31"/>
      <c r="C64" s="11"/>
      <c r="D64" s="11"/>
      <c r="E64" s="11"/>
      <c r="F64" s="18"/>
      <c r="G64" s="18"/>
      <c r="H64" s="18"/>
      <c r="I64" s="23"/>
      <c r="J64" s="23"/>
      <c r="K64" s="23"/>
      <c r="L64" s="36"/>
      <c r="M64" s="18"/>
      <c r="N64" s="18"/>
      <c r="O64" s="18"/>
      <c r="P64" s="18"/>
      <c r="Q64" s="23"/>
      <c r="R64" s="23"/>
      <c r="S64" s="23"/>
      <c r="T64" s="18"/>
    </row>
    <row r="65" spans="1:21" x14ac:dyDescent="0.2">
      <c r="A65" s="31"/>
      <c r="B65" s="31"/>
      <c r="C65" s="11"/>
      <c r="D65" s="11"/>
      <c r="E65" s="11"/>
      <c r="F65" s="18"/>
      <c r="G65" s="18"/>
      <c r="H65" s="18"/>
      <c r="I65" s="23"/>
      <c r="J65" s="23"/>
      <c r="K65" s="23"/>
      <c r="L65" s="36"/>
      <c r="M65" s="18"/>
      <c r="N65" s="18"/>
      <c r="O65" s="18"/>
      <c r="P65" s="18"/>
      <c r="Q65" s="23"/>
      <c r="R65" s="23"/>
      <c r="S65" s="23"/>
      <c r="T65" s="18"/>
    </row>
    <row r="66" spans="1:21" x14ac:dyDescent="0.2">
      <c r="A66" s="4" t="s">
        <v>29</v>
      </c>
      <c r="B66" s="4" t="s">
        <v>20</v>
      </c>
      <c r="C66" s="8">
        <v>0</v>
      </c>
      <c r="D66" s="8">
        <f>C66*0</f>
        <v>0</v>
      </c>
      <c r="E66" s="8">
        <f>SUM(C66:D66)</f>
        <v>0</v>
      </c>
      <c r="F66" s="15">
        <v>0</v>
      </c>
      <c r="H66" s="15">
        <f>G66+F66</f>
        <v>0</v>
      </c>
      <c r="I66" s="12">
        <f>H66*C66</f>
        <v>0</v>
      </c>
      <c r="R66" s="12">
        <v>0</v>
      </c>
      <c r="S66" s="12">
        <f>(SUM(M66:Q66)*E66)+I66+R66</f>
        <v>0</v>
      </c>
      <c r="T66" s="15" t="e">
        <f>S66/E66</f>
        <v>#DIV/0!</v>
      </c>
      <c r="U66" t="s">
        <v>30</v>
      </c>
    </row>
    <row r="67" spans="1:21" x14ac:dyDescent="0.2">
      <c r="A67" s="4" t="s">
        <v>29</v>
      </c>
      <c r="B67" s="4" t="s">
        <v>20</v>
      </c>
      <c r="C67" s="8">
        <v>0</v>
      </c>
      <c r="D67" s="8">
        <f>C67*0</f>
        <v>0</v>
      </c>
      <c r="E67" s="8">
        <f>SUM(C67:D67)</f>
        <v>0</v>
      </c>
      <c r="F67" s="15">
        <v>0</v>
      </c>
      <c r="H67" s="15">
        <f>G67+F67</f>
        <v>0</v>
      </c>
      <c r="I67" s="12">
        <f>H67*C67</f>
        <v>0</v>
      </c>
      <c r="J67" s="12" t="s">
        <v>23</v>
      </c>
      <c r="R67" s="12">
        <v>0</v>
      </c>
      <c r="S67" s="12">
        <f>(SUM(M67:Q67)*E67)+I67+R67</f>
        <v>0</v>
      </c>
      <c r="T67" s="15" t="e">
        <f>S67/E67</f>
        <v>#DIV/0!</v>
      </c>
      <c r="U67" t="s">
        <v>30</v>
      </c>
    </row>
    <row r="68" spans="1:21" ht="13.5" thickBot="1" x14ac:dyDescent="0.25">
      <c r="A68" s="28" t="s">
        <v>29</v>
      </c>
      <c r="B68" s="28" t="s">
        <v>25</v>
      </c>
      <c r="C68" s="9">
        <f>SUM(C66:C67)</f>
        <v>0</v>
      </c>
      <c r="D68" s="9">
        <f>SUM(D66:D67)</f>
        <v>0</v>
      </c>
      <c r="E68" s="9">
        <f>SUM(E66:E67)</f>
        <v>0</v>
      </c>
      <c r="F68" s="16"/>
      <c r="G68" s="16"/>
      <c r="H68" s="16" t="e">
        <f>I68/E68</f>
        <v>#DIV/0!</v>
      </c>
      <c r="I68" s="21">
        <f>SUM(I66:I67)</f>
        <v>0</v>
      </c>
      <c r="J68" s="21"/>
      <c r="K68" s="21"/>
      <c r="L68" s="35"/>
      <c r="M68" s="16"/>
      <c r="N68" s="16"/>
      <c r="O68" s="16"/>
      <c r="P68" s="16"/>
      <c r="Q68" s="21"/>
      <c r="R68" s="21">
        <f>SUM(R66:R67)</f>
        <v>0</v>
      </c>
      <c r="S68" s="21">
        <f>SUM(S66:S67)</f>
        <v>0</v>
      </c>
      <c r="T68" s="16" t="e">
        <f>S68/E68</f>
        <v>#DIV/0!</v>
      </c>
    </row>
    <row r="69" spans="1:21" ht="13.5" thickTop="1" x14ac:dyDescent="0.2">
      <c r="C69" s="11"/>
      <c r="D69" s="11"/>
      <c r="E69" s="11"/>
      <c r="F69" s="18"/>
      <c r="G69" s="18"/>
      <c r="H69" s="18"/>
      <c r="I69" s="23"/>
      <c r="J69" s="23"/>
      <c r="K69" s="23"/>
      <c r="L69" s="36"/>
      <c r="M69" s="18"/>
      <c r="N69" s="18"/>
      <c r="O69" s="18"/>
      <c r="P69" s="18"/>
      <c r="Q69" s="23"/>
      <c r="R69" s="23"/>
      <c r="S69" s="23"/>
      <c r="T69" s="23"/>
    </row>
    <row r="70" spans="1:21" x14ac:dyDescent="0.2">
      <c r="T70" s="12"/>
    </row>
    <row r="71" spans="1:21" x14ac:dyDescent="0.2">
      <c r="A71" s="4" t="s">
        <v>31</v>
      </c>
      <c r="B71" s="4" t="s">
        <v>20</v>
      </c>
      <c r="C71" s="8">
        <v>0</v>
      </c>
      <c r="D71" s="8">
        <f>C71*0</f>
        <v>0</v>
      </c>
      <c r="E71" s="8">
        <f>SUM(C71:D71)</f>
        <v>0</v>
      </c>
      <c r="F71" s="15">
        <v>0</v>
      </c>
      <c r="H71" s="15">
        <f>G71+F71</f>
        <v>0</v>
      </c>
      <c r="I71" s="12">
        <f>H71*C71</f>
        <v>0</v>
      </c>
      <c r="J71" s="12" t="s">
        <v>54</v>
      </c>
      <c r="R71" s="12">
        <v>0</v>
      </c>
      <c r="S71" s="12">
        <f>(SUM(M71:Q71)*E71)+I71+R71</f>
        <v>0</v>
      </c>
      <c r="T71" s="15" t="e">
        <f>S71/E71</f>
        <v>#DIV/0!</v>
      </c>
    </row>
    <row r="72" spans="1:21" x14ac:dyDescent="0.2">
      <c r="A72" s="4" t="s">
        <v>31</v>
      </c>
      <c r="B72" s="4" t="s">
        <v>20</v>
      </c>
      <c r="C72" s="8">
        <v>0</v>
      </c>
      <c r="D72" s="8">
        <f>C72*0</f>
        <v>0</v>
      </c>
      <c r="E72" s="8">
        <f>SUM(C72:D72)</f>
        <v>0</v>
      </c>
      <c r="F72" s="15">
        <v>0</v>
      </c>
      <c r="H72" s="15">
        <f>G72+F72</f>
        <v>0</v>
      </c>
      <c r="I72" s="12">
        <f>H72*C72</f>
        <v>0</v>
      </c>
      <c r="R72" s="12">
        <v>0</v>
      </c>
      <c r="S72" s="12">
        <f>(SUM(M72:Q72)*E72)+I72+R72</f>
        <v>0</v>
      </c>
      <c r="T72" s="15" t="e">
        <f>S72/E72</f>
        <v>#DIV/0!</v>
      </c>
    </row>
    <row r="73" spans="1:21" x14ac:dyDescent="0.2">
      <c r="A73" s="4" t="s">
        <v>31</v>
      </c>
      <c r="B73" s="4" t="s">
        <v>20</v>
      </c>
      <c r="C73" s="8">
        <v>0</v>
      </c>
      <c r="D73" s="8">
        <f>C73*0</f>
        <v>0</v>
      </c>
      <c r="E73" s="8">
        <f>SUM(C73:D73)</f>
        <v>0</v>
      </c>
      <c r="F73" s="15">
        <v>0</v>
      </c>
      <c r="H73" s="15">
        <f>G73+F73</f>
        <v>0</v>
      </c>
      <c r="I73" s="12">
        <f>H73*C73</f>
        <v>0</v>
      </c>
      <c r="J73" s="12" t="s">
        <v>23</v>
      </c>
      <c r="R73" s="12">
        <v>0</v>
      </c>
      <c r="S73" s="12">
        <f>(SUM(M73:Q73)*E73)+I73+R73</f>
        <v>0</v>
      </c>
      <c r="T73" s="15" t="e">
        <f>S73/E73</f>
        <v>#DIV/0!</v>
      </c>
    </row>
    <row r="74" spans="1:21" ht="13.5" thickBot="1" x14ac:dyDescent="0.25">
      <c r="A74" s="28" t="s">
        <v>31</v>
      </c>
      <c r="B74" s="28" t="s">
        <v>25</v>
      </c>
      <c r="C74" s="9">
        <f>SUM(C71:C73)</f>
        <v>0</v>
      </c>
      <c r="D74" s="9">
        <f>SUM(D71:D73)</f>
        <v>0</v>
      </c>
      <c r="E74" s="9">
        <f>SUM(E71:E73)</f>
        <v>0</v>
      </c>
      <c r="F74" s="16"/>
      <c r="G74" s="16"/>
      <c r="H74" s="16" t="e">
        <f>I74/E74</f>
        <v>#DIV/0!</v>
      </c>
      <c r="I74" s="21">
        <f>SUM(I71:I73)</f>
        <v>0</v>
      </c>
      <c r="J74" s="21"/>
      <c r="K74" s="21"/>
      <c r="L74" s="35"/>
      <c r="M74" s="16"/>
      <c r="N74" s="16"/>
      <c r="O74" s="16"/>
      <c r="P74" s="16"/>
      <c r="Q74" s="21"/>
      <c r="R74" s="21">
        <f>SUM(R71:R73)</f>
        <v>0</v>
      </c>
      <c r="S74" s="21">
        <f>SUM(S71:S73)</f>
        <v>0</v>
      </c>
      <c r="T74" s="16" t="e">
        <f>S74/E74</f>
        <v>#DIV/0!</v>
      </c>
    </row>
    <row r="75" spans="1:21" ht="13.5" thickTop="1" x14ac:dyDescent="0.2">
      <c r="T75" s="12"/>
    </row>
    <row r="76" spans="1:21" x14ac:dyDescent="0.2">
      <c r="T76" s="12"/>
    </row>
    <row r="77" spans="1:21" x14ac:dyDescent="0.2">
      <c r="A77" s="4" t="s">
        <v>32</v>
      </c>
      <c r="B77" s="4" t="s">
        <v>33</v>
      </c>
      <c r="C77" s="8">
        <v>0</v>
      </c>
      <c r="D77" s="8">
        <f>C77*0</f>
        <v>0</v>
      </c>
      <c r="E77" s="8">
        <f>SUM(C77:D77)</f>
        <v>0</v>
      </c>
      <c r="F77" s="15">
        <v>0</v>
      </c>
      <c r="H77" s="15">
        <f>G77+F77</f>
        <v>0</v>
      </c>
      <c r="I77" s="12">
        <f>H77*C77</f>
        <v>0</v>
      </c>
      <c r="J77" s="12" t="s">
        <v>23</v>
      </c>
      <c r="R77" s="12">
        <v>0</v>
      </c>
      <c r="S77" s="12">
        <f>(SUM(M77:Q77)*E77)+I77+R77</f>
        <v>0</v>
      </c>
      <c r="T77" s="15" t="e">
        <f>S77/E77</f>
        <v>#DIV/0!</v>
      </c>
    </row>
    <row r="78" spans="1:21" ht="13.5" thickBot="1" x14ac:dyDescent="0.25">
      <c r="A78" s="28" t="s">
        <v>32</v>
      </c>
      <c r="B78" s="28" t="s">
        <v>25</v>
      </c>
      <c r="C78" s="9">
        <f>SUM(C77)</f>
        <v>0</v>
      </c>
      <c r="D78" s="9">
        <f>SUM(D77)</f>
        <v>0</v>
      </c>
      <c r="E78" s="9">
        <f>SUM(E77)</f>
        <v>0</v>
      </c>
      <c r="F78" s="16"/>
      <c r="G78" s="16"/>
      <c r="H78" s="16" t="e">
        <f>I78/E78</f>
        <v>#DIV/0!</v>
      </c>
      <c r="I78" s="21">
        <f>SUM(I77)</f>
        <v>0</v>
      </c>
      <c r="J78" s="21"/>
      <c r="K78" s="21"/>
      <c r="L78" s="35"/>
      <c r="M78" s="16"/>
      <c r="N78" s="16"/>
      <c r="O78" s="16"/>
      <c r="P78" s="16"/>
      <c r="Q78" s="21"/>
      <c r="R78" s="21">
        <f>SUM(R77)</f>
        <v>0</v>
      </c>
      <c r="S78" s="21">
        <f>SUM(S77)</f>
        <v>0</v>
      </c>
      <c r="T78" s="16" t="e">
        <f>S78/E78</f>
        <v>#DIV/0!</v>
      </c>
    </row>
    <row r="79" spans="1:21" ht="13.5" thickTop="1" x14ac:dyDescent="0.2">
      <c r="T79" s="12"/>
    </row>
    <row r="80" spans="1:21" x14ac:dyDescent="0.2">
      <c r="T80" s="12"/>
    </row>
    <row r="81" spans="1:21" x14ac:dyDescent="0.2">
      <c r="A81" s="4" t="s">
        <v>34</v>
      </c>
      <c r="B81" s="4" t="s">
        <v>35</v>
      </c>
      <c r="C81" s="8">
        <v>0</v>
      </c>
      <c r="D81" s="8">
        <f>C81*0</f>
        <v>0</v>
      </c>
      <c r="E81" s="8">
        <f>SUM(C81:D81)</f>
        <v>0</v>
      </c>
      <c r="F81" s="15">
        <v>0</v>
      </c>
      <c r="H81" s="15">
        <f>G81+F81</f>
        <v>0</v>
      </c>
      <c r="I81" s="12">
        <f>H81*C81</f>
        <v>0</v>
      </c>
      <c r="Q81" s="15"/>
      <c r="S81" s="12">
        <f>(SUM(M81:Q81)*E81)+I81+R81</f>
        <v>0</v>
      </c>
      <c r="T81" s="15" t="e">
        <f>S81/E81</f>
        <v>#DIV/0!</v>
      </c>
    </row>
    <row r="82" spans="1:21" x14ac:dyDescent="0.2">
      <c r="A82" s="4" t="s">
        <v>34</v>
      </c>
      <c r="B82" s="4" t="s">
        <v>35</v>
      </c>
      <c r="C82" s="8">
        <v>0</v>
      </c>
      <c r="D82" s="8">
        <f>C82*0</f>
        <v>0</v>
      </c>
      <c r="E82" s="8">
        <f>SUM(C82:D82)</f>
        <v>0</v>
      </c>
      <c r="F82" s="15">
        <v>0</v>
      </c>
      <c r="H82" s="15">
        <f>G82+F82</f>
        <v>0</v>
      </c>
      <c r="I82" s="12">
        <f>H82*C82</f>
        <v>0</v>
      </c>
      <c r="Q82" s="15"/>
      <c r="S82" s="12">
        <f>(SUM(M82:Q82)*E82)+I82+R82</f>
        <v>0</v>
      </c>
      <c r="T82" s="15" t="e">
        <f>S82/E82</f>
        <v>#DIV/0!</v>
      </c>
    </row>
    <row r="83" spans="1:21" x14ac:dyDescent="0.2">
      <c r="A83" s="4" t="s">
        <v>34</v>
      </c>
      <c r="B83" s="4" t="s">
        <v>35</v>
      </c>
      <c r="C83" s="8">
        <v>0</v>
      </c>
      <c r="D83" s="8">
        <f>C83*0</f>
        <v>0</v>
      </c>
      <c r="E83" s="8">
        <f>SUM(C83:D83)</f>
        <v>0</v>
      </c>
      <c r="F83" s="15">
        <v>0</v>
      </c>
      <c r="H83" s="15">
        <f>G83+F83</f>
        <v>0</v>
      </c>
      <c r="I83" s="12">
        <f>H83*C83</f>
        <v>0</v>
      </c>
      <c r="S83" s="12">
        <f>(SUM(M83:Q83)*E83)+I83+R83</f>
        <v>0</v>
      </c>
      <c r="T83" s="15" t="e">
        <f>S83/E83</f>
        <v>#DIV/0!</v>
      </c>
    </row>
    <row r="84" spans="1:21" ht="13.5" thickBot="1" x14ac:dyDescent="0.25">
      <c r="A84" s="28" t="s">
        <v>34</v>
      </c>
      <c r="B84" s="28" t="s">
        <v>25</v>
      </c>
      <c r="C84" s="9">
        <f>SUM(C81:C83)</f>
        <v>0</v>
      </c>
      <c r="D84" s="9">
        <f>SUM(D81:D83)</f>
        <v>0</v>
      </c>
      <c r="E84" s="9">
        <f>SUM(E81:E83)</f>
        <v>0</v>
      </c>
      <c r="F84" s="16"/>
      <c r="G84" s="16"/>
      <c r="H84" s="16" t="e">
        <f>I84/E84</f>
        <v>#DIV/0!</v>
      </c>
      <c r="I84" s="21">
        <f>SUM(I81:I83)</f>
        <v>0</v>
      </c>
      <c r="J84" s="21"/>
      <c r="K84" s="21"/>
      <c r="L84" s="35"/>
      <c r="M84" s="16"/>
      <c r="N84" s="16"/>
      <c r="O84" s="16"/>
      <c r="P84" s="16"/>
      <c r="Q84" s="21"/>
      <c r="R84" s="21">
        <f>SUM(R81:R83)</f>
        <v>0</v>
      </c>
      <c r="S84" s="21">
        <f>SUM(S81:S83)</f>
        <v>0</v>
      </c>
      <c r="T84" s="16" t="e">
        <f>S84/E84</f>
        <v>#DIV/0!</v>
      </c>
    </row>
    <row r="85" spans="1:21" ht="13.5" thickTop="1" x14ac:dyDescent="0.2">
      <c r="T85" s="12"/>
    </row>
    <row r="86" spans="1:21" x14ac:dyDescent="0.2">
      <c r="T86" s="12"/>
    </row>
    <row r="87" spans="1:21" x14ac:dyDescent="0.2">
      <c r="A87" s="4" t="s">
        <v>36</v>
      </c>
      <c r="B87" s="4" t="s">
        <v>37</v>
      </c>
      <c r="C87" s="8">
        <f>-123149+123149</f>
        <v>0</v>
      </c>
      <c r="D87" s="8">
        <f>C87*0</f>
        <v>0</v>
      </c>
      <c r="E87" s="8">
        <f>SUM(C87:D87)</f>
        <v>0</v>
      </c>
      <c r="F87" s="15">
        <v>0</v>
      </c>
      <c r="H87" s="15">
        <f>G87+F87</f>
        <v>0</v>
      </c>
      <c r="I87" s="12">
        <f>H87*C87</f>
        <v>0</v>
      </c>
      <c r="Q87" s="15"/>
      <c r="S87" s="12">
        <f>(SUM(M87:Q87)*E87)+I87+R87</f>
        <v>0</v>
      </c>
      <c r="T87" s="15" t="e">
        <f>S87/E87</f>
        <v>#DIV/0!</v>
      </c>
      <c r="U87" t="s">
        <v>38</v>
      </c>
    </row>
    <row r="88" spans="1:21" x14ac:dyDescent="0.2">
      <c r="A88" s="4" t="s">
        <v>36</v>
      </c>
      <c r="B88" s="4" t="s">
        <v>37</v>
      </c>
      <c r="C88" s="8">
        <v>0</v>
      </c>
      <c r="D88" s="8">
        <f>C88*0</f>
        <v>0</v>
      </c>
      <c r="E88" s="8">
        <f>SUM(C88:D88)</f>
        <v>0</v>
      </c>
      <c r="F88" s="15">
        <v>0</v>
      </c>
      <c r="H88" s="15">
        <f>G88+F88</f>
        <v>0</v>
      </c>
      <c r="I88" s="12">
        <f>H88*C88</f>
        <v>0</v>
      </c>
      <c r="Q88" s="15"/>
      <c r="S88" s="12">
        <f>(SUM(M88:Q88)*E88)+I88+R88</f>
        <v>0</v>
      </c>
      <c r="T88" s="15" t="e">
        <f>S88/E88</f>
        <v>#DIV/0!</v>
      </c>
    </row>
    <row r="89" spans="1:21" x14ac:dyDescent="0.2">
      <c r="A89" s="4" t="s">
        <v>36</v>
      </c>
      <c r="B89" s="4" t="s">
        <v>37</v>
      </c>
      <c r="C89" s="8">
        <v>0</v>
      </c>
      <c r="D89" s="8">
        <f>C89*0</f>
        <v>0</v>
      </c>
      <c r="E89" s="8">
        <f>SUM(C89:D89)</f>
        <v>0</v>
      </c>
      <c r="F89" s="15">
        <v>0</v>
      </c>
      <c r="H89" s="15">
        <f>G89+F89</f>
        <v>0</v>
      </c>
      <c r="I89" s="12">
        <f>H89*C89</f>
        <v>0</v>
      </c>
      <c r="S89" s="12">
        <f>(SUM(M89:Q89)*E89)+I89+R89</f>
        <v>0</v>
      </c>
      <c r="T89" s="15" t="e">
        <f>S89/E89</f>
        <v>#DIV/0!</v>
      </c>
    </row>
    <row r="90" spans="1:21" ht="13.5" thickBot="1" x14ac:dyDescent="0.25">
      <c r="A90" s="28" t="s">
        <v>36</v>
      </c>
      <c r="B90" s="28" t="s">
        <v>25</v>
      </c>
      <c r="C90" s="9">
        <f>SUM(C87:C89)</f>
        <v>0</v>
      </c>
      <c r="D90" s="9">
        <f>SUM(D87:D89)</f>
        <v>0</v>
      </c>
      <c r="E90" s="9">
        <f>SUM(E87:E89)</f>
        <v>0</v>
      </c>
      <c r="F90" s="16"/>
      <c r="G90" s="16"/>
      <c r="H90" s="16" t="e">
        <f>I90/E90</f>
        <v>#DIV/0!</v>
      </c>
      <c r="I90" s="21">
        <f>SUM(I87:I89)</f>
        <v>0</v>
      </c>
      <c r="J90" s="21"/>
      <c r="K90" s="21"/>
      <c r="L90" s="35"/>
      <c r="M90" s="16"/>
      <c r="N90" s="16"/>
      <c r="O90" s="16"/>
      <c r="P90" s="16"/>
      <c r="Q90" s="21"/>
      <c r="R90" s="21">
        <f>SUM(R87:R89)</f>
        <v>0</v>
      </c>
      <c r="S90" s="21">
        <f>SUM(S87:S89)</f>
        <v>0</v>
      </c>
      <c r="T90" s="16" t="e">
        <f>S90/E90</f>
        <v>#DIV/0!</v>
      </c>
    </row>
    <row r="91" spans="1:21" ht="13.5" thickTop="1" x14ac:dyDescent="0.2">
      <c r="T91" s="12"/>
    </row>
    <row r="92" spans="1:21" x14ac:dyDescent="0.2">
      <c r="T92" s="12"/>
    </row>
    <row r="93" spans="1:21" x14ac:dyDescent="0.2">
      <c r="A93" s="4" t="s">
        <v>39</v>
      </c>
      <c r="B93" s="4" t="s">
        <v>21</v>
      </c>
      <c r="C93" s="8">
        <v>0</v>
      </c>
      <c r="D93" s="8">
        <f>C93*0</f>
        <v>0</v>
      </c>
      <c r="E93" s="8">
        <f>SUM(C93:D93)</f>
        <v>0</v>
      </c>
      <c r="F93" s="15">
        <v>0</v>
      </c>
      <c r="H93" s="15">
        <f>G93+F93</f>
        <v>0</v>
      </c>
      <c r="I93" s="12">
        <f>H93*C93</f>
        <v>0</v>
      </c>
      <c r="S93" s="12">
        <f>(SUM(M93:Q93)*E93)+I93+R93</f>
        <v>0</v>
      </c>
      <c r="T93" s="15" t="e">
        <f>S93/E93</f>
        <v>#DIV/0!</v>
      </c>
    </row>
    <row r="94" spans="1:21" x14ac:dyDescent="0.2">
      <c r="A94" s="4" t="s">
        <v>39</v>
      </c>
      <c r="B94" s="4" t="s">
        <v>21</v>
      </c>
      <c r="C94" s="8">
        <v>0</v>
      </c>
      <c r="D94" s="8">
        <f>C94*0</f>
        <v>0</v>
      </c>
      <c r="E94" s="8">
        <f>SUM(C94:D94)</f>
        <v>0</v>
      </c>
      <c r="F94" s="15">
        <v>0</v>
      </c>
      <c r="H94" s="15">
        <f>G94+F94</f>
        <v>0</v>
      </c>
      <c r="I94" s="12">
        <f>H94*C94</f>
        <v>0</v>
      </c>
      <c r="S94" s="12">
        <f>(SUM(M94:Q94)*E94)+I94+R94</f>
        <v>0</v>
      </c>
      <c r="T94" s="15" t="e">
        <f>S94/E94</f>
        <v>#DIV/0!</v>
      </c>
    </row>
    <row r="95" spans="1:21" x14ac:dyDescent="0.2">
      <c r="A95" s="4" t="s">
        <v>39</v>
      </c>
      <c r="B95" s="4" t="s">
        <v>21</v>
      </c>
      <c r="C95" s="8">
        <v>0</v>
      </c>
      <c r="D95" s="8">
        <f>C95*0</f>
        <v>0</v>
      </c>
      <c r="E95" s="8">
        <f>SUM(C95:D95)</f>
        <v>0</v>
      </c>
      <c r="F95" s="15">
        <v>0</v>
      </c>
      <c r="H95" s="15">
        <f>G95+F95</f>
        <v>0</v>
      </c>
      <c r="I95" s="12">
        <f>H95*C95</f>
        <v>0</v>
      </c>
      <c r="S95" s="12">
        <f>(SUM(M95:Q95)*E95)+I95+R95</f>
        <v>0</v>
      </c>
      <c r="T95" s="15" t="e">
        <f>S95/E95</f>
        <v>#DIV/0!</v>
      </c>
    </row>
    <row r="96" spans="1:21" ht="13.5" thickBot="1" x14ac:dyDescent="0.25">
      <c r="A96" s="28" t="s">
        <v>39</v>
      </c>
      <c r="B96" s="28" t="s">
        <v>25</v>
      </c>
      <c r="C96" s="9">
        <f>SUM(C93:C95)</f>
        <v>0</v>
      </c>
      <c r="D96" s="9">
        <f>SUM(D93:D95)</f>
        <v>0</v>
      </c>
      <c r="E96" s="9">
        <f>SUM(E93:E95)</f>
        <v>0</v>
      </c>
      <c r="F96" s="16"/>
      <c r="G96" s="16"/>
      <c r="H96" s="16" t="e">
        <f>I96/E96</f>
        <v>#DIV/0!</v>
      </c>
      <c r="I96" s="21">
        <f>SUM(I93:I95)</f>
        <v>0</v>
      </c>
      <c r="J96" s="21"/>
      <c r="K96" s="21"/>
      <c r="L96" s="35"/>
      <c r="M96" s="16"/>
      <c r="N96" s="16"/>
      <c r="O96" s="16"/>
      <c r="P96" s="16"/>
      <c r="Q96" s="21"/>
      <c r="R96" s="21">
        <f>SUM(R93:R95)</f>
        <v>0</v>
      </c>
      <c r="S96" s="21">
        <f>SUM(S93:S95)</f>
        <v>0</v>
      </c>
      <c r="T96" s="16" t="e">
        <f>S96/E96</f>
        <v>#DIV/0!</v>
      </c>
    </row>
    <row r="97" spans="1:21" ht="13.5" thickTop="1" x14ac:dyDescent="0.2">
      <c r="T97" s="12"/>
    </row>
    <row r="98" spans="1:21" x14ac:dyDescent="0.2">
      <c r="T98" s="12"/>
    </row>
    <row r="99" spans="1:21" x14ac:dyDescent="0.2">
      <c r="A99" s="4" t="s">
        <v>40</v>
      </c>
      <c r="B99" s="4" t="s">
        <v>21</v>
      </c>
      <c r="C99" s="8">
        <v>0</v>
      </c>
      <c r="D99" s="8">
        <f>C99*0</f>
        <v>0</v>
      </c>
      <c r="E99" s="8">
        <f>SUM(C99:D99)</f>
        <v>0</v>
      </c>
      <c r="F99" s="15">
        <v>0</v>
      </c>
      <c r="G99" s="15">
        <v>0</v>
      </c>
      <c r="H99" s="15">
        <f>G99+F99</f>
        <v>0</v>
      </c>
      <c r="I99" s="12">
        <f>H99*C99</f>
        <v>0</v>
      </c>
      <c r="S99" s="12">
        <f>(SUM(M99:Q99)*E99)+I99+R99</f>
        <v>0</v>
      </c>
      <c r="T99" s="15" t="e">
        <f>S99/E99</f>
        <v>#DIV/0!</v>
      </c>
      <c r="U99" t="s">
        <v>41</v>
      </c>
    </row>
    <row r="100" spans="1:21" x14ac:dyDescent="0.2">
      <c r="A100" s="4" t="s">
        <v>40</v>
      </c>
      <c r="B100" s="4" t="s">
        <v>21</v>
      </c>
      <c r="C100" s="8">
        <v>0</v>
      </c>
      <c r="D100" s="8">
        <f>C100*0</f>
        <v>0</v>
      </c>
      <c r="E100" s="8">
        <f>SUM(C100:D100)</f>
        <v>0</v>
      </c>
      <c r="H100" s="15">
        <f>G100+F100</f>
        <v>0</v>
      </c>
      <c r="I100" s="12">
        <f>H100*C100</f>
        <v>0</v>
      </c>
      <c r="S100" s="12">
        <f>(SUM(M100:Q100)*E100)+I100+R100</f>
        <v>0</v>
      </c>
      <c r="T100" s="15" t="e">
        <f>S100/E100</f>
        <v>#DIV/0!</v>
      </c>
    </row>
    <row r="101" spans="1:21" x14ac:dyDescent="0.2">
      <c r="A101" s="4" t="s">
        <v>40</v>
      </c>
      <c r="B101" s="4" t="s">
        <v>21</v>
      </c>
      <c r="C101" s="8">
        <v>0</v>
      </c>
      <c r="D101" s="8">
        <f>C101*0</f>
        <v>0</v>
      </c>
      <c r="E101" s="8">
        <f>SUM(C101:D101)</f>
        <v>0</v>
      </c>
      <c r="F101" s="15">
        <v>0</v>
      </c>
      <c r="H101" s="15">
        <f>G101+F101</f>
        <v>0</v>
      </c>
      <c r="I101" s="12">
        <f>H101*C101</f>
        <v>0</v>
      </c>
      <c r="S101" s="12">
        <f>(SUM(M101:Q101)*E101)+I101+R101</f>
        <v>0</v>
      </c>
      <c r="T101" s="15" t="e">
        <f>S101/E101</f>
        <v>#DIV/0!</v>
      </c>
    </row>
    <row r="102" spans="1:21" ht="13.5" thickBot="1" x14ac:dyDescent="0.25">
      <c r="A102" s="28" t="s">
        <v>40</v>
      </c>
      <c r="B102" s="28" t="s">
        <v>25</v>
      </c>
      <c r="C102" s="9">
        <f>SUM(C99:C101)</f>
        <v>0</v>
      </c>
      <c r="D102" s="9">
        <f>SUM(D99:D101)</f>
        <v>0</v>
      </c>
      <c r="E102" s="9">
        <f>SUM(E99:E101)</f>
        <v>0</v>
      </c>
      <c r="F102" s="16"/>
      <c r="G102" s="16"/>
      <c r="H102" s="16" t="e">
        <f>I102/E102</f>
        <v>#DIV/0!</v>
      </c>
      <c r="I102" s="21">
        <f>SUM(I99:I101)</f>
        <v>0</v>
      </c>
      <c r="J102" s="21"/>
      <c r="K102" s="21"/>
      <c r="L102" s="35"/>
      <c r="M102" s="16"/>
      <c r="N102" s="16"/>
      <c r="O102" s="16"/>
      <c r="P102" s="16"/>
      <c r="Q102" s="21"/>
      <c r="R102" s="21">
        <f>SUM(R99:R101)</f>
        <v>0</v>
      </c>
      <c r="S102" s="21">
        <f>SUM(S99:S101)</f>
        <v>0</v>
      </c>
      <c r="T102" s="16" t="e">
        <f>S102/E102</f>
        <v>#DIV/0!</v>
      </c>
    </row>
    <row r="103" spans="1:21" ht="13.5" thickTop="1" x14ac:dyDescent="0.2">
      <c r="T103" s="12"/>
    </row>
    <row r="104" spans="1:21" x14ac:dyDescent="0.2">
      <c r="T104" s="12"/>
    </row>
    <row r="105" spans="1:21" x14ac:dyDescent="0.2">
      <c r="A105" s="4" t="s">
        <v>42</v>
      </c>
      <c r="B105" s="4" t="s">
        <v>20</v>
      </c>
      <c r="C105" s="8">
        <v>0</v>
      </c>
      <c r="D105" s="8">
        <f>C105*0</f>
        <v>0</v>
      </c>
      <c r="E105" s="8">
        <f>SUM(C105:D105)</f>
        <v>0</v>
      </c>
      <c r="F105" s="15">
        <v>0</v>
      </c>
      <c r="H105" s="15">
        <f>G105+F105</f>
        <v>0</v>
      </c>
      <c r="I105" s="12">
        <f>H105*C105</f>
        <v>0</v>
      </c>
      <c r="S105" s="12">
        <f>(SUM(M105:Q105)*E105)+I105+R105</f>
        <v>0</v>
      </c>
      <c r="T105" s="15" t="e">
        <f>S105/E105</f>
        <v>#DIV/0!</v>
      </c>
    </row>
    <row r="106" spans="1:21" x14ac:dyDescent="0.2">
      <c r="A106" s="4" t="s">
        <v>42</v>
      </c>
      <c r="B106" s="4" t="s">
        <v>20</v>
      </c>
      <c r="C106" s="8">
        <v>0</v>
      </c>
      <c r="D106" s="8">
        <f>C106*0</f>
        <v>0</v>
      </c>
      <c r="E106" s="8">
        <f>SUM(C106:D106)</f>
        <v>0</v>
      </c>
      <c r="F106" s="15">
        <v>0</v>
      </c>
      <c r="H106" s="15">
        <f>G106+F106</f>
        <v>0</v>
      </c>
      <c r="I106" s="12">
        <f>H106*C106</f>
        <v>0</v>
      </c>
      <c r="S106" s="12">
        <f>(SUM(M106:Q106)*E106)+I106+R106</f>
        <v>0</v>
      </c>
      <c r="T106" s="15" t="e">
        <f>S106/E106</f>
        <v>#DIV/0!</v>
      </c>
    </row>
    <row r="107" spans="1:21" x14ac:dyDescent="0.2">
      <c r="A107" s="4" t="s">
        <v>42</v>
      </c>
      <c r="B107" s="4" t="s">
        <v>20</v>
      </c>
      <c r="C107" s="8">
        <v>0</v>
      </c>
      <c r="D107" s="8">
        <f>C107*0</f>
        <v>0</v>
      </c>
      <c r="E107" s="8">
        <f>SUM(C107:D107)</f>
        <v>0</v>
      </c>
      <c r="F107" s="15">
        <v>0</v>
      </c>
      <c r="H107" s="15">
        <f>G107+F107</f>
        <v>0</v>
      </c>
      <c r="I107" s="12">
        <f>H107*C107</f>
        <v>0</v>
      </c>
      <c r="S107" s="12">
        <f>(SUM(M107:Q107)*E107)+I107+R107</f>
        <v>0</v>
      </c>
      <c r="T107" s="15" t="e">
        <f>S107/E107</f>
        <v>#DIV/0!</v>
      </c>
    </row>
    <row r="108" spans="1:21" ht="13.5" thickBot="1" x14ac:dyDescent="0.25">
      <c r="A108" s="28" t="s">
        <v>42</v>
      </c>
      <c r="B108" s="28" t="s">
        <v>25</v>
      </c>
      <c r="C108" s="9">
        <f>SUM(C105:C107)</f>
        <v>0</v>
      </c>
      <c r="D108" s="9">
        <f>SUM(D105:D107)</f>
        <v>0</v>
      </c>
      <c r="E108" s="9">
        <f>SUM(E105:E107)</f>
        <v>0</v>
      </c>
      <c r="F108" s="16"/>
      <c r="G108" s="16"/>
      <c r="H108" s="16" t="e">
        <f>I108/E108</f>
        <v>#DIV/0!</v>
      </c>
      <c r="I108" s="21">
        <f>SUM(I105:I107)</f>
        <v>0</v>
      </c>
      <c r="J108" s="21"/>
      <c r="K108" s="21"/>
      <c r="L108" s="35"/>
      <c r="M108" s="16"/>
      <c r="N108" s="16"/>
      <c r="O108" s="16"/>
      <c r="P108" s="16"/>
      <c r="Q108" s="21"/>
      <c r="R108" s="21">
        <f>SUM(R105:R107)</f>
        <v>0</v>
      </c>
      <c r="S108" s="21">
        <f>SUM(S105:S107)</f>
        <v>0</v>
      </c>
      <c r="T108" s="16" t="e">
        <f>S108/E108</f>
        <v>#DIV/0!</v>
      </c>
    </row>
    <row r="109" spans="1:21" ht="13.5" thickTop="1" x14ac:dyDescent="0.2">
      <c r="A109" s="31"/>
      <c r="B109" s="31"/>
      <c r="C109" s="11"/>
      <c r="D109" s="11"/>
      <c r="E109" s="11"/>
      <c r="F109" s="18"/>
      <c r="G109" s="18"/>
      <c r="H109" s="18"/>
      <c r="I109" s="23"/>
      <c r="J109" s="23"/>
      <c r="K109" s="23"/>
      <c r="L109" s="36"/>
      <c r="M109" s="18"/>
      <c r="N109" s="18"/>
      <c r="O109" s="18"/>
      <c r="P109" s="18"/>
      <c r="Q109" s="23"/>
      <c r="R109" s="23"/>
      <c r="S109" s="23"/>
      <c r="T109" s="18"/>
    </row>
    <row r="110" spans="1:21" x14ac:dyDescent="0.2">
      <c r="A110" s="31"/>
      <c r="B110" s="31"/>
      <c r="C110" s="11"/>
      <c r="D110" s="11"/>
      <c r="E110" s="11"/>
      <c r="F110" s="18"/>
      <c r="G110" s="18"/>
      <c r="H110" s="18"/>
      <c r="I110" s="23"/>
      <c r="J110" s="23"/>
      <c r="K110" s="23"/>
      <c r="L110" s="36"/>
      <c r="M110" s="18"/>
      <c r="N110" s="18"/>
      <c r="O110" s="18"/>
      <c r="P110" s="18"/>
      <c r="Q110" s="23"/>
      <c r="R110" s="23"/>
      <c r="S110" s="23"/>
      <c r="T110" s="18"/>
    </row>
    <row r="111" spans="1:21" x14ac:dyDescent="0.2">
      <c r="A111" s="4" t="s">
        <v>43</v>
      </c>
      <c r="B111" s="4" t="s">
        <v>21</v>
      </c>
      <c r="C111" s="8">
        <v>0</v>
      </c>
      <c r="D111" s="8">
        <f>C111*0</f>
        <v>0</v>
      </c>
      <c r="E111" s="8">
        <f>SUM(C111:D111)</f>
        <v>0</v>
      </c>
      <c r="F111" s="15">
        <v>0</v>
      </c>
      <c r="H111" s="15">
        <f>G111+F111</f>
        <v>0</v>
      </c>
      <c r="I111" s="12">
        <f>H111*C111</f>
        <v>0</v>
      </c>
      <c r="S111" s="12">
        <f>(SUM(M111:Q111)*E111)+I111+R111</f>
        <v>0</v>
      </c>
      <c r="T111" s="15" t="e">
        <f>S111/E111</f>
        <v>#DIV/0!</v>
      </c>
    </row>
    <row r="112" spans="1:21" ht="13.5" thickBot="1" x14ac:dyDescent="0.25">
      <c r="A112" s="28" t="s">
        <v>43</v>
      </c>
      <c r="B112" s="28" t="s">
        <v>25</v>
      </c>
      <c r="C112" s="9">
        <f>SUM(C111)</f>
        <v>0</v>
      </c>
      <c r="D112" s="9">
        <f>SUM(D111)</f>
        <v>0</v>
      </c>
      <c r="E112" s="9">
        <f>SUM(E111)</f>
        <v>0</v>
      </c>
      <c r="F112" s="16"/>
      <c r="G112" s="16"/>
      <c r="H112" s="16" t="e">
        <f>I112/E112</f>
        <v>#DIV/0!</v>
      </c>
      <c r="I112" s="21">
        <f>SUM(I111)</f>
        <v>0</v>
      </c>
      <c r="J112" s="21"/>
      <c r="K112" s="21"/>
      <c r="L112" s="35"/>
      <c r="M112" s="16"/>
      <c r="N112" s="16"/>
      <c r="O112" s="16"/>
      <c r="P112" s="16"/>
      <c r="Q112" s="21"/>
      <c r="R112" s="21">
        <f>SUM(R111)</f>
        <v>0</v>
      </c>
      <c r="S112" s="21">
        <f>SUM(S111)</f>
        <v>0</v>
      </c>
      <c r="T112" s="16" t="e">
        <f>S112/E112</f>
        <v>#DIV/0!</v>
      </c>
    </row>
    <row r="113" spans="1:21" ht="13.5" thickTop="1" x14ac:dyDescent="0.2">
      <c r="A113" s="31"/>
      <c r="B113" s="31"/>
      <c r="C113" s="11"/>
      <c r="D113" s="11"/>
      <c r="E113" s="11"/>
      <c r="F113" s="18"/>
      <c r="G113" s="18"/>
      <c r="H113" s="18"/>
      <c r="I113" s="23"/>
      <c r="J113" s="23"/>
      <c r="K113" s="23"/>
      <c r="L113" s="36"/>
      <c r="M113" s="18"/>
      <c r="N113" s="18"/>
      <c r="O113" s="18"/>
      <c r="P113" s="18"/>
      <c r="Q113" s="23"/>
      <c r="R113" s="23"/>
      <c r="S113" s="23"/>
      <c r="T113" s="18"/>
    </row>
    <row r="114" spans="1:21" x14ac:dyDescent="0.2">
      <c r="A114" s="31"/>
      <c r="B114" s="31"/>
      <c r="C114" s="11"/>
      <c r="D114" s="11"/>
      <c r="E114" s="11"/>
      <c r="F114" s="18"/>
      <c r="G114" s="18"/>
      <c r="H114" s="18"/>
      <c r="I114" s="23"/>
      <c r="J114" s="23"/>
      <c r="K114" s="23"/>
      <c r="L114" s="36"/>
      <c r="M114" s="18"/>
      <c r="N114" s="18"/>
      <c r="O114" s="18"/>
      <c r="P114" s="18"/>
      <c r="Q114" s="23"/>
      <c r="R114" s="23"/>
      <c r="S114" s="23"/>
      <c r="T114" s="18"/>
    </row>
    <row r="115" spans="1:21" x14ac:dyDescent="0.2">
      <c r="A115" s="4" t="s">
        <v>44</v>
      </c>
      <c r="B115" s="4" t="s">
        <v>45</v>
      </c>
      <c r="C115" s="8">
        <v>0</v>
      </c>
      <c r="D115" s="8">
        <f>C115*0</f>
        <v>0</v>
      </c>
      <c r="E115" s="8">
        <f>SUM(C115:D115)</f>
        <v>0</v>
      </c>
      <c r="F115" s="15">
        <v>0</v>
      </c>
      <c r="H115" s="15">
        <f>G115+F115</f>
        <v>0</v>
      </c>
      <c r="I115" s="12">
        <f>H115*C115</f>
        <v>0</v>
      </c>
      <c r="S115" s="12">
        <f>(SUM(M115:Q115)*E115)+I115+R115</f>
        <v>0</v>
      </c>
      <c r="T115" s="15" t="e">
        <f>S115/E115</f>
        <v>#DIV/0!</v>
      </c>
      <c r="U115" t="s">
        <v>46</v>
      </c>
    </row>
    <row r="116" spans="1:21" x14ac:dyDescent="0.2">
      <c r="A116" s="4" t="s">
        <v>44</v>
      </c>
      <c r="B116" s="4" t="s">
        <v>45</v>
      </c>
      <c r="C116" s="8">
        <v>0</v>
      </c>
      <c r="D116" s="8">
        <f>C116*0</f>
        <v>0</v>
      </c>
      <c r="E116" s="8">
        <f>SUM(C116:D116)</f>
        <v>0</v>
      </c>
      <c r="F116" s="15">
        <v>0</v>
      </c>
      <c r="H116" s="15">
        <f>G116+F116</f>
        <v>0</v>
      </c>
      <c r="I116" s="12">
        <f>H116*C116</f>
        <v>0</v>
      </c>
      <c r="S116" s="12">
        <f>(SUM(M116:Q116)*E116)+I116+R116</f>
        <v>0</v>
      </c>
      <c r="T116" s="15" t="e">
        <f>S116/E116</f>
        <v>#DIV/0!</v>
      </c>
    </row>
    <row r="117" spans="1:21" x14ac:dyDescent="0.2">
      <c r="A117" s="4" t="s">
        <v>44</v>
      </c>
      <c r="B117" s="4" t="s">
        <v>45</v>
      </c>
      <c r="C117" s="8">
        <v>0</v>
      </c>
      <c r="D117" s="8">
        <f>C117*0</f>
        <v>0</v>
      </c>
      <c r="E117" s="8">
        <f>SUM(C117:D117)</f>
        <v>0</v>
      </c>
      <c r="F117" s="15">
        <v>0</v>
      </c>
      <c r="H117" s="15">
        <f>G117+F117</f>
        <v>0</v>
      </c>
      <c r="I117" s="12">
        <f>H117*C117</f>
        <v>0</v>
      </c>
      <c r="S117" s="12">
        <f>(SUM(M117:Q117)*E117)+I117+R117</f>
        <v>0</v>
      </c>
      <c r="T117" s="15" t="e">
        <f>S117/E117</f>
        <v>#DIV/0!</v>
      </c>
    </row>
    <row r="118" spans="1:21" ht="13.5" thickBot="1" x14ac:dyDescent="0.25">
      <c r="A118" s="28" t="s">
        <v>44</v>
      </c>
      <c r="B118" s="28" t="s">
        <v>25</v>
      </c>
      <c r="C118" s="9">
        <f>SUM(C115:C117)</f>
        <v>0</v>
      </c>
      <c r="D118" s="9">
        <f>SUM(D115:D117)</f>
        <v>0</v>
      </c>
      <c r="E118" s="9">
        <f>SUM(E115:E117)</f>
        <v>0</v>
      </c>
      <c r="F118" s="16"/>
      <c r="G118" s="16"/>
      <c r="H118" s="16" t="e">
        <f>I118/E118</f>
        <v>#DIV/0!</v>
      </c>
      <c r="I118" s="21">
        <f>SUM(I115:I117)</f>
        <v>0</v>
      </c>
      <c r="J118" s="21"/>
      <c r="K118" s="21"/>
      <c r="L118" s="35"/>
      <c r="M118" s="16"/>
      <c r="N118" s="16"/>
      <c r="O118" s="16"/>
      <c r="P118" s="16"/>
      <c r="Q118" s="21"/>
      <c r="R118" s="21">
        <f>SUM(R115:R117)</f>
        <v>0</v>
      </c>
      <c r="S118" s="21">
        <f>SUM(S115:S117)</f>
        <v>0</v>
      </c>
      <c r="T118" s="16" t="e">
        <f>S118/E118</f>
        <v>#DIV/0!</v>
      </c>
    </row>
    <row r="119" spans="1:21" ht="13.5" thickTop="1" x14ac:dyDescent="0.2">
      <c r="T119" s="12"/>
    </row>
    <row r="120" spans="1:21" x14ac:dyDescent="0.2">
      <c r="T120" s="12"/>
    </row>
    <row r="121" spans="1:21" x14ac:dyDescent="0.2">
      <c r="A121" s="4" t="s">
        <v>47</v>
      </c>
      <c r="B121" s="4" t="s">
        <v>45</v>
      </c>
      <c r="C121" s="8">
        <v>0</v>
      </c>
      <c r="D121" s="8">
        <f>C121*0</f>
        <v>0</v>
      </c>
      <c r="E121" s="8">
        <f>SUM(C121:D121)</f>
        <v>0</v>
      </c>
      <c r="F121" s="15">
        <v>0</v>
      </c>
      <c r="H121" s="15">
        <f>G121+F121</f>
        <v>0</v>
      </c>
      <c r="I121" s="12">
        <f>H121*C121</f>
        <v>0</v>
      </c>
      <c r="S121" s="12">
        <f>(SUM(M121:Q121)*E121)+I121+R121</f>
        <v>0</v>
      </c>
      <c r="T121" s="15" t="e">
        <f>S121/E121</f>
        <v>#DIV/0!</v>
      </c>
    </row>
    <row r="122" spans="1:21" ht="13.5" thickBot="1" x14ac:dyDescent="0.25">
      <c r="A122" s="28" t="s">
        <v>47</v>
      </c>
      <c r="B122" s="28" t="s">
        <v>25</v>
      </c>
      <c r="C122" s="9">
        <f>SUM(C121)</f>
        <v>0</v>
      </c>
      <c r="D122" s="9">
        <f>SUM(D121)</f>
        <v>0</v>
      </c>
      <c r="E122" s="9">
        <f>SUM(E121)</f>
        <v>0</v>
      </c>
      <c r="F122" s="16"/>
      <c r="G122" s="16"/>
      <c r="H122" s="16" t="e">
        <f>I122/E122</f>
        <v>#DIV/0!</v>
      </c>
      <c r="I122" s="21">
        <f>SUM(I121)</f>
        <v>0</v>
      </c>
      <c r="J122" s="21"/>
      <c r="K122" s="21"/>
      <c r="L122" s="35"/>
      <c r="M122" s="16"/>
      <c r="N122" s="16"/>
      <c r="O122" s="16"/>
      <c r="P122" s="16"/>
      <c r="Q122" s="21"/>
      <c r="R122" s="21">
        <f>SUM(R121)</f>
        <v>0</v>
      </c>
      <c r="S122" s="21">
        <f>SUM(S121)</f>
        <v>0</v>
      </c>
      <c r="T122" s="16" t="e">
        <f>S122/E122</f>
        <v>#DIV/0!</v>
      </c>
    </row>
    <row r="123" spans="1:21" ht="13.5" thickTop="1" x14ac:dyDescent="0.2">
      <c r="T123" s="12"/>
    </row>
    <row r="124" spans="1:21" x14ac:dyDescent="0.2">
      <c r="T124" s="12"/>
    </row>
    <row r="125" spans="1:21" x14ac:dyDescent="0.2">
      <c r="A125" s="4" t="s">
        <v>48</v>
      </c>
      <c r="B125" s="4" t="s">
        <v>45</v>
      </c>
      <c r="C125" s="8">
        <v>0</v>
      </c>
      <c r="D125" s="8">
        <f>C125*0</f>
        <v>0</v>
      </c>
      <c r="E125" s="8">
        <f>SUM(C125:D125)</f>
        <v>0</v>
      </c>
      <c r="F125" s="15">
        <v>0</v>
      </c>
      <c r="G125" s="15">
        <v>0</v>
      </c>
      <c r="H125" s="15">
        <f>G125+F125</f>
        <v>0</v>
      </c>
      <c r="I125" s="12">
        <f>H125*C125</f>
        <v>0</v>
      </c>
      <c r="S125" s="12">
        <f>(SUM(M125:Q125)*E125)+I125+R125</f>
        <v>0</v>
      </c>
      <c r="T125" s="15" t="e">
        <f>S125/E125</f>
        <v>#DIV/0!</v>
      </c>
      <c r="U125" t="s">
        <v>49</v>
      </c>
    </row>
    <row r="126" spans="1:21" x14ac:dyDescent="0.2">
      <c r="A126" s="4" t="s">
        <v>48</v>
      </c>
      <c r="B126" s="4" t="s">
        <v>45</v>
      </c>
      <c r="C126" s="8">
        <v>0</v>
      </c>
      <c r="D126" s="8">
        <f>C126*0</f>
        <v>0</v>
      </c>
      <c r="E126" s="8">
        <f>SUM(C126:D126)</f>
        <v>0</v>
      </c>
      <c r="F126" s="15">
        <v>0</v>
      </c>
      <c r="H126" s="15">
        <f>G126+F126</f>
        <v>0</v>
      </c>
      <c r="I126" s="12">
        <f>H126*C126</f>
        <v>0</v>
      </c>
      <c r="S126" s="12">
        <f>(SUM(M126:Q126)*E126)+I126+R126</f>
        <v>0</v>
      </c>
      <c r="T126" s="15" t="e">
        <f>S126/E126</f>
        <v>#DIV/0!</v>
      </c>
    </row>
    <row r="127" spans="1:21" x14ac:dyDescent="0.2">
      <c r="A127" s="4" t="s">
        <v>48</v>
      </c>
      <c r="B127" s="4" t="s">
        <v>45</v>
      </c>
      <c r="C127" s="8">
        <v>0</v>
      </c>
      <c r="D127" s="8">
        <f>C127*0</f>
        <v>0</v>
      </c>
      <c r="E127" s="8">
        <f>SUM(C127:D127)</f>
        <v>0</v>
      </c>
      <c r="F127" s="15">
        <v>0</v>
      </c>
      <c r="H127" s="15">
        <f>G127+F127</f>
        <v>0</v>
      </c>
      <c r="I127" s="12">
        <f>H127*C127</f>
        <v>0</v>
      </c>
      <c r="Q127" s="29"/>
      <c r="S127" s="12">
        <f>(SUM(M127:Q127)*E127)+I127+R127</f>
        <v>0</v>
      </c>
      <c r="T127" s="15" t="e">
        <f>S127/E127</f>
        <v>#DIV/0!</v>
      </c>
    </row>
    <row r="128" spans="1:21" x14ac:dyDescent="0.2">
      <c r="A128" s="4" t="s">
        <v>48</v>
      </c>
      <c r="B128" s="4" t="s">
        <v>45</v>
      </c>
      <c r="C128" s="8">
        <v>0</v>
      </c>
      <c r="D128" s="8">
        <f>C128*0</f>
        <v>0</v>
      </c>
      <c r="E128" s="8">
        <f>SUM(C128:D128)</f>
        <v>0</v>
      </c>
      <c r="F128" s="15">
        <v>0</v>
      </c>
      <c r="H128" s="15">
        <f>G128+F128</f>
        <v>0</v>
      </c>
      <c r="I128" s="12">
        <f>H128*C128</f>
        <v>0</v>
      </c>
      <c r="S128" s="12">
        <f>(SUM(M128:Q128)*E128)+I128+R128</f>
        <v>0</v>
      </c>
      <c r="T128" s="15" t="e">
        <f>S128/E128</f>
        <v>#DIV/0!</v>
      </c>
    </row>
    <row r="129" spans="1:20" ht="13.5" thickBot="1" x14ac:dyDescent="0.25">
      <c r="A129" s="28" t="s">
        <v>48</v>
      </c>
      <c r="B129" s="28" t="s">
        <v>25</v>
      </c>
      <c r="C129" s="9">
        <f>SUM(C125:C128)</f>
        <v>0</v>
      </c>
      <c r="D129" s="9">
        <f>SUM(D125:D128)</f>
        <v>0</v>
      </c>
      <c r="E129" s="9">
        <f>SUM(E125:E128)</f>
        <v>0</v>
      </c>
      <c r="F129" s="16"/>
      <c r="G129" s="16"/>
      <c r="H129" s="16" t="e">
        <f>I129/E129</f>
        <v>#DIV/0!</v>
      </c>
      <c r="I129" s="21">
        <f>SUM(I125:I128)</f>
        <v>0</v>
      </c>
      <c r="J129" s="21"/>
      <c r="K129" s="21"/>
      <c r="L129" s="35"/>
      <c r="M129" s="16"/>
      <c r="N129" s="16"/>
      <c r="O129" s="16"/>
      <c r="P129" s="16"/>
      <c r="Q129" s="21"/>
      <c r="R129" s="21">
        <f>SUM(R125:R128)</f>
        <v>0</v>
      </c>
      <c r="S129" s="21">
        <f>SUM(S125:S128)</f>
        <v>0</v>
      </c>
      <c r="T129" s="16" t="e">
        <f>S129/E129</f>
        <v>#DIV/0!</v>
      </c>
    </row>
    <row r="130" spans="1:20" ht="13.5" thickTop="1" x14ac:dyDescent="0.2">
      <c r="A130" s="4"/>
      <c r="B130" s="4"/>
      <c r="C130" s="11"/>
      <c r="D130" s="11"/>
      <c r="E130" s="11"/>
      <c r="F130" s="18"/>
      <c r="G130" s="18"/>
      <c r="H130" s="18"/>
      <c r="I130" s="23"/>
      <c r="J130" s="23"/>
      <c r="K130" s="23"/>
      <c r="L130" s="36"/>
      <c r="M130" s="18"/>
      <c r="N130" s="18"/>
      <c r="O130" s="18"/>
      <c r="P130" s="18"/>
      <c r="Q130" s="23"/>
      <c r="R130" s="23"/>
      <c r="S130" s="23"/>
      <c r="T130" s="23"/>
    </row>
    <row r="131" spans="1:20" x14ac:dyDescent="0.2">
      <c r="T131" s="12"/>
    </row>
    <row r="132" spans="1:20" x14ac:dyDescent="0.2">
      <c r="A132" s="4" t="s">
        <v>50</v>
      </c>
      <c r="B132" s="4" t="s">
        <v>22</v>
      </c>
      <c r="C132" s="8">
        <v>0</v>
      </c>
      <c r="D132" s="8">
        <f>C132*-0.02</f>
        <v>0</v>
      </c>
      <c r="E132" s="8">
        <f>SUM(C132:D132)</f>
        <v>0</v>
      </c>
      <c r="F132" s="15">
        <v>0</v>
      </c>
      <c r="H132" s="15">
        <f>G132+F132</f>
        <v>0</v>
      </c>
      <c r="I132" s="12">
        <f>H132*C132</f>
        <v>0</v>
      </c>
      <c r="S132" s="12">
        <f>(SUM(M132:Q132)*E132)+I132+R132</f>
        <v>0</v>
      </c>
      <c r="T132" s="15" t="e">
        <f>S132/E132</f>
        <v>#DIV/0!</v>
      </c>
    </row>
    <row r="133" spans="1:20" ht="13.5" thickBot="1" x14ac:dyDescent="0.25">
      <c r="A133" s="28" t="s">
        <v>50</v>
      </c>
      <c r="B133" s="28" t="s">
        <v>25</v>
      </c>
      <c r="C133" s="9">
        <f>SUM(C132)</f>
        <v>0</v>
      </c>
      <c r="D133" s="9">
        <f>SUM(D132)</f>
        <v>0</v>
      </c>
      <c r="E133" s="9">
        <f>SUM(E132)</f>
        <v>0</v>
      </c>
      <c r="F133" s="16"/>
      <c r="G133" s="16"/>
      <c r="H133" s="16" t="e">
        <f>I133/E133</f>
        <v>#DIV/0!</v>
      </c>
      <c r="I133" s="21">
        <f>SUM(I132)</f>
        <v>0</v>
      </c>
      <c r="J133" s="21"/>
      <c r="K133" s="21"/>
      <c r="L133" s="35"/>
      <c r="M133" s="16"/>
      <c r="N133" s="16"/>
      <c r="O133" s="16"/>
      <c r="P133" s="16"/>
      <c r="Q133" s="21"/>
      <c r="R133" s="21">
        <f>SUM(R132)</f>
        <v>0</v>
      </c>
      <c r="S133" s="21">
        <f>SUM(S132)</f>
        <v>0</v>
      </c>
      <c r="T133" s="16" t="e">
        <f>S133/E133</f>
        <v>#DIV/0!</v>
      </c>
    </row>
    <row r="134" spans="1:20" ht="13.5" thickTop="1" x14ac:dyDescent="0.2"/>
    <row r="136" spans="1:20" x14ac:dyDescent="0.2">
      <c r="A136" s="4" t="s">
        <v>51</v>
      </c>
      <c r="B136" s="4" t="s">
        <v>52</v>
      </c>
      <c r="C136" s="8">
        <v>0</v>
      </c>
      <c r="D136" s="8">
        <f>C136*0</f>
        <v>0</v>
      </c>
      <c r="E136" s="8">
        <f>SUM(C136:D136)</f>
        <v>0</v>
      </c>
      <c r="F136" s="15">
        <v>0</v>
      </c>
      <c r="H136" s="15">
        <f>G136+F136</f>
        <v>0</v>
      </c>
      <c r="I136" s="12">
        <f>H136*C136</f>
        <v>0</v>
      </c>
      <c r="S136" s="12">
        <f>(SUM(M136:Q136)*E136)+I136+R136</f>
        <v>0</v>
      </c>
      <c r="T136" s="15" t="e">
        <f>S136/E136</f>
        <v>#DIV/0!</v>
      </c>
    </row>
    <row r="137" spans="1:20" ht="13.5" thickBot="1" x14ac:dyDescent="0.25">
      <c r="A137" s="28" t="s">
        <v>51</v>
      </c>
      <c r="B137" s="28" t="s">
        <v>25</v>
      </c>
      <c r="C137" s="9">
        <f>SUM(C136)</f>
        <v>0</v>
      </c>
      <c r="D137" s="9">
        <f>SUM(D136)</f>
        <v>0</v>
      </c>
      <c r="E137" s="9">
        <f>SUM(E136)</f>
        <v>0</v>
      </c>
      <c r="F137" s="16"/>
      <c r="G137" s="16"/>
      <c r="H137" s="16" t="e">
        <f>I137/E137</f>
        <v>#DIV/0!</v>
      </c>
      <c r="I137" s="21">
        <f>SUM(I136)</f>
        <v>0</v>
      </c>
      <c r="J137" s="21"/>
      <c r="K137" s="21"/>
      <c r="L137" s="35"/>
      <c r="M137" s="16"/>
      <c r="N137" s="16"/>
      <c r="O137" s="16"/>
      <c r="P137" s="16"/>
      <c r="Q137" s="21"/>
      <c r="R137" s="21">
        <f>SUM(R136)</f>
        <v>0</v>
      </c>
      <c r="S137" s="21">
        <f>SUM(S136)</f>
        <v>0</v>
      </c>
      <c r="T137" s="16" t="e">
        <f>S137/E137</f>
        <v>#DIV/0!</v>
      </c>
    </row>
    <row r="138" spans="1:20" ht="14.25" thickTop="1" thickBot="1" x14ac:dyDescent="0.25"/>
    <row r="139" spans="1:20" ht="14.25" thickTop="1" thickBot="1" x14ac:dyDescent="0.25">
      <c r="A139" s="24" t="s">
        <v>53</v>
      </c>
      <c r="B139" s="25"/>
      <c r="C139" s="10">
        <f>SUM(C46,C58,C63,C68,C78,C74,C84,C90,C96,C102,C108,C112,C118,C122,C129,C133,C137)</f>
        <v>-2661790</v>
      </c>
      <c r="D139" s="10">
        <f>SUM(D46,D58,D63,D68,D78,D74,D84,D90,D96,D102,D108,D112,D118,D122,D129,D133,D137)</f>
        <v>0</v>
      </c>
      <c r="E139" s="10">
        <f>SUM(E46,E58,E63,E68,E78,E74,E84,E90,E96,E102,E108,E112,E118,E122,E129,E133,E137)</f>
        <v>-2661790</v>
      </c>
      <c r="F139" s="10"/>
      <c r="G139" s="10"/>
      <c r="H139" s="17">
        <f>I139/E139</f>
        <v>2.3401103257582312</v>
      </c>
      <c r="I139" s="22">
        <f>SUM(I46,I58,I63,I68,I74,I78,I84,I90,I96,I102,I108,I112,I118,I122,I129,I133,I137)</f>
        <v>-6228882.2640000023</v>
      </c>
      <c r="J139" s="22"/>
      <c r="K139" s="22"/>
      <c r="L139" s="37"/>
      <c r="M139" s="10"/>
      <c r="N139" s="10"/>
      <c r="O139" s="10"/>
      <c r="P139" s="10"/>
      <c r="Q139" s="10"/>
      <c r="R139" s="22">
        <f>SUM(R46,R58,R68,R63,R74,R78,R84,R90,R96,R102,R108,R112,R118,R122,R129,R133,R137)</f>
        <v>-556966.74</v>
      </c>
      <c r="S139" s="22">
        <f>SUM(S46,S58,S68,S63,S74,S78,S84,S90,S96,S102,S108,S112,S118,S122,S129,S133,S137)</f>
        <v>-7174085.3339999951</v>
      </c>
      <c r="T139" s="26">
        <f>S139/E139</f>
        <v>2.69521086712325</v>
      </c>
    </row>
    <row r="140" spans="1:20" ht="13.5" thickTop="1" x14ac:dyDescent="0.2"/>
  </sheetData>
  <printOptions gridLines="1" gridLinesSet="0"/>
  <pageMargins left="0.2" right="0.24" top="1" bottom="1" header="0.5" footer="0.5"/>
  <pageSetup scale="54" fitToHeight="2" orientation="landscape" horizontalDpi="4294967292" verticalDpi="0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2000-02-07T15:53:43Z</cp:lastPrinted>
  <dcterms:created xsi:type="dcterms:W3CDTF">1997-01-24T21:05:44Z</dcterms:created>
  <dcterms:modified xsi:type="dcterms:W3CDTF">2014-09-03T14:07:22Z</dcterms:modified>
</cp:coreProperties>
</file>