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90" windowWidth="9375" windowHeight="496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Sheet1!$A$1:$V$44</definedName>
  </definedNames>
  <calcPr calcId="152511"/>
</workbook>
</file>

<file path=xl/calcChain.xml><?xml version="1.0" encoding="utf-8"?>
<calcChain xmlns="http://schemas.openxmlformats.org/spreadsheetml/2006/main">
  <c r="D4" i="1" l="1"/>
  <c r="D5" i="1" s="1"/>
  <c r="E4" i="1"/>
  <c r="E5" i="1" s="1"/>
  <c r="H4" i="1"/>
  <c r="I4" i="1" s="1"/>
  <c r="I5" i="1" s="1"/>
  <c r="C5" i="1"/>
  <c r="C44" i="1" s="1"/>
  <c r="R5" i="1"/>
  <c r="D7" i="1"/>
  <c r="D12" i="1" s="1"/>
  <c r="H7" i="1"/>
  <c r="I7" i="1"/>
  <c r="D8" i="1"/>
  <c r="E8" i="1"/>
  <c r="H8" i="1"/>
  <c r="I8" i="1" s="1"/>
  <c r="D9" i="1"/>
  <c r="E9" i="1" s="1"/>
  <c r="S9" i="1" s="1"/>
  <c r="T9" i="1" s="1"/>
  <c r="H9" i="1"/>
  <c r="I9" i="1"/>
  <c r="D10" i="1"/>
  <c r="E10" i="1"/>
  <c r="H10" i="1"/>
  <c r="I10" i="1" s="1"/>
  <c r="D11" i="1"/>
  <c r="E11" i="1" s="1"/>
  <c r="S11" i="1" s="1"/>
  <c r="T11" i="1" s="1"/>
  <c r="H11" i="1"/>
  <c r="I11" i="1"/>
  <c r="C12" i="1"/>
  <c r="R12" i="1"/>
  <c r="D14" i="1"/>
  <c r="E14" i="1"/>
  <c r="S14" i="1" s="1"/>
  <c r="H14" i="1"/>
  <c r="I14" i="1"/>
  <c r="D15" i="1"/>
  <c r="E15" i="1"/>
  <c r="S15" i="1" s="1"/>
  <c r="T15" i="1" s="1"/>
  <c r="H15" i="1"/>
  <c r="I15" i="1"/>
  <c r="D16" i="1"/>
  <c r="E16" i="1"/>
  <c r="S16" i="1" s="1"/>
  <c r="T16" i="1" s="1"/>
  <c r="H16" i="1"/>
  <c r="I16" i="1"/>
  <c r="D17" i="1"/>
  <c r="E17" i="1"/>
  <c r="S17" i="1" s="1"/>
  <c r="T17" i="1" s="1"/>
  <c r="H17" i="1"/>
  <c r="I17" i="1"/>
  <c r="D18" i="1"/>
  <c r="E18" i="1"/>
  <c r="S18" i="1" s="1"/>
  <c r="T18" i="1" s="1"/>
  <c r="H18" i="1"/>
  <c r="I18" i="1"/>
  <c r="D19" i="1"/>
  <c r="E19" i="1"/>
  <c r="S19" i="1" s="1"/>
  <c r="T19" i="1" s="1"/>
  <c r="H19" i="1"/>
  <c r="I19" i="1"/>
  <c r="D20" i="1"/>
  <c r="E20" i="1"/>
  <c r="S20" i="1" s="1"/>
  <c r="T20" i="1" s="1"/>
  <c r="H20" i="1"/>
  <c r="I20" i="1"/>
  <c r="D21" i="1"/>
  <c r="E21" i="1"/>
  <c r="S21" i="1" s="1"/>
  <c r="T21" i="1" s="1"/>
  <c r="H21" i="1"/>
  <c r="I21" i="1"/>
  <c r="D22" i="1"/>
  <c r="E22" i="1"/>
  <c r="S22" i="1" s="1"/>
  <c r="T22" i="1" s="1"/>
  <c r="H22" i="1"/>
  <c r="I22" i="1"/>
  <c r="D23" i="1"/>
  <c r="E23" i="1"/>
  <c r="S23" i="1" s="1"/>
  <c r="T23" i="1" s="1"/>
  <c r="H23" i="1"/>
  <c r="I23" i="1"/>
  <c r="D24" i="1"/>
  <c r="E24" i="1"/>
  <c r="S24" i="1" s="1"/>
  <c r="T24" i="1" s="1"/>
  <c r="H24" i="1"/>
  <c r="I24" i="1"/>
  <c r="D25" i="1"/>
  <c r="E25" i="1"/>
  <c r="S25" i="1" s="1"/>
  <c r="T25" i="1" s="1"/>
  <c r="H25" i="1"/>
  <c r="I25" i="1"/>
  <c r="D26" i="1"/>
  <c r="E26" i="1"/>
  <c r="S26" i="1" s="1"/>
  <c r="T26" i="1" s="1"/>
  <c r="H26" i="1"/>
  <c r="I26" i="1"/>
  <c r="D27" i="1"/>
  <c r="E27" i="1"/>
  <c r="S27" i="1" s="1"/>
  <c r="T27" i="1" s="1"/>
  <c r="I27" i="1"/>
  <c r="D28" i="1"/>
  <c r="D42" i="1" s="1"/>
  <c r="H28" i="1"/>
  <c r="I28" i="1"/>
  <c r="D29" i="1"/>
  <c r="E29" i="1"/>
  <c r="H29" i="1"/>
  <c r="I29" i="1" s="1"/>
  <c r="D30" i="1"/>
  <c r="E30" i="1" s="1"/>
  <c r="S30" i="1" s="1"/>
  <c r="T30" i="1" s="1"/>
  <c r="H30" i="1"/>
  <c r="I30" i="1"/>
  <c r="D31" i="1"/>
  <c r="E31" i="1"/>
  <c r="H31" i="1"/>
  <c r="I31" i="1" s="1"/>
  <c r="D32" i="1"/>
  <c r="E32" i="1" s="1"/>
  <c r="S32" i="1" s="1"/>
  <c r="T32" i="1" s="1"/>
  <c r="H32" i="1"/>
  <c r="I32" i="1"/>
  <c r="D33" i="1"/>
  <c r="E33" i="1"/>
  <c r="H33" i="1"/>
  <c r="I33" i="1" s="1"/>
  <c r="D34" i="1"/>
  <c r="E34" i="1" s="1"/>
  <c r="S34" i="1" s="1"/>
  <c r="T34" i="1" s="1"/>
  <c r="H34" i="1"/>
  <c r="I34" i="1"/>
  <c r="D35" i="1"/>
  <c r="E35" i="1"/>
  <c r="H35" i="1"/>
  <c r="I35" i="1" s="1"/>
  <c r="D36" i="1"/>
  <c r="E36" i="1" s="1"/>
  <c r="S36" i="1" s="1"/>
  <c r="T36" i="1" s="1"/>
  <c r="H36" i="1"/>
  <c r="I36" i="1"/>
  <c r="D37" i="1"/>
  <c r="E37" i="1"/>
  <c r="H37" i="1"/>
  <c r="I37" i="1" s="1"/>
  <c r="D38" i="1"/>
  <c r="E38" i="1" s="1"/>
  <c r="S38" i="1" s="1"/>
  <c r="T38" i="1" s="1"/>
  <c r="H38" i="1"/>
  <c r="I38" i="1"/>
  <c r="D39" i="1"/>
  <c r="E39" i="1"/>
  <c r="H39" i="1"/>
  <c r="I39" i="1" s="1"/>
  <c r="D40" i="1"/>
  <c r="E40" i="1"/>
  <c r="S40" i="1" s="1"/>
  <c r="T40" i="1" s="1"/>
  <c r="H40" i="1"/>
  <c r="I40" i="1" s="1"/>
  <c r="D41" i="1"/>
  <c r="E41" i="1" s="1"/>
  <c r="S41" i="1" s="1"/>
  <c r="T41" i="1" s="1"/>
  <c r="H41" i="1"/>
  <c r="I41" i="1"/>
  <c r="C42" i="1"/>
  <c r="R42" i="1"/>
  <c r="R44" i="1"/>
  <c r="D46" i="1"/>
  <c r="E46" i="1"/>
  <c r="S46" i="1" s="1"/>
  <c r="T46" i="1" s="1"/>
  <c r="H46" i="1"/>
  <c r="I46" i="1"/>
  <c r="D47" i="1"/>
  <c r="E47" i="1"/>
  <c r="S47" i="1" s="1"/>
  <c r="T47" i="1" s="1"/>
  <c r="H47" i="1"/>
  <c r="I47" i="1"/>
  <c r="D51" i="1"/>
  <c r="E51" i="1" s="1"/>
  <c r="H51" i="1"/>
  <c r="I51" i="1"/>
  <c r="I53" i="1" s="1"/>
  <c r="D52" i="1"/>
  <c r="D53" i="1" s="1"/>
  <c r="E52" i="1"/>
  <c r="S52" i="1" s="1"/>
  <c r="T52" i="1" s="1"/>
  <c r="H52" i="1"/>
  <c r="I52" i="1" s="1"/>
  <c r="C53" i="1"/>
  <c r="R53" i="1"/>
  <c r="D56" i="1"/>
  <c r="E56" i="1"/>
  <c r="S56" i="1" s="1"/>
  <c r="H56" i="1"/>
  <c r="I56" i="1"/>
  <c r="I57" i="1" s="1"/>
  <c r="C57" i="1"/>
  <c r="D57" i="1"/>
  <c r="R57" i="1"/>
  <c r="D60" i="1"/>
  <c r="E60" i="1"/>
  <c r="S60" i="1" s="1"/>
  <c r="H60" i="1"/>
  <c r="I60" i="1"/>
  <c r="D61" i="1"/>
  <c r="E61" i="1" s="1"/>
  <c r="S61" i="1" s="1"/>
  <c r="T61" i="1" s="1"/>
  <c r="H61" i="1"/>
  <c r="I61" i="1"/>
  <c r="I62" i="1" s="1"/>
  <c r="C62" i="1"/>
  <c r="D62" i="1"/>
  <c r="R62" i="1"/>
  <c r="R133" i="1" s="1"/>
  <c r="D65" i="1"/>
  <c r="D68" i="1" s="1"/>
  <c r="E65" i="1"/>
  <c r="H65" i="1"/>
  <c r="I65" i="1" s="1"/>
  <c r="I68" i="1" s="1"/>
  <c r="D66" i="1"/>
  <c r="E66" i="1"/>
  <c r="S66" i="1" s="1"/>
  <c r="T66" i="1" s="1"/>
  <c r="H66" i="1"/>
  <c r="I66" i="1"/>
  <c r="D67" i="1"/>
  <c r="E67" i="1"/>
  <c r="S67" i="1" s="1"/>
  <c r="T67" i="1" s="1"/>
  <c r="H67" i="1"/>
  <c r="I67" i="1"/>
  <c r="C68" i="1"/>
  <c r="R68" i="1"/>
  <c r="D71" i="1"/>
  <c r="E71" i="1" s="1"/>
  <c r="H71" i="1"/>
  <c r="I71" i="1"/>
  <c r="I72" i="1" s="1"/>
  <c r="C72" i="1"/>
  <c r="D72" i="1"/>
  <c r="R72" i="1"/>
  <c r="D75" i="1"/>
  <c r="D78" i="1" s="1"/>
  <c r="E75" i="1"/>
  <c r="H75" i="1"/>
  <c r="I75" i="1" s="1"/>
  <c r="I78" i="1" s="1"/>
  <c r="D76" i="1"/>
  <c r="E76" i="1"/>
  <c r="S76" i="1" s="1"/>
  <c r="T76" i="1" s="1"/>
  <c r="H76" i="1"/>
  <c r="I76" i="1"/>
  <c r="D77" i="1"/>
  <c r="E77" i="1"/>
  <c r="S77" i="1" s="1"/>
  <c r="T77" i="1" s="1"/>
  <c r="H77" i="1"/>
  <c r="I77" i="1"/>
  <c r="C78" i="1"/>
  <c r="R78" i="1"/>
  <c r="C81" i="1"/>
  <c r="D81" i="1" s="1"/>
  <c r="H81" i="1"/>
  <c r="I81" i="1" s="1"/>
  <c r="I84" i="1" s="1"/>
  <c r="D82" i="1"/>
  <c r="E82" i="1" s="1"/>
  <c r="S82" i="1" s="1"/>
  <c r="T82" i="1" s="1"/>
  <c r="H82" i="1"/>
  <c r="I82" i="1"/>
  <c r="D83" i="1"/>
  <c r="E83" i="1"/>
  <c r="H83" i="1"/>
  <c r="I83" i="1" s="1"/>
  <c r="C84" i="1"/>
  <c r="R84" i="1"/>
  <c r="D87" i="1"/>
  <c r="D90" i="1" s="1"/>
  <c r="H87" i="1"/>
  <c r="I87" i="1"/>
  <c r="D88" i="1"/>
  <c r="E88" i="1"/>
  <c r="H88" i="1"/>
  <c r="I88" i="1" s="1"/>
  <c r="D89" i="1"/>
  <c r="E89" i="1" s="1"/>
  <c r="S89" i="1" s="1"/>
  <c r="T89" i="1" s="1"/>
  <c r="H89" i="1"/>
  <c r="I89" i="1"/>
  <c r="C90" i="1"/>
  <c r="R90" i="1"/>
  <c r="D93" i="1"/>
  <c r="E93" i="1"/>
  <c r="H93" i="1"/>
  <c r="I93" i="1" s="1"/>
  <c r="D94" i="1"/>
  <c r="D96" i="1" s="1"/>
  <c r="H94" i="1"/>
  <c r="I94" i="1"/>
  <c r="D95" i="1"/>
  <c r="E95" i="1"/>
  <c r="H95" i="1"/>
  <c r="I95" i="1" s="1"/>
  <c r="I96" i="1" s="1"/>
  <c r="C96" i="1"/>
  <c r="R96" i="1"/>
  <c r="D99" i="1"/>
  <c r="E99" i="1" s="1"/>
  <c r="S99" i="1" s="1"/>
  <c r="H99" i="1"/>
  <c r="I99" i="1"/>
  <c r="I102" i="1" s="1"/>
  <c r="D100" i="1"/>
  <c r="E100" i="1"/>
  <c r="H100" i="1"/>
  <c r="I100" i="1" s="1"/>
  <c r="D101" i="1"/>
  <c r="E101" i="1" s="1"/>
  <c r="S101" i="1" s="1"/>
  <c r="T101" i="1" s="1"/>
  <c r="H101" i="1"/>
  <c r="I101" i="1"/>
  <c r="C102" i="1"/>
  <c r="R102" i="1"/>
  <c r="D105" i="1"/>
  <c r="D106" i="1" s="1"/>
  <c r="E105" i="1"/>
  <c r="S105" i="1" s="1"/>
  <c r="H105" i="1"/>
  <c r="I105" i="1" s="1"/>
  <c r="C106" i="1"/>
  <c r="I106" i="1"/>
  <c r="R106" i="1"/>
  <c r="D109" i="1"/>
  <c r="E109" i="1" s="1"/>
  <c r="H109" i="1"/>
  <c r="I109" i="1"/>
  <c r="S109" i="1"/>
  <c r="D110" i="1"/>
  <c r="E110" i="1"/>
  <c r="H110" i="1"/>
  <c r="I110" i="1" s="1"/>
  <c r="D111" i="1"/>
  <c r="E111" i="1" s="1"/>
  <c r="S111" i="1" s="1"/>
  <c r="T111" i="1" s="1"/>
  <c r="H111" i="1"/>
  <c r="I111" i="1"/>
  <c r="C112" i="1"/>
  <c r="R112" i="1"/>
  <c r="D115" i="1"/>
  <c r="D116" i="1" s="1"/>
  <c r="E115" i="1"/>
  <c r="H115" i="1"/>
  <c r="I115" i="1" s="1"/>
  <c r="I116" i="1" s="1"/>
  <c r="C116" i="1"/>
  <c r="R116" i="1"/>
  <c r="D119" i="1"/>
  <c r="E119" i="1" s="1"/>
  <c r="E123" i="1" s="1"/>
  <c r="H119" i="1"/>
  <c r="I119" i="1"/>
  <c r="S119" i="1"/>
  <c r="D120" i="1"/>
  <c r="E120" i="1"/>
  <c r="H120" i="1"/>
  <c r="I120" i="1" s="1"/>
  <c r="D121" i="1"/>
  <c r="E121" i="1" s="1"/>
  <c r="S121" i="1" s="1"/>
  <c r="T121" i="1" s="1"/>
  <c r="H121" i="1"/>
  <c r="I121" i="1"/>
  <c r="D122" i="1"/>
  <c r="E122" i="1"/>
  <c r="H122" i="1"/>
  <c r="I122" i="1" s="1"/>
  <c r="I123" i="1" s="1"/>
  <c r="H123" i="1" s="1"/>
  <c r="C123" i="1"/>
  <c r="R123" i="1"/>
  <c r="D126" i="1"/>
  <c r="D127" i="1" s="1"/>
  <c r="H126" i="1"/>
  <c r="I126" i="1"/>
  <c r="I127" i="1" s="1"/>
  <c r="C127" i="1"/>
  <c r="R127" i="1"/>
  <c r="D130" i="1"/>
  <c r="E130" i="1"/>
  <c r="E131" i="1" s="1"/>
  <c r="H130" i="1"/>
  <c r="I130" i="1" s="1"/>
  <c r="I131" i="1" s="1"/>
  <c r="C131" i="1"/>
  <c r="C133" i="1" s="1"/>
  <c r="D131" i="1"/>
  <c r="R131" i="1"/>
  <c r="T99" i="1" l="1"/>
  <c r="S122" i="1"/>
  <c r="T122" i="1" s="1"/>
  <c r="H78" i="1"/>
  <c r="E72" i="1"/>
  <c r="H72" i="1" s="1"/>
  <c r="S71" i="1"/>
  <c r="D44" i="1"/>
  <c r="S120" i="1"/>
  <c r="T120" i="1" s="1"/>
  <c r="E102" i="1"/>
  <c r="S95" i="1"/>
  <c r="T95" i="1" s="1"/>
  <c r="I90" i="1"/>
  <c r="S75" i="1"/>
  <c r="H62" i="1"/>
  <c r="S31" i="1"/>
  <c r="T31" i="1" s="1"/>
  <c r="T14" i="1"/>
  <c r="S10" i="1"/>
  <c r="T10" i="1" s="1"/>
  <c r="I12" i="1"/>
  <c r="H68" i="1"/>
  <c r="H131" i="1"/>
  <c r="E81" i="1"/>
  <c r="D84" i="1"/>
  <c r="S57" i="1"/>
  <c r="T56" i="1"/>
  <c r="S35" i="1"/>
  <c r="T35" i="1" s="1"/>
  <c r="H102" i="1"/>
  <c r="S123" i="1"/>
  <c r="T123" i="1" s="1"/>
  <c r="T119" i="1"/>
  <c r="S115" i="1"/>
  <c r="S33" i="1"/>
  <c r="T33" i="1" s="1"/>
  <c r="S110" i="1"/>
  <c r="T110" i="1" s="1"/>
  <c r="S65" i="1"/>
  <c r="H53" i="1"/>
  <c r="E112" i="1"/>
  <c r="S112" i="1"/>
  <c r="T112" i="1" s="1"/>
  <c r="T109" i="1"/>
  <c r="S106" i="1"/>
  <c r="T105" i="1"/>
  <c r="S62" i="1"/>
  <c r="T60" i="1"/>
  <c r="S51" i="1"/>
  <c r="E53" i="1"/>
  <c r="I44" i="1"/>
  <c r="H5" i="1"/>
  <c r="I112" i="1"/>
  <c r="H112" i="1" s="1"/>
  <c r="S100" i="1"/>
  <c r="T100" i="1" s="1"/>
  <c r="S93" i="1"/>
  <c r="S88" i="1"/>
  <c r="T88" i="1" s="1"/>
  <c r="S83" i="1"/>
  <c r="T83" i="1" s="1"/>
  <c r="S37" i="1"/>
  <c r="T37" i="1" s="1"/>
  <c r="S29" i="1"/>
  <c r="T29" i="1" s="1"/>
  <c r="I42" i="1"/>
  <c r="S8" i="1"/>
  <c r="T8" i="1" s="1"/>
  <c r="E94" i="1"/>
  <c r="S94" i="1" s="1"/>
  <c r="T94" i="1" s="1"/>
  <c r="E87" i="1"/>
  <c r="E57" i="1"/>
  <c r="H57" i="1" s="1"/>
  <c r="E28" i="1"/>
  <c r="E7" i="1"/>
  <c r="D112" i="1"/>
  <c r="E78" i="1"/>
  <c r="S130" i="1"/>
  <c r="E116" i="1"/>
  <c r="H116" i="1" s="1"/>
  <c r="E106" i="1"/>
  <c r="H106" i="1" s="1"/>
  <c r="S4" i="1"/>
  <c r="D102" i="1"/>
  <c r="E68" i="1"/>
  <c r="E126" i="1"/>
  <c r="D123" i="1"/>
  <c r="E62" i="1"/>
  <c r="S81" i="1" l="1"/>
  <c r="E84" i="1"/>
  <c r="H84" i="1" s="1"/>
  <c r="T130" i="1"/>
  <c r="S131" i="1"/>
  <c r="T131" i="1" s="1"/>
  <c r="E96" i="1"/>
  <c r="H96" i="1" s="1"/>
  <c r="T51" i="1"/>
  <c r="S53" i="1"/>
  <c r="T53" i="1" s="1"/>
  <c r="T71" i="1"/>
  <c r="S72" i="1"/>
  <c r="T72" i="1" s="1"/>
  <c r="S96" i="1"/>
  <c r="T93" i="1"/>
  <c r="S78" i="1"/>
  <c r="T78" i="1" s="1"/>
  <c r="T75" i="1"/>
  <c r="H90" i="1"/>
  <c r="E127" i="1"/>
  <c r="H127" i="1" s="1"/>
  <c r="S126" i="1"/>
  <c r="S87" i="1"/>
  <c r="E90" i="1"/>
  <c r="S116" i="1"/>
  <c r="T116" i="1" s="1"/>
  <c r="T115" i="1"/>
  <c r="S68" i="1"/>
  <c r="T68" i="1" s="1"/>
  <c r="T65" i="1"/>
  <c r="T106" i="1"/>
  <c r="I133" i="1"/>
  <c r="T62" i="1"/>
  <c r="E12" i="1"/>
  <c r="S7" i="1"/>
  <c r="T4" i="1"/>
  <c r="S5" i="1"/>
  <c r="S28" i="1"/>
  <c r="E42" i="1"/>
  <c r="T57" i="1"/>
  <c r="D133" i="1"/>
  <c r="S102" i="1"/>
  <c r="T102" i="1" s="1"/>
  <c r="T87" i="1" l="1"/>
  <c r="S90" i="1"/>
  <c r="T90" i="1" s="1"/>
  <c r="S84" i="1"/>
  <c r="T84" i="1" s="1"/>
  <c r="T81" i="1"/>
  <c r="T126" i="1"/>
  <c r="S127" i="1"/>
  <c r="T127" i="1" s="1"/>
  <c r="S12" i="1"/>
  <c r="T12" i="1" s="1"/>
  <c r="T7" i="1"/>
  <c r="T28" i="1"/>
  <c r="S42" i="1"/>
  <c r="T42" i="1" s="1"/>
  <c r="T5" i="1"/>
  <c r="E44" i="1"/>
  <c r="T96" i="1"/>
  <c r="E133" i="1" l="1"/>
  <c r="H133" i="1" s="1"/>
  <c r="H44" i="1"/>
  <c r="S44" i="1"/>
  <c r="S133" i="1" l="1"/>
  <c r="T133" i="1" s="1"/>
  <c r="T44" i="1"/>
</calcChain>
</file>

<file path=xl/sharedStrings.xml><?xml version="1.0" encoding="utf-8"?>
<sst xmlns="http://schemas.openxmlformats.org/spreadsheetml/2006/main" count="288" uniqueCount="84">
  <si>
    <t>FACILITY</t>
  </si>
  <si>
    <t>DESK</t>
  </si>
  <si>
    <t>GROSS VOLUME</t>
  </si>
  <si>
    <t>FUEL</t>
  </si>
  <si>
    <t>NET VOLUME</t>
  </si>
  <si>
    <t>DESK PRICE</t>
  </si>
  <si>
    <t>DESK PREMIUM</t>
  </si>
  <si>
    <t>TOTAL DESK PRICE</t>
  </si>
  <si>
    <t>TOTAL DESK VALUE</t>
  </si>
  <si>
    <t>Storage Book Number</t>
  </si>
  <si>
    <t>TAGG Ticket Number</t>
  </si>
  <si>
    <t>CPR Ticket Number</t>
  </si>
  <si>
    <t>TRANSPORT FEE</t>
  </si>
  <si>
    <t>INJECTION FEE</t>
  </si>
  <si>
    <t>WITHDRAWAL FEE</t>
  </si>
  <si>
    <t>RESERVATION FEE</t>
  </si>
  <si>
    <t>OTHER</t>
  </si>
  <si>
    <t>DEMAND CHARGE</t>
  </si>
  <si>
    <t>TOTAL STORAGE VALUE</t>
  </si>
  <si>
    <t>TOTAL STORAGE PRICE</t>
  </si>
  <si>
    <t>BAMMEL</t>
  </si>
  <si>
    <t>EAST</t>
  </si>
  <si>
    <t>CENTRAL</t>
  </si>
  <si>
    <t>TEXAS</t>
  </si>
  <si>
    <t>S-XXX</t>
  </si>
  <si>
    <t>if-hsc</t>
  </si>
  <si>
    <t>TOTAL</t>
  </si>
  <si>
    <t>if-transco Z3</t>
  </si>
  <si>
    <t>CENTANA</t>
  </si>
  <si>
    <t>S-2631</t>
  </si>
  <si>
    <t>HATTIESBURG</t>
  </si>
  <si>
    <t>if-transco z3</t>
  </si>
  <si>
    <t>NAP-EAST</t>
  </si>
  <si>
    <t>NAPOLEONVILLE</t>
  </si>
  <si>
    <t>LRC</t>
  </si>
  <si>
    <t>MICHCON</t>
  </si>
  <si>
    <t>CANADA</t>
  </si>
  <si>
    <t>MONTANA</t>
  </si>
  <si>
    <t>NWEST</t>
  </si>
  <si>
    <t>if-cig rockies</t>
  </si>
  <si>
    <t>NGPL</t>
  </si>
  <si>
    <t>NIGAS</t>
  </si>
  <si>
    <t>ngi- ill city gate/ngpl</t>
  </si>
  <si>
    <t>BISTINEAU</t>
  </si>
  <si>
    <t>NORAM</t>
  </si>
  <si>
    <t>PG&amp;E</t>
  </si>
  <si>
    <t>WEST</t>
  </si>
  <si>
    <t>ngi pge malin</t>
  </si>
  <si>
    <t>SD G &amp; E</t>
  </si>
  <si>
    <t>SOCAL</t>
  </si>
  <si>
    <t>ngi socal</t>
  </si>
  <si>
    <t>SPINDLETOP</t>
  </si>
  <si>
    <t>TRANSCO GSS</t>
  </si>
  <si>
    <t>NEAST</t>
  </si>
  <si>
    <t>TOTAL STORAGE</t>
  </si>
  <si>
    <t>S-2782</t>
  </si>
  <si>
    <t>S-XXXX</t>
  </si>
  <si>
    <t>DECEMBER 1999 STORAGE TRANSACTIONS</t>
  </si>
  <si>
    <t>S-2901</t>
  </si>
  <si>
    <t>S-2906</t>
  </si>
  <si>
    <t>S-2954</t>
  </si>
  <si>
    <t>EZ6434</t>
  </si>
  <si>
    <t>S-3002</t>
  </si>
  <si>
    <t>S-3016</t>
  </si>
  <si>
    <t>S-3017</t>
  </si>
  <si>
    <t>S-3045</t>
  </si>
  <si>
    <t>S-3055</t>
  </si>
  <si>
    <t>S-3020</t>
  </si>
  <si>
    <t>S-3058</t>
  </si>
  <si>
    <t>S-3061</t>
  </si>
  <si>
    <t>S-3068</t>
  </si>
  <si>
    <t>NX1</t>
  </si>
  <si>
    <t>S-3070</t>
  </si>
  <si>
    <t>S-3075</t>
  </si>
  <si>
    <t>S-3073</t>
  </si>
  <si>
    <t>11/99 PMA</t>
  </si>
  <si>
    <t>S-3077</t>
  </si>
  <si>
    <t>S-3080</t>
  </si>
  <si>
    <t>S-3081</t>
  </si>
  <si>
    <t>S-3083</t>
  </si>
  <si>
    <t>S-3095</t>
  </si>
  <si>
    <t>S-3098</t>
  </si>
  <si>
    <t>S-3115</t>
  </si>
  <si>
    <t>S-3116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</si>
</sst>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&quot;$&quot;#,##0.0000_);[Red]\(&quot;$&quot;#,##0.0000\)"/>
    <numFmt numFmtId="165" formatCode="&quot;$&quot;#,##0.000_);[Red]\(&quot;$&quot;#,##0.000\)"/>
  </numFmts>
  <fonts count="3" x14ac:knownFonts="1">
    <font>
      <sz val="10"/>
      <name val="Arial"/>
    </font>
    <font>
      <sz val="14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/>
    <xf numFmtId="38" fontId="1" fillId="0" borderId="0" xfId="0" applyNumberFormat="1" applyFont="1" applyAlignment="1">
      <alignment horizontal="centerContinuous"/>
    </xf>
    <xf numFmtId="38" fontId="2" fillId="0" borderId="0" xfId="0" applyNumberFormat="1" applyFont="1" applyAlignment="1">
      <alignment horizontal="center" wrapText="1"/>
    </xf>
    <xf numFmtId="38" fontId="0" fillId="0" borderId="0" xfId="0" applyNumberFormat="1"/>
    <xf numFmtId="38" fontId="0" fillId="0" borderId="1" xfId="0" applyNumberFormat="1" applyBorder="1"/>
    <xf numFmtId="0" fontId="0" fillId="0" borderId="1" xfId="0" applyBorder="1"/>
    <xf numFmtId="38" fontId="0" fillId="0" borderId="2" xfId="0" applyNumberFormat="1" applyBorder="1"/>
    <xf numFmtId="38" fontId="0" fillId="0" borderId="0" xfId="0" applyNumberFormat="1" applyBorder="1"/>
    <xf numFmtId="0" fontId="0" fillId="0" borderId="0" xfId="0" applyBorder="1"/>
    <xf numFmtId="8" fontId="0" fillId="0" borderId="0" xfId="0" applyNumberFormat="1"/>
    <xf numFmtId="164" fontId="1" fillId="0" borderId="0" xfId="0" applyNumberFormat="1" applyFont="1" applyAlignment="1">
      <alignment horizontal="centerContinuous"/>
    </xf>
    <xf numFmtId="164" fontId="2" fillId="0" borderId="0" xfId="0" applyNumberFormat="1" applyFont="1" applyAlignment="1">
      <alignment horizontal="center" wrapText="1"/>
    </xf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164" fontId="0" fillId="0" borderId="0" xfId="0" applyNumberFormat="1" applyBorder="1"/>
    <xf numFmtId="8" fontId="1" fillId="0" borderId="0" xfId="0" applyNumberFormat="1" applyFont="1" applyAlignment="1">
      <alignment horizontal="centerContinuous"/>
    </xf>
    <xf numFmtId="8" fontId="2" fillId="0" borderId="0" xfId="0" applyNumberFormat="1" applyFont="1" applyAlignment="1">
      <alignment horizontal="center" wrapText="1"/>
    </xf>
    <xf numFmtId="8" fontId="0" fillId="0" borderId="1" xfId="0" applyNumberFormat="1" applyBorder="1"/>
    <xf numFmtId="8" fontId="0" fillId="0" borderId="2" xfId="0" applyNumberFormat="1" applyBorder="1"/>
    <xf numFmtId="8" fontId="0" fillId="0" borderId="0" xfId="0" applyNumberFormat="1" applyBorder="1"/>
    <xf numFmtId="0" fontId="0" fillId="0" borderId="3" xfId="0" applyBorder="1" applyAlignment="1">
      <alignment horizontal="centerContinuous"/>
    </xf>
    <xf numFmtId="0" fontId="0" fillId="0" borderId="2" xfId="0" applyBorder="1" applyAlignment="1">
      <alignment horizontal="centerContinuous"/>
    </xf>
    <xf numFmtId="164" fontId="0" fillId="0" borderId="4" xfId="0" applyNumberFormat="1" applyBorder="1"/>
    <xf numFmtId="0" fontId="0" fillId="0" borderId="1" xfId="0" applyBorder="1" applyAlignment="1"/>
    <xf numFmtId="0" fontId="0" fillId="0" borderId="1" xfId="0" applyBorder="1" applyAlignment="1">
      <alignment horizontal="center"/>
    </xf>
    <xf numFmtId="165" fontId="0" fillId="0" borderId="0" xfId="0" applyNumberFormat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34"/>
  <sheetViews>
    <sheetView tabSelected="1" workbookViewId="0">
      <selection activeCell="A17" sqref="A17"/>
    </sheetView>
  </sheetViews>
  <sheetFormatPr defaultRowHeight="12.75" x14ac:dyDescent="0.2"/>
  <cols>
    <col min="1" max="1" width="16.28515625" style="5" customWidth="1"/>
    <col min="2" max="2" width="9.140625" style="5"/>
    <col min="3" max="3" width="11.28515625" style="8" customWidth="1"/>
    <col min="4" max="4" width="10.28515625" style="8" customWidth="1"/>
    <col min="5" max="5" width="11" style="8" customWidth="1"/>
    <col min="6" max="8" width="9.140625" style="17"/>
    <col min="9" max="9" width="15.5703125" style="14" customWidth="1"/>
    <col min="10" max="11" width="10.7109375" style="14" customWidth="1"/>
    <col min="12" max="12" width="10.7109375" customWidth="1"/>
    <col min="13" max="13" width="10" style="17" customWidth="1"/>
    <col min="14" max="14" width="9.140625" style="17"/>
    <col min="15" max="16" width="11.5703125" style="17" customWidth="1"/>
    <col min="17" max="17" width="9.140625" style="14"/>
    <col min="18" max="18" width="12" style="14" customWidth="1"/>
    <col min="19" max="19" width="15" style="14" customWidth="1"/>
  </cols>
  <sheetData>
    <row r="1" spans="1:22" ht="18" x14ac:dyDescent="0.25">
      <c r="A1" s="2" t="s">
        <v>57</v>
      </c>
      <c r="B1" s="2"/>
      <c r="C1" s="6"/>
      <c r="D1" s="6"/>
      <c r="E1" s="6"/>
      <c r="F1" s="15"/>
      <c r="G1" s="15"/>
      <c r="H1" s="15"/>
      <c r="I1" s="21"/>
      <c r="J1" s="21"/>
      <c r="K1" s="21"/>
      <c r="L1" s="2"/>
      <c r="M1" s="15"/>
      <c r="N1" s="15"/>
      <c r="O1" s="15"/>
      <c r="P1" s="15"/>
      <c r="Q1" s="1"/>
      <c r="R1" s="21"/>
      <c r="S1" s="21"/>
      <c r="T1" s="1"/>
    </row>
    <row r="3" spans="1:22" ht="33.75" x14ac:dyDescent="0.2">
      <c r="A3" s="3" t="s">
        <v>0</v>
      </c>
      <c r="B3" s="3" t="s">
        <v>1</v>
      </c>
      <c r="C3" s="7" t="s">
        <v>2</v>
      </c>
      <c r="D3" s="7" t="s">
        <v>3</v>
      </c>
      <c r="E3" s="7" t="s">
        <v>4</v>
      </c>
      <c r="F3" s="16" t="s">
        <v>5</v>
      </c>
      <c r="G3" s="16" t="s">
        <v>6</v>
      </c>
      <c r="H3" s="16" t="s">
        <v>7</v>
      </c>
      <c r="I3" s="22" t="s">
        <v>8</v>
      </c>
      <c r="J3" s="22" t="s">
        <v>9</v>
      </c>
      <c r="K3" s="22" t="s">
        <v>10</v>
      </c>
      <c r="L3" s="3" t="s">
        <v>11</v>
      </c>
      <c r="M3" s="16" t="s">
        <v>12</v>
      </c>
      <c r="N3" s="16" t="s">
        <v>13</v>
      </c>
      <c r="O3" s="16" t="s">
        <v>14</v>
      </c>
      <c r="P3" s="16" t="s">
        <v>15</v>
      </c>
      <c r="Q3" s="22" t="s">
        <v>16</v>
      </c>
      <c r="R3" s="22" t="s">
        <v>17</v>
      </c>
      <c r="S3" s="22" t="s">
        <v>18</v>
      </c>
      <c r="T3" s="22" t="s">
        <v>19</v>
      </c>
    </row>
    <row r="4" spans="1:22" hidden="1" x14ac:dyDescent="0.2">
      <c r="A4" s="5" t="s">
        <v>20</v>
      </c>
      <c r="C4" s="8">
        <v>0</v>
      </c>
      <c r="D4" s="8">
        <f>C4*-0.0043</f>
        <v>0</v>
      </c>
      <c r="E4" s="8">
        <f>SUM(C4:D4)</f>
        <v>0</v>
      </c>
      <c r="F4" s="17">
        <v>0</v>
      </c>
      <c r="G4" s="17">
        <v>0</v>
      </c>
      <c r="H4" s="17">
        <f>G4+F4</f>
        <v>0</v>
      </c>
      <c r="I4" s="14">
        <f>H4*C4</f>
        <v>0</v>
      </c>
      <c r="M4" s="17">
        <v>0</v>
      </c>
      <c r="S4" s="14">
        <f>(SUM(M4:Q4)*E4)+I4+R4</f>
        <v>0</v>
      </c>
      <c r="T4" s="17" t="e">
        <f>S4/E4</f>
        <v>#DIV/0!</v>
      </c>
    </row>
    <row r="5" spans="1:22" ht="13.5" hidden="1" thickBot="1" x14ac:dyDescent="0.25">
      <c r="C5" s="9">
        <f>SUM(C4)</f>
        <v>0</v>
      </c>
      <c r="D5" s="9">
        <f>SUM(D4)</f>
        <v>0</v>
      </c>
      <c r="E5" s="9">
        <f>SUM(E4)</f>
        <v>0</v>
      </c>
      <c r="F5" s="18"/>
      <c r="G5" s="18"/>
      <c r="H5" s="18" t="e">
        <f>I5/C5</f>
        <v>#DIV/0!</v>
      </c>
      <c r="I5" s="23">
        <f>SUM(I4)</f>
        <v>0</v>
      </c>
      <c r="J5" s="23"/>
      <c r="K5" s="23"/>
      <c r="L5" s="10"/>
      <c r="M5" s="18"/>
      <c r="N5" s="18"/>
      <c r="O5" s="18"/>
      <c r="P5" s="18"/>
      <c r="Q5" s="23"/>
      <c r="R5" s="23">
        <f>SUM(R4)</f>
        <v>0</v>
      </c>
      <c r="S5" s="23">
        <f>SUM(S4)</f>
        <v>0</v>
      </c>
      <c r="T5" s="18" t="e">
        <f>S5/E5</f>
        <v>#DIV/0!</v>
      </c>
    </row>
    <row r="6" spans="1:22" x14ac:dyDescent="0.2">
      <c r="T6" s="14"/>
    </row>
    <row r="7" spans="1:22" x14ac:dyDescent="0.2">
      <c r="A7" s="5" t="s">
        <v>20</v>
      </c>
      <c r="B7" s="5" t="s">
        <v>23</v>
      </c>
      <c r="C7" s="8">
        <v>95000</v>
      </c>
      <c r="D7" s="8">
        <f>C7*0</f>
        <v>0</v>
      </c>
      <c r="E7" s="8">
        <f>SUM(C7:D7)</f>
        <v>95000</v>
      </c>
      <c r="F7" s="17">
        <v>2.15</v>
      </c>
      <c r="G7" s="17">
        <v>0</v>
      </c>
      <c r="H7" s="17">
        <f>G7+F7</f>
        <v>2.15</v>
      </c>
      <c r="I7" s="14">
        <f>H7*C7</f>
        <v>204250</v>
      </c>
      <c r="J7" s="14" t="s">
        <v>76</v>
      </c>
      <c r="S7" s="14">
        <f>(SUM(M7:Q7)*E7)+I7+R7</f>
        <v>204250</v>
      </c>
      <c r="T7" s="17">
        <f t="shared" ref="T7:T12" si="0">S7/E7</f>
        <v>2.15</v>
      </c>
      <c r="U7" t="s">
        <v>25</v>
      </c>
      <c r="V7" t="s">
        <v>71</v>
      </c>
    </row>
    <row r="8" spans="1:22" x14ac:dyDescent="0.2">
      <c r="A8" s="5" t="s">
        <v>20</v>
      </c>
      <c r="B8" s="5" t="s">
        <v>23</v>
      </c>
      <c r="C8" s="8">
        <v>864000</v>
      </c>
      <c r="D8" s="8">
        <f>C8*0</f>
        <v>0</v>
      </c>
      <c r="E8" s="8">
        <f>SUM(C8:D8)</f>
        <v>864000</v>
      </c>
      <c r="F8" s="17">
        <v>2.17</v>
      </c>
      <c r="G8" s="17">
        <v>0</v>
      </c>
      <c r="H8" s="17">
        <f>G8+F8</f>
        <v>2.17</v>
      </c>
      <c r="I8" s="14">
        <f>H8*C8</f>
        <v>1874880</v>
      </c>
      <c r="J8" s="14" t="s">
        <v>77</v>
      </c>
      <c r="S8" s="14">
        <f>(SUM(M8:Q8)*E8)+I8+R8</f>
        <v>1874880</v>
      </c>
      <c r="T8" s="17">
        <f t="shared" si="0"/>
        <v>2.17</v>
      </c>
      <c r="U8" t="s">
        <v>25</v>
      </c>
      <c r="V8" t="s">
        <v>71</v>
      </c>
    </row>
    <row r="9" spans="1:22" x14ac:dyDescent="0.2">
      <c r="A9" s="5" t="s">
        <v>20</v>
      </c>
      <c r="B9" s="5" t="s">
        <v>23</v>
      </c>
      <c r="C9" s="8">
        <v>214000</v>
      </c>
      <c r="D9" s="8">
        <f>C9*0</f>
        <v>0</v>
      </c>
      <c r="E9" s="8">
        <f>SUM(C9:D9)</f>
        <v>214000</v>
      </c>
      <c r="F9" s="17">
        <v>2.19</v>
      </c>
      <c r="G9" s="17">
        <v>0</v>
      </c>
      <c r="H9" s="17">
        <f>G9+F9</f>
        <v>2.19</v>
      </c>
      <c r="I9" s="14">
        <f>H9*C9</f>
        <v>468660</v>
      </c>
      <c r="J9" s="14" t="s">
        <v>78</v>
      </c>
      <c r="S9" s="14">
        <f>(SUM(M9:Q9)*E9)+I9+R9</f>
        <v>468660</v>
      </c>
      <c r="T9" s="17">
        <f t="shared" si="0"/>
        <v>2.19</v>
      </c>
      <c r="U9" t="s">
        <v>25</v>
      </c>
      <c r="V9" t="s">
        <v>71</v>
      </c>
    </row>
    <row r="10" spans="1:22" x14ac:dyDescent="0.2">
      <c r="A10" s="5" t="s">
        <v>20</v>
      </c>
      <c r="B10" s="5" t="s">
        <v>23</v>
      </c>
      <c r="C10" s="8">
        <v>-500000</v>
      </c>
      <c r="D10" s="8">
        <f>C10*0</f>
        <v>0</v>
      </c>
      <c r="E10" s="8">
        <f>SUM(C10:D10)</f>
        <v>-500000</v>
      </c>
      <c r="F10" s="17">
        <v>2.5</v>
      </c>
      <c r="G10" s="17">
        <v>0</v>
      </c>
      <c r="H10" s="17">
        <f>G10+F10</f>
        <v>2.5</v>
      </c>
      <c r="I10" s="14">
        <f>H10*C10</f>
        <v>-1250000</v>
      </c>
      <c r="J10" s="14" t="s">
        <v>80</v>
      </c>
      <c r="S10" s="14">
        <f>(SUM(M10:Q10)*E10)+I10+R10</f>
        <v>-1250000</v>
      </c>
      <c r="T10" s="17">
        <f t="shared" si="0"/>
        <v>2.5</v>
      </c>
      <c r="U10" t="s">
        <v>25</v>
      </c>
      <c r="V10" t="s">
        <v>71</v>
      </c>
    </row>
    <row r="11" spans="1:22" x14ac:dyDescent="0.2">
      <c r="A11" s="5" t="s">
        <v>20</v>
      </c>
      <c r="B11" s="5" t="s">
        <v>23</v>
      </c>
      <c r="C11" s="8">
        <v>-4000000</v>
      </c>
      <c r="D11" s="8">
        <f>C11*0</f>
        <v>0</v>
      </c>
      <c r="E11" s="8">
        <f>SUM(C11:D11)</f>
        <v>-4000000</v>
      </c>
      <c r="F11" s="17">
        <v>2.56</v>
      </c>
      <c r="G11" s="17">
        <v>0</v>
      </c>
      <c r="H11" s="17">
        <f>G11+F11</f>
        <v>2.56</v>
      </c>
      <c r="I11" s="14">
        <f>H11*C11</f>
        <v>-10240000</v>
      </c>
      <c r="J11" s="14" t="s">
        <v>81</v>
      </c>
      <c r="S11" s="14">
        <f>(SUM(M11:Q11)*E11)+I11+R11</f>
        <v>-10240000</v>
      </c>
      <c r="T11" s="17">
        <f t="shared" si="0"/>
        <v>2.56</v>
      </c>
      <c r="U11" t="s">
        <v>25</v>
      </c>
      <c r="V11" t="s">
        <v>71</v>
      </c>
    </row>
    <row r="12" spans="1:22" ht="13.5" thickBot="1" x14ac:dyDescent="0.25">
      <c r="C12" s="9">
        <f>SUM(C7:C11)</f>
        <v>-3327000</v>
      </c>
      <c r="D12" s="9">
        <f>SUM(D7:D11)</f>
        <v>0</v>
      </c>
      <c r="E12" s="9">
        <f>SUM(E7:E11)</f>
        <v>-3327000</v>
      </c>
      <c r="F12" s="18"/>
      <c r="G12" s="18"/>
      <c r="H12" s="18"/>
      <c r="I12" s="23">
        <f>SUM(I7:I11)</f>
        <v>-8942210</v>
      </c>
      <c r="J12" s="23"/>
      <c r="K12" s="23"/>
      <c r="L12" s="10"/>
      <c r="M12" s="18"/>
      <c r="N12" s="18"/>
      <c r="O12" s="18"/>
      <c r="P12" s="18"/>
      <c r="Q12" s="23"/>
      <c r="R12" s="23">
        <f>SUM(R7:R11)</f>
        <v>0</v>
      </c>
      <c r="S12" s="23">
        <f>SUM(S7:S11)</f>
        <v>-8942210</v>
      </c>
      <c r="T12" s="18">
        <f t="shared" si="0"/>
        <v>2.6877697625488426</v>
      </c>
    </row>
    <row r="13" spans="1:22" ht="13.5" thickTop="1" x14ac:dyDescent="0.2">
      <c r="T13" s="14"/>
    </row>
    <row r="14" spans="1:22" x14ac:dyDescent="0.2">
      <c r="A14" s="5" t="s">
        <v>20</v>
      </c>
      <c r="B14" s="5" t="s">
        <v>23</v>
      </c>
      <c r="C14" s="8">
        <v>-15896000</v>
      </c>
      <c r="D14" s="8">
        <f t="shared" ref="D14:D41" si="1">C14*0</f>
        <v>0</v>
      </c>
      <c r="E14" s="8">
        <f t="shared" ref="E14:E21" si="2">SUM(C14:D14)</f>
        <v>-15896000</v>
      </c>
      <c r="F14" s="17">
        <v>2.11</v>
      </c>
      <c r="G14" s="17">
        <v>-0.02</v>
      </c>
      <c r="H14" s="17">
        <f t="shared" ref="H14:H26" si="3">G14+F14</f>
        <v>2.09</v>
      </c>
      <c r="I14" s="14">
        <f t="shared" ref="I14:I21" si="4">H14*C14</f>
        <v>-33222639.999999996</v>
      </c>
      <c r="J14" s="14" t="s">
        <v>24</v>
      </c>
      <c r="S14" s="14">
        <f t="shared" ref="S14:S21" si="5">(SUM(M14:Q14)*E14)+I14+R14</f>
        <v>-33222639.999999996</v>
      </c>
      <c r="T14" s="17">
        <f t="shared" ref="T14:T21" si="6">S14/E14</f>
        <v>2.09</v>
      </c>
      <c r="U14" t="s">
        <v>25</v>
      </c>
    </row>
    <row r="15" spans="1:22" x14ac:dyDescent="0.2">
      <c r="A15" s="5" t="s">
        <v>20</v>
      </c>
      <c r="B15" s="5" t="s">
        <v>23</v>
      </c>
      <c r="C15" s="8">
        <v>1000000</v>
      </c>
      <c r="D15" s="8">
        <f t="shared" si="1"/>
        <v>0</v>
      </c>
      <c r="E15" s="8">
        <f t="shared" si="2"/>
        <v>1000000</v>
      </c>
      <c r="F15" s="17">
        <v>2.11</v>
      </c>
      <c r="G15" s="17">
        <v>-0.02</v>
      </c>
      <c r="H15" s="17">
        <f t="shared" si="3"/>
        <v>2.09</v>
      </c>
      <c r="I15" s="14">
        <f t="shared" si="4"/>
        <v>2089999.9999999998</v>
      </c>
      <c r="J15" s="14" t="s">
        <v>58</v>
      </c>
      <c r="S15" s="14">
        <f t="shared" si="5"/>
        <v>2089999.9999999998</v>
      </c>
      <c r="T15" s="17">
        <f t="shared" si="6"/>
        <v>2.09</v>
      </c>
      <c r="U15" t="s">
        <v>25</v>
      </c>
    </row>
    <row r="16" spans="1:22" x14ac:dyDescent="0.2">
      <c r="A16" s="5" t="s">
        <v>20</v>
      </c>
      <c r="B16" s="5" t="s">
        <v>23</v>
      </c>
      <c r="C16" s="8">
        <v>-2500000</v>
      </c>
      <c r="D16" s="8">
        <f t="shared" si="1"/>
        <v>0</v>
      </c>
      <c r="E16" s="8">
        <f t="shared" si="2"/>
        <v>-2500000</v>
      </c>
      <c r="F16" s="17">
        <v>2.11</v>
      </c>
      <c r="G16" s="17">
        <v>-0.02</v>
      </c>
      <c r="H16" s="17">
        <f t="shared" si="3"/>
        <v>2.09</v>
      </c>
      <c r="I16" s="14">
        <f t="shared" si="4"/>
        <v>-5225000</v>
      </c>
      <c r="J16" s="14" t="s">
        <v>59</v>
      </c>
      <c r="S16" s="14">
        <f t="shared" si="5"/>
        <v>-5225000</v>
      </c>
      <c r="T16" s="17">
        <f t="shared" si="6"/>
        <v>2.09</v>
      </c>
      <c r="U16" t="s">
        <v>25</v>
      </c>
    </row>
    <row r="17" spans="1:21" ht="12.75" customHeight="1" x14ac:dyDescent="0.2">
      <c r="A17" s="5" t="s">
        <v>20</v>
      </c>
      <c r="B17" s="5" t="s">
        <v>23</v>
      </c>
      <c r="C17" s="8">
        <v>-2630000</v>
      </c>
      <c r="D17" s="8">
        <f t="shared" si="1"/>
        <v>0</v>
      </c>
      <c r="E17" s="8">
        <f t="shared" si="2"/>
        <v>-2630000</v>
      </c>
      <c r="F17" s="17">
        <v>2.11</v>
      </c>
      <c r="G17" s="17">
        <v>-0.02</v>
      </c>
      <c r="H17" s="17">
        <f t="shared" si="3"/>
        <v>2.09</v>
      </c>
      <c r="I17" s="14">
        <f t="shared" si="4"/>
        <v>-5496700</v>
      </c>
      <c r="J17" s="14" t="s">
        <v>60</v>
      </c>
      <c r="K17" s="14" t="s">
        <v>61</v>
      </c>
      <c r="S17" s="14">
        <f t="shared" si="5"/>
        <v>-5496700</v>
      </c>
      <c r="T17" s="17">
        <f t="shared" si="6"/>
        <v>2.09</v>
      </c>
      <c r="U17" t="s">
        <v>25</v>
      </c>
    </row>
    <row r="18" spans="1:21" ht="12.75" customHeight="1" x14ac:dyDescent="0.2">
      <c r="A18" s="5" t="s">
        <v>20</v>
      </c>
      <c r="B18" s="5" t="s">
        <v>23</v>
      </c>
      <c r="C18" s="8">
        <v>-1643000</v>
      </c>
      <c r="D18" s="8">
        <f t="shared" si="1"/>
        <v>0</v>
      </c>
      <c r="E18" s="8">
        <f t="shared" si="2"/>
        <v>-1643000</v>
      </c>
      <c r="F18" s="17">
        <v>2.11</v>
      </c>
      <c r="G18" s="17">
        <v>-0.02</v>
      </c>
      <c r="H18" s="17">
        <f t="shared" si="3"/>
        <v>2.09</v>
      </c>
      <c r="I18" s="14">
        <f t="shared" si="4"/>
        <v>-3433869.9999999995</v>
      </c>
      <c r="J18" s="14" t="s">
        <v>60</v>
      </c>
      <c r="K18" s="14" t="s">
        <v>61</v>
      </c>
      <c r="S18" s="14">
        <f t="shared" si="5"/>
        <v>-3433869.9999999995</v>
      </c>
      <c r="T18" s="17">
        <f t="shared" si="6"/>
        <v>2.09</v>
      </c>
      <c r="U18" t="s">
        <v>25</v>
      </c>
    </row>
    <row r="19" spans="1:21" ht="12.75" customHeight="1" x14ac:dyDescent="0.2">
      <c r="A19" s="5" t="s">
        <v>20</v>
      </c>
      <c r="B19" s="5" t="s">
        <v>23</v>
      </c>
      <c r="C19" s="8">
        <v>-41000</v>
      </c>
      <c r="D19" s="8">
        <f t="shared" si="1"/>
        <v>0</v>
      </c>
      <c r="E19" s="8">
        <f t="shared" si="2"/>
        <v>-41000</v>
      </c>
      <c r="F19" s="17">
        <v>2.11</v>
      </c>
      <c r="G19" s="17">
        <v>-0.02</v>
      </c>
      <c r="H19" s="17">
        <f t="shared" si="3"/>
        <v>2.09</v>
      </c>
      <c r="I19" s="14">
        <f t="shared" si="4"/>
        <v>-85690</v>
      </c>
      <c r="J19" s="14" t="s">
        <v>62</v>
      </c>
      <c r="S19" s="14">
        <f t="shared" si="5"/>
        <v>-85690</v>
      </c>
      <c r="T19" s="17">
        <f t="shared" si="6"/>
        <v>2.09</v>
      </c>
      <c r="U19" t="s">
        <v>25</v>
      </c>
    </row>
    <row r="20" spans="1:21" ht="12.75" customHeight="1" x14ac:dyDescent="0.2">
      <c r="A20" s="5" t="s">
        <v>20</v>
      </c>
      <c r="B20" s="5" t="s">
        <v>23</v>
      </c>
      <c r="C20" s="8">
        <v>1755000</v>
      </c>
      <c r="D20" s="8">
        <f t="shared" si="1"/>
        <v>0</v>
      </c>
      <c r="E20" s="8">
        <f t="shared" si="2"/>
        <v>1755000</v>
      </c>
      <c r="F20" s="17">
        <v>2.11</v>
      </c>
      <c r="G20" s="17">
        <v>-0.02</v>
      </c>
      <c r="H20" s="17">
        <f t="shared" si="3"/>
        <v>2.09</v>
      </c>
      <c r="I20" s="14">
        <f t="shared" si="4"/>
        <v>3667949.9999999995</v>
      </c>
      <c r="J20" s="14" t="s">
        <v>63</v>
      </c>
      <c r="S20" s="14">
        <f t="shared" si="5"/>
        <v>3667949.9999999995</v>
      </c>
      <c r="T20" s="17">
        <f t="shared" si="6"/>
        <v>2.09</v>
      </c>
      <c r="U20" t="s">
        <v>25</v>
      </c>
    </row>
    <row r="21" spans="1:21" ht="12.75" customHeight="1" x14ac:dyDescent="0.2">
      <c r="A21" s="5" t="s">
        <v>20</v>
      </c>
      <c r="B21" s="5" t="s">
        <v>23</v>
      </c>
      <c r="C21" s="8">
        <v>463000</v>
      </c>
      <c r="D21" s="8">
        <f t="shared" si="1"/>
        <v>0</v>
      </c>
      <c r="E21" s="8">
        <f t="shared" si="2"/>
        <v>463000</v>
      </c>
      <c r="F21" s="17">
        <v>2.11</v>
      </c>
      <c r="G21" s="17">
        <v>-0.02</v>
      </c>
      <c r="H21" s="17">
        <f t="shared" si="3"/>
        <v>2.09</v>
      </c>
      <c r="I21" s="14">
        <f t="shared" si="4"/>
        <v>967669.99999999988</v>
      </c>
      <c r="J21" s="14" t="s">
        <v>63</v>
      </c>
      <c r="S21" s="14">
        <f t="shared" si="5"/>
        <v>967669.99999999988</v>
      </c>
      <c r="T21" s="17">
        <f t="shared" si="6"/>
        <v>2.09</v>
      </c>
      <c r="U21" t="s">
        <v>25</v>
      </c>
    </row>
    <row r="22" spans="1:21" ht="12.75" customHeight="1" x14ac:dyDescent="0.2">
      <c r="A22" s="5" t="s">
        <v>20</v>
      </c>
      <c r="B22" s="5" t="s">
        <v>23</v>
      </c>
      <c r="C22" s="8">
        <v>-18000</v>
      </c>
      <c r="D22" s="8">
        <f t="shared" si="1"/>
        <v>0</v>
      </c>
      <c r="E22" s="8">
        <f t="shared" ref="E22:E32" si="7">SUM(C22:D22)</f>
        <v>-18000</v>
      </c>
      <c r="F22" s="17">
        <v>2.11</v>
      </c>
      <c r="G22" s="17">
        <v>-0.02</v>
      </c>
      <c r="H22" s="17">
        <f t="shared" si="3"/>
        <v>2.09</v>
      </c>
      <c r="I22" s="14">
        <f t="shared" ref="I22:I32" si="8">H22*C22</f>
        <v>-37620</v>
      </c>
      <c r="J22" s="14" t="s">
        <v>64</v>
      </c>
      <c r="S22" s="14">
        <f t="shared" ref="S22:S32" si="9">(SUM(M22:Q22)*E22)+I22+R22</f>
        <v>-37620</v>
      </c>
      <c r="T22" s="17">
        <f t="shared" ref="T22:T33" si="10">S22/E22</f>
        <v>2.09</v>
      </c>
      <c r="U22" t="s">
        <v>25</v>
      </c>
    </row>
    <row r="23" spans="1:21" ht="12.75" customHeight="1" x14ac:dyDescent="0.2">
      <c r="A23" s="5" t="s">
        <v>20</v>
      </c>
      <c r="B23" s="5" t="s">
        <v>23</v>
      </c>
      <c r="C23" s="8">
        <v>-84</v>
      </c>
      <c r="D23" s="8">
        <f t="shared" si="1"/>
        <v>0</v>
      </c>
      <c r="E23" s="8">
        <f t="shared" si="7"/>
        <v>-84</v>
      </c>
      <c r="F23" s="17">
        <v>2.11</v>
      </c>
      <c r="G23" s="17">
        <v>-0.02</v>
      </c>
      <c r="H23" s="17">
        <f t="shared" si="3"/>
        <v>2.09</v>
      </c>
      <c r="I23" s="14">
        <f t="shared" si="8"/>
        <v>-175.56</v>
      </c>
      <c r="J23" s="14" t="s">
        <v>65</v>
      </c>
      <c r="S23" s="14">
        <f t="shared" si="9"/>
        <v>-175.56</v>
      </c>
      <c r="T23" s="17">
        <f t="shared" si="10"/>
        <v>2.09</v>
      </c>
      <c r="U23" t="s">
        <v>25</v>
      </c>
    </row>
    <row r="24" spans="1:21" ht="12.75" customHeight="1" x14ac:dyDescent="0.2">
      <c r="A24" s="5" t="s">
        <v>20</v>
      </c>
      <c r="B24" s="5" t="s">
        <v>23</v>
      </c>
      <c r="C24" s="8">
        <v>2616823</v>
      </c>
      <c r="D24" s="8">
        <f t="shared" si="1"/>
        <v>0</v>
      </c>
      <c r="E24" s="8">
        <f t="shared" si="7"/>
        <v>2616823</v>
      </c>
      <c r="F24" s="17">
        <v>2.11</v>
      </c>
      <c r="G24" s="17">
        <v>-0.02</v>
      </c>
      <c r="H24" s="17">
        <f t="shared" si="3"/>
        <v>2.09</v>
      </c>
      <c r="I24" s="14">
        <f t="shared" si="8"/>
        <v>5469160.0699999994</v>
      </c>
      <c r="J24" s="14" t="s">
        <v>67</v>
      </c>
      <c r="S24" s="14">
        <f t="shared" si="9"/>
        <v>5469160.0699999994</v>
      </c>
      <c r="T24" s="17">
        <f t="shared" si="10"/>
        <v>2.09</v>
      </c>
      <c r="U24" t="s">
        <v>25</v>
      </c>
    </row>
    <row r="25" spans="1:21" ht="12.75" customHeight="1" x14ac:dyDescent="0.2">
      <c r="A25" s="5" t="s">
        <v>20</v>
      </c>
      <c r="B25" s="5" t="s">
        <v>23</v>
      </c>
      <c r="C25" s="8">
        <v>-190037</v>
      </c>
      <c r="D25" s="8">
        <f t="shared" si="1"/>
        <v>0</v>
      </c>
      <c r="E25" s="8">
        <f t="shared" si="7"/>
        <v>-190037</v>
      </c>
      <c r="F25" s="17">
        <v>2.11</v>
      </c>
      <c r="G25" s="17">
        <v>-0.02</v>
      </c>
      <c r="H25" s="17">
        <f t="shared" si="3"/>
        <v>2.09</v>
      </c>
      <c r="I25" s="14">
        <f t="shared" si="8"/>
        <v>-397177.32999999996</v>
      </c>
      <c r="J25" s="14" t="s">
        <v>67</v>
      </c>
      <c r="S25" s="14">
        <f t="shared" si="9"/>
        <v>-397177.32999999996</v>
      </c>
      <c r="T25" s="17">
        <f t="shared" si="10"/>
        <v>2.09</v>
      </c>
      <c r="U25" t="s">
        <v>25</v>
      </c>
    </row>
    <row r="26" spans="1:21" ht="12.75" customHeight="1" x14ac:dyDescent="0.2">
      <c r="A26" s="5" t="s">
        <v>20</v>
      </c>
      <c r="B26" s="5" t="s">
        <v>23</v>
      </c>
      <c r="C26" s="8">
        <v>294838</v>
      </c>
      <c r="D26" s="8">
        <f t="shared" si="1"/>
        <v>0</v>
      </c>
      <c r="E26" s="8">
        <f t="shared" si="7"/>
        <v>294838</v>
      </c>
      <c r="F26" s="17">
        <v>2.11</v>
      </c>
      <c r="G26" s="17">
        <v>-0.02</v>
      </c>
      <c r="H26" s="17">
        <f t="shared" si="3"/>
        <v>2.09</v>
      </c>
      <c r="I26" s="14">
        <f t="shared" si="8"/>
        <v>616211.41999999993</v>
      </c>
      <c r="J26" s="14" t="s">
        <v>65</v>
      </c>
      <c r="S26" s="14">
        <f t="shared" si="9"/>
        <v>616211.41999999993</v>
      </c>
      <c r="T26" s="17">
        <f t="shared" si="10"/>
        <v>2.09</v>
      </c>
      <c r="U26" t="s">
        <v>25</v>
      </c>
    </row>
    <row r="27" spans="1:21" ht="12.75" customHeight="1" x14ac:dyDescent="0.2">
      <c r="A27" s="5" t="s">
        <v>20</v>
      </c>
      <c r="B27" s="5" t="s">
        <v>23</v>
      </c>
      <c r="C27" s="8">
        <v>190037</v>
      </c>
      <c r="D27" s="8">
        <f t="shared" si="1"/>
        <v>0</v>
      </c>
      <c r="E27" s="8">
        <f t="shared" si="7"/>
        <v>190037</v>
      </c>
      <c r="F27" s="17">
        <v>2.11</v>
      </c>
      <c r="G27" s="17">
        <v>-0.02</v>
      </c>
      <c r="H27" s="17">
        <v>2.11</v>
      </c>
      <c r="I27" s="14">
        <f t="shared" si="8"/>
        <v>400978.06999999995</v>
      </c>
      <c r="J27" s="14" t="s">
        <v>67</v>
      </c>
      <c r="S27" s="14">
        <f t="shared" si="9"/>
        <v>400978.06999999995</v>
      </c>
      <c r="T27" s="17">
        <f t="shared" si="10"/>
        <v>2.11</v>
      </c>
      <c r="U27" t="s">
        <v>25</v>
      </c>
    </row>
    <row r="28" spans="1:21" ht="12.75" customHeight="1" x14ac:dyDescent="0.2">
      <c r="A28" s="5" t="s">
        <v>20</v>
      </c>
      <c r="B28" s="5" t="s">
        <v>23</v>
      </c>
      <c r="C28" s="8">
        <v>2000000</v>
      </c>
      <c r="D28" s="8">
        <f t="shared" si="1"/>
        <v>0</v>
      </c>
      <c r="E28" s="8">
        <f t="shared" si="7"/>
        <v>2000000</v>
      </c>
      <c r="F28" s="17">
        <v>2.11</v>
      </c>
      <c r="G28" s="17">
        <v>-0.02</v>
      </c>
      <c r="H28" s="17">
        <f t="shared" ref="H28:H38" si="11">G28+F28</f>
        <v>2.09</v>
      </c>
      <c r="I28" s="14">
        <f t="shared" si="8"/>
        <v>4179999.9999999995</v>
      </c>
      <c r="J28" s="14" t="s">
        <v>66</v>
      </c>
      <c r="S28" s="14">
        <f t="shared" si="9"/>
        <v>4179999.9999999995</v>
      </c>
      <c r="T28" s="17">
        <f t="shared" si="10"/>
        <v>2.09</v>
      </c>
      <c r="U28" t="s">
        <v>25</v>
      </c>
    </row>
    <row r="29" spans="1:21" ht="12.75" customHeight="1" x14ac:dyDescent="0.2">
      <c r="A29" s="5" t="s">
        <v>20</v>
      </c>
      <c r="B29" s="5" t="s">
        <v>23</v>
      </c>
      <c r="C29" s="8">
        <v>500000</v>
      </c>
      <c r="D29" s="8">
        <f t="shared" si="1"/>
        <v>0</v>
      </c>
      <c r="E29" s="8">
        <f t="shared" si="7"/>
        <v>500000</v>
      </c>
      <c r="F29" s="17">
        <v>2.11</v>
      </c>
      <c r="G29" s="17">
        <v>-0.02</v>
      </c>
      <c r="H29" s="17">
        <f t="shared" si="11"/>
        <v>2.09</v>
      </c>
      <c r="I29" s="14">
        <f t="shared" si="8"/>
        <v>1044999.9999999999</v>
      </c>
      <c r="J29" s="14" t="s">
        <v>66</v>
      </c>
      <c r="S29" s="14">
        <f t="shared" si="9"/>
        <v>1044999.9999999999</v>
      </c>
      <c r="T29" s="17">
        <f t="shared" si="10"/>
        <v>2.09</v>
      </c>
      <c r="U29" t="s">
        <v>25</v>
      </c>
    </row>
    <row r="30" spans="1:21" ht="12.75" customHeight="1" x14ac:dyDescent="0.2">
      <c r="A30" s="5" t="s">
        <v>20</v>
      </c>
      <c r="B30" s="5" t="s">
        <v>23</v>
      </c>
      <c r="C30" s="8">
        <v>122152</v>
      </c>
      <c r="D30" s="8">
        <f t="shared" si="1"/>
        <v>0</v>
      </c>
      <c r="E30" s="8">
        <f t="shared" si="7"/>
        <v>122152</v>
      </c>
      <c r="F30" s="17">
        <v>2.11</v>
      </c>
      <c r="G30" s="17">
        <v>-0.02</v>
      </c>
      <c r="H30" s="17">
        <f t="shared" si="11"/>
        <v>2.09</v>
      </c>
      <c r="I30" s="14">
        <f t="shared" si="8"/>
        <v>255297.68</v>
      </c>
      <c r="J30" s="14" t="s">
        <v>66</v>
      </c>
      <c r="S30" s="14">
        <f t="shared" si="9"/>
        <v>255297.68</v>
      </c>
      <c r="T30" s="17">
        <f t="shared" si="10"/>
        <v>2.09</v>
      </c>
      <c r="U30" t="s">
        <v>25</v>
      </c>
    </row>
    <row r="31" spans="1:21" ht="12.75" customHeight="1" x14ac:dyDescent="0.2">
      <c r="A31" s="5" t="s">
        <v>20</v>
      </c>
      <c r="B31" s="5" t="s">
        <v>23</v>
      </c>
      <c r="C31" s="8">
        <v>1465793</v>
      </c>
      <c r="D31" s="8">
        <f t="shared" si="1"/>
        <v>0</v>
      </c>
      <c r="E31" s="8">
        <f t="shared" si="7"/>
        <v>1465793</v>
      </c>
      <c r="F31" s="17">
        <v>2.11</v>
      </c>
      <c r="G31" s="17">
        <v>-0.02</v>
      </c>
      <c r="H31" s="17">
        <f t="shared" si="11"/>
        <v>2.09</v>
      </c>
      <c r="I31" s="14">
        <f t="shared" si="8"/>
        <v>3063507.3699999996</v>
      </c>
      <c r="J31" s="14" t="s">
        <v>68</v>
      </c>
      <c r="S31" s="14">
        <f t="shared" si="9"/>
        <v>3063507.3699999996</v>
      </c>
      <c r="T31" s="17">
        <f t="shared" si="10"/>
        <v>2.09</v>
      </c>
      <c r="U31" t="s">
        <v>25</v>
      </c>
    </row>
    <row r="32" spans="1:21" ht="12.75" customHeight="1" x14ac:dyDescent="0.2">
      <c r="A32" s="5" t="s">
        <v>20</v>
      </c>
      <c r="B32" s="5" t="s">
        <v>23</v>
      </c>
      <c r="C32" s="8">
        <v>2000000</v>
      </c>
      <c r="D32" s="8">
        <f t="shared" si="1"/>
        <v>0</v>
      </c>
      <c r="E32" s="8">
        <f t="shared" si="7"/>
        <v>2000000</v>
      </c>
      <c r="F32" s="17">
        <v>2.11</v>
      </c>
      <c r="G32" s="17">
        <v>-0.02</v>
      </c>
      <c r="H32" s="17">
        <f t="shared" si="11"/>
        <v>2.09</v>
      </c>
      <c r="I32" s="14">
        <f t="shared" si="8"/>
        <v>4179999.9999999995</v>
      </c>
      <c r="J32" s="14" t="s">
        <v>69</v>
      </c>
      <c r="S32" s="14">
        <f t="shared" si="9"/>
        <v>4179999.9999999995</v>
      </c>
      <c r="T32" s="17">
        <f t="shared" si="10"/>
        <v>2.09</v>
      </c>
      <c r="U32" t="s">
        <v>25</v>
      </c>
    </row>
    <row r="33" spans="1:22" ht="12.75" customHeight="1" x14ac:dyDescent="0.2">
      <c r="A33" s="5" t="s">
        <v>20</v>
      </c>
      <c r="B33" s="5" t="s">
        <v>23</v>
      </c>
      <c r="C33" s="8">
        <v>1000000</v>
      </c>
      <c r="D33" s="8">
        <f t="shared" si="1"/>
        <v>0</v>
      </c>
      <c r="E33" s="8">
        <f t="shared" ref="E33:E41" si="12">SUM(C33:D33)</f>
        <v>1000000</v>
      </c>
      <c r="F33" s="17">
        <v>2.11</v>
      </c>
      <c r="G33" s="17">
        <v>-0.02</v>
      </c>
      <c r="H33" s="17">
        <f t="shared" si="11"/>
        <v>2.09</v>
      </c>
      <c r="I33" s="14">
        <f t="shared" ref="I33:I41" si="13">H33*C33</f>
        <v>2089999.9999999998</v>
      </c>
      <c r="J33" s="14" t="s">
        <v>69</v>
      </c>
      <c r="S33" s="14">
        <f t="shared" ref="S33:S41" si="14">(SUM(M33:Q33)*E33)+I33+R33</f>
        <v>2089999.9999999998</v>
      </c>
      <c r="T33" s="17">
        <f t="shared" si="10"/>
        <v>2.09</v>
      </c>
      <c r="U33" t="s">
        <v>25</v>
      </c>
    </row>
    <row r="34" spans="1:22" ht="12.75" customHeight="1" x14ac:dyDescent="0.2">
      <c r="A34" s="5" t="s">
        <v>20</v>
      </c>
      <c r="B34" s="5" t="s">
        <v>23</v>
      </c>
      <c r="C34" s="8">
        <v>3000000</v>
      </c>
      <c r="D34" s="8">
        <f t="shared" si="1"/>
        <v>0</v>
      </c>
      <c r="E34" s="8">
        <f t="shared" si="12"/>
        <v>3000000</v>
      </c>
      <c r="F34" s="17">
        <v>2.11</v>
      </c>
      <c r="G34" s="17">
        <v>-0.02</v>
      </c>
      <c r="H34" s="17">
        <f t="shared" si="11"/>
        <v>2.09</v>
      </c>
      <c r="I34" s="14">
        <f t="shared" si="13"/>
        <v>6270000</v>
      </c>
      <c r="J34" s="14" t="s">
        <v>70</v>
      </c>
      <c r="S34" s="14">
        <f t="shared" si="14"/>
        <v>6270000</v>
      </c>
      <c r="T34" s="17">
        <f t="shared" ref="T34:T42" si="15">S34/E34</f>
        <v>2.09</v>
      </c>
      <c r="U34" t="s">
        <v>25</v>
      </c>
      <c r="V34" t="s">
        <v>71</v>
      </c>
    </row>
    <row r="35" spans="1:22" ht="12.75" customHeight="1" x14ac:dyDescent="0.2">
      <c r="A35" s="5" t="s">
        <v>20</v>
      </c>
      <c r="B35" s="5" t="s">
        <v>23</v>
      </c>
      <c r="C35" s="8">
        <v>5393295</v>
      </c>
      <c r="D35" s="8">
        <f t="shared" si="1"/>
        <v>0</v>
      </c>
      <c r="E35" s="8">
        <f t="shared" si="12"/>
        <v>5393295</v>
      </c>
      <c r="F35" s="17">
        <v>2.11</v>
      </c>
      <c r="G35" s="17">
        <v>-0.02</v>
      </c>
      <c r="H35" s="17">
        <f t="shared" si="11"/>
        <v>2.09</v>
      </c>
      <c r="I35" s="14">
        <f t="shared" si="13"/>
        <v>11271986.549999999</v>
      </c>
      <c r="J35" s="14" t="s">
        <v>72</v>
      </c>
      <c r="S35" s="14">
        <f t="shared" si="14"/>
        <v>11271986.549999999</v>
      </c>
      <c r="T35" s="17">
        <f t="shared" si="15"/>
        <v>2.09</v>
      </c>
      <c r="U35" t="s">
        <v>25</v>
      </c>
      <c r="V35" t="s">
        <v>71</v>
      </c>
    </row>
    <row r="36" spans="1:22" ht="12.75" customHeight="1" x14ac:dyDescent="0.2">
      <c r="A36" s="5" t="s">
        <v>20</v>
      </c>
      <c r="B36" s="5" t="s">
        <v>23</v>
      </c>
      <c r="C36" s="8">
        <v>327656</v>
      </c>
      <c r="D36" s="8">
        <f t="shared" si="1"/>
        <v>0</v>
      </c>
      <c r="E36" s="8">
        <f t="shared" si="12"/>
        <v>327656</v>
      </c>
      <c r="F36" s="17">
        <v>2.12</v>
      </c>
      <c r="G36" s="17">
        <v>0</v>
      </c>
      <c r="H36" s="17">
        <f t="shared" si="11"/>
        <v>2.12</v>
      </c>
      <c r="I36" s="14">
        <f t="shared" si="13"/>
        <v>694630.72000000009</v>
      </c>
      <c r="J36" s="14" t="s">
        <v>74</v>
      </c>
      <c r="S36" s="14">
        <f t="shared" si="14"/>
        <v>694630.72000000009</v>
      </c>
      <c r="T36" s="17">
        <f t="shared" si="15"/>
        <v>2.12</v>
      </c>
      <c r="U36" t="s">
        <v>25</v>
      </c>
    </row>
    <row r="37" spans="1:22" ht="12.75" customHeight="1" x14ac:dyDescent="0.2">
      <c r="A37" s="5" t="s">
        <v>20</v>
      </c>
      <c r="B37" s="5" t="s">
        <v>23</v>
      </c>
      <c r="C37" s="8">
        <v>67340</v>
      </c>
      <c r="D37" s="8">
        <f t="shared" si="1"/>
        <v>0</v>
      </c>
      <c r="E37" s="8">
        <f t="shared" si="12"/>
        <v>67340</v>
      </c>
      <c r="F37" s="17">
        <v>2.12</v>
      </c>
      <c r="G37" s="17">
        <v>0</v>
      </c>
      <c r="H37" s="17">
        <f t="shared" si="11"/>
        <v>2.12</v>
      </c>
      <c r="I37" s="14">
        <f t="shared" si="13"/>
        <v>142760.80000000002</v>
      </c>
      <c r="J37" s="14" t="s">
        <v>73</v>
      </c>
      <c r="S37" s="14">
        <f t="shared" si="14"/>
        <v>142760.80000000002</v>
      </c>
      <c r="T37" s="17">
        <f>S37/E37</f>
        <v>2.12</v>
      </c>
      <c r="U37" t="s">
        <v>25</v>
      </c>
    </row>
    <row r="38" spans="1:22" ht="12.75" customHeight="1" x14ac:dyDescent="0.2">
      <c r="A38" s="5" t="s">
        <v>20</v>
      </c>
      <c r="B38" s="5" t="s">
        <v>23</v>
      </c>
      <c r="C38" s="8">
        <v>-2616823</v>
      </c>
      <c r="D38" s="8">
        <f t="shared" si="1"/>
        <v>0</v>
      </c>
      <c r="E38" s="8">
        <f t="shared" si="12"/>
        <v>-2616823</v>
      </c>
      <c r="F38" s="17">
        <v>2.11</v>
      </c>
      <c r="G38" s="17">
        <v>-0.02</v>
      </c>
      <c r="H38" s="17">
        <f t="shared" si="11"/>
        <v>2.09</v>
      </c>
      <c r="I38" s="14">
        <f t="shared" si="13"/>
        <v>-5469160.0699999994</v>
      </c>
      <c r="J38" s="14" t="s">
        <v>67</v>
      </c>
      <c r="S38" s="14">
        <f t="shared" si="14"/>
        <v>-5469160.0699999994</v>
      </c>
      <c r="T38" s="17">
        <f>S38/E38</f>
        <v>2.09</v>
      </c>
      <c r="U38" t="s">
        <v>25</v>
      </c>
    </row>
    <row r="39" spans="1:22" ht="12.75" customHeight="1" x14ac:dyDescent="0.2">
      <c r="A39" s="5" t="s">
        <v>20</v>
      </c>
      <c r="B39" s="5" t="s">
        <v>23</v>
      </c>
      <c r="C39" s="8">
        <v>-31573</v>
      </c>
      <c r="D39" s="8">
        <f t="shared" si="1"/>
        <v>0</v>
      </c>
      <c r="E39" s="8">
        <f>SUM(C39:D39)</f>
        <v>-31573</v>
      </c>
      <c r="F39" s="17">
        <v>2.11</v>
      </c>
      <c r="G39" s="17">
        <v>-0.02</v>
      </c>
      <c r="H39" s="17">
        <f>G39+F39</f>
        <v>2.09</v>
      </c>
      <c r="I39" s="14">
        <f>H39*C39</f>
        <v>-65987.569999999992</v>
      </c>
      <c r="J39" s="14" t="s">
        <v>79</v>
      </c>
      <c r="T39" s="17"/>
    </row>
    <row r="40" spans="1:22" ht="12.75" customHeight="1" x14ac:dyDescent="0.2">
      <c r="A40" s="5" t="s">
        <v>20</v>
      </c>
      <c r="B40" s="5" t="s">
        <v>23</v>
      </c>
      <c r="C40" s="8">
        <v>678226</v>
      </c>
      <c r="D40" s="8">
        <f t="shared" si="1"/>
        <v>0</v>
      </c>
      <c r="E40" s="8">
        <f>SUM(C40:D40)</f>
        <v>678226</v>
      </c>
      <c r="F40" s="17">
        <v>2.2799999999999998</v>
      </c>
      <c r="G40" s="17">
        <v>0</v>
      </c>
      <c r="H40" s="17">
        <f>G40+F40</f>
        <v>2.2799999999999998</v>
      </c>
      <c r="I40" s="14">
        <f>H40*C40</f>
        <v>1546355.2799999998</v>
      </c>
      <c r="J40" s="14" t="s">
        <v>82</v>
      </c>
      <c r="S40" s="14">
        <f>(SUM(M40:Q40)*E40)+I40+R40</f>
        <v>1546355.2799999998</v>
      </c>
      <c r="T40" s="17">
        <f>S40/E40</f>
        <v>2.2799999999999998</v>
      </c>
      <c r="U40" t="s">
        <v>25</v>
      </c>
    </row>
    <row r="41" spans="1:22" ht="12.75" customHeight="1" x14ac:dyDescent="0.2">
      <c r="A41" s="5" t="s">
        <v>20</v>
      </c>
      <c r="B41" s="5" t="s">
        <v>23</v>
      </c>
      <c r="C41" s="8">
        <v>179522</v>
      </c>
      <c r="D41" s="8">
        <f t="shared" si="1"/>
        <v>0</v>
      </c>
      <c r="E41" s="8">
        <f t="shared" si="12"/>
        <v>179522</v>
      </c>
      <c r="F41" s="17">
        <v>2.2799999999999998</v>
      </c>
      <c r="G41" s="17">
        <v>0</v>
      </c>
      <c r="H41" s="17">
        <f>G41+F41</f>
        <v>2.2799999999999998</v>
      </c>
      <c r="I41" s="14">
        <f t="shared" si="13"/>
        <v>409310.16</v>
      </c>
      <c r="J41" s="14" t="s">
        <v>83</v>
      </c>
      <c r="S41" s="14">
        <f t="shared" si="14"/>
        <v>409310.16</v>
      </c>
      <c r="T41" s="17">
        <f>S41/E41</f>
        <v>2.2799999999999998</v>
      </c>
      <c r="U41" t="s">
        <v>25</v>
      </c>
    </row>
    <row r="42" spans="1:22" ht="13.5" thickBot="1" x14ac:dyDescent="0.25">
      <c r="C42" s="9">
        <f>SUM(C14:C41)</f>
        <v>-2512835</v>
      </c>
      <c r="D42" s="9">
        <f>SUM(D14:D41)</f>
        <v>0</v>
      </c>
      <c r="E42" s="9">
        <f>SUM(E14:E41)</f>
        <v>-2512835</v>
      </c>
      <c r="F42" s="18"/>
      <c r="G42" s="18"/>
      <c r="H42" s="18"/>
      <c r="I42" s="23">
        <f>SUM(I14:I41)</f>
        <v>-5073202.4099999983</v>
      </c>
      <c r="J42" s="23"/>
      <c r="K42" s="23"/>
      <c r="L42" s="10"/>
      <c r="M42" s="18"/>
      <c r="N42" s="18"/>
      <c r="O42" s="18"/>
      <c r="P42" s="18"/>
      <c r="Q42" s="23"/>
      <c r="R42" s="23">
        <f>SUM(R14:R41)</f>
        <v>0</v>
      </c>
      <c r="S42" s="23">
        <f>SUM(S14:S41)</f>
        <v>-5007214.839999998</v>
      </c>
      <c r="T42" s="18">
        <f t="shared" si="15"/>
        <v>1.9926556419343084</v>
      </c>
    </row>
    <row r="43" spans="1:22" ht="13.5" thickTop="1" x14ac:dyDescent="0.2"/>
    <row r="44" spans="1:22" ht="13.5" thickBot="1" x14ac:dyDescent="0.25">
      <c r="A44" s="29" t="s">
        <v>20</v>
      </c>
      <c r="B44" s="29" t="s">
        <v>26</v>
      </c>
      <c r="C44" s="9">
        <f>SUM(C5,C12,C42)</f>
        <v>-5839835</v>
      </c>
      <c r="D44" s="9">
        <f>SUM(D5,D12,D42)</f>
        <v>0</v>
      </c>
      <c r="E44" s="9">
        <f>SUM(E5,E12,E42)</f>
        <v>-5839835</v>
      </c>
      <c r="F44" s="18"/>
      <c r="G44" s="18"/>
      <c r="H44" s="18">
        <f>I44/E44</f>
        <v>2.399967192566228</v>
      </c>
      <c r="I44" s="23">
        <f>SUM(I5,I12,I42)</f>
        <v>-14015412.409999998</v>
      </c>
      <c r="J44" s="23"/>
      <c r="K44" s="23"/>
      <c r="L44" s="10"/>
      <c r="M44" s="18"/>
      <c r="N44" s="18"/>
      <c r="O44" s="18"/>
      <c r="P44" s="18"/>
      <c r="Q44" s="23"/>
      <c r="R44" s="23">
        <f>SUM(R5,R12,R42)</f>
        <v>0</v>
      </c>
      <c r="S44" s="23">
        <f>SUM(S5,S12,S42)</f>
        <v>-13949424.839999998</v>
      </c>
      <c r="T44" s="18">
        <f>S44/E44</f>
        <v>2.3886676318765852</v>
      </c>
    </row>
    <row r="45" spans="1:22" ht="13.5" thickTop="1" x14ac:dyDescent="0.2">
      <c r="A45" s="32"/>
      <c r="B45" s="32"/>
      <c r="C45" s="12"/>
      <c r="D45" s="12"/>
      <c r="E45" s="12"/>
      <c r="F45" s="20"/>
      <c r="G45" s="20"/>
      <c r="H45" s="20"/>
      <c r="I45" s="25"/>
      <c r="J45" s="25"/>
      <c r="K45" s="25"/>
      <c r="L45" s="13"/>
      <c r="M45" s="20"/>
      <c r="N45" s="20"/>
      <c r="O45" s="20"/>
      <c r="P45" s="20"/>
      <c r="Q45" s="25"/>
      <c r="R45" s="25"/>
      <c r="S45" s="25"/>
      <c r="T45" s="20"/>
    </row>
    <row r="46" spans="1:22" x14ac:dyDescent="0.2">
      <c r="A46" s="5" t="s">
        <v>20</v>
      </c>
      <c r="B46" s="5" t="s">
        <v>23</v>
      </c>
      <c r="C46" s="8">
        <v>-327656</v>
      </c>
      <c r="D46" s="8">
        <f>C46*0</f>
        <v>0</v>
      </c>
      <c r="E46" s="8">
        <f>SUM(C46:D46)</f>
        <v>-327656</v>
      </c>
      <c r="F46" s="17">
        <v>2.12</v>
      </c>
      <c r="G46" s="17">
        <v>0</v>
      </c>
      <c r="H46" s="17">
        <f>G46+F46</f>
        <v>2.12</v>
      </c>
      <c r="I46" s="14">
        <f>H46*C46</f>
        <v>-694630.72000000009</v>
      </c>
      <c r="J46" s="14" t="s">
        <v>74</v>
      </c>
      <c r="L46" s="34" t="s">
        <v>75</v>
      </c>
      <c r="S46" s="14">
        <f>(SUM(M46:Q46)*E46)+I46+R46</f>
        <v>-694630.72000000009</v>
      </c>
      <c r="T46" s="17">
        <f>S46/E46</f>
        <v>2.12</v>
      </c>
      <c r="U46" t="s">
        <v>25</v>
      </c>
    </row>
    <row r="47" spans="1:22" x14ac:dyDescent="0.2">
      <c r="A47" s="5" t="s">
        <v>20</v>
      </c>
      <c r="B47" s="5" t="s">
        <v>23</v>
      </c>
      <c r="C47" s="8">
        <v>-67340</v>
      </c>
      <c r="D47" s="8">
        <f>C47*0</f>
        <v>0</v>
      </c>
      <c r="E47" s="8">
        <f>SUM(C47:D47)</f>
        <v>-67340</v>
      </c>
      <c r="F47" s="17">
        <v>2.12</v>
      </c>
      <c r="G47" s="17">
        <v>0</v>
      </c>
      <c r="H47" s="17">
        <f>G47+F47</f>
        <v>2.12</v>
      </c>
      <c r="I47" s="14">
        <f>H47*C47</f>
        <v>-142760.80000000002</v>
      </c>
      <c r="J47" s="14" t="s">
        <v>73</v>
      </c>
      <c r="L47" s="34" t="s">
        <v>75</v>
      </c>
      <c r="S47" s="14">
        <f>(SUM(M47:Q47)*E47)+I47+R47</f>
        <v>-142760.80000000002</v>
      </c>
      <c r="T47" s="17">
        <f>S47/E47</f>
        <v>2.12</v>
      </c>
      <c r="U47" t="s">
        <v>25</v>
      </c>
    </row>
    <row r="48" spans="1:22" x14ac:dyDescent="0.2">
      <c r="A48" s="32"/>
      <c r="B48" s="32"/>
      <c r="C48" s="12"/>
      <c r="D48" s="12"/>
      <c r="E48" s="12"/>
      <c r="F48" s="20"/>
      <c r="G48" s="20"/>
      <c r="H48" s="20"/>
      <c r="I48" s="25"/>
      <c r="J48" s="25"/>
      <c r="K48" s="25"/>
      <c r="L48" s="13"/>
      <c r="M48" s="20"/>
      <c r="N48" s="20"/>
      <c r="O48" s="20"/>
      <c r="P48" s="20"/>
      <c r="Q48" s="25"/>
      <c r="R48" s="25"/>
      <c r="S48" s="25"/>
      <c r="T48" s="20"/>
    </row>
    <row r="49" spans="1:21" x14ac:dyDescent="0.2">
      <c r="A49" s="32"/>
      <c r="B49" s="32"/>
      <c r="C49" s="12"/>
      <c r="D49" s="12"/>
      <c r="E49" s="12"/>
      <c r="F49" s="20"/>
      <c r="G49" s="20"/>
      <c r="H49" s="20"/>
      <c r="I49" s="25"/>
      <c r="J49" s="25"/>
      <c r="K49" s="25"/>
      <c r="L49" s="13"/>
      <c r="M49" s="20"/>
      <c r="N49" s="20"/>
      <c r="O49" s="20"/>
      <c r="P49" s="20"/>
      <c r="Q49" s="25"/>
      <c r="R49" s="25"/>
      <c r="S49" s="25"/>
      <c r="T49" s="20"/>
    </row>
    <row r="50" spans="1:21" x14ac:dyDescent="0.2">
      <c r="A50" s="32"/>
      <c r="B50" s="32"/>
      <c r="C50" s="12"/>
      <c r="D50" s="12"/>
      <c r="E50" s="12"/>
      <c r="F50" s="20"/>
      <c r="G50" s="20"/>
      <c r="H50" s="20"/>
      <c r="I50" s="25"/>
      <c r="J50" s="25"/>
      <c r="K50" s="25"/>
      <c r="L50" s="13"/>
      <c r="M50" s="20"/>
      <c r="N50" s="20"/>
      <c r="O50" s="20"/>
      <c r="P50" s="20"/>
      <c r="Q50" s="25"/>
      <c r="R50" s="25"/>
      <c r="S50" s="25"/>
      <c r="T50" s="20"/>
    </row>
    <row r="51" spans="1:21" x14ac:dyDescent="0.2">
      <c r="A51" s="4"/>
      <c r="B51" s="4" t="s">
        <v>21</v>
      </c>
      <c r="C51" s="8">
        <v>0</v>
      </c>
      <c r="D51" s="8">
        <f>C51*0</f>
        <v>0</v>
      </c>
      <c r="E51" s="8">
        <f>SUM(C51:D51)</f>
        <v>0</v>
      </c>
      <c r="F51" s="17">
        <v>0</v>
      </c>
      <c r="H51" s="17">
        <f>G51+F51</f>
        <v>0</v>
      </c>
      <c r="I51" s="14">
        <f>H51*C51</f>
        <v>0</v>
      </c>
      <c r="J51" s="14" t="s">
        <v>56</v>
      </c>
      <c r="S51" s="14">
        <f>(SUM(M51:Q51)*E51)+I51+R51</f>
        <v>0</v>
      </c>
      <c r="T51" s="17" t="e">
        <f>S51/E51</f>
        <v>#DIV/0!</v>
      </c>
      <c r="U51" t="s">
        <v>27</v>
      </c>
    </row>
    <row r="52" spans="1:21" x14ac:dyDescent="0.2">
      <c r="A52" s="4"/>
      <c r="B52" s="4" t="s">
        <v>21</v>
      </c>
      <c r="C52" s="8">
        <v>0</v>
      </c>
      <c r="D52" s="8">
        <f>C52*0</f>
        <v>0</v>
      </c>
      <c r="E52" s="8">
        <f>SUM(C52:D52)</f>
        <v>0</v>
      </c>
      <c r="F52" s="17">
        <v>0</v>
      </c>
      <c r="H52" s="17">
        <f>G52+F52</f>
        <v>0</v>
      </c>
      <c r="I52" s="14">
        <f>H52*C52</f>
        <v>0</v>
      </c>
      <c r="S52" s="14">
        <f>(SUM(M52:Q52)*E52)+I52+R52</f>
        <v>0</v>
      </c>
      <c r="T52" s="17" t="e">
        <f>S52/E52</f>
        <v>#DIV/0!</v>
      </c>
    </row>
    <row r="53" spans="1:21" ht="13.5" thickBot="1" x14ac:dyDescent="0.25">
      <c r="A53" s="30"/>
      <c r="B53" s="30" t="s">
        <v>26</v>
      </c>
      <c r="C53" s="9">
        <f>SUM(C51:C52)</f>
        <v>0</v>
      </c>
      <c r="D53" s="9">
        <f>SUM(D51:D52)</f>
        <v>0</v>
      </c>
      <c r="E53" s="9">
        <f>SUM(E51:E52)</f>
        <v>0</v>
      </c>
      <c r="F53" s="18"/>
      <c r="G53" s="18"/>
      <c r="H53" s="18" t="e">
        <f>I53/E53</f>
        <v>#DIV/0!</v>
      </c>
      <c r="I53" s="23">
        <f>SUM(I51:I52)</f>
        <v>0</v>
      </c>
      <c r="J53" s="23"/>
      <c r="K53" s="23"/>
      <c r="L53" s="10"/>
      <c r="M53" s="18"/>
      <c r="N53" s="18"/>
      <c r="O53" s="18"/>
      <c r="P53" s="18"/>
      <c r="Q53" s="23"/>
      <c r="R53" s="23">
        <f>SUM(R51:R52)</f>
        <v>0</v>
      </c>
      <c r="S53" s="23">
        <f>SUM(S51:S52)</f>
        <v>0</v>
      </c>
      <c r="T53" s="18" t="e">
        <f>S53/E53</f>
        <v>#DIV/0!</v>
      </c>
    </row>
    <row r="54" spans="1:21" ht="13.5" thickTop="1" x14ac:dyDescent="0.2">
      <c r="A54" s="32"/>
      <c r="B54" s="32"/>
      <c r="C54" s="12"/>
      <c r="D54" s="12"/>
      <c r="E54" s="12"/>
      <c r="F54" s="20"/>
      <c r="G54" s="20"/>
      <c r="H54" s="20"/>
      <c r="I54" s="25"/>
      <c r="J54" s="25"/>
      <c r="K54" s="25"/>
      <c r="L54" s="13"/>
      <c r="M54" s="20"/>
      <c r="N54" s="20"/>
      <c r="O54" s="20"/>
      <c r="P54" s="20"/>
      <c r="Q54" s="25"/>
      <c r="R54" s="25"/>
      <c r="S54" s="25"/>
      <c r="T54" s="20"/>
    </row>
    <row r="55" spans="1:21" x14ac:dyDescent="0.2">
      <c r="A55" s="32"/>
      <c r="B55" s="32"/>
      <c r="C55" s="12"/>
      <c r="D55" s="12"/>
      <c r="E55" s="12"/>
      <c r="F55" s="20"/>
      <c r="G55" s="20"/>
      <c r="H55" s="20"/>
      <c r="I55" s="25"/>
      <c r="J55" s="25"/>
      <c r="K55" s="25"/>
      <c r="L55" s="13"/>
      <c r="M55" s="20"/>
      <c r="N55" s="20"/>
      <c r="O55" s="20"/>
      <c r="P55" s="20"/>
      <c r="Q55" s="25"/>
      <c r="R55" s="25"/>
      <c r="S55" s="25"/>
      <c r="T55" s="20"/>
    </row>
    <row r="56" spans="1:21" x14ac:dyDescent="0.2">
      <c r="A56" s="4" t="s">
        <v>28</v>
      </c>
      <c r="B56" s="4" t="s">
        <v>23</v>
      </c>
      <c r="C56" s="8">
        <v>-63000</v>
      </c>
      <c r="D56" s="8">
        <f>C56*0</f>
        <v>0</v>
      </c>
      <c r="E56" s="8">
        <f>SUM(C56:D56)</f>
        <v>-63000</v>
      </c>
      <c r="F56" s="17">
        <v>2.11</v>
      </c>
      <c r="G56" s="17">
        <v>-0.02</v>
      </c>
      <c r="H56" s="17">
        <f>G56+F56</f>
        <v>2.09</v>
      </c>
      <c r="I56" s="14">
        <f>H56*C56</f>
        <v>-131670</v>
      </c>
      <c r="J56" s="14" t="s">
        <v>29</v>
      </c>
      <c r="R56" s="14">
        <v>93000</v>
      </c>
      <c r="S56" s="14">
        <f>(SUM(M56:Q56)*E56)+I56+R56</f>
        <v>-38670</v>
      </c>
      <c r="T56" s="17">
        <f>S56/E56</f>
        <v>0.6138095238095238</v>
      </c>
      <c r="U56" t="s">
        <v>25</v>
      </c>
    </row>
    <row r="57" spans="1:21" ht="13.5" thickBot="1" x14ac:dyDescent="0.25">
      <c r="A57" s="30" t="s">
        <v>28</v>
      </c>
      <c r="B57" s="30" t="s">
        <v>26</v>
      </c>
      <c r="C57" s="9">
        <f>SUM(C56)</f>
        <v>-63000</v>
      </c>
      <c r="D57" s="9">
        <f>SUM(D56)</f>
        <v>0</v>
      </c>
      <c r="E57" s="9">
        <f>SUM(E56)</f>
        <v>-63000</v>
      </c>
      <c r="F57" s="18"/>
      <c r="G57" s="18"/>
      <c r="H57" s="18">
        <f>I57/E57</f>
        <v>2.09</v>
      </c>
      <c r="I57" s="23">
        <f>SUM(I56)</f>
        <v>-131670</v>
      </c>
      <c r="J57" s="23"/>
      <c r="K57" s="23"/>
      <c r="L57" s="10"/>
      <c r="M57" s="18"/>
      <c r="N57" s="18"/>
      <c r="O57" s="18"/>
      <c r="P57" s="18"/>
      <c r="Q57" s="23"/>
      <c r="R57" s="23">
        <f>SUM(R56)</f>
        <v>93000</v>
      </c>
      <c r="S57" s="23">
        <f>SUM(S56)</f>
        <v>-38670</v>
      </c>
      <c r="T57" s="18">
        <f>S57/E57</f>
        <v>0.6138095238095238</v>
      </c>
    </row>
    <row r="58" spans="1:21" ht="13.5" thickTop="1" x14ac:dyDescent="0.2">
      <c r="A58" s="33"/>
      <c r="B58" s="33"/>
      <c r="C58" s="12"/>
      <c r="D58" s="12"/>
      <c r="E58" s="12"/>
      <c r="F58" s="20"/>
      <c r="G58" s="20"/>
      <c r="H58" s="20"/>
      <c r="I58" s="25"/>
      <c r="J58" s="25"/>
      <c r="K58" s="25"/>
      <c r="L58" s="13"/>
      <c r="M58" s="20"/>
      <c r="N58" s="20"/>
      <c r="O58" s="20"/>
      <c r="P58" s="20"/>
      <c r="Q58" s="25"/>
      <c r="R58" s="25"/>
      <c r="S58" s="25"/>
      <c r="T58" s="20"/>
    </row>
    <row r="59" spans="1:21" x14ac:dyDescent="0.2">
      <c r="A59" s="33"/>
      <c r="B59" s="33"/>
      <c r="C59" s="12"/>
      <c r="D59" s="12"/>
      <c r="E59" s="12"/>
      <c r="F59" s="20"/>
      <c r="G59" s="20"/>
      <c r="H59" s="20"/>
      <c r="I59" s="25"/>
      <c r="J59" s="25"/>
      <c r="K59" s="25"/>
      <c r="L59" s="13"/>
      <c r="M59" s="20"/>
      <c r="N59" s="20"/>
      <c r="O59" s="20"/>
      <c r="P59" s="20"/>
      <c r="Q59" s="25"/>
      <c r="R59" s="25"/>
      <c r="S59" s="25"/>
      <c r="T59" s="20"/>
    </row>
    <row r="60" spans="1:21" x14ac:dyDescent="0.2">
      <c r="A60" s="4" t="s">
        <v>30</v>
      </c>
      <c r="B60" s="4" t="s">
        <v>21</v>
      </c>
      <c r="C60" s="8">
        <v>0</v>
      </c>
      <c r="D60" s="8">
        <f>C60*0</f>
        <v>0</v>
      </c>
      <c r="E60" s="8">
        <f>SUM(C60:D60)</f>
        <v>0</v>
      </c>
      <c r="F60" s="17">
        <v>0</v>
      </c>
      <c r="H60" s="17">
        <f>G60+F60</f>
        <v>0</v>
      </c>
      <c r="I60" s="14">
        <f>H60*C60</f>
        <v>0</v>
      </c>
      <c r="R60" s="14">
        <v>0</v>
      </c>
      <c r="S60" s="14">
        <f>(SUM(M60:Q60)*E60)+I60+R60</f>
        <v>0</v>
      </c>
      <c r="T60" s="17" t="e">
        <f>S60/E60</f>
        <v>#DIV/0!</v>
      </c>
      <c r="U60" t="s">
        <v>31</v>
      </c>
    </row>
    <row r="61" spans="1:21" x14ac:dyDescent="0.2">
      <c r="A61" s="4" t="s">
        <v>30</v>
      </c>
      <c r="B61" s="4" t="s">
        <v>21</v>
      </c>
      <c r="C61" s="8">
        <v>0</v>
      </c>
      <c r="D61" s="8">
        <f>C61*0</f>
        <v>0</v>
      </c>
      <c r="E61" s="8">
        <f>SUM(C61:D61)</f>
        <v>0</v>
      </c>
      <c r="F61" s="17">
        <v>0</v>
      </c>
      <c r="H61" s="17">
        <f>G61+F61</f>
        <v>0</v>
      </c>
      <c r="I61" s="14">
        <f>H61*C61</f>
        <v>0</v>
      </c>
      <c r="J61" s="14" t="s">
        <v>24</v>
      </c>
      <c r="R61" s="14">
        <v>0</v>
      </c>
      <c r="S61" s="14">
        <f>(SUM(M61:Q61)*E61)+I61+R61</f>
        <v>0</v>
      </c>
      <c r="T61" s="17" t="e">
        <f>S61/E61</f>
        <v>#DIV/0!</v>
      </c>
      <c r="U61" t="s">
        <v>31</v>
      </c>
    </row>
    <row r="62" spans="1:21" ht="13.5" thickBot="1" x14ac:dyDescent="0.25">
      <c r="A62" s="30" t="s">
        <v>30</v>
      </c>
      <c r="B62" s="30" t="s">
        <v>26</v>
      </c>
      <c r="C62" s="9">
        <f>SUM(C60:C61)</f>
        <v>0</v>
      </c>
      <c r="D62" s="9">
        <f>SUM(D60:D61)</f>
        <v>0</v>
      </c>
      <c r="E62" s="9">
        <f>SUM(E60:E61)</f>
        <v>0</v>
      </c>
      <c r="F62" s="18"/>
      <c r="G62" s="18"/>
      <c r="H62" s="18" t="e">
        <f>I62/E62</f>
        <v>#DIV/0!</v>
      </c>
      <c r="I62" s="23">
        <f>SUM(I60:I61)</f>
        <v>0</v>
      </c>
      <c r="J62" s="23"/>
      <c r="K62" s="23"/>
      <c r="L62" s="10"/>
      <c r="M62" s="18"/>
      <c r="N62" s="18"/>
      <c r="O62" s="18"/>
      <c r="P62" s="18"/>
      <c r="Q62" s="23"/>
      <c r="R62" s="23">
        <f>SUM(R60:R61)</f>
        <v>0</v>
      </c>
      <c r="S62" s="23">
        <f>SUM(S60:S61)</f>
        <v>0</v>
      </c>
      <c r="T62" s="18" t="e">
        <f>S62/E62</f>
        <v>#DIV/0!</v>
      </c>
    </row>
    <row r="63" spans="1:21" ht="13.5" thickTop="1" x14ac:dyDescent="0.2">
      <c r="C63" s="12"/>
      <c r="D63" s="12"/>
      <c r="E63" s="12"/>
      <c r="F63" s="20"/>
      <c r="G63" s="20"/>
      <c r="H63" s="20"/>
      <c r="I63" s="25"/>
      <c r="J63" s="25"/>
      <c r="K63" s="25"/>
      <c r="L63" s="13"/>
      <c r="M63" s="20"/>
      <c r="N63" s="20"/>
      <c r="O63" s="20"/>
      <c r="P63" s="20"/>
      <c r="Q63" s="25"/>
      <c r="R63" s="25"/>
      <c r="S63" s="25"/>
      <c r="T63" s="25"/>
    </row>
    <row r="64" spans="1:21" x14ac:dyDescent="0.2">
      <c r="T64" s="14"/>
    </row>
    <row r="65" spans="1:20" x14ac:dyDescent="0.2">
      <c r="A65" s="4" t="s">
        <v>32</v>
      </c>
      <c r="B65" s="4" t="s">
        <v>21</v>
      </c>
      <c r="C65" s="8">
        <v>0</v>
      </c>
      <c r="D65" s="8">
        <f>C65*0</f>
        <v>0</v>
      </c>
      <c r="E65" s="8">
        <f>SUM(C65:D65)</f>
        <v>0</v>
      </c>
      <c r="F65" s="17">
        <v>0</v>
      </c>
      <c r="H65" s="17">
        <f>G65+F65</f>
        <v>0</v>
      </c>
      <c r="I65" s="14">
        <f>H65*C65</f>
        <v>0</v>
      </c>
      <c r="J65" s="14" t="s">
        <v>55</v>
      </c>
      <c r="R65" s="14">
        <v>0</v>
      </c>
      <c r="S65" s="14">
        <f>(SUM(M65:Q65)*E65)+I65+R65</f>
        <v>0</v>
      </c>
      <c r="T65" s="17" t="e">
        <f>S65/E65</f>
        <v>#DIV/0!</v>
      </c>
    </row>
    <row r="66" spans="1:20" x14ac:dyDescent="0.2">
      <c r="A66" s="4" t="s">
        <v>32</v>
      </c>
      <c r="B66" s="4" t="s">
        <v>21</v>
      </c>
      <c r="C66" s="8">
        <v>0</v>
      </c>
      <c r="D66" s="8">
        <f>C66*0</f>
        <v>0</v>
      </c>
      <c r="E66" s="8">
        <f>SUM(C66:D66)</f>
        <v>0</v>
      </c>
      <c r="F66" s="17">
        <v>0</v>
      </c>
      <c r="H66" s="17">
        <f>G66+F66</f>
        <v>0</v>
      </c>
      <c r="I66" s="14">
        <f>H66*C66</f>
        <v>0</v>
      </c>
      <c r="R66" s="14">
        <v>0</v>
      </c>
      <c r="S66" s="14">
        <f>(SUM(M66:Q66)*E66)+I66+R66</f>
        <v>0</v>
      </c>
      <c r="T66" s="17" t="e">
        <f>S66/E66</f>
        <v>#DIV/0!</v>
      </c>
    </row>
    <row r="67" spans="1:20" x14ac:dyDescent="0.2">
      <c r="A67" s="4" t="s">
        <v>32</v>
      </c>
      <c r="B67" s="4" t="s">
        <v>21</v>
      </c>
      <c r="C67" s="8">
        <v>0</v>
      </c>
      <c r="D67" s="8">
        <f>C67*0</f>
        <v>0</v>
      </c>
      <c r="E67" s="8">
        <f>SUM(C67:D67)</f>
        <v>0</v>
      </c>
      <c r="F67" s="17">
        <v>0</v>
      </c>
      <c r="H67" s="17">
        <f>G67+F67</f>
        <v>0</v>
      </c>
      <c r="I67" s="14">
        <f>H67*C67</f>
        <v>0</v>
      </c>
      <c r="J67" s="14" t="s">
        <v>24</v>
      </c>
      <c r="R67" s="14">
        <v>0</v>
      </c>
      <c r="S67" s="14">
        <f>(SUM(M67:Q67)*E67)+I67+R67</f>
        <v>0</v>
      </c>
      <c r="T67" s="17" t="e">
        <f>S67/E67</f>
        <v>#DIV/0!</v>
      </c>
    </row>
    <row r="68" spans="1:20" ht="13.5" thickBot="1" x14ac:dyDescent="0.25">
      <c r="A68" s="30" t="s">
        <v>32</v>
      </c>
      <c r="B68" s="30" t="s">
        <v>26</v>
      </c>
      <c r="C68" s="9">
        <f>SUM(C65:C67)</f>
        <v>0</v>
      </c>
      <c r="D68" s="9">
        <f>SUM(D65:D67)</f>
        <v>0</v>
      </c>
      <c r="E68" s="9">
        <f>SUM(E65:E67)</f>
        <v>0</v>
      </c>
      <c r="F68" s="18"/>
      <c r="G68" s="18"/>
      <c r="H68" s="18" t="e">
        <f>I68/E68</f>
        <v>#DIV/0!</v>
      </c>
      <c r="I68" s="23">
        <f>SUM(I65:I67)</f>
        <v>0</v>
      </c>
      <c r="J68" s="23"/>
      <c r="K68" s="23"/>
      <c r="L68" s="10"/>
      <c r="M68" s="18"/>
      <c r="N68" s="18"/>
      <c r="O68" s="18"/>
      <c r="P68" s="18"/>
      <c r="Q68" s="23"/>
      <c r="R68" s="23">
        <f>SUM(R65:R67)</f>
        <v>0</v>
      </c>
      <c r="S68" s="23">
        <f>SUM(S65:S67)</f>
        <v>0</v>
      </c>
      <c r="T68" s="18" t="e">
        <f>S68/E68</f>
        <v>#DIV/0!</v>
      </c>
    </row>
    <row r="69" spans="1:20" ht="13.5" thickTop="1" x14ac:dyDescent="0.2">
      <c r="T69" s="14"/>
    </row>
    <row r="70" spans="1:20" x14ac:dyDescent="0.2">
      <c r="T70" s="14"/>
    </row>
    <row r="71" spans="1:20" x14ac:dyDescent="0.2">
      <c r="A71" s="4" t="s">
        <v>33</v>
      </c>
      <c r="B71" s="4" t="s">
        <v>34</v>
      </c>
      <c r="C71" s="8">
        <v>0</v>
      </c>
      <c r="D71" s="8">
        <f>C71*0</f>
        <v>0</v>
      </c>
      <c r="E71" s="8">
        <f>SUM(C71:D71)</f>
        <v>0</v>
      </c>
      <c r="F71" s="17">
        <v>0</v>
      </c>
      <c r="H71" s="17">
        <f>G71+F71</f>
        <v>0</v>
      </c>
      <c r="I71" s="14">
        <f>H71*C71</f>
        <v>0</v>
      </c>
      <c r="J71" s="14" t="s">
        <v>24</v>
      </c>
      <c r="R71" s="14">
        <v>0</v>
      </c>
      <c r="S71" s="14">
        <f>(SUM(M71:Q71)*E71)+I71+R71</f>
        <v>0</v>
      </c>
      <c r="T71" s="17" t="e">
        <f>S71/E71</f>
        <v>#DIV/0!</v>
      </c>
    </row>
    <row r="72" spans="1:20" ht="13.5" thickBot="1" x14ac:dyDescent="0.25">
      <c r="A72" s="30" t="s">
        <v>33</v>
      </c>
      <c r="B72" s="30" t="s">
        <v>26</v>
      </c>
      <c r="C72" s="9">
        <f>SUM(C71)</f>
        <v>0</v>
      </c>
      <c r="D72" s="9">
        <f>SUM(D71)</f>
        <v>0</v>
      </c>
      <c r="E72" s="9">
        <f>SUM(E71)</f>
        <v>0</v>
      </c>
      <c r="F72" s="18"/>
      <c r="G72" s="18"/>
      <c r="H72" s="18" t="e">
        <f>I72/E72</f>
        <v>#DIV/0!</v>
      </c>
      <c r="I72" s="23">
        <f>SUM(I71)</f>
        <v>0</v>
      </c>
      <c r="J72" s="23"/>
      <c r="K72" s="23"/>
      <c r="L72" s="10"/>
      <c r="M72" s="18"/>
      <c r="N72" s="18"/>
      <c r="O72" s="18"/>
      <c r="P72" s="18"/>
      <c r="Q72" s="23"/>
      <c r="R72" s="23">
        <f>SUM(R71)</f>
        <v>0</v>
      </c>
      <c r="S72" s="23">
        <f>SUM(S71)</f>
        <v>0</v>
      </c>
      <c r="T72" s="18" t="e">
        <f>S72/E72</f>
        <v>#DIV/0!</v>
      </c>
    </row>
    <row r="73" spans="1:20" ht="13.5" thickTop="1" x14ac:dyDescent="0.2">
      <c r="T73" s="14"/>
    </row>
    <row r="74" spans="1:20" x14ac:dyDescent="0.2">
      <c r="T74" s="14"/>
    </row>
    <row r="75" spans="1:20" x14ac:dyDescent="0.2">
      <c r="A75" s="4" t="s">
        <v>35</v>
      </c>
      <c r="B75" s="4" t="s">
        <v>36</v>
      </c>
      <c r="C75" s="8">
        <v>0</v>
      </c>
      <c r="D75" s="8">
        <f>C75*0</f>
        <v>0</v>
      </c>
      <c r="E75" s="8">
        <f>SUM(C75:D75)</f>
        <v>0</v>
      </c>
      <c r="F75" s="17">
        <v>0</v>
      </c>
      <c r="H75" s="17">
        <f>G75+F75</f>
        <v>0</v>
      </c>
      <c r="I75" s="14">
        <f>H75*C75</f>
        <v>0</v>
      </c>
      <c r="Q75" s="17"/>
      <c r="S75" s="14">
        <f>(SUM(M75:Q75)*E75)+I75+R75</f>
        <v>0</v>
      </c>
      <c r="T75" s="17" t="e">
        <f>S75/E75</f>
        <v>#DIV/0!</v>
      </c>
    </row>
    <row r="76" spans="1:20" x14ac:dyDescent="0.2">
      <c r="A76" s="4" t="s">
        <v>35</v>
      </c>
      <c r="B76" s="4" t="s">
        <v>36</v>
      </c>
      <c r="C76" s="8">
        <v>0</v>
      </c>
      <c r="D76" s="8">
        <f>C76*0</f>
        <v>0</v>
      </c>
      <c r="E76" s="8">
        <f>SUM(C76:D76)</f>
        <v>0</v>
      </c>
      <c r="F76" s="17">
        <v>0</v>
      </c>
      <c r="H76" s="17">
        <f>G76+F76</f>
        <v>0</v>
      </c>
      <c r="I76" s="14">
        <f>H76*C76</f>
        <v>0</v>
      </c>
      <c r="Q76" s="17"/>
      <c r="S76" s="14">
        <f>(SUM(M76:Q76)*E76)+I76+R76</f>
        <v>0</v>
      </c>
      <c r="T76" s="17" t="e">
        <f>S76/E76</f>
        <v>#DIV/0!</v>
      </c>
    </row>
    <row r="77" spans="1:20" x14ac:dyDescent="0.2">
      <c r="A77" s="4" t="s">
        <v>35</v>
      </c>
      <c r="B77" s="4" t="s">
        <v>36</v>
      </c>
      <c r="C77" s="8">
        <v>0</v>
      </c>
      <c r="D77" s="8">
        <f>C77*0</f>
        <v>0</v>
      </c>
      <c r="E77" s="8">
        <f>SUM(C77:D77)</f>
        <v>0</v>
      </c>
      <c r="F77" s="17">
        <v>0</v>
      </c>
      <c r="H77" s="17">
        <f>G77+F77</f>
        <v>0</v>
      </c>
      <c r="I77" s="14">
        <f>H77*C77</f>
        <v>0</v>
      </c>
      <c r="S77" s="14">
        <f>(SUM(M77:Q77)*E77)+I77+R77</f>
        <v>0</v>
      </c>
      <c r="T77" s="17" t="e">
        <f>S77/E77</f>
        <v>#DIV/0!</v>
      </c>
    </row>
    <row r="78" spans="1:20" ht="13.5" thickBot="1" x14ac:dyDescent="0.25">
      <c r="A78" s="30" t="s">
        <v>35</v>
      </c>
      <c r="B78" s="30" t="s">
        <v>26</v>
      </c>
      <c r="C78" s="9">
        <f>SUM(C75:C77)</f>
        <v>0</v>
      </c>
      <c r="D78" s="9">
        <f>SUM(D75:D77)</f>
        <v>0</v>
      </c>
      <c r="E78" s="9">
        <f>SUM(E75:E77)</f>
        <v>0</v>
      </c>
      <c r="F78" s="18"/>
      <c r="G78" s="18"/>
      <c r="H78" s="18" t="e">
        <f>I78/E78</f>
        <v>#DIV/0!</v>
      </c>
      <c r="I78" s="23">
        <f>SUM(I75:I77)</f>
        <v>0</v>
      </c>
      <c r="J78" s="23"/>
      <c r="K78" s="23"/>
      <c r="L78" s="10"/>
      <c r="M78" s="18"/>
      <c r="N78" s="18"/>
      <c r="O78" s="18"/>
      <c r="P78" s="18"/>
      <c r="Q78" s="23"/>
      <c r="R78" s="23">
        <f>SUM(R75:R77)</f>
        <v>0</v>
      </c>
      <c r="S78" s="23">
        <f>SUM(S75:S77)</f>
        <v>0</v>
      </c>
      <c r="T78" s="18" t="e">
        <f>S78/E78</f>
        <v>#DIV/0!</v>
      </c>
    </row>
    <row r="79" spans="1:20" ht="13.5" thickTop="1" x14ac:dyDescent="0.2">
      <c r="T79" s="14"/>
    </row>
    <row r="80" spans="1:20" x14ac:dyDescent="0.2">
      <c r="T80" s="14"/>
    </row>
    <row r="81" spans="1:21" x14ac:dyDescent="0.2">
      <c r="A81" s="4" t="s">
        <v>37</v>
      </c>
      <c r="B81" s="4" t="s">
        <v>38</v>
      </c>
      <c r="C81" s="8">
        <f>-123149+123149</f>
        <v>0</v>
      </c>
      <c r="D81" s="8">
        <f>C81*0</f>
        <v>0</v>
      </c>
      <c r="E81" s="8">
        <f>SUM(C81:D81)</f>
        <v>0</v>
      </c>
      <c r="F81" s="17">
        <v>0</v>
      </c>
      <c r="H81" s="17">
        <f>G81+F81</f>
        <v>0</v>
      </c>
      <c r="I81" s="14">
        <f>H81*C81</f>
        <v>0</v>
      </c>
      <c r="Q81" s="17"/>
      <c r="S81" s="14">
        <f>(SUM(M81:Q81)*E81)+I81+R81</f>
        <v>0</v>
      </c>
      <c r="T81" s="17" t="e">
        <f>S81/E81</f>
        <v>#DIV/0!</v>
      </c>
      <c r="U81" t="s">
        <v>39</v>
      </c>
    </row>
    <row r="82" spans="1:21" x14ac:dyDescent="0.2">
      <c r="A82" s="4" t="s">
        <v>37</v>
      </c>
      <c r="B82" s="4" t="s">
        <v>38</v>
      </c>
      <c r="C82" s="8">
        <v>0</v>
      </c>
      <c r="D82" s="8">
        <f>C82*0</f>
        <v>0</v>
      </c>
      <c r="E82" s="8">
        <f>SUM(C82:D82)</f>
        <v>0</v>
      </c>
      <c r="F82" s="17">
        <v>0</v>
      </c>
      <c r="H82" s="17">
        <f>G82+F82</f>
        <v>0</v>
      </c>
      <c r="I82" s="14">
        <f>H82*C82</f>
        <v>0</v>
      </c>
      <c r="Q82" s="17"/>
      <c r="S82" s="14">
        <f>(SUM(M82:Q82)*E82)+I82+R82</f>
        <v>0</v>
      </c>
      <c r="T82" s="17" t="e">
        <f>S82/E82</f>
        <v>#DIV/0!</v>
      </c>
    </row>
    <row r="83" spans="1:21" x14ac:dyDescent="0.2">
      <c r="A83" s="4" t="s">
        <v>37</v>
      </c>
      <c r="B83" s="4" t="s">
        <v>38</v>
      </c>
      <c r="C83" s="8">
        <v>0</v>
      </c>
      <c r="D83" s="8">
        <f>C83*0</f>
        <v>0</v>
      </c>
      <c r="E83" s="8">
        <f>SUM(C83:D83)</f>
        <v>0</v>
      </c>
      <c r="F83" s="17">
        <v>0</v>
      </c>
      <c r="H83" s="17">
        <f>G83+F83</f>
        <v>0</v>
      </c>
      <c r="I83" s="14">
        <f>H83*C83</f>
        <v>0</v>
      </c>
      <c r="S83" s="14">
        <f>(SUM(M83:Q83)*E83)+I83+R83</f>
        <v>0</v>
      </c>
      <c r="T83" s="17" t="e">
        <f>S83/E83</f>
        <v>#DIV/0!</v>
      </c>
    </row>
    <row r="84" spans="1:21" ht="13.5" thickBot="1" x14ac:dyDescent="0.25">
      <c r="A84" s="30" t="s">
        <v>37</v>
      </c>
      <c r="B84" s="30" t="s">
        <v>26</v>
      </c>
      <c r="C84" s="9">
        <f>SUM(C81:C83)</f>
        <v>0</v>
      </c>
      <c r="D84" s="9">
        <f>SUM(D81:D83)</f>
        <v>0</v>
      </c>
      <c r="E84" s="9">
        <f>SUM(E81:E83)</f>
        <v>0</v>
      </c>
      <c r="F84" s="18"/>
      <c r="G84" s="18"/>
      <c r="H84" s="18" t="e">
        <f>I84/E84</f>
        <v>#DIV/0!</v>
      </c>
      <c r="I84" s="23">
        <f>SUM(I81:I83)</f>
        <v>0</v>
      </c>
      <c r="J84" s="23"/>
      <c r="K84" s="23"/>
      <c r="L84" s="10"/>
      <c r="M84" s="18"/>
      <c r="N84" s="18"/>
      <c r="O84" s="18"/>
      <c r="P84" s="18"/>
      <c r="Q84" s="23"/>
      <c r="R84" s="23">
        <f>SUM(R81:R83)</f>
        <v>0</v>
      </c>
      <c r="S84" s="23">
        <f>SUM(S81:S83)</f>
        <v>0</v>
      </c>
      <c r="T84" s="18" t="e">
        <f>S84/E84</f>
        <v>#DIV/0!</v>
      </c>
    </row>
    <row r="85" spans="1:21" ht="13.5" thickTop="1" x14ac:dyDescent="0.2">
      <c r="T85" s="14"/>
    </row>
    <row r="86" spans="1:21" x14ac:dyDescent="0.2">
      <c r="T86" s="14"/>
    </row>
    <row r="87" spans="1:21" x14ac:dyDescent="0.2">
      <c r="A87" s="4" t="s">
        <v>40</v>
      </c>
      <c r="B87" s="4" t="s">
        <v>22</v>
      </c>
      <c r="C87" s="8">
        <v>0</v>
      </c>
      <c r="D87" s="8">
        <f>C87*0</f>
        <v>0</v>
      </c>
      <c r="E87" s="8">
        <f>SUM(C87:D87)</f>
        <v>0</v>
      </c>
      <c r="F87" s="17">
        <v>0</v>
      </c>
      <c r="H87" s="17">
        <f>G87+F87</f>
        <v>0</v>
      </c>
      <c r="I87" s="14">
        <f>H87*C87</f>
        <v>0</v>
      </c>
      <c r="S87" s="14">
        <f>(SUM(M87:Q87)*E87)+I87+R87</f>
        <v>0</v>
      </c>
      <c r="T87" s="17" t="e">
        <f>S87/E87</f>
        <v>#DIV/0!</v>
      </c>
    </row>
    <row r="88" spans="1:21" x14ac:dyDescent="0.2">
      <c r="A88" s="4" t="s">
        <v>40</v>
      </c>
      <c r="B88" s="4" t="s">
        <v>22</v>
      </c>
      <c r="C88" s="8">
        <v>0</v>
      </c>
      <c r="D88" s="8">
        <f>C88*0</f>
        <v>0</v>
      </c>
      <c r="E88" s="8">
        <f>SUM(C88:D88)</f>
        <v>0</v>
      </c>
      <c r="F88" s="17">
        <v>0</v>
      </c>
      <c r="H88" s="17">
        <f>G88+F88</f>
        <v>0</v>
      </c>
      <c r="I88" s="14">
        <f>H88*C88</f>
        <v>0</v>
      </c>
      <c r="S88" s="14">
        <f>(SUM(M88:Q88)*E88)+I88+R88</f>
        <v>0</v>
      </c>
      <c r="T88" s="17" t="e">
        <f>S88/E88</f>
        <v>#DIV/0!</v>
      </c>
    </row>
    <row r="89" spans="1:21" x14ac:dyDescent="0.2">
      <c r="A89" s="4" t="s">
        <v>40</v>
      </c>
      <c r="B89" s="4" t="s">
        <v>22</v>
      </c>
      <c r="C89" s="8">
        <v>0</v>
      </c>
      <c r="D89" s="8">
        <f>C89*0</f>
        <v>0</v>
      </c>
      <c r="E89" s="8">
        <f>SUM(C89:D89)</f>
        <v>0</v>
      </c>
      <c r="F89" s="17">
        <v>0</v>
      </c>
      <c r="H89" s="17">
        <f>G89+F89</f>
        <v>0</v>
      </c>
      <c r="I89" s="14">
        <f>H89*C89</f>
        <v>0</v>
      </c>
      <c r="S89" s="14">
        <f>(SUM(M89:Q89)*E89)+I89+R89</f>
        <v>0</v>
      </c>
      <c r="T89" s="17" t="e">
        <f>S89/E89</f>
        <v>#DIV/0!</v>
      </c>
    </row>
    <row r="90" spans="1:21" ht="13.5" thickBot="1" x14ac:dyDescent="0.25">
      <c r="A90" s="30" t="s">
        <v>40</v>
      </c>
      <c r="B90" s="30" t="s">
        <v>26</v>
      </c>
      <c r="C90" s="9">
        <f>SUM(C87:C89)</f>
        <v>0</v>
      </c>
      <c r="D90" s="9">
        <f>SUM(D87:D89)</f>
        <v>0</v>
      </c>
      <c r="E90" s="9">
        <f>SUM(E87:E89)</f>
        <v>0</v>
      </c>
      <c r="F90" s="18"/>
      <c r="G90" s="18"/>
      <c r="H90" s="18" t="e">
        <f>I90/E90</f>
        <v>#DIV/0!</v>
      </c>
      <c r="I90" s="23">
        <f>SUM(I87:I89)</f>
        <v>0</v>
      </c>
      <c r="J90" s="23"/>
      <c r="K90" s="23"/>
      <c r="L90" s="10"/>
      <c r="M90" s="18"/>
      <c r="N90" s="18"/>
      <c r="O90" s="18"/>
      <c r="P90" s="18"/>
      <c r="Q90" s="23"/>
      <c r="R90" s="23">
        <f>SUM(R87:R89)</f>
        <v>0</v>
      </c>
      <c r="S90" s="23">
        <f>SUM(S87:S89)</f>
        <v>0</v>
      </c>
      <c r="T90" s="18" t="e">
        <f>S90/E90</f>
        <v>#DIV/0!</v>
      </c>
    </row>
    <row r="91" spans="1:21" ht="13.5" thickTop="1" x14ac:dyDescent="0.2">
      <c r="T91" s="14"/>
    </row>
    <row r="92" spans="1:21" x14ac:dyDescent="0.2">
      <c r="T92" s="14"/>
    </row>
    <row r="93" spans="1:21" x14ac:dyDescent="0.2">
      <c r="A93" s="4" t="s">
        <v>41</v>
      </c>
      <c r="B93" s="4" t="s">
        <v>22</v>
      </c>
      <c r="C93" s="8">
        <v>0</v>
      </c>
      <c r="D93" s="8">
        <f>C93*0</f>
        <v>0</v>
      </c>
      <c r="E93" s="8">
        <f>SUM(C93:D93)</f>
        <v>0</v>
      </c>
      <c r="F93" s="17">
        <v>0</v>
      </c>
      <c r="G93" s="17">
        <v>0</v>
      </c>
      <c r="H93" s="17">
        <f>G93+F93</f>
        <v>0</v>
      </c>
      <c r="I93" s="14">
        <f>H93*C93</f>
        <v>0</v>
      </c>
      <c r="S93" s="14">
        <f>(SUM(M93:Q93)*E93)+I93+R93</f>
        <v>0</v>
      </c>
      <c r="T93" s="17" t="e">
        <f>S93/E93</f>
        <v>#DIV/0!</v>
      </c>
      <c r="U93" t="s">
        <v>42</v>
      </c>
    </row>
    <row r="94" spans="1:21" x14ac:dyDescent="0.2">
      <c r="A94" s="4" t="s">
        <v>41</v>
      </c>
      <c r="B94" s="4" t="s">
        <v>22</v>
      </c>
      <c r="C94" s="8">
        <v>0</v>
      </c>
      <c r="D94" s="8">
        <f>C94*0</f>
        <v>0</v>
      </c>
      <c r="E94" s="8">
        <f>SUM(C94:D94)</f>
        <v>0</v>
      </c>
      <c r="H94" s="17">
        <f>G94+F94</f>
        <v>0</v>
      </c>
      <c r="I94" s="14">
        <f>H94*C94</f>
        <v>0</v>
      </c>
      <c r="S94" s="14">
        <f>(SUM(M94:Q94)*E94)+I94+R94</f>
        <v>0</v>
      </c>
      <c r="T94" s="17" t="e">
        <f>S94/E94</f>
        <v>#DIV/0!</v>
      </c>
    </row>
    <row r="95" spans="1:21" x14ac:dyDescent="0.2">
      <c r="A95" s="4" t="s">
        <v>41</v>
      </c>
      <c r="B95" s="4" t="s">
        <v>22</v>
      </c>
      <c r="C95" s="8">
        <v>0</v>
      </c>
      <c r="D95" s="8">
        <f>C95*0</f>
        <v>0</v>
      </c>
      <c r="E95" s="8">
        <f>SUM(C95:D95)</f>
        <v>0</v>
      </c>
      <c r="F95" s="17">
        <v>0</v>
      </c>
      <c r="H95" s="17">
        <f>G95+F95</f>
        <v>0</v>
      </c>
      <c r="I95" s="14">
        <f>H95*C95</f>
        <v>0</v>
      </c>
      <c r="S95" s="14">
        <f>(SUM(M95:Q95)*E95)+I95+R95</f>
        <v>0</v>
      </c>
      <c r="T95" s="17" t="e">
        <f>S95/E95</f>
        <v>#DIV/0!</v>
      </c>
    </row>
    <row r="96" spans="1:21" ht="13.5" thickBot="1" x14ac:dyDescent="0.25">
      <c r="A96" s="30" t="s">
        <v>41</v>
      </c>
      <c r="B96" s="30" t="s">
        <v>26</v>
      </c>
      <c r="C96" s="9">
        <f>SUM(C93:C95)</f>
        <v>0</v>
      </c>
      <c r="D96" s="9">
        <f>SUM(D93:D95)</f>
        <v>0</v>
      </c>
      <c r="E96" s="9">
        <f>SUM(E93:E95)</f>
        <v>0</v>
      </c>
      <c r="F96" s="18"/>
      <c r="G96" s="18"/>
      <c r="H96" s="18" t="e">
        <f>I96/E96</f>
        <v>#DIV/0!</v>
      </c>
      <c r="I96" s="23">
        <f>SUM(I93:I95)</f>
        <v>0</v>
      </c>
      <c r="J96" s="23"/>
      <c r="K96" s="23"/>
      <c r="L96" s="10"/>
      <c r="M96" s="18"/>
      <c r="N96" s="18"/>
      <c r="O96" s="18"/>
      <c r="P96" s="18"/>
      <c r="Q96" s="23"/>
      <c r="R96" s="23">
        <f>SUM(R93:R95)</f>
        <v>0</v>
      </c>
      <c r="S96" s="23">
        <f>SUM(S93:S95)</f>
        <v>0</v>
      </c>
      <c r="T96" s="18" t="e">
        <f>S96/E96</f>
        <v>#DIV/0!</v>
      </c>
    </row>
    <row r="97" spans="1:21" ht="13.5" thickTop="1" x14ac:dyDescent="0.2">
      <c r="T97" s="14"/>
    </row>
    <row r="98" spans="1:21" x14ac:dyDescent="0.2">
      <c r="T98" s="14"/>
    </row>
    <row r="99" spans="1:21" x14ac:dyDescent="0.2">
      <c r="A99" s="4" t="s">
        <v>43</v>
      </c>
      <c r="B99" s="4" t="s">
        <v>21</v>
      </c>
      <c r="C99" s="8">
        <v>0</v>
      </c>
      <c r="D99" s="8">
        <f>C99*0</f>
        <v>0</v>
      </c>
      <c r="E99" s="8">
        <f>SUM(C99:D99)</f>
        <v>0</v>
      </c>
      <c r="F99" s="17">
        <v>0</v>
      </c>
      <c r="H99" s="17">
        <f>G99+F99</f>
        <v>0</v>
      </c>
      <c r="I99" s="14">
        <f>H99*C99</f>
        <v>0</v>
      </c>
      <c r="S99" s="14">
        <f>(SUM(M99:Q99)*E99)+I99+R99</f>
        <v>0</v>
      </c>
      <c r="T99" s="17" t="e">
        <f>S99/E99</f>
        <v>#DIV/0!</v>
      </c>
    </row>
    <row r="100" spans="1:21" x14ac:dyDescent="0.2">
      <c r="A100" s="4" t="s">
        <v>43</v>
      </c>
      <c r="B100" s="4" t="s">
        <v>21</v>
      </c>
      <c r="C100" s="8">
        <v>0</v>
      </c>
      <c r="D100" s="8">
        <f>C100*0</f>
        <v>0</v>
      </c>
      <c r="E100" s="8">
        <f>SUM(C100:D100)</f>
        <v>0</v>
      </c>
      <c r="F100" s="17">
        <v>0</v>
      </c>
      <c r="H100" s="17">
        <f>G100+F100</f>
        <v>0</v>
      </c>
      <c r="I100" s="14">
        <f>H100*C100</f>
        <v>0</v>
      </c>
      <c r="S100" s="14">
        <f>(SUM(M100:Q100)*E100)+I100+R100</f>
        <v>0</v>
      </c>
      <c r="T100" s="17" t="e">
        <f>S100/E100</f>
        <v>#DIV/0!</v>
      </c>
    </row>
    <row r="101" spans="1:21" x14ac:dyDescent="0.2">
      <c r="A101" s="4" t="s">
        <v>43</v>
      </c>
      <c r="B101" s="4" t="s">
        <v>21</v>
      </c>
      <c r="C101" s="8">
        <v>0</v>
      </c>
      <c r="D101" s="8">
        <f>C101*0</f>
        <v>0</v>
      </c>
      <c r="E101" s="8">
        <f>SUM(C101:D101)</f>
        <v>0</v>
      </c>
      <c r="F101" s="17">
        <v>0</v>
      </c>
      <c r="H101" s="17">
        <f>G101+F101</f>
        <v>0</v>
      </c>
      <c r="I101" s="14">
        <f>H101*C101</f>
        <v>0</v>
      </c>
      <c r="S101" s="14">
        <f>(SUM(M101:Q101)*E101)+I101+R101</f>
        <v>0</v>
      </c>
      <c r="T101" s="17" t="e">
        <f>S101/E101</f>
        <v>#DIV/0!</v>
      </c>
    </row>
    <row r="102" spans="1:21" ht="13.5" thickBot="1" x14ac:dyDescent="0.25">
      <c r="A102" s="30" t="s">
        <v>43</v>
      </c>
      <c r="B102" s="30" t="s">
        <v>26</v>
      </c>
      <c r="C102" s="9">
        <f>SUM(C99:C101)</f>
        <v>0</v>
      </c>
      <c r="D102" s="9">
        <f>SUM(D99:D101)</f>
        <v>0</v>
      </c>
      <c r="E102" s="9">
        <f>SUM(E99:E101)</f>
        <v>0</v>
      </c>
      <c r="F102" s="18"/>
      <c r="G102" s="18"/>
      <c r="H102" s="18" t="e">
        <f>I102/E102</f>
        <v>#DIV/0!</v>
      </c>
      <c r="I102" s="23">
        <f>SUM(I99:I101)</f>
        <v>0</v>
      </c>
      <c r="J102" s="23"/>
      <c r="K102" s="23"/>
      <c r="L102" s="10"/>
      <c r="M102" s="18"/>
      <c r="N102" s="18"/>
      <c r="O102" s="18"/>
      <c r="P102" s="18"/>
      <c r="Q102" s="23"/>
      <c r="R102" s="23">
        <f>SUM(R99:R101)</f>
        <v>0</v>
      </c>
      <c r="S102" s="23">
        <f>SUM(S99:S101)</f>
        <v>0</v>
      </c>
      <c r="T102" s="18" t="e">
        <f>S102/E102</f>
        <v>#DIV/0!</v>
      </c>
    </row>
    <row r="103" spans="1:21" ht="13.5" thickTop="1" x14ac:dyDescent="0.2">
      <c r="A103" s="33"/>
      <c r="B103" s="33"/>
      <c r="C103" s="12"/>
      <c r="D103" s="12"/>
      <c r="E103" s="12"/>
      <c r="F103" s="20"/>
      <c r="G103" s="20"/>
      <c r="H103" s="20"/>
      <c r="I103" s="25"/>
      <c r="J103" s="25"/>
      <c r="K103" s="25"/>
      <c r="L103" s="13"/>
      <c r="M103" s="20"/>
      <c r="N103" s="20"/>
      <c r="O103" s="20"/>
      <c r="P103" s="20"/>
      <c r="Q103" s="25"/>
      <c r="R103" s="25"/>
      <c r="S103" s="25"/>
      <c r="T103" s="20"/>
    </row>
    <row r="104" spans="1:21" x14ac:dyDescent="0.2">
      <c r="A104" s="33"/>
      <c r="B104" s="33"/>
      <c r="C104" s="12"/>
      <c r="D104" s="12"/>
      <c r="E104" s="12"/>
      <c r="F104" s="20"/>
      <c r="G104" s="20"/>
      <c r="H104" s="20"/>
      <c r="I104" s="25"/>
      <c r="J104" s="25"/>
      <c r="K104" s="25"/>
      <c r="L104" s="13"/>
      <c r="M104" s="20"/>
      <c r="N104" s="20"/>
      <c r="O104" s="20"/>
      <c r="P104" s="20"/>
      <c r="Q104" s="25"/>
      <c r="R104" s="25"/>
      <c r="S104" s="25"/>
      <c r="T104" s="20"/>
    </row>
    <row r="105" spans="1:21" x14ac:dyDescent="0.2">
      <c r="A105" s="4" t="s">
        <v>44</v>
      </c>
      <c r="B105" s="4" t="s">
        <v>22</v>
      </c>
      <c r="C105" s="8">
        <v>0</v>
      </c>
      <c r="D105" s="8">
        <f>C105*0</f>
        <v>0</v>
      </c>
      <c r="E105" s="8">
        <f>SUM(C105:D105)</f>
        <v>0</v>
      </c>
      <c r="F105" s="17">
        <v>0</v>
      </c>
      <c r="H105" s="17">
        <f>G105+F105</f>
        <v>0</v>
      </c>
      <c r="I105" s="14">
        <f>H105*C105</f>
        <v>0</v>
      </c>
      <c r="S105" s="14">
        <f>(SUM(M105:Q105)*E105)+I105+R105</f>
        <v>0</v>
      </c>
      <c r="T105" s="17" t="e">
        <f>S105/E105</f>
        <v>#DIV/0!</v>
      </c>
    </row>
    <row r="106" spans="1:21" ht="13.5" thickBot="1" x14ac:dyDescent="0.25">
      <c r="A106" s="30" t="s">
        <v>44</v>
      </c>
      <c r="B106" s="30" t="s">
        <v>26</v>
      </c>
      <c r="C106" s="9">
        <f>SUM(C105)</f>
        <v>0</v>
      </c>
      <c r="D106" s="9">
        <f>SUM(D105)</f>
        <v>0</v>
      </c>
      <c r="E106" s="9">
        <f>SUM(E105)</f>
        <v>0</v>
      </c>
      <c r="F106" s="18"/>
      <c r="G106" s="18"/>
      <c r="H106" s="18" t="e">
        <f>I106/E106</f>
        <v>#DIV/0!</v>
      </c>
      <c r="I106" s="23">
        <f>SUM(I105)</f>
        <v>0</v>
      </c>
      <c r="J106" s="23"/>
      <c r="K106" s="23"/>
      <c r="L106" s="10"/>
      <c r="M106" s="18"/>
      <c r="N106" s="18"/>
      <c r="O106" s="18"/>
      <c r="P106" s="18"/>
      <c r="Q106" s="23"/>
      <c r="R106" s="23">
        <f>SUM(R105)</f>
        <v>0</v>
      </c>
      <c r="S106" s="23">
        <f>SUM(S105)</f>
        <v>0</v>
      </c>
      <c r="T106" s="18" t="e">
        <f>S106/E106</f>
        <v>#DIV/0!</v>
      </c>
    </row>
    <row r="107" spans="1:21" ht="13.5" thickTop="1" x14ac:dyDescent="0.2">
      <c r="A107" s="33"/>
      <c r="B107" s="33"/>
      <c r="C107" s="12"/>
      <c r="D107" s="12"/>
      <c r="E107" s="12"/>
      <c r="F107" s="20"/>
      <c r="G107" s="20"/>
      <c r="H107" s="20"/>
      <c r="I107" s="25"/>
      <c r="J107" s="25"/>
      <c r="K107" s="25"/>
      <c r="L107" s="13"/>
      <c r="M107" s="20"/>
      <c r="N107" s="20"/>
      <c r="O107" s="20"/>
      <c r="P107" s="20"/>
      <c r="Q107" s="25"/>
      <c r="R107" s="25"/>
      <c r="S107" s="25"/>
      <c r="T107" s="20"/>
    </row>
    <row r="108" spans="1:21" x14ac:dyDescent="0.2">
      <c r="A108" s="33"/>
      <c r="B108" s="33"/>
      <c r="C108" s="12"/>
      <c r="D108" s="12"/>
      <c r="E108" s="12"/>
      <c r="F108" s="20"/>
      <c r="G108" s="20"/>
      <c r="H108" s="20"/>
      <c r="I108" s="25"/>
      <c r="J108" s="25"/>
      <c r="K108" s="25"/>
      <c r="L108" s="13"/>
      <c r="M108" s="20"/>
      <c r="N108" s="20"/>
      <c r="O108" s="20"/>
      <c r="P108" s="20"/>
      <c r="Q108" s="25"/>
      <c r="R108" s="25"/>
      <c r="S108" s="25"/>
      <c r="T108" s="20"/>
    </row>
    <row r="109" spans="1:21" x14ac:dyDescent="0.2">
      <c r="A109" s="4" t="s">
        <v>45</v>
      </c>
      <c r="B109" s="4" t="s">
        <v>46</v>
      </c>
      <c r="C109" s="8">
        <v>0</v>
      </c>
      <c r="D109" s="8">
        <f>C109*0</f>
        <v>0</v>
      </c>
      <c r="E109" s="8">
        <f>SUM(C109:D109)</f>
        <v>0</v>
      </c>
      <c r="F109" s="17">
        <v>0</v>
      </c>
      <c r="H109" s="17">
        <f>G109+F109</f>
        <v>0</v>
      </c>
      <c r="I109" s="14">
        <f>H109*C109</f>
        <v>0</v>
      </c>
      <c r="S109" s="14">
        <f>(SUM(M109:Q109)*E109)+I109+R109</f>
        <v>0</v>
      </c>
      <c r="T109" s="17" t="e">
        <f>S109/E109</f>
        <v>#DIV/0!</v>
      </c>
      <c r="U109" t="s">
        <v>47</v>
      </c>
    </row>
    <row r="110" spans="1:21" x14ac:dyDescent="0.2">
      <c r="A110" s="4" t="s">
        <v>45</v>
      </c>
      <c r="B110" s="4" t="s">
        <v>46</v>
      </c>
      <c r="C110" s="8">
        <v>0</v>
      </c>
      <c r="D110" s="8">
        <f>C110*0</f>
        <v>0</v>
      </c>
      <c r="E110" s="8">
        <f>SUM(C110:D110)</f>
        <v>0</v>
      </c>
      <c r="F110" s="17">
        <v>0</v>
      </c>
      <c r="H110" s="17">
        <f>G110+F110</f>
        <v>0</v>
      </c>
      <c r="I110" s="14">
        <f>H110*C110</f>
        <v>0</v>
      </c>
      <c r="S110" s="14">
        <f>(SUM(M110:Q110)*E110)+I110+R110</f>
        <v>0</v>
      </c>
      <c r="T110" s="17" t="e">
        <f>S110/E110</f>
        <v>#DIV/0!</v>
      </c>
    </row>
    <row r="111" spans="1:21" x14ac:dyDescent="0.2">
      <c r="A111" s="4" t="s">
        <v>45</v>
      </c>
      <c r="B111" s="4" t="s">
        <v>46</v>
      </c>
      <c r="C111" s="8">
        <v>0</v>
      </c>
      <c r="D111" s="8">
        <f>C111*0</f>
        <v>0</v>
      </c>
      <c r="E111" s="8">
        <f>SUM(C111:D111)</f>
        <v>0</v>
      </c>
      <c r="F111" s="17">
        <v>0</v>
      </c>
      <c r="H111" s="17">
        <f>G111+F111</f>
        <v>0</v>
      </c>
      <c r="I111" s="14">
        <f>H111*C111</f>
        <v>0</v>
      </c>
      <c r="S111" s="14">
        <f>(SUM(M111:Q111)*E111)+I111+R111</f>
        <v>0</v>
      </c>
      <c r="T111" s="17" t="e">
        <f>S111/E111</f>
        <v>#DIV/0!</v>
      </c>
    </row>
    <row r="112" spans="1:21" ht="13.5" thickBot="1" x14ac:dyDescent="0.25">
      <c r="A112" s="30" t="s">
        <v>45</v>
      </c>
      <c r="B112" s="30" t="s">
        <v>26</v>
      </c>
      <c r="C112" s="9">
        <f>SUM(C109:C111)</f>
        <v>0</v>
      </c>
      <c r="D112" s="9">
        <f>SUM(D109:D111)</f>
        <v>0</v>
      </c>
      <c r="E112" s="9">
        <f>SUM(E109:E111)</f>
        <v>0</v>
      </c>
      <c r="F112" s="18"/>
      <c r="G112" s="18"/>
      <c r="H112" s="18" t="e">
        <f>I112/E112</f>
        <v>#DIV/0!</v>
      </c>
      <c r="I112" s="23">
        <f>SUM(I109:I111)</f>
        <v>0</v>
      </c>
      <c r="J112" s="23"/>
      <c r="K112" s="23"/>
      <c r="L112" s="10"/>
      <c r="M112" s="18"/>
      <c r="N112" s="18"/>
      <c r="O112" s="18"/>
      <c r="P112" s="18"/>
      <c r="Q112" s="23"/>
      <c r="R112" s="23">
        <f>SUM(R109:R111)</f>
        <v>0</v>
      </c>
      <c r="S112" s="23">
        <f>SUM(S109:S111)</f>
        <v>0</v>
      </c>
      <c r="T112" s="18" t="e">
        <f>S112/E112</f>
        <v>#DIV/0!</v>
      </c>
    </row>
    <row r="113" spans="1:21" ht="13.5" thickTop="1" x14ac:dyDescent="0.2">
      <c r="T113" s="14"/>
    </row>
    <row r="114" spans="1:21" x14ac:dyDescent="0.2">
      <c r="T114" s="14"/>
    </row>
    <row r="115" spans="1:21" x14ac:dyDescent="0.2">
      <c r="A115" s="4" t="s">
        <v>48</v>
      </c>
      <c r="B115" s="4" t="s">
        <v>46</v>
      </c>
      <c r="C115" s="8">
        <v>0</v>
      </c>
      <c r="D115" s="8">
        <f>C115*0</f>
        <v>0</v>
      </c>
      <c r="E115" s="8">
        <f>SUM(C115:D115)</f>
        <v>0</v>
      </c>
      <c r="F115" s="17">
        <v>0</v>
      </c>
      <c r="H115" s="17">
        <f>G115+F115</f>
        <v>0</v>
      </c>
      <c r="I115" s="14">
        <f>H115*C115</f>
        <v>0</v>
      </c>
      <c r="S115" s="14">
        <f>(SUM(M115:Q115)*E115)+I115+R115</f>
        <v>0</v>
      </c>
      <c r="T115" s="17" t="e">
        <f>S115/E115</f>
        <v>#DIV/0!</v>
      </c>
    </row>
    <row r="116" spans="1:21" ht="13.5" thickBot="1" x14ac:dyDescent="0.25">
      <c r="A116" s="30" t="s">
        <v>48</v>
      </c>
      <c r="B116" s="30" t="s">
        <v>26</v>
      </c>
      <c r="C116" s="9">
        <f>SUM(C115)</f>
        <v>0</v>
      </c>
      <c r="D116" s="9">
        <f>SUM(D115)</f>
        <v>0</v>
      </c>
      <c r="E116" s="9">
        <f>SUM(E115)</f>
        <v>0</v>
      </c>
      <c r="F116" s="18"/>
      <c r="G116" s="18"/>
      <c r="H116" s="18" t="e">
        <f>I116/E116</f>
        <v>#DIV/0!</v>
      </c>
      <c r="I116" s="23">
        <f>SUM(I115)</f>
        <v>0</v>
      </c>
      <c r="J116" s="23"/>
      <c r="K116" s="23"/>
      <c r="L116" s="10"/>
      <c r="M116" s="18"/>
      <c r="N116" s="18"/>
      <c r="O116" s="18"/>
      <c r="P116" s="18"/>
      <c r="Q116" s="23"/>
      <c r="R116" s="23">
        <f>SUM(R115)</f>
        <v>0</v>
      </c>
      <c r="S116" s="23">
        <f>SUM(S115)</f>
        <v>0</v>
      </c>
      <c r="T116" s="18" t="e">
        <f>S116/E116</f>
        <v>#DIV/0!</v>
      </c>
    </row>
    <row r="117" spans="1:21" ht="13.5" thickTop="1" x14ac:dyDescent="0.2">
      <c r="T117" s="14"/>
    </row>
    <row r="118" spans="1:21" x14ac:dyDescent="0.2">
      <c r="T118" s="14"/>
    </row>
    <row r="119" spans="1:21" x14ac:dyDescent="0.2">
      <c r="A119" s="4" t="s">
        <v>49</v>
      </c>
      <c r="B119" s="4" t="s">
        <v>46</v>
      </c>
      <c r="C119" s="8">
        <v>0</v>
      </c>
      <c r="D119" s="8">
        <f>C119*0</f>
        <v>0</v>
      </c>
      <c r="E119" s="8">
        <f>SUM(C119:D119)</f>
        <v>0</v>
      </c>
      <c r="F119" s="17">
        <v>0</v>
      </c>
      <c r="G119" s="17">
        <v>0</v>
      </c>
      <c r="H119" s="17">
        <f>G119+F119</f>
        <v>0</v>
      </c>
      <c r="I119" s="14">
        <f>H119*C119</f>
        <v>0</v>
      </c>
      <c r="S119" s="14">
        <f>(SUM(M119:Q119)*E119)+I119+R119</f>
        <v>0</v>
      </c>
      <c r="T119" s="17" t="e">
        <f>S119/E119</f>
        <v>#DIV/0!</v>
      </c>
      <c r="U119" t="s">
        <v>50</v>
      </c>
    </row>
    <row r="120" spans="1:21" x14ac:dyDescent="0.2">
      <c r="A120" s="4" t="s">
        <v>49</v>
      </c>
      <c r="B120" s="4" t="s">
        <v>46</v>
      </c>
      <c r="C120" s="8">
        <v>0</v>
      </c>
      <c r="D120" s="8">
        <f>C120*0</f>
        <v>0</v>
      </c>
      <c r="E120" s="8">
        <f>SUM(C120:D120)</f>
        <v>0</v>
      </c>
      <c r="F120" s="17">
        <v>0</v>
      </c>
      <c r="H120" s="17">
        <f>G120+F120</f>
        <v>0</v>
      </c>
      <c r="I120" s="14">
        <f>H120*C120</f>
        <v>0</v>
      </c>
      <c r="S120" s="14">
        <f>(SUM(M120:Q120)*E120)+I120+R120</f>
        <v>0</v>
      </c>
      <c r="T120" s="17" t="e">
        <f>S120/E120</f>
        <v>#DIV/0!</v>
      </c>
    </row>
    <row r="121" spans="1:21" x14ac:dyDescent="0.2">
      <c r="A121" s="4" t="s">
        <v>49</v>
      </c>
      <c r="B121" s="4" t="s">
        <v>46</v>
      </c>
      <c r="C121" s="8">
        <v>0</v>
      </c>
      <c r="D121" s="8">
        <f>C121*0</f>
        <v>0</v>
      </c>
      <c r="E121" s="8">
        <f>SUM(C121:D121)</f>
        <v>0</v>
      </c>
      <c r="F121" s="17">
        <v>0</v>
      </c>
      <c r="H121" s="17">
        <f>G121+F121</f>
        <v>0</v>
      </c>
      <c r="I121" s="14">
        <f>H121*C121</f>
        <v>0</v>
      </c>
      <c r="Q121" s="31"/>
      <c r="S121" s="14">
        <f>(SUM(M121:Q121)*E121)+I121+R121</f>
        <v>0</v>
      </c>
      <c r="T121" s="17" t="e">
        <f>S121/E121</f>
        <v>#DIV/0!</v>
      </c>
    </row>
    <row r="122" spans="1:21" x14ac:dyDescent="0.2">
      <c r="A122" s="4" t="s">
        <v>49</v>
      </c>
      <c r="B122" s="4" t="s">
        <v>46</v>
      </c>
      <c r="C122" s="8">
        <v>0</v>
      </c>
      <c r="D122" s="8">
        <f>C122*0</f>
        <v>0</v>
      </c>
      <c r="E122" s="8">
        <f>SUM(C122:D122)</f>
        <v>0</v>
      </c>
      <c r="F122" s="17">
        <v>0</v>
      </c>
      <c r="H122" s="17">
        <f>G122+F122</f>
        <v>0</v>
      </c>
      <c r="I122" s="14">
        <f>H122*C122</f>
        <v>0</v>
      </c>
      <c r="S122" s="14">
        <f>(SUM(M122:Q122)*E122)+I122+R122</f>
        <v>0</v>
      </c>
      <c r="T122" s="17" t="e">
        <f>S122/E122</f>
        <v>#DIV/0!</v>
      </c>
    </row>
    <row r="123" spans="1:21" ht="13.5" thickBot="1" x14ac:dyDescent="0.25">
      <c r="A123" s="30" t="s">
        <v>49</v>
      </c>
      <c r="B123" s="30" t="s">
        <v>26</v>
      </c>
      <c r="C123" s="9">
        <f>SUM(C119:C122)</f>
        <v>0</v>
      </c>
      <c r="D123" s="9">
        <f>SUM(D119:D122)</f>
        <v>0</v>
      </c>
      <c r="E123" s="9">
        <f>SUM(E119:E122)</f>
        <v>0</v>
      </c>
      <c r="F123" s="18"/>
      <c r="G123" s="18"/>
      <c r="H123" s="18" t="e">
        <f>I123/E123</f>
        <v>#DIV/0!</v>
      </c>
      <c r="I123" s="23">
        <f>SUM(I119:I122)</f>
        <v>0</v>
      </c>
      <c r="J123" s="23"/>
      <c r="K123" s="23"/>
      <c r="L123" s="10"/>
      <c r="M123" s="18"/>
      <c r="N123" s="18"/>
      <c r="O123" s="18"/>
      <c r="P123" s="18"/>
      <c r="Q123" s="23"/>
      <c r="R123" s="23">
        <f>SUM(R119:R122)</f>
        <v>0</v>
      </c>
      <c r="S123" s="23">
        <f>SUM(S119:S122)</f>
        <v>0</v>
      </c>
      <c r="T123" s="18" t="e">
        <f>S123/E123</f>
        <v>#DIV/0!</v>
      </c>
    </row>
    <row r="124" spans="1:21" ht="13.5" thickTop="1" x14ac:dyDescent="0.2">
      <c r="A124" s="4"/>
      <c r="B124" s="4"/>
      <c r="C124" s="12"/>
      <c r="D124" s="12"/>
      <c r="E124" s="12"/>
      <c r="F124" s="20"/>
      <c r="G124" s="20"/>
      <c r="H124" s="20"/>
      <c r="I124" s="25"/>
      <c r="J124" s="25"/>
      <c r="K124" s="25"/>
      <c r="L124" s="13"/>
      <c r="M124" s="20"/>
      <c r="N124" s="20"/>
      <c r="O124" s="20"/>
      <c r="P124" s="20"/>
      <c r="Q124" s="25"/>
      <c r="R124" s="25"/>
      <c r="S124" s="25"/>
      <c r="T124" s="25"/>
    </row>
    <row r="125" spans="1:21" x14ac:dyDescent="0.2">
      <c r="T125" s="14"/>
    </row>
    <row r="126" spans="1:21" x14ac:dyDescent="0.2">
      <c r="A126" s="4" t="s">
        <v>51</v>
      </c>
      <c r="B126" s="4" t="s">
        <v>23</v>
      </c>
      <c r="C126" s="8">
        <v>0</v>
      </c>
      <c r="D126" s="8">
        <f>C126*-0.02</f>
        <v>0</v>
      </c>
      <c r="E126" s="8">
        <f>SUM(C126:D126)</f>
        <v>0</v>
      </c>
      <c r="F126" s="17">
        <v>0</v>
      </c>
      <c r="H126" s="17">
        <f>G126+F126</f>
        <v>0</v>
      </c>
      <c r="I126" s="14">
        <f>H126*C126</f>
        <v>0</v>
      </c>
      <c r="S126" s="14">
        <f>(SUM(M126:Q126)*E126)+I126+R126</f>
        <v>0</v>
      </c>
      <c r="T126" s="17" t="e">
        <f>S126/E126</f>
        <v>#DIV/0!</v>
      </c>
    </row>
    <row r="127" spans="1:21" ht="13.5" thickBot="1" x14ac:dyDescent="0.25">
      <c r="A127" s="30" t="s">
        <v>51</v>
      </c>
      <c r="B127" s="30" t="s">
        <v>26</v>
      </c>
      <c r="C127" s="9">
        <f>SUM(C126)</f>
        <v>0</v>
      </c>
      <c r="D127" s="9">
        <f>SUM(D126)</f>
        <v>0</v>
      </c>
      <c r="E127" s="9">
        <f>SUM(E126)</f>
        <v>0</v>
      </c>
      <c r="F127" s="18"/>
      <c r="G127" s="18"/>
      <c r="H127" s="18" t="e">
        <f>I127/E127</f>
        <v>#DIV/0!</v>
      </c>
      <c r="I127" s="23">
        <f>SUM(I126)</f>
        <v>0</v>
      </c>
      <c r="J127" s="23"/>
      <c r="K127" s="23"/>
      <c r="L127" s="10"/>
      <c r="M127" s="18"/>
      <c r="N127" s="18"/>
      <c r="O127" s="18"/>
      <c r="P127" s="18"/>
      <c r="Q127" s="23"/>
      <c r="R127" s="23">
        <f>SUM(R126)</f>
        <v>0</v>
      </c>
      <c r="S127" s="23">
        <f>SUM(S126)</f>
        <v>0</v>
      </c>
      <c r="T127" s="18" t="e">
        <f>S127/E127</f>
        <v>#DIV/0!</v>
      </c>
    </row>
    <row r="128" spans="1:21" ht="13.5" thickTop="1" x14ac:dyDescent="0.2"/>
    <row r="130" spans="1:20" x14ac:dyDescent="0.2">
      <c r="A130" s="4" t="s">
        <v>52</v>
      </c>
      <c r="B130" s="4" t="s">
        <v>53</v>
      </c>
      <c r="C130" s="8">
        <v>0</v>
      </c>
      <c r="D130" s="8">
        <f>C130*0</f>
        <v>0</v>
      </c>
      <c r="E130" s="8">
        <f>SUM(C130:D130)</f>
        <v>0</v>
      </c>
      <c r="F130" s="17">
        <v>0</v>
      </c>
      <c r="H130" s="17">
        <f>G130+F130</f>
        <v>0</v>
      </c>
      <c r="I130" s="14">
        <f>H130*C130</f>
        <v>0</v>
      </c>
      <c r="S130" s="14">
        <f>(SUM(M130:Q130)*E130)+I130+R130</f>
        <v>0</v>
      </c>
      <c r="T130" s="17" t="e">
        <f>S130/E130</f>
        <v>#DIV/0!</v>
      </c>
    </row>
    <row r="131" spans="1:20" ht="13.5" thickBot="1" x14ac:dyDescent="0.25">
      <c r="A131" s="30" t="s">
        <v>52</v>
      </c>
      <c r="B131" s="30" t="s">
        <v>26</v>
      </c>
      <c r="C131" s="9">
        <f>SUM(C130)</f>
        <v>0</v>
      </c>
      <c r="D131" s="9">
        <f>SUM(D130)</f>
        <v>0</v>
      </c>
      <c r="E131" s="9">
        <f>SUM(E130)</f>
        <v>0</v>
      </c>
      <c r="F131" s="18"/>
      <c r="G131" s="18"/>
      <c r="H131" s="18" t="e">
        <f>I131/E131</f>
        <v>#DIV/0!</v>
      </c>
      <c r="I131" s="23">
        <f>SUM(I130)</f>
        <v>0</v>
      </c>
      <c r="J131" s="23"/>
      <c r="K131" s="23"/>
      <c r="L131" s="10"/>
      <c r="M131" s="18"/>
      <c r="N131" s="18"/>
      <c r="O131" s="18"/>
      <c r="P131" s="18"/>
      <c r="Q131" s="23"/>
      <c r="R131" s="23">
        <f>SUM(R130)</f>
        <v>0</v>
      </c>
      <c r="S131" s="23">
        <f>SUM(S130)</f>
        <v>0</v>
      </c>
      <c r="T131" s="18" t="e">
        <f>S131/E131</f>
        <v>#DIV/0!</v>
      </c>
    </row>
    <row r="132" spans="1:20" ht="14.25" thickTop="1" thickBot="1" x14ac:dyDescent="0.25"/>
    <row r="133" spans="1:20" ht="14.25" thickTop="1" thickBot="1" x14ac:dyDescent="0.25">
      <c r="A133" s="26" t="s">
        <v>54</v>
      </c>
      <c r="B133" s="27"/>
      <c r="C133" s="11">
        <f>SUM(C44,C53,C57,C62,C72,C68,C78,C84,C90,C96,C102,C106,C112,C116,C123,C127,C131)</f>
        <v>-5902835</v>
      </c>
      <c r="D133" s="11">
        <f>SUM(D44,D53,D57,D62,D72,D68,D78,D84,D90,D96,D102,D106,D112,D116,D123,D127,D131)</f>
        <v>0</v>
      </c>
      <c r="E133" s="11">
        <f>SUM(E44,E53,E57,E62,E72,E68,E78,E84,E90,E96,E102,E106,E112,E116,E123,E127,E131)</f>
        <v>-5902835</v>
      </c>
      <c r="F133" s="11"/>
      <c r="G133" s="11"/>
      <c r="H133" s="19">
        <f>I133/E133</f>
        <v>2.3966589630236994</v>
      </c>
      <c r="I133" s="24">
        <f>SUM(I44,I53,I57,I62,I68,I72,I78,I84,I90,I96,I102,I106,I112,I116,I123,I127,I131)</f>
        <v>-14147082.409999998</v>
      </c>
      <c r="J133" s="24"/>
      <c r="K133" s="24"/>
      <c r="L133" s="11"/>
      <c r="M133" s="11"/>
      <c r="N133" s="11"/>
      <c r="O133" s="11"/>
      <c r="P133" s="11"/>
      <c r="Q133" s="11"/>
      <c r="R133" s="24">
        <f>SUM(R44,R53,R62,R57,R68,R72,R78,R84,R90,R96,R102,R106,R112,R116,R123,R127,R131)</f>
        <v>93000</v>
      </c>
      <c r="S133" s="24">
        <f>SUM(S44,S53,S62,S57,S68,S72,S78,S84,S90,S96,S102,S106,S112,S116,S123,S127,S131)</f>
        <v>-13988094.839999998</v>
      </c>
      <c r="T133" s="28">
        <f>S133/E133</f>
        <v>2.3697248593260691</v>
      </c>
    </row>
    <row r="134" spans="1:20" ht="13.5" thickTop="1" x14ac:dyDescent="0.2"/>
  </sheetData>
  <printOptions gridLines="1" gridLinesSet="0"/>
  <pageMargins left="0.2" right="0.24" top="1" bottom="1" header="0.5" footer="0.5"/>
  <pageSetup scale="57" orientation="landscape" horizontalDpi="4294967292" r:id="rId1"/>
  <headerFooter alignWithMargins="0">
    <oddHeader>&amp;LPrepared by:  Kenny Soignet&amp;R&amp;D    &amp;T</oddHeader>
    <oddFooter>&amp;LFile Name:  &amp;F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2000-01-04T15:54:57Z</cp:lastPrinted>
  <dcterms:created xsi:type="dcterms:W3CDTF">1997-01-24T21:05:44Z</dcterms:created>
  <dcterms:modified xsi:type="dcterms:W3CDTF">2014-09-03T14:13:06Z</dcterms:modified>
</cp:coreProperties>
</file>