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195" windowWidth="15480" windowHeight="5040"/>
  </bookViews>
  <sheets>
    <sheet name="H50479_30B_SERF_LAPA_01" sheetId="1" r:id="rId1"/>
  </sheets>
  <calcPr calcId="152511"/>
</workbook>
</file>

<file path=xl/calcChain.xml><?xml version="1.0" encoding="utf-8"?>
<calcChain xmlns="http://schemas.openxmlformats.org/spreadsheetml/2006/main">
  <c r="J5" i="1" l="1"/>
  <c r="Q5" i="1"/>
  <c r="R5" i="1" s="1"/>
  <c r="S5" i="1"/>
  <c r="J6" i="1"/>
  <c r="Q6" i="1"/>
  <c r="R6" i="1"/>
  <c r="S6" i="1"/>
  <c r="J7" i="1"/>
  <c r="Q7" i="1"/>
  <c r="R7" i="1" s="1"/>
  <c r="S7" i="1"/>
  <c r="J8" i="1"/>
  <c r="Q8" i="1"/>
  <c r="R8" i="1"/>
  <c r="S8" i="1"/>
  <c r="J9" i="1"/>
  <c r="Q9" i="1"/>
  <c r="R9" i="1" s="1"/>
  <c r="S9" i="1"/>
  <c r="J10" i="1"/>
  <c r="Q10" i="1"/>
  <c r="R10" i="1"/>
  <c r="S10" i="1"/>
  <c r="J11" i="1"/>
  <c r="Q11" i="1"/>
  <c r="R11" i="1" s="1"/>
  <c r="S11" i="1"/>
  <c r="J12" i="1"/>
  <c r="Q12" i="1"/>
  <c r="S12" i="1"/>
  <c r="J13" i="1"/>
  <c r="J14" i="1"/>
  <c r="Q14" i="1"/>
  <c r="R14" i="1" s="1"/>
  <c r="S14" i="1"/>
  <c r="J15" i="1"/>
  <c r="Q15" i="1"/>
  <c r="R15" i="1"/>
  <c r="S15" i="1"/>
  <c r="J16" i="1"/>
  <c r="Q16" i="1"/>
  <c r="R16" i="1" s="1"/>
  <c r="S16" i="1"/>
  <c r="J17" i="1"/>
  <c r="Q17" i="1"/>
  <c r="R17" i="1"/>
  <c r="S17" i="1"/>
  <c r="J18" i="1"/>
  <c r="Q18" i="1"/>
  <c r="R18" i="1" s="1"/>
  <c r="S18" i="1"/>
  <c r="J19" i="1"/>
  <c r="Q19" i="1"/>
  <c r="R19" i="1"/>
  <c r="S19" i="1"/>
  <c r="J20" i="1"/>
  <c r="Q20" i="1"/>
  <c r="R20" i="1" s="1"/>
  <c r="S20" i="1"/>
  <c r="R21" i="1"/>
</calcChain>
</file>

<file path=xl/sharedStrings.xml><?xml version="1.0" encoding="utf-8"?>
<sst xmlns="http://schemas.openxmlformats.org/spreadsheetml/2006/main" count="61" uniqueCount="42">
  <si>
    <t xml:space="preserve"> Weld number</t>
  </si>
  <si>
    <t xml:space="preserve"> Rel. dist. (feet)</t>
  </si>
  <si>
    <t xml:space="preserve"> Abs. dist. (feet)</t>
  </si>
  <si>
    <t xml:space="preserve"> Int/Ext</t>
  </si>
  <si>
    <t xml:space="preserve"> LAPA length (ins)</t>
  </si>
  <si>
    <t xml:space="preserve"> ERF</t>
  </si>
  <si>
    <t xml:space="preserve"> Orientation (o clock)</t>
  </si>
  <si>
    <t xml:space="preserve"> LAPA depth (%)</t>
  </si>
  <si>
    <t xml:space="preserve"> EXT</t>
  </si>
  <si>
    <t xml:space="preserve"> 07:30</t>
  </si>
  <si>
    <t xml:space="preserve"> 01:45</t>
  </si>
  <si>
    <t xml:space="preserve"> 08:15</t>
  </si>
  <si>
    <t xml:space="preserve"> 11:15</t>
  </si>
  <si>
    <t xml:space="preserve"> 12:00</t>
  </si>
  <si>
    <t xml:space="preserve"> 09:00</t>
  </si>
  <si>
    <t xml:space="preserve"> 02:15</t>
  </si>
  <si>
    <t xml:space="preserve"> 05:45</t>
  </si>
  <si>
    <t xml:space="preserve"> 07:00</t>
  </si>
  <si>
    <t xml:space="preserve"> 04:15</t>
  </si>
  <si>
    <t xml:space="preserve"> 06:45</t>
  </si>
  <si>
    <t xml:space="preserve"> 02:45</t>
  </si>
  <si>
    <t xml:space="preserve"> 12:15</t>
  </si>
  <si>
    <t xml:space="preserve"> 12:45</t>
  </si>
  <si>
    <t xml:space="preserve"> 06:00</t>
  </si>
  <si>
    <t>Transwestern</t>
  </si>
  <si>
    <t>H50479_30B</t>
  </si>
  <si>
    <t>Station 8 to Station 7 Mainline</t>
  </si>
  <si>
    <t xml:space="preserve"> LAPA pressure @ 100% SMYS (psi)</t>
  </si>
  <si>
    <t xml:space="preserve"> LAPA pressure @ 72% SMYS (psi)</t>
  </si>
  <si>
    <t>Upstream AGM #</t>
  </si>
  <si>
    <t>Downstream AGM #</t>
  </si>
  <si>
    <t>Footage from pit to downtream AGM</t>
  </si>
  <si>
    <t>Footage from upstream AGM to pit</t>
  </si>
  <si>
    <t>TW Eng. Stationing</t>
  </si>
  <si>
    <t>TW sta. @ upstream AGM</t>
  </si>
  <si>
    <t>TW Sta. @ downstream AGM</t>
  </si>
  <si>
    <t>Inspection Sheet #</t>
  </si>
  <si>
    <t>vlv 8009</t>
  </si>
  <si>
    <t>TW Mile Post</t>
  </si>
  <si>
    <t>vlv8009</t>
  </si>
  <si>
    <t>AGM 29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</si>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</sst>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2" fontId="1" fillId="0" borderId="0" xfId="0" applyNumberFormat="1" applyFont="1" applyAlignment="1">
      <alignment horizontal="center" vertical="top" wrapText="1"/>
    </xf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1"/>
  <sheetViews>
    <sheetView tabSelected="1" topLeftCell="B6" workbookViewId="0">
      <selection activeCell="B21" sqref="B21"/>
    </sheetView>
  </sheetViews>
  <sheetFormatPr defaultRowHeight="12.75" x14ac:dyDescent="0.2"/>
  <cols>
    <col min="1" max="1" width="12" style="3" customWidth="1"/>
    <col min="2" max="2" width="9.140625" style="3"/>
    <col min="3" max="3" width="9.140625" style="4"/>
    <col min="4" max="4" width="7.28515625" style="3" customWidth="1"/>
    <col min="5" max="5" width="7.85546875" style="3" customWidth="1"/>
    <col min="6" max="6" width="6.7109375" style="5" customWidth="1"/>
    <col min="7" max="7" width="10.42578125" style="3" customWidth="1"/>
    <col min="8" max="8" width="9.140625" style="4"/>
    <col min="9" max="9" width="7.7109375" style="3" customWidth="1"/>
    <col min="10" max="10" width="9.28515625" customWidth="1"/>
    <col min="15" max="15" width="12" customWidth="1"/>
    <col min="16" max="16" width="12.140625" customWidth="1"/>
    <col min="18" max="18" width="9.140625" style="13"/>
  </cols>
  <sheetData>
    <row r="1" spans="1:20" x14ac:dyDescent="0.2">
      <c r="A1" s="2" t="s">
        <v>24</v>
      </c>
      <c r="D1" s="7" t="s">
        <v>25</v>
      </c>
      <c r="F1" s="6" t="s">
        <v>26</v>
      </c>
      <c r="I1" s="8">
        <v>37226</v>
      </c>
    </row>
    <row r="3" spans="1:20" s="1" customFormat="1" ht="63.75" x14ac:dyDescent="0.2">
      <c r="A3" s="9" t="s">
        <v>0</v>
      </c>
      <c r="B3" s="9" t="s">
        <v>1</v>
      </c>
      <c r="C3" s="10" t="s">
        <v>2</v>
      </c>
      <c r="D3" s="9" t="s">
        <v>3</v>
      </c>
      <c r="E3" s="9" t="s">
        <v>4</v>
      </c>
      <c r="F3" s="11" t="s">
        <v>5</v>
      </c>
      <c r="G3" s="9" t="s">
        <v>6</v>
      </c>
      <c r="H3" s="10" t="s">
        <v>27</v>
      </c>
      <c r="I3" s="9" t="s">
        <v>7</v>
      </c>
      <c r="J3" s="10" t="s">
        <v>28</v>
      </c>
      <c r="K3" s="1" t="s">
        <v>29</v>
      </c>
      <c r="L3" s="1" t="s">
        <v>34</v>
      </c>
      <c r="M3" s="1" t="s">
        <v>32</v>
      </c>
      <c r="N3" s="1" t="s">
        <v>30</v>
      </c>
      <c r="O3" s="1" t="s">
        <v>35</v>
      </c>
      <c r="P3" s="1" t="s">
        <v>31</v>
      </c>
      <c r="Q3" s="1" t="s">
        <v>33</v>
      </c>
      <c r="R3" s="9" t="s">
        <v>38</v>
      </c>
      <c r="T3" s="1" t="s">
        <v>36</v>
      </c>
    </row>
    <row r="4" spans="1:20" s="1" customFormat="1" x14ac:dyDescent="0.2">
      <c r="A4" s="9"/>
      <c r="B4" s="9"/>
      <c r="C4" s="10"/>
      <c r="D4" s="9"/>
      <c r="E4" s="9"/>
      <c r="F4" s="11"/>
      <c r="G4" s="9"/>
      <c r="H4" s="10"/>
      <c r="I4" s="9"/>
      <c r="Q4"/>
      <c r="R4" s="13"/>
      <c r="S4"/>
    </row>
    <row r="5" spans="1:20" x14ac:dyDescent="0.2">
      <c r="A5" s="3">
        <v>48960</v>
      </c>
      <c r="B5" s="3">
        <v>11.1</v>
      </c>
      <c r="C5" s="4">
        <v>149896.9</v>
      </c>
      <c r="D5" s="3" t="s">
        <v>8</v>
      </c>
      <c r="E5" s="3">
        <v>12.4</v>
      </c>
      <c r="F5" s="5">
        <v>1.341</v>
      </c>
      <c r="G5" s="3" t="s">
        <v>19</v>
      </c>
      <c r="H5" s="4">
        <v>1464.8</v>
      </c>
      <c r="I5" s="3">
        <v>16</v>
      </c>
      <c r="J5" s="12">
        <f t="shared" ref="J5:J20" si="0">H5*0.72</f>
        <v>1054.6559999999999</v>
      </c>
      <c r="K5">
        <v>27</v>
      </c>
      <c r="L5">
        <v>148133</v>
      </c>
      <c r="M5">
        <v>2700.2</v>
      </c>
      <c r="N5" t="s">
        <v>37</v>
      </c>
      <c r="O5">
        <v>155418</v>
      </c>
      <c r="P5">
        <v>4576.6000000000004</v>
      </c>
      <c r="Q5">
        <f>SUM(L5, M5)</f>
        <v>150833.20000000001</v>
      </c>
      <c r="R5" s="14">
        <f>SUM(Q5/5280)</f>
        <v>28.566893939393943</v>
      </c>
      <c r="S5">
        <f t="shared" ref="S5:S20" si="1">SUM(O5-P5)</f>
        <v>150841.4</v>
      </c>
      <c r="T5">
        <v>9</v>
      </c>
    </row>
    <row r="6" spans="1:20" x14ac:dyDescent="0.2">
      <c r="A6" s="3">
        <v>60650</v>
      </c>
      <c r="B6" s="3">
        <v>6.2</v>
      </c>
      <c r="C6" s="4">
        <v>178727.3</v>
      </c>
      <c r="D6" s="3" t="s">
        <v>8</v>
      </c>
      <c r="E6" s="3">
        <v>32.5</v>
      </c>
      <c r="F6" s="5">
        <v>1.1599999999999999</v>
      </c>
      <c r="G6" s="3" t="s">
        <v>23</v>
      </c>
      <c r="H6" s="4">
        <v>1498.8</v>
      </c>
      <c r="I6" s="3">
        <v>11</v>
      </c>
      <c r="J6" s="12">
        <f t="shared" si="0"/>
        <v>1079.136</v>
      </c>
      <c r="K6">
        <v>32</v>
      </c>
      <c r="L6">
        <v>182381</v>
      </c>
      <c r="M6">
        <v>7991.1</v>
      </c>
      <c r="N6">
        <v>33</v>
      </c>
      <c r="O6" t="s">
        <v>41</v>
      </c>
      <c r="P6">
        <v>2893.1</v>
      </c>
      <c r="Q6">
        <f>SUM(L6, M6)</f>
        <v>190372.1</v>
      </c>
      <c r="R6" s="14">
        <f t="shared" ref="R6:R21" si="2">SUM(Q6/5280)</f>
        <v>36.055321969696969</v>
      </c>
      <c r="S6" t="e">
        <f t="shared" si="1"/>
        <v>#VALUE!</v>
      </c>
      <c r="T6">
        <v>14</v>
      </c>
    </row>
    <row r="7" spans="1:20" x14ac:dyDescent="0.2">
      <c r="A7" s="3">
        <v>60300</v>
      </c>
      <c r="B7" s="3">
        <v>17.5</v>
      </c>
      <c r="C7" s="4">
        <v>177711.2</v>
      </c>
      <c r="D7" s="3" t="s">
        <v>8</v>
      </c>
      <c r="E7" s="3">
        <v>82.2</v>
      </c>
      <c r="F7" s="5">
        <v>1.149</v>
      </c>
      <c r="G7" s="3" t="s">
        <v>22</v>
      </c>
      <c r="H7" s="4">
        <v>1446.1</v>
      </c>
      <c r="I7" s="3">
        <v>13</v>
      </c>
      <c r="J7" s="12">
        <f t="shared" si="0"/>
        <v>1041.192</v>
      </c>
      <c r="K7">
        <v>32</v>
      </c>
      <c r="L7">
        <v>182381</v>
      </c>
      <c r="M7">
        <v>6974.8</v>
      </c>
      <c r="N7">
        <v>33</v>
      </c>
      <c r="O7" t="s">
        <v>41</v>
      </c>
      <c r="P7">
        <v>3909.4</v>
      </c>
      <c r="Q7">
        <f>SUM(L7, M7)</f>
        <v>189355.8</v>
      </c>
      <c r="R7" s="14">
        <f t="shared" si="2"/>
        <v>35.862840909090906</v>
      </c>
      <c r="S7" t="e">
        <f t="shared" si="1"/>
        <v>#VALUE!</v>
      </c>
      <c r="T7">
        <v>13</v>
      </c>
    </row>
    <row r="8" spans="1:20" x14ac:dyDescent="0.2">
      <c r="A8" s="3">
        <v>47770</v>
      </c>
      <c r="B8" s="3">
        <v>15.2</v>
      </c>
      <c r="C8" s="4">
        <v>147619</v>
      </c>
      <c r="D8" s="3" t="s">
        <v>8</v>
      </c>
      <c r="E8" s="3">
        <v>15.2</v>
      </c>
      <c r="F8" s="5">
        <v>1.139</v>
      </c>
      <c r="G8" s="3" t="s">
        <v>18</v>
      </c>
      <c r="H8" s="4">
        <v>1481.1</v>
      </c>
      <c r="I8" s="3">
        <v>14</v>
      </c>
      <c r="J8" s="12">
        <f t="shared" si="0"/>
        <v>1066.3919999999998</v>
      </c>
      <c r="K8">
        <v>27</v>
      </c>
      <c r="L8">
        <v>148133</v>
      </c>
      <c r="M8">
        <v>422.3</v>
      </c>
      <c r="N8" t="s">
        <v>37</v>
      </c>
      <c r="O8">
        <v>155418</v>
      </c>
      <c r="P8">
        <v>6854.5</v>
      </c>
      <c r="Q8">
        <f>SUM(L8, M8)</f>
        <v>148555.29999999999</v>
      </c>
      <c r="R8" s="14">
        <f t="shared" si="2"/>
        <v>28.135473484848482</v>
      </c>
      <c r="S8">
        <f t="shared" si="1"/>
        <v>148563.5</v>
      </c>
      <c r="T8">
        <v>8</v>
      </c>
    </row>
    <row r="9" spans="1:20" x14ac:dyDescent="0.2">
      <c r="A9" s="3">
        <v>7340</v>
      </c>
      <c r="B9" s="3">
        <v>7.7</v>
      </c>
      <c r="C9" s="4">
        <v>20426.900000000001</v>
      </c>
      <c r="D9" s="3" t="s">
        <v>8</v>
      </c>
      <c r="E9" s="3">
        <v>17.7</v>
      </c>
      <c r="F9" s="5">
        <v>1.0880000000000001</v>
      </c>
      <c r="G9" s="3" t="s">
        <v>12</v>
      </c>
      <c r="H9" s="4">
        <v>1508.4</v>
      </c>
      <c r="I9" s="3">
        <v>11</v>
      </c>
      <c r="J9" s="12">
        <f t="shared" si="0"/>
        <v>1086.048</v>
      </c>
      <c r="K9">
        <v>3</v>
      </c>
      <c r="L9">
        <v>19105</v>
      </c>
      <c r="M9">
        <v>2147.1999999999998</v>
      </c>
      <c r="N9">
        <v>4</v>
      </c>
      <c r="O9">
        <v>26666</v>
      </c>
      <c r="P9">
        <v>5370.5</v>
      </c>
      <c r="Q9">
        <f>SUM(L9, M9)</f>
        <v>21252.2</v>
      </c>
      <c r="R9" s="14">
        <f t="shared" si="2"/>
        <v>4.0250378787878791</v>
      </c>
      <c r="S9">
        <f>SUM(O9-P9)</f>
        <v>21295.5</v>
      </c>
      <c r="T9">
        <v>3</v>
      </c>
    </row>
    <row r="10" spans="1:20" x14ac:dyDescent="0.2">
      <c r="A10" s="3">
        <v>52870</v>
      </c>
      <c r="B10" s="3">
        <v>2.4</v>
      </c>
      <c r="C10" s="4">
        <v>157392.79999999999</v>
      </c>
      <c r="D10" s="3" t="s">
        <v>8</v>
      </c>
      <c r="E10" s="3">
        <v>15.6</v>
      </c>
      <c r="F10" s="5">
        <v>1.0840000000000001</v>
      </c>
      <c r="G10" s="3" t="s">
        <v>20</v>
      </c>
      <c r="H10" s="4">
        <v>1501.5</v>
      </c>
      <c r="I10" s="3">
        <v>12</v>
      </c>
      <c r="J10" s="12">
        <f>H10*0.72</f>
        <v>1081.08</v>
      </c>
      <c r="K10" t="s">
        <v>39</v>
      </c>
      <c r="L10">
        <v>155418</v>
      </c>
      <c r="M10">
        <v>2909.9</v>
      </c>
      <c r="N10" t="s">
        <v>40</v>
      </c>
      <c r="O10">
        <v>161275</v>
      </c>
      <c r="P10">
        <v>2876.4</v>
      </c>
      <c r="Q10">
        <f t="shared" ref="Q10:Q20" si="3">SUM(L10, M10)</f>
        <v>158327.9</v>
      </c>
      <c r="R10" s="14">
        <f t="shared" si="2"/>
        <v>29.986344696969695</v>
      </c>
      <c r="S10">
        <f t="shared" si="1"/>
        <v>158398.6</v>
      </c>
      <c r="T10">
        <v>11</v>
      </c>
    </row>
    <row r="11" spans="1:20" x14ac:dyDescent="0.2">
      <c r="A11" s="3">
        <v>48970</v>
      </c>
      <c r="B11" s="3">
        <v>7.4</v>
      </c>
      <c r="C11" s="4">
        <v>149912.20000000001</v>
      </c>
      <c r="D11" s="3" t="s">
        <v>8</v>
      </c>
      <c r="E11" s="3">
        <v>12.6</v>
      </c>
      <c r="F11" s="5">
        <v>1.081</v>
      </c>
      <c r="G11" s="3" t="s">
        <v>17</v>
      </c>
      <c r="H11" s="4">
        <v>1474.7</v>
      </c>
      <c r="I11" s="3">
        <v>15</v>
      </c>
      <c r="J11" s="12">
        <f t="shared" si="0"/>
        <v>1061.7840000000001</v>
      </c>
      <c r="K11">
        <v>27</v>
      </c>
      <c r="L11">
        <v>148133</v>
      </c>
      <c r="M11">
        <v>2715.6</v>
      </c>
      <c r="N11" t="s">
        <v>37</v>
      </c>
      <c r="O11">
        <v>155418</v>
      </c>
      <c r="P11">
        <v>4561.2</v>
      </c>
      <c r="Q11">
        <f t="shared" si="3"/>
        <v>150848.6</v>
      </c>
      <c r="R11" s="14">
        <f t="shared" si="2"/>
        <v>28.569810606060607</v>
      </c>
      <c r="S11">
        <f t="shared" si="1"/>
        <v>150856.79999999999</v>
      </c>
      <c r="T11">
        <v>10</v>
      </c>
    </row>
    <row r="12" spans="1:20" x14ac:dyDescent="0.2">
      <c r="A12" s="3">
        <v>46090</v>
      </c>
      <c r="B12" s="3">
        <v>6.7</v>
      </c>
      <c r="C12" s="4">
        <v>143751.1</v>
      </c>
      <c r="D12" s="3" t="s">
        <v>8</v>
      </c>
      <c r="E12" s="3">
        <v>10.6</v>
      </c>
      <c r="F12" s="5">
        <v>1.0609999999999999</v>
      </c>
      <c r="G12" s="3" t="s">
        <v>17</v>
      </c>
      <c r="H12" s="4">
        <v>1477.7</v>
      </c>
      <c r="I12" s="3">
        <v>16</v>
      </c>
      <c r="J12" s="12">
        <f t="shared" si="0"/>
        <v>1063.944</v>
      </c>
      <c r="Q12">
        <f t="shared" si="3"/>
        <v>0</v>
      </c>
      <c r="R12" s="14"/>
      <c r="S12">
        <f t="shared" si="1"/>
        <v>0</v>
      </c>
    </row>
    <row r="13" spans="1:20" x14ac:dyDescent="0.2">
      <c r="A13" s="3">
        <v>7430</v>
      </c>
      <c r="B13" s="3">
        <v>19.2</v>
      </c>
      <c r="C13" s="4">
        <v>20618</v>
      </c>
      <c r="D13" s="3" t="s">
        <v>8</v>
      </c>
      <c r="E13" s="3">
        <v>8.5</v>
      </c>
      <c r="F13" s="5">
        <v>1.0549999999999999</v>
      </c>
      <c r="G13" s="3" t="s">
        <v>15</v>
      </c>
      <c r="H13" s="4">
        <v>1468.5</v>
      </c>
      <c r="I13" s="3">
        <v>18</v>
      </c>
      <c r="J13" s="12">
        <f t="shared" si="0"/>
        <v>1057.32</v>
      </c>
      <c r="R13" s="15"/>
    </row>
    <row r="14" spans="1:20" x14ac:dyDescent="0.2">
      <c r="A14" s="3">
        <v>7340</v>
      </c>
      <c r="B14" s="3">
        <v>7.2</v>
      </c>
      <c r="C14" s="4">
        <v>20426.400000000001</v>
      </c>
      <c r="D14" s="3" t="s">
        <v>8</v>
      </c>
      <c r="E14" s="3">
        <v>10.199999999999999</v>
      </c>
      <c r="F14" s="5">
        <v>1.0309999999999999</v>
      </c>
      <c r="G14" s="3" t="s">
        <v>11</v>
      </c>
      <c r="H14" s="4">
        <v>1465.5</v>
      </c>
      <c r="I14" s="3">
        <v>17</v>
      </c>
      <c r="J14" s="12">
        <f t="shared" si="0"/>
        <v>1055.1599999999999</v>
      </c>
      <c r="Q14">
        <f t="shared" si="3"/>
        <v>0</v>
      </c>
      <c r="R14" s="15">
        <f t="shared" si="2"/>
        <v>0</v>
      </c>
      <c r="S14">
        <f t="shared" si="1"/>
        <v>0</v>
      </c>
    </row>
    <row r="15" spans="1:20" x14ac:dyDescent="0.2">
      <c r="A15" s="3">
        <v>7340</v>
      </c>
      <c r="B15" s="3">
        <v>18.3</v>
      </c>
      <c r="C15" s="4">
        <v>20437.400000000001</v>
      </c>
      <c r="D15" s="3" t="s">
        <v>8</v>
      </c>
      <c r="E15" s="3">
        <v>13.9</v>
      </c>
      <c r="F15" s="5">
        <v>1.012</v>
      </c>
      <c r="G15" s="3" t="s">
        <v>14</v>
      </c>
      <c r="H15" s="4">
        <v>1507</v>
      </c>
      <c r="I15" s="3">
        <v>12</v>
      </c>
      <c r="J15" s="12">
        <f t="shared" si="0"/>
        <v>1085.04</v>
      </c>
      <c r="Q15">
        <f t="shared" si="3"/>
        <v>0</v>
      </c>
      <c r="R15" s="15">
        <f t="shared" si="2"/>
        <v>0</v>
      </c>
      <c r="S15">
        <f t="shared" si="1"/>
        <v>0</v>
      </c>
    </row>
    <row r="16" spans="1:20" x14ac:dyDescent="0.2">
      <c r="A16" s="3">
        <v>22680</v>
      </c>
      <c r="B16" s="3">
        <v>19.2</v>
      </c>
      <c r="C16" s="4">
        <v>73649.5</v>
      </c>
      <c r="D16" s="3" t="s">
        <v>8</v>
      </c>
      <c r="E16" s="3">
        <v>5.0999999999999996</v>
      </c>
      <c r="F16" s="5">
        <v>1.01</v>
      </c>
      <c r="G16" s="3" t="s">
        <v>16</v>
      </c>
      <c r="H16" s="4">
        <v>1525.1</v>
      </c>
      <c r="I16" s="3">
        <v>19</v>
      </c>
      <c r="J16" s="12">
        <f t="shared" si="0"/>
        <v>1098.0719999999999</v>
      </c>
      <c r="Q16">
        <f t="shared" si="3"/>
        <v>0</v>
      </c>
      <c r="R16" s="15">
        <f t="shared" si="2"/>
        <v>0</v>
      </c>
      <c r="S16">
        <f t="shared" si="1"/>
        <v>0</v>
      </c>
    </row>
    <row r="17" spans="1:19" x14ac:dyDescent="0.2">
      <c r="A17" s="3">
        <v>2390</v>
      </c>
      <c r="B17" s="3">
        <v>29.4</v>
      </c>
      <c r="C17" s="4">
        <v>6900.4</v>
      </c>
      <c r="D17" s="3" t="s">
        <v>8</v>
      </c>
      <c r="E17" s="3">
        <v>4.2</v>
      </c>
      <c r="F17" s="5">
        <v>1.002</v>
      </c>
      <c r="G17" s="3" t="s">
        <v>9</v>
      </c>
      <c r="H17" s="4">
        <v>1502</v>
      </c>
      <c r="I17" s="3">
        <v>26</v>
      </c>
      <c r="J17" s="12">
        <f>H17*0.72</f>
        <v>1081.44</v>
      </c>
      <c r="Q17">
        <f t="shared" si="3"/>
        <v>0</v>
      </c>
      <c r="R17" s="15">
        <f t="shared" si="2"/>
        <v>0</v>
      </c>
      <c r="S17">
        <f t="shared" si="1"/>
        <v>0</v>
      </c>
    </row>
    <row r="18" spans="1:19" x14ac:dyDescent="0.2">
      <c r="A18" s="3">
        <v>60270</v>
      </c>
      <c r="B18" s="3">
        <v>29.1</v>
      </c>
      <c r="C18" s="4">
        <v>177630.8</v>
      </c>
      <c r="D18" s="3" t="s">
        <v>8</v>
      </c>
      <c r="E18" s="3">
        <v>12.1</v>
      </c>
      <c r="F18" s="5">
        <v>0.99099999999999999</v>
      </c>
      <c r="G18" s="3" t="s">
        <v>21</v>
      </c>
      <c r="H18" s="4">
        <v>1514.2</v>
      </c>
      <c r="I18" s="3">
        <v>12</v>
      </c>
      <c r="J18" s="12">
        <f t="shared" si="0"/>
        <v>1090.2239999999999</v>
      </c>
      <c r="Q18">
        <f t="shared" si="3"/>
        <v>0</v>
      </c>
      <c r="R18" s="15">
        <f t="shared" si="2"/>
        <v>0</v>
      </c>
      <c r="S18">
        <f t="shared" si="1"/>
        <v>0</v>
      </c>
    </row>
    <row r="19" spans="1:19" x14ac:dyDescent="0.2">
      <c r="A19" s="3">
        <v>7340</v>
      </c>
      <c r="B19" s="3">
        <v>14.2</v>
      </c>
      <c r="C19" s="4">
        <v>20433.3</v>
      </c>
      <c r="D19" s="3" t="s">
        <v>8</v>
      </c>
      <c r="E19" s="3">
        <v>11.7</v>
      </c>
      <c r="F19" s="5">
        <v>0.98699999999999999</v>
      </c>
      <c r="G19" s="3" t="s">
        <v>13</v>
      </c>
      <c r="H19" s="4">
        <v>1512.5</v>
      </c>
      <c r="I19" s="3">
        <v>12</v>
      </c>
      <c r="J19" s="12">
        <f t="shared" si="0"/>
        <v>1089</v>
      </c>
      <c r="Q19">
        <f t="shared" si="3"/>
        <v>0</v>
      </c>
      <c r="R19" s="15">
        <f t="shared" si="2"/>
        <v>0</v>
      </c>
      <c r="S19">
        <f t="shared" si="1"/>
        <v>0</v>
      </c>
    </row>
    <row r="20" spans="1:19" x14ac:dyDescent="0.2">
      <c r="A20" s="3">
        <v>5840</v>
      </c>
      <c r="B20" s="3">
        <v>4.3</v>
      </c>
      <c r="C20" s="4">
        <v>17106.900000000001</v>
      </c>
      <c r="D20" s="3" t="s">
        <v>8</v>
      </c>
      <c r="E20" s="3">
        <v>4.7</v>
      </c>
      <c r="F20" s="5">
        <v>0.98499999999999999</v>
      </c>
      <c r="G20" s="3" t="s">
        <v>10</v>
      </c>
      <c r="H20" s="4">
        <v>1564</v>
      </c>
      <c r="I20" s="3">
        <v>15</v>
      </c>
      <c r="J20" s="12">
        <f t="shared" si="0"/>
        <v>1126.08</v>
      </c>
      <c r="Q20">
        <f t="shared" si="3"/>
        <v>0</v>
      </c>
      <c r="R20" s="15">
        <f t="shared" si="2"/>
        <v>0</v>
      </c>
      <c r="S20">
        <f t="shared" si="1"/>
        <v>0</v>
      </c>
    </row>
    <row r="21" spans="1:19" x14ac:dyDescent="0.2">
      <c r="R21" s="15">
        <f t="shared" si="2"/>
        <v>0</v>
      </c>
    </row>
  </sheetData>
  <phoneticPr fontId="0" type="noConversion"/>
  <pageMargins left="0.75" right="0.75" top="1" bottom="1" header="0.5" footer="0.5"/>
  <pageSetup paperSize="5" scale="87" orientation="landscape" verticalDpi="0" r:id="rId1"/>
  <headerFooter alignWithMargins="0">
    <oddFooter>&amp;C1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H50479_30B_SERF_LAPA_01</vt:lpstr>
    </vt:vector>
  </TitlesOfParts>
  <Company>PII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FELLOWS</dc:creator>
  <cp:lastModifiedBy>Felienne</cp:lastModifiedBy>
  <cp:lastPrinted>2002-02-28T22:23:28Z</cp:lastPrinted>
  <dcterms:created xsi:type="dcterms:W3CDTF">2002-02-18T09:09:03Z</dcterms:created>
  <dcterms:modified xsi:type="dcterms:W3CDTF">2014-09-03T14:23:33Z</dcterms:modified>
</cp:coreProperties>
</file>