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5730" tabRatio="599"/>
  </bookViews>
  <sheets>
    <sheet name="2002 HUB COMB" sheetId="1" r:id="rId1"/>
    <sheet name="2002 HUB ATTCH#1" sheetId="16" r:id="rId2"/>
    <sheet name="2002 HUB ATTCH#1A" sheetId="17" r:id="rId3"/>
    <sheet name="2002 HUB ATTCH#2" sheetId="18" r:id="rId4"/>
    <sheet name="2002 HUB ATTCH#3" sheetId="19" r:id="rId5"/>
    <sheet name="Sheet3" sheetId="2" r:id="rId6"/>
    <sheet name="Sheet4" sheetId="3" r:id="rId7"/>
    <sheet name="Sheet5" sheetId="4" r:id="rId8"/>
    <sheet name="Sheet6" sheetId="5" r:id="rId9"/>
    <sheet name="Sheet7" sheetId="6" r:id="rId10"/>
    <sheet name="Sheet8" sheetId="7" r:id="rId11"/>
    <sheet name="Sheet9" sheetId="8" r:id="rId12"/>
    <sheet name="Sheet10" sheetId="9" r:id="rId13"/>
    <sheet name="Sheet11" sheetId="10" r:id="rId14"/>
    <sheet name="Sheet12" sheetId="11" r:id="rId15"/>
    <sheet name="Sheet13" sheetId="12" r:id="rId16"/>
    <sheet name="Sheet14" sheetId="13" r:id="rId17"/>
    <sheet name="Sheet15" sheetId="14" r:id="rId18"/>
    <sheet name="Sheet16" sheetId="15" r:id="rId19"/>
  </sheets>
  <definedNames>
    <definedName name="_xlnm.Print_Area" localSheetId="0">'2002 HUB COMB'!$A$1:$R$48</definedName>
  </definedNames>
  <calcPr calcId="152511"/>
</workbook>
</file>

<file path=xl/calcChain.xml><?xml version="1.0" encoding="utf-8"?>
<calcChain xmlns="http://schemas.openxmlformats.org/spreadsheetml/2006/main">
  <c r="I7" i="16" l="1"/>
  <c r="L25" i="16" s="1"/>
  <c r="Q7" i="16"/>
  <c r="G9" i="16"/>
  <c r="H9" i="16"/>
  <c r="I9" i="16"/>
  <c r="J9" i="16"/>
  <c r="K9" i="16"/>
  <c r="L9" i="16"/>
  <c r="N9" i="16"/>
  <c r="O9" i="16"/>
  <c r="P9" i="16"/>
  <c r="Q9" i="16"/>
  <c r="J13" i="16"/>
  <c r="J15" i="16" s="1"/>
  <c r="P13" i="16"/>
  <c r="P15" i="16" s="1"/>
  <c r="G15" i="16"/>
  <c r="H15" i="16"/>
  <c r="I15" i="16"/>
  <c r="L15" i="16"/>
  <c r="M15" i="16"/>
  <c r="N15" i="16"/>
  <c r="O15" i="16"/>
  <c r="J19" i="16"/>
  <c r="N36" i="16" s="1"/>
  <c r="N38" i="16" s="1"/>
  <c r="O19" i="16"/>
  <c r="G21" i="16"/>
  <c r="H21" i="16"/>
  <c r="I21" i="16"/>
  <c r="J21" i="16"/>
  <c r="L21" i="16"/>
  <c r="M21" i="16"/>
  <c r="N21" i="16"/>
  <c r="O21" i="16"/>
  <c r="I25" i="16"/>
  <c r="P36" i="16" s="1"/>
  <c r="P38" i="16" s="1"/>
  <c r="G27" i="16"/>
  <c r="H27" i="16"/>
  <c r="I27" i="16"/>
  <c r="H36" i="16"/>
  <c r="H38" i="16" s="1"/>
  <c r="J36" i="16"/>
  <c r="J38" i="16" s="1"/>
  <c r="K36" i="16"/>
  <c r="K38" i="16" s="1"/>
  <c r="O36" i="16"/>
  <c r="G38" i="16"/>
  <c r="O38" i="16"/>
  <c r="F11" i="17"/>
  <c r="F17" i="17"/>
  <c r="F25" i="17"/>
  <c r="F36" i="17"/>
  <c r="F87" i="17"/>
  <c r="I7" i="18"/>
  <c r="I8" i="18" s="1"/>
  <c r="Q7" i="18"/>
  <c r="G8" i="18"/>
  <c r="H8" i="18"/>
  <c r="J8" i="18"/>
  <c r="K8" i="18"/>
  <c r="L8" i="18"/>
  <c r="N8" i="18"/>
  <c r="O8" i="18"/>
  <c r="P8" i="18"/>
  <c r="Q8" i="18"/>
  <c r="J12" i="18"/>
  <c r="J13" i="18" s="1"/>
  <c r="P12" i="18"/>
  <c r="G13" i="18"/>
  <c r="H13" i="18"/>
  <c r="I13" i="18"/>
  <c r="L13" i="18"/>
  <c r="M13" i="18"/>
  <c r="N13" i="18"/>
  <c r="O13" i="18"/>
  <c r="P13" i="18"/>
  <c r="J17" i="18"/>
  <c r="J18" i="18" s="1"/>
  <c r="O17" i="18"/>
  <c r="O18" i="18" s="1"/>
  <c r="G18" i="18"/>
  <c r="H18" i="18"/>
  <c r="I18" i="18"/>
  <c r="L18" i="18"/>
  <c r="M18" i="18"/>
  <c r="N18" i="18"/>
  <c r="I22" i="18"/>
  <c r="G23" i="18"/>
  <c r="H23" i="18"/>
  <c r="I23" i="18"/>
  <c r="P31" i="18" s="1"/>
  <c r="H31" i="18"/>
  <c r="J31" i="18"/>
  <c r="J32" i="18" s="1"/>
  <c r="K31" i="18"/>
  <c r="G32" i="18"/>
  <c r="H32" i="18"/>
  <c r="K32" i="18"/>
  <c r="L32" i="18"/>
  <c r="M32" i="18"/>
  <c r="N32" i="18"/>
  <c r="O32" i="18"/>
  <c r="I7" i="19"/>
  <c r="Q7" i="19"/>
  <c r="G8" i="19"/>
  <c r="H8" i="19"/>
  <c r="I8" i="19"/>
  <c r="J8" i="19"/>
  <c r="K8" i="19"/>
  <c r="L8" i="19"/>
  <c r="N8" i="19"/>
  <c r="O8" i="19"/>
  <c r="P8" i="19"/>
  <c r="Q8" i="19"/>
  <c r="J12" i="19"/>
  <c r="J13" i="19" s="1"/>
  <c r="P12" i="19"/>
  <c r="G13" i="19"/>
  <c r="H13" i="19"/>
  <c r="I13" i="19"/>
  <c r="L13" i="19"/>
  <c r="M13" i="19"/>
  <c r="N13" i="19"/>
  <c r="O13" i="19"/>
  <c r="P13" i="19"/>
  <c r="J17" i="19"/>
  <c r="O17" i="19"/>
  <c r="G18" i="19"/>
  <c r="H18" i="19"/>
  <c r="I18" i="19"/>
  <c r="J18" i="19"/>
  <c r="L18" i="19"/>
  <c r="M18" i="19"/>
  <c r="N18" i="19"/>
  <c r="O18" i="19"/>
  <c r="I22" i="19"/>
  <c r="L22" i="19"/>
  <c r="L23" i="19" s="1"/>
  <c r="M22" i="19"/>
  <c r="M23" i="19" s="1"/>
  <c r="N22" i="19"/>
  <c r="N23" i="19" s="1"/>
  <c r="G23" i="19"/>
  <c r="H23" i="19"/>
  <c r="I23" i="19"/>
  <c r="H31" i="19"/>
  <c r="R31" i="19" s="1"/>
  <c r="R32" i="19" s="1"/>
  <c r="J31" i="19"/>
  <c r="J32" i="19" s="1"/>
  <c r="K31" i="19"/>
  <c r="Q31" i="19"/>
  <c r="Q32" i="19" s="1"/>
  <c r="G32" i="19"/>
  <c r="K32" i="19"/>
  <c r="L32" i="19"/>
  <c r="M32" i="19"/>
  <c r="N32" i="19"/>
  <c r="O32" i="19"/>
  <c r="P32" i="19"/>
  <c r="I5" i="1"/>
  <c r="L26" i="1" s="1"/>
  <c r="L5" i="1"/>
  <c r="Q5" i="1"/>
  <c r="I6" i="1"/>
  <c r="L27" i="1" s="1"/>
  <c r="N27" i="1" s="1"/>
  <c r="L6" i="1"/>
  <c r="Q6" i="1"/>
  <c r="Q8" i="1" s="1"/>
  <c r="I7" i="1"/>
  <c r="L7" i="1"/>
  <c r="Q7" i="1"/>
  <c r="G8" i="1"/>
  <c r="I8" i="1" s="1"/>
  <c r="H8" i="1"/>
  <c r="J8" i="1"/>
  <c r="L8" i="1" s="1"/>
  <c r="K8" i="1"/>
  <c r="N8" i="1"/>
  <c r="O8" i="1"/>
  <c r="P8" i="1"/>
  <c r="J12" i="1"/>
  <c r="P12" i="1"/>
  <c r="P15" i="1" s="1"/>
  <c r="P13" i="1"/>
  <c r="G15" i="1"/>
  <c r="H15" i="1"/>
  <c r="I15" i="1"/>
  <c r="J15" i="1"/>
  <c r="L15" i="1"/>
  <c r="M15" i="1"/>
  <c r="N15" i="1"/>
  <c r="O15" i="1"/>
  <c r="J19" i="1"/>
  <c r="J22" i="1" s="1"/>
  <c r="O19" i="1"/>
  <c r="O22" i="1" s="1"/>
  <c r="G22" i="1"/>
  <c r="H22" i="1"/>
  <c r="I22" i="1"/>
  <c r="L22" i="1"/>
  <c r="M22" i="1"/>
  <c r="N22" i="1"/>
  <c r="I26" i="1"/>
  <c r="I29" i="1" s="1"/>
  <c r="I27" i="1"/>
  <c r="L28" i="1"/>
  <c r="G29" i="1"/>
  <c r="H29" i="1"/>
  <c r="H34" i="1"/>
  <c r="J34" i="1"/>
  <c r="J37" i="1" s="1"/>
  <c r="K34" i="1"/>
  <c r="Q34" i="1" s="1"/>
  <c r="L34" i="1"/>
  <c r="L37" i="1" s="1"/>
  <c r="M34" i="1"/>
  <c r="N34" i="1"/>
  <c r="N37" i="1" s="1"/>
  <c r="O34" i="1"/>
  <c r="O37" i="1" s="1"/>
  <c r="P34" i="1"/>
  <c r="P37" i="1" s="1"/>
  <c r="H35" i="1"/>
  <c r="J35" i="1"/>
  <c r="K35" i="1"/>
  <c r="P35" i="1"/>
  <c r="Q35" i="1"/>
  <c r="M27" i="1" s="1"/>
  <c r="R35" i="1"/>
  <c r="H36" i="1"/>
  <c r="J36" i="1"/>
  <c r="K36" i="1"/>
  <c r="Q36" i="1" s="1"/>
  <c r="M28" i="1" s="1"/>
  <c r="P36" i="1"/>
  <c r="R36" i="1"/>
  <c r="G37" i="1"/>
  <c r="H37" i="1"/>
  <c r="K37" i="1"/>
  <c r="M37" i="1"/>
  <c r="N28" i="1" l="1"/>
  <c r="L27" i="16"/>
  <c r="R31" i="18"/>
  <c r="R32" i="18" s="1"/>
  <c r="P32" i="18"/>
  <c r="Q31" i="18"/>
  <c r="M26" i="1"/>
  <c r="M29" i="1" s="1"/>
  <c r="Q37" i="1"/>
  <c r="L29" i="1"/>
  <c r="R34" i="1"/>
  <c r="R37" i="1" s="1"/>
  <c r="L22" i="18"/>
  <c r="M36" i="16"/>
  <c r="M38" i="16" s="1"/>
  <c r="L36" i="16"/>
  <c r="L38" i="16" s="1"/>
  <c r="Q36" i="16"/>
  <c r="H32" i="19"/>
  <c r="M25" i="16" l="1"/>
  <c r="Q38" i="16"/>
  <c r="M22" i="18"/>
  <c r="M23" i="18" s="1"/>
  <c r="Q32" i="18"/>
  <c r="N22" i="18"/>
  <c r="N23" i="18" s="1"/>
  <c r="L23" i="18"/>
  <c r="R36" i="16"/>
  <c r="R38" i="16" s="1"/>
  <c r="N26" i="1"/>
  <c r="N29" i="1" s="1"/>
  <c r="M27" i="16" l="1"/>
  <c r="N25" i="16"/>
  <c r="N27" i="16" s="1"/>
</calcChain>
</file>

<file path=xl/sharedStrings.xml><?xml version="1.0" encoding="utf-8"?>
<sst xmlns="http://schemas.openxmlformats.org/spreadsheetml/2006/main" count="436" uniqueCount="132">
  <si>
    <t>TRANSWESTERN PIPELINE COMPANY - BLANCO HUB (COMBINED)</t>
  </si>
  <si>
    <t>SALARIES AND WAGES - 000</t>
  </si>
  <si>
    <t xml:space="preserve">      EMPLOYEE EXPENSES - 050</t>
  </si>
  <si>
    <t>SALARIES</t>
  </si>
  <si>
    <t>TAXES/BENEFITS</t>
  </si>
  <si>
    <t>TOTAL</t>
  </si>
  <si>
    <t>STAFF ADDS</t>
  </si>
  <si>
    <t>2001 EMPL</t>
  </si>
  <si>
    <t>SMNR/SCHL</t>
  </si>
  <si>
    <t xml:space="preserve">  DUES</t>
  </si>
  <si>
    <t>BUSINESS</t>
  </si>
  <si>
    <t>TRANSWESTERN OPERATIONS - ATTACHMENT #1</t>
  </si>
  <si>
    <t>GAS CONTROL - ATTACHMENT #2</t>
  </si>
  <si>
    <t xml:space="preserve"> </t>
  </si>
  <si>
    <t>MARKET SERVICES - ATTACHMENT #3</t>
  </si>
  <si>
    <t>COMPANY EQUIP USE - 100</t>
  </si>
  <si>
    <t xml:space="preserve">        SUPPLIES AND EXPENSES - 150</t>
  </si>
  <si>
    <t>NUMBER</t>
  </si>
  <si>
    <t>EXPENSE</t>
  </si>
  <si>
    <t>POOL CAR</t>
  </si>
  <si>
    <t>CHEMICALS</t>
  </si>
  <si>
    <t>ELECT POWER</t>
  </si>
  <si>
    <t>OTHERS</t>
  </si>
  <si>
    <t>ENVIRON</t>
  </si>
  <si>
    <t>GAS CONTROL - ATTACHEMENT #2</t>
  </si>
  <si>
    <t xml:space="preserve">        OUTSIDE SERVICES - 200</t>
  </si>
  <si>
    <t xml:space="preserve">                 RENTS - 250</t>
  </si>
  <si>
    <t>CNTRCTS</t>
  </si>
  <si>
    <t>TMPRR</t>
  </si>
  <si>
    <t>EQP</t>
  </si>
  <si>
    <t>WRHS</t>
  </si>
  <si>
    <t xml:space="preserve">   COMPUTER SERVICES - 600</t>
  </si>
  <si>
    <t xml:space="preserve"> TOTAL</t>
  </si>
  <si>
    <t>BUDGET</t>
  </si>
  <si>
    <t>PC'S</t>
  </si>
  <si>
    <t>CMNCTN</t>
  </si>
  <si>
    <t xml:space="preserve">   P/R</t>
  </si>
  <si>
    <t>NON P/R</t>
  </si>
  <si>
    <t>SUMMARY</t>
  </si>
  <si>
    <t>NUMBER OF</t>
  </si>
  <si>
    <t>EMPLOYEE</t>
  </si>
  <si>
    <t>COMPANY</t>
  </si>
  <si>
    <t>SUPPLIES</t>
  </si>
  <si>
    <t>OUTSIDE</t>
  </si>
  <si>
    <t>COMPUTER</t>
  </si>
  <si>
    <t>GROSS</t>
  </si>
  <si>
    <t>EMPLOYEES</t>
  </si>
  <si>
    <t>&amp; WAGES</t>
  </si>
  <si>
    <t>EXPENSES</t>
  </si>
  <si>
    <t>EQP USE</t>
  </si>
  <si>
    <t>SERVICES</t>
  </si>
  <si>
    <t>RENTS</t>
  </si>
  <si>
    <t>TOTAL GROSS</t>
  </si>
  <si>
    <t xml:space="preserve">2002 O&amp;M BUDGET </t>
  </si>
  <si>
    <t>2002 EMPL</t>
  </si>
  <si>
    <t xml:space="preserve">TRANSWESTERN OPERATIONS/GAS CONTROL/MARKET SERVICES (36.19%) $ 121,068   </t>
  </si>
  <si>
    <t>PNM (27.62%) $ 92,398</t>
  </si>
  <si>
    <t xml:space="preserve">(15%) OVHD:   $ 13,860  </t>
  </si>
  <si>
    <t>TOTAL:           $106,258</t>
  </si>
  <si>
    <t xml:space="preserve">NWPL (36.19%) $ 121,067 </t>
  </si>
  <si>
    <t>(15%) OVHD:     $   18,160</t>
  </si>
  <si>
    <t>TOTAL:              $ 139,227</t>
  </si>
  <si>
    <t>TRANSWESTERN PIPELINE COMPANY - BLANCO HUB</t>
  </si>
  <si>
    <t>ATTACHMENT #1</t>
  </si>
  <si>
    <t>TRANSWESTERN OPERATIONS</t>
  </si>
  <si>
    <t>NOTE:  DOES NOT INCLUDE 15% OPERATOR'S DIRECT EMPLOYEE LABOR COSTS (OVERHEAD)</t>
  </si>
  <si>
    <t xml:space="preserve">TRANSWESTERN OPERATIONS (36.19%)  $ 59,321 </t>
  </si>
  <si>
    <t xml:space="preserve">PNM (27.62%)  $ 45,273 </t>
  </si>
  <si>
    <t xml:space="preserve">NWPL (36.19%)  $ 59,320 </t>
  </si>
  <si>
    <t>TRANSWESTERN FIELD OPERATIONS</t>
  </si>
  <si>
    <t>2002 BLANCO HUB BUDGET</t>
  </si>
  <si>
    <t>ATTACHMENT #1A</t>
  </si>
  <si>
    <t>SALARIES &amp; WAGES:</t>
  </si>
  <si>
    <t>SR. O&amp;M TECHNICIAN</t>
  </si>
  <si>
    <t>(60% of Salary)</t>
  </si>
  <si>
    <t>(15% of Salary)</t>
  </si>
  <si>
    <t>(15% of Salary</t>
  </si>
  <si>
    <t>ALBUQUERQUE REGION OFFICE</t>
  </si>
  <si>
    <t>(Support)</t>
  </si>
  <si>
    <t>TOTAL PAYROLL</t>
  </si>
  <si>
    <t>PNM (27.62%)</t>
  </si>
  <si>
    <t>NWPL (36.19%)</t>
  </si>
  <si>
    <t>TW (36.19%)</t>
  </si>
  <si>
    <t>TAXES/BENEFITS:</t>
  </si>
  <si>
    <t>TOTAL TX/BENE.</t>
  </si>
  <si>
    <t>EMPLOYEE EXPENSES:</t>
  </si>
  <si>
    <t>San Juan Team proposes to send Sr. O&amp;M Techs to formal training in:</t>
  </si>
  <si>
    <t>MTI Chromatograph</t>
  </si>
  <si>
    <t>Baker RTU's</t>
  </si>
  <si>
    <t>TOTAL EMP. EXP.</t>
  </si>
  <si>
    <t>COMPANY EQUIPMENT USE:</t>
  </si>
  <si>
    <t>Costs use the same percentage as for payroll and payroll related items.</t>
  </si>
  <si>
    <t>STATION</t>
  </si>
  <si>
    <t>TOTAL CO. EQUIP. USE</t>
  </si>
  <si>
    <t>SUPPLIES &amp; EXPENSES:</t>
  </si>
  <si>
    <t>Allocations of expenses such as telephones, cellulars, office supplies, and misc.</t>
  </si>
  <si>
    <t>supplies/expenses. Also direct charges include items such as calibration gas, heat</t>
  </si>
  <si>
    <t>trace, calibration gas, bearings, regulators, shipping, etc.</t>
  </si>
  <si>
    <t>TOTAL SUPP. &amp; EXP.</t>
  </si>
  <si>
    <t>OUTSIDE SERVICES:</t>
  </si>
  <si>
    <t>During the year, repairs will be needed on RTU's and analog modules. History shows</t>
  </si>
  <si>
    <t>outside services will be used for other in-plant work such as relief valve testing, fire ext.</t>
  </si>
  <si>
    <t>inspections/service, valve testing/servicing, etc.</t>
  </si>
  <si>
    <t>TOTAL OUT. SERVICES</t>
  </si>
  <si>
    <t>RENTS:</t>
  </si>
  <si>
    <t>Helium bottles are rented for the Bloomfield Hub. Estimated dollar needs for this</t>
  </si>
  <si>
    <t>category are:</t>
  </si>
  <si>
    <t>TOTAL RENTS</t>
  </si>
  <si>
    <t>ELECTRIC POWER:</t>
  </si>
  <si>
    <t>There is a considerable amount of quality control equipment, air conditioning and</t>
  </si>
  <si>
    <t>heating for each of the buildings. The calibration gas and scrubbers are all heat trace.</t>
  </si>
  <si>
    <t>Additionally, there is security lighting on all night.</t>
  </si>
  <si>
    <t>TOTAL ELECTRICITY</t>
  </si>
  <si>
    <t>PC HARDWARE/SOFTWARE:</t>
  </si>
  <si>
    <t>The Blanco Hub has 23 microprocessors that will require maintenance and updated</t>
  </si>
  <si>
    <t>programming throughout the year. Estimated costs in this category are:</t>
  </si>
  <si>
    <t>TOTAL PC HDWR/SFWR</t>
  </si>
  <si>
    <t>TOTAL PROPOSED BUDGET</t>
  </si>
  <si>
    <t>NOTE: DOES NOT INCLUDE 15% OPERATOR'S DIRECT EMPLOYEE LABOR COSTS</t>
  </si>
  <si>
    <t>(OVERHEAD)</t>
  </si>
  <si>
    <r>
      <t xml:space="preserve">that </t>
    </r>
    <r>
      <rPr>
        <b/>
        <u/>
        <sz val="10"/>
        <rFont val="Arial"/>
        <family val="2"/>
      </rPr>
      <t>at least</t>
    </r>
    <r>
      <rPr>
        <sz val="10"/>
        <rFont val="Arial"/>
        <family val="2"/>
      </rPr>
      <t xml:space="preserve"> one auto-adjust module will fail during year necessitating an overhaul. Also,</t>
    </r>
  </si>
  <si>
    <t>TRANSWESTERN PIPELINE COMPANY - HUB OPERATING BUDGET</t>
  </si>
  <si>
    <t>ATTACHMENT #2</t>
  </si>
  <si>
    <t>GAS CONTROL</t>
  </si>
  <si>
    <t>GAS CONTROL 36.19% OF GROSS  $ 42,153</t>
  </si>
  <si>
    <t>PNM 27.62% OF GROSS  $ 32,171</t>
  </si>
  <si>
    <t>NWPL 36.19 % OF GROSS  $ 42,153</t>
  </si>
  <si>
    <t>ATTACHMENT #3</t>
  </si>
  <si>
    <t>MARKET SERVICES</t>
  </si>
  <si>
    <t>MARKET SERVICES 36.19% OF GROSS  $ 19,594</t>
  </si>
  <si>
    <t>PNM 27.62% OF GROSS  $ 14,954</t>
  </si>
  <si>
    <t>NWPL 36.19% OF GROSS  $ 19,594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</si>
</sst>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;[Red]&quot;$&quot;#,##0"/>
  </numFmts>
  <fonts count="10" x14ac:knownFonts="1">
    <font>
      <sz val="10"/>
      <name val="Arial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quotePrefix="1" applyFont="1" applyAlignment="1">
      <alignment horizontal="left"/>
    </xf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3" xfId="0" quotePrefix="1" applyFont="1" applyBorder="1" applyAlignment="1">
      <alignment horizontal="left"/>
    </xf>
    <xf numFmtId="3" fontId="1" fillId="0" borderId="0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/>
    <xf numFmtId="0" fontId="3" fillId="0" borderId="0" xfId="0" applyFont="1"/>
    <xf numFmtId="4" fontId="1" fillId="0" borderId="0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1" fillId="0" borderId="2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6" fillId="0" borderId="0" xfId="0" quotePrefix="1" applyFont="1" applyAlignment="1">
      <alignment horizontal="left"/>
    </xf>
    <xf numFmtId="0" fontId="7" fillId="0" borderId="0" xfId="0" applyFont="1"/>
    <xf numFmtId="0" fontId="6" fillId="0" borderId="0" xfId="0" applyFont="1"/>
    <xf numFmtId="3" fontId="7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Border="1"/>
    <xf numFmtId="0" fontId="7" fillId="0" borderId="3" xfId="0" quotePrefix="1" applyFont="1" applyBorder="1" applyAlignment="1">
      <alignment horizontal="left"/>
    </xf>
    <xf numFmtId="0" fontId="7" fillId="0" borderId="0" xfId="0" quotePrefix="1" applyFont="1" applyAlignment="1">
      <alignment horizontal="left"/>
    </xf>
    <xf numFmtId="3" fontId="7" fillId="0" borderId="0" xfId="0" applyNumberFormat="1" applyFont="1" applyBorder="1" applyAlignment="1">
      <alignment horizontal="center"/>
    </xf>
    <xf numFmtId="4" fontId="7" fillId="0" borderId="0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3" fontId="7" fillId="0" borderId="4" xfId="0" applyNumberFormat="1" applyFont="1" applyBorder="1" applyAlignment="1">
      <alignment horizontal="center"/>
    </xf>
    <xf numFmtId="4" fontId="7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left"/>
    </xf>
    <xf numFmtId="4" fontId="7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0" applyNumberFormat="1"/>
    <xf numFmtId="0" fontId="8" fillId="0" borderId="0" xfId="0" applyFont="1"/>
    <xf numFmtId="164" fontId="0" fillId="0" borderId="5" xfId="0" applyNumberFormat="1" applyBorder="1"/>
    <xf numFmtId="0" fontId="9" fillId="0" borderId="0" xfId="0" applyFont="1"/>
    <xf numFmtId="164" fontId="0" fillId="0" borderId="6" xfId="0" applyNumberFormat="1" applyBorder="1"/>
    <xf numFmtId="164" fontId="5" fillId="0" borderId="7" xfId="0" applyNumberFormat="1" applyFont="1" applyBorder="1"/>
    <xf numFmtId="3" fontId="7" fillId="0" borderId="3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39" fontId="7" fillId="0" borderId="0" xfId="0" applyNumberFormat="1" applyFont="1" applyAlignment="1">
      <alignment horizontal="center"/>
    </xf>
    <xf numFmtId="4" fontId="7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2"/>
  <sheetViews>
    <sheetView showGridLines="0" tabSelected="1" zoomScale="75" workbookViewId="0">
      <selection activeCell="A3" sqref="A3"/>
    </sheetView>
  </sheetViews>
  <sheetFormatPr defaultColWidth="9.28515625" defaultRowHeight="12.75" x14ac:dyDescent="0.2"/>
  <cols>
    <col min="1" max="1" width="9.28515625" style="2" customWidth="1"/>
    <col min="2" max="2" width="34" style="2" customWidth="1"/>
    <col min="3" max="3" width="3.140625" style="2" customWidth="1"/>
    <col min="4" max="4" width="9.28515625" style="2" customWidth="1"/>
    <col min="5" max="5" width="2.140625" style="2" customWidth="1"/>
    <col min="6" max="6" width="1.5703125" style="2" customWidth="1"/>
    <col min="7" max="7" width="11.5703125" style="2" customWidth="1"/>
    <col min="8" max="10" width="9.28515625" style="2" customWidth="1"/>
    <col min="11" max="12" width="11.7109375" style="2" customWidth="1"/>
    <col min="13" max="13" width="12.7109375" style="2" customWidth="1"/>
    <col min="14" max="15" width="9.28515625" style="2" customWidth="1"/>
    <col min="16" max="16" width="10.140625" style="2" customWidth="1"/>
    <col min="17" max="16384" width="9.28515625" style="2"/>
  </cols>
  <sheetData>
    <row r="1" spans="1:17" x14ac:dyDescent="0.2">
      <c r="A1" s="19" t="s">
        <v>0</v>
      </c>
    </row>
    <row r="2" spans="1:17" x14ac:dyDescent="0.2">
      <c r="A2" s="19" t="s">
        <v>53</v>
      </c>
    </row>
    <row r="3" spans="1:17" x14ac:dyDescent="0.2">
      <c r="G3" s="4"/>
      <c r="H3" s="4"/>
      <c r="I3" s="5" t="s">
        <v>1</v>
      </c>
      <c r="J3" s="4"/>
      <c r="K3" s="4"/>
      <c r="L3" s="4"/>
      <c r="N3" s="2" t="s">
        <v>2</v>
      </c>
    </row>
    <row r="4" spans="1:17" ht="13.5" thickBot="1" x14ac:dyDescent="0.25">
      <c r="G4" s="6" t="s">
        <v>3</v>
      </c>
      <c r="H4" s="6" t="s">
        <v>4</v>
      </c>
      <c r="I4" s="20" t="s">
        <v>5</v>
      </c>
      <c r="J4" s="6" t="s">
        <v>7</v>
      </c>
      <c r="K4" s="6" t="s">
        <v>6</v>
      </c>
      <c r="L4" s="6" t="s">
        <v>54</v>
      </c>
      <c r="N4" s="7" t="s">
        <v>8</v>
      </c>
      <c r="O4" s="8" t="s">
        <v>9</v>
      </c>
      <c r="P4" s="7" t="s">
        <v>10</v>
      </c>
      <c r="Q4" s="7" t="s">
        <v>5</v>
      </c>
    </row>
    <row r="5" spans="1:17" ht="13.5" thickTop="1" x14ac:dyDescent="0.2">
      <c r="B5" s="1" t="s">
        <v>11</v>
      </c>
      <c r="G5" s="9">
        <v>62376</v>
      </c>
      <c r="H5" s="9">
        <v>16049</v>
      </c>
      <c r="I5" s="9">
        <f>SUM(G5+H5)</f>
        <v>78425</v>
      </c>
      <c r="J5" s="16">
        <v>1</v>
      </c>
      <c r="K5" s="16">
        <v>0</v>
      </c>
      <c r="L5" s="16">
        <f>SUM(J5+K5)</f>
        <v>1</v>
      </c>
      <c r="M5" s="10"/>
      <c r="N5" s="10">
        <v>0</v>
      </c>
      <c r="O5" s="10">
        <v>0</v>
      </c>
      <c r="P5" s="10">
        <v>5691</v>
      </c>
      <c r="Q5" s="10">
        <f>SUM(N5:P5)</f>
        <v>5691</v>
      </c>
    </row>
    <row r="6" spans="1:17" x14ac:dyDescent="0.2">
      <c r="B6" s="1" t="s">
        <v>12</v>
      </c>
      <c r="C6" s="2" t="s">
        <v>13</v>
      </c>
      <c r="G6" s="10">
        <v>88862</v>
      </c>
      <c r="H6" s="10">
        <v>23993</v>
      </c>
      <c r="I6" s="9">
        <f>SUM(G6+H6)</f>
        <v>112855</v>
      </c>
      <c r="J6" s="17">
        <v>1.6</v>
      </c>
      <c r="K6" s="17">
        <v>0</v>
      </c>
      <c r="L6" s="16">
        <f>SUM(J6+K6)</f>
        <v>1.6</v>
      </c>
      <c r="M6" s="10"/>
      <c r="N6" s="10">
        <v>0</v>
      </c>
      <c r="O6" s="10">
        <v>0</v>
      </c>
      <c r="P6" s="10">
        <v>1552</v>
      </c>
      <c r="Q6" s="10">
        <f>SUM(N6:P6)</f>
        <v>1552</v>
      </c>
    </row>
    <row r="7" spans="1:17" ht="13.5" thickBot="1" x14ac:dyDescent="0.25">
      <c r="B7" s="2" t="s">
        <v>14</v>
      </c>
      <c r="C7" s="2" t="s">
        <v>13</v>
      </c>
      <c r="G7" s="11">
        <v>41060</v>
      </c>
      <c r="H7" s="11">
        <v>11219</v>
      </c>
      <c r="I7" s="11">
        <f>SUM(G7+H7)</f>
        <v>52279</v>
      </c>
      <c r="J7" s="18">
        <v>0.76</v>
      </c>
      <c r="K7" s="18">
        <v>0</v>
      </c>
      <c r="L7" s="18">
        <f>SUM(J7+K7)</f>
        <v>0.76</v>
      </c>
      <c r="M7" s="10"/>
      <c r="N7" s="11">
        <v>0</v>
      </c>
      <c r="O7" s="11">
        <v>0</v>
      </c>
      <c r="P7" s="11">
        <v>1863</v>
      </c>
      <c r="Q7" s="11">
        <f>SUM(N7:P7)</f>
        <v>1863</v>
      </c>
    </row>
    <row r="8" spans="1:17" ht="13.5" thickTop="1" x14ac:dyDescent="0.2">
      <c r="D8" s="2" t="s">
        <v>5</v>
      </c>
      <c r="F8" s="3"/>
      <c r="G8" s="10">
        <f>SUM(G5:G7)</f>
        <v>192298</v>
      </c>
      <c r="H8" s="10">
        <f>SUM(H5:H7)</f>
        <v>51261</v>
      </c>
      <c r="I8" s="9">
        <f>SUM(G8+H8)</f>
        <v>243559</v>
      </c>
      <c r="J8" s="17">
        <f>SUM(J5:J7)</f>
        <v>3.3600000000000003</v>
      </c>
      <c r="K8" s="17">
        <f>SUM(K5:K7)</f>
        <v>0</v>
      </c>
      <c r="L8" s="16">
        <f>SUM(J8+K8)</f>
        <v>3.3600000000000003</v>
      </c>
      <c r="M8" s="10"/>
      <c r="N8" s="10">
        <f>SUM(N5:N7)</f>
        <v>0</v>
      </c>
      <c r="O8" s="10">
        <f>SUM(O5:O7)</f>
        <v>0</v>
      </c>
      <c r="P8" s="10">
        <f>SUM(P5:P7)</f>
        <v>9106</v>
      </c>
      <c r="Q8" s="10">
        <f>SUM(Q5:Q7)</f>
        <v>9106</v>
      </c>
    </row>
    <row r="10" spans="1:17" x14ac:dyDescent="0.2">
      <c r="H10" s="12" t="s">
        <v>15</v>
      </c>
      <c r="L10" s="2" t="s">
        <v>16</v>
      </c>
    </row>
    <row r="11" spans="1:17" ht="13.5" thickBot="1" x14ac:dyDescent="0.25">
      <c r="G11" s="7" t="s">
        <v>17</v>
      </c>
      <c r="H11" s="7" t="s">
        <v>18</v>
      </c>
      <c r="I11" s="7" t="s">
        <v>19</v>
      </c>
      <c r="J11" s="7" t="s">
        <v>5</v>
      </c>
      <c r="K11" s="13"/>
      <c r="L11" s="7" t="s">
        <v>20</v>
      </c>
      <c r="M11" s="7" t="s">
        <v>21</v>
      </c>
      <c r="N11" s="7" t="s">
        <v>22</v>
      </c>
      <c r="O11" s="7" t="s">
        <v>23</v>
      </c>
      <c r="P11" s="7" t="s">
        <v>5</v>
      </c>
    </row>
    <row r="12" spans="1:17" ht="13.5" thickTop="1" x14ac:dyDescent="0.2">
      <c r="B12" s="2" t="s">
        <v>11</v>
      </c>
      <c r="G12" s="10">
        <v>0</v>
      </c>
      <c r="H12" s="10">
        <v>4590</v>
      </c>
      <c r="I12" s="10">
        <v>0</v>
      </c>
      <c r="J12" s="10">
        <f>H12+I12</f>
        <v>4590</v>
      </c>
      <c r="K12" s="10"/>
      <c r="L12" s="10">
        <v>0</v>
      </c>
      <c r="M12" s="10">
        <v>28688</v>
      </c>
      <c r="N12" s="10">
        <v>25556</v>
      </c>
      <c r="O12" s="10">
        <v>0</v>
      </c>
      <c r="P12" s="10">
        <f>SUM(L12:O12)</f>
        <v>54244</v>
      </c>
      <c r="Q12" s="10"/>
    </row>
    <row r="13" spans="1:17" x14ac:dyDescent="0.2">
      <c r="B13" s="2" t="s">
        <v>24</v>
      </c>
      <c r="G13" s="10">
        <v>0</v>
      </c>
      <c r="H13" s="10">
        <v>0</v>
      </c>
      <c r="I13" s="10">
        <v>0</v>
      </c>
      <c r="J13" s="10">
        <v>0</v>
      </c>
      <c r="K13" s="10"/>
      <c r="L13" s="10">
        <v>0</v>
      </c>
      <c r="M13" s="10">
        <v>0</v>
      </c>
      <c r="N13" s="10">
        <v>0</v>
      </c>
      <c r="O13" s="10">
        <v>0</v>
      </c>
      <c r="P13" s="10">
        <f>SUM(L13:O13)</f>
        <v>0</v>
      </c>
      <c r="Q13" s="10"/>
    </row>
    <row r="14" spans="1:17" ht="13.5" thickBot="1" x14ac:dyDescent="0.25">
      <c r="B14" s="2" t="s">
        <v>14</v>
      </c>
      <c r="G14" s="11">
        <v>0</v>
      </c>
      <c r="H14" s="11">
        <v>0</v>
      </c>
      <c r="I14" s="11">
        <v>0</v>
      </c>
      <c r="J14" s="11">
        <v>0</v>
      </c>
      <c r="K14" s="10"/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0"/>
    </row>
    <row r="15" spans="1:17" ht="13.5" thickTop="1" x14ac:dyDescent="0.2">
      <c r="D15" s="2" t="s">
        <v>5</v>
      </c>
      <c r="G15" s="10">
        <f>SUM(G12:G14)</f>
        <v>0</v>
      </c>
      <c r="H15" s="10">
        <f>SUM(H12:H14)</f>
        <v>4590</v>
      </c>
      <c r="I15" s="10">
        <f>SUM(I12:I14)</f>
        <v>0</v>
      </c>
      <c r="J15" s="10">
        <f>SUM(J12:J14)</f>
        <v>4590</v>
      </c>
      <c r="K15" s="10"/>
      <c r="L15" s="10">
        <f>SUM(L12:L14)</f>
        <v>0</v>
      </c>
      <c r="M15" s="10">
        <f>SUM(M12:M14)</f>
        <v>28688</v>
      </c>
      <c r="N15" s="10">
        <f>SUM(N12:N14)</f>
        <v>25556</v>
      </c>
      <c r="O15" s="10">
        <f>SUM(O12:O14)</f>
        <v>0</v>
      </c>
      <c r="P15" s="10">
        <f>SUM(P12:P14)</f>
        <v>54244</v>
      </c>
      <c r="Q15" s="10"/>
    </row>
    <row r="17" spans="2:17" x14ac:dyDescent="0.2">
      <c r="G17" s="2" t="s">
        <v>25</v>
      </c>
      <c r="L17" s="1" t="s">
        <v>26</v>
      </c>
    </row>
    <row r="18" spans="2:17" ht="13.5" thickBot="1" x14ac:dyDescent="0.25">
      <c r="G18" s="7" t="s">
        <v>27</v>
      </c>
      <c r="H18" s="7" t="s">
        <v>28</v>
      </c>
      <c r="I18" s="7" t="s">
        <v>22</v>
      </c>
      <c r="J18" s="7" t="s">
        <v>5</v>
      </c>
      <c r="L18" s="7" t="s">
        <v>29</v>
      </c>
      <c r="M18" s="7" t="s">
        <v>30</v>
      </c>
      <c r="N18" s="7" t="s">
        <v>22</v>
      </c>
      <c r="O18" s="7" t="s">
        <v>5</v>
      </c>
    </row>
    <row r="19" spans="2:17" ht="13.5" thickTop="1" x14ac:dyDescent="0.2">
      <c r="B19" s="2" t="s">
        <v>11</v>
      </c>
      <c r="G19" s="10">
        <v>18670</v>
      </c>
      <c r="H19" s="10">
        <v>0</v>
      </c>
      <c r="I19" s="10">
        <v>0</v>
      </c>
      <c r="J19" s="10">
        <f>SUM(G19:I19)</f>
        <v>18670</v>
      </c>
      <c r="K19" s="10"/>
      <c r="L19" s="10">
        <v>1147</v>
      </c>
      <c r="M19" s="10">
        <v>0</v>
      </c>
      <c r="N19" s="10">
        <v>0</v>
      </c>
      <c r="O19" s="10">
        <f>SUM(L19:N19)</f>
        <v>1147</v>
      </c>
      <c r="P19" s="10"/>
    </row>
    <row r="20" spans="2:17" x14ac:dyDescent="0.2">
      <c r="B20" s="2" t="s">
        <v>24</v>
      </c>
      <c r="G20" s="10">
        <v>0</v>
      </c>
      <c r="H20" s="10">
        <v>0</v>
      </c>
      <c r="I20" s="10">
        <v>0</v>
      </c>
      <c r="J20" s="10">
        <v>0</v>
      </c>
      <c r="K20" s="10"/>
      <c r="L20" s="10">
        <v>0</v>
      </c>
      <c r="M20" s="10">
        <v>0</v>
      </c>
      <c r="N20" s="10">
        <v>0</v>
      </c>
      <c r="O20" s="10">
        <v>0</v>
      </c>
      <c r="P20" s="10"/>
    </row>
    <row r="21" spans="2:17" ht="13.5" thickBot="1" x14ac:dyDescent="0.25">
      <c r="B21" s="2" t="s">
        <v>14</v>
      </c>
      <c r="G21" s="11">
        <v>0</v>
      </c>
      <c r="H21" s="11">
        <v>0</v>
      </c>
      <c r="I21" s="11">
        <v>0</v>
      </c>
      <c r="J21" s="11">
        <v>0</v>
      </c>
      <c r="K21" s="10"/>
      <c r="L21" s="11">
        <v>0</v>
      </c>
      <c r="M21" s="11">
        <v>0</v>
      </c>
      <c r="N21" s="11">
        <v>0</v>
      </c>
      <c r="O21" s="11">
        <v>0</v>
      </c>
      <c r="P21" s="10"/>
    </row>
    <row r="22" spans="2:17" ht="13.5" thickTop="1" x14ac:dyDescent="0.2">
      <c r="D22" s="2" t="s">
        <v>5</v>
      </c>
      <c r="G22" s="10">
        <f>SUM(G19:G21)</f>
        <v>18670</v>
      </c>
      <c r="H22" s="10">
        <f>SUM(H19:H21)</f>
        <v>0</v>
      </c>
      <c r="I22" s="10">
        <f>SUM(I19:I21)</f>
        <v>0</v>
      </c>
      <c r="J22" s="10">
        <f>SUM(J19:J21)</f>
        <v>18670</v>
      </c>
      <c r="K22" s="10"/>
      <c r="L22" s="10">
        <f>SUM(L19:L21)</f>
        <v>1147</v>
      </c>
      <c r="M22" s="10">
        <f>SUM(M19:M21)</f>
        <v>0</v>
      </c>
      <c r="N22" s="10">
        <f>SUM(N19:N21)</f>
        <v>0</v>
      </c>
      <c r="O22" s="10">
        <f>SUM(O19:O21)</f>
        <v>1147</v>
      </c>
      <c r="P22" s="10"/>
    </row>
    <row r="24" spans="2:17" x14ac:dyDescent="0.2">
      <c r="G24" s="1" t="s">
        <v>31</v>
      </c>
      <c r="L24" s="2" t="s">
        <v>5</v>
      </c>
      <c r="M24" s="1" t="s">
        <v>32</v>
      </c>
      <c r="N24" s="2" t="s">
        <v>33</v>
      </c>
    </row>
    <row r="25" spans="2:17" ht="13.5" thickBot="1" x14ac:dyDescent="0.25">
      <c r="G25" s="7" t="s">
        <v>34</v>
      </c>
      <c r="H25" s="7" t="s">
        <v>35</v>
      </c>
      <c r="I25" s="7" t="s">
        <v>5</v>
      </c>
      <c r="J25" s="13"/>
      <c r="K25" s="13"/>
      <c r="L25" s="6" t="s">
        <v>36</v>
      </c>
      <c r="M25" s="6" t="s">
        <v>37</v>
      </c>
      <c r="N25" s="6" t="s">
        <v>5</v>
      </c>
      <c r="O25" s="13"/>
    </row>
    <row r="26" spans="2:17" ht="13.5" thickTop="1" x14ac:dyDescent="0.2">
      <c r="B26" s="2" t="s">
        <v>11</v>
      </c>
      <c r="G26" s="10">
        <v>1147</v>
      </c>
      <c r="H26" s="10">
        <v>0</v>
      </c>
      <c r="I26" s="10">
        <f>SUM(G26:H26)</f>
        <v>1147</v>
      </c>
      <c r="J26" s="10"/>
      <c r="K26" s="10"/>
      <c r="L26" s="10">
        <f>I5</f>
        <v>78425</v>
      </c>
      <c r="M26" s="10">
        <f>Q34</f>
        <v>85489</v>
      </c>
      <c r="N26" s="10">
        <f>SUM(L26:M26)</f>
        <v>163914</v>
      </c>
      <c r="O26" s="10"/>
    </row>
    <row r="27" spans="2:17" x14ac:dyDescent="0.2">
      <c r="B27" s="2" t="s">
        <v>24</v>
      </c>
      <c r="G27" s="10">
        <v>0</v>
      </c>
      <c r="H27" s="10">
        <v>2070</v>
      </c>
      <c r="I27" s="10">
        <f>SUM(G27:H27)</f>
        <v>2070</v>
      </c>
      <c r="J27" s="10"/>
      <c r="K27" s="10"/>
      <c r="L27" s="10">
        <f>I6</f>
        <v>112855</v>
      </c>
      <c r="M27" s="10">
        <f>Q35</f>
        <v>3622</v>
      </c>
      <c r="N27" s="10">
        <f>SUM(L27:M27)</f>
        <v>116477</v>
      </c>
      <c r="O27" s="10"/>
    </row>
    <row r="28" spans="2:17" ht="13.5" thickBot="1" x14ac:dyDescent="0.25">
      <c r="B28" s="2" t="s">
        <v>14</v>
      </c>
      <c r="G28" s="11">
        <v>0</v>
      </c>
      <c r="H28" s="11">
        <v>0</v>
      </c>
      <c r="I28" s="11">
        <v>0</v>
      </c>
      <c r="J28" s="9"/>
      <c r="K28" s="9"/>
      <c r="L28" s="11">
        <f>I7</f>
        <v>52279</v>
      </c>
      <c r="M28" s="11">
        <f>Q36</f>
        <v>1863</v>
      </c>
      <c r="N28" s="11">
        <f>SUM(L28:M28)</f>
        <v>54142</v>
      </c>
      <c r="O28" s="9"/>
    </row>
    <row r="29" spans="2:17" ht="13.5" thickTop="1" x14ac:dyDescent="0.2">
      <c r="D29" s="2" t="s">
        <v>5</v>
      </c>
      <c r="G29" s="10">
        <f>SUM(G26:G28)</f>
        <v>1147</v>
      </c>
      <c r="H29" s="10">
        <f>SUM(H26:H28)</f>
        <v>2070</v>
      </c>
      <c r="I29" s="10">
        <f>SUM(I26:I28)</f>
        <v>3217</v>
      </c>
      <c r="J29" s="10"/>
      <c r="K29" s="10"/>
      <c r="L29" s="10">
        <f>SUM(L26:L28)</f>
        <v>243559</v>
      </c>
      <c r="M29" s="10">
        <f>SUM(M26:M28)</f>
        <v>90974</v>
      </c>
      <c r="N29" s="10">
        <f>SUM(N26:N28)</f>
        <v>334533</v>
      </c>
      <c r="O29" s="10"/>
    </row>
    <row r="30" spans="2:17" x14ac:dyDescent="0.2">
      <c r="G30" s="10"/>
      <c r="H30" s="10"/>
      <c r="I30" s="10"/>
      <c r="J30" s="10"/>
      <c r="K30" s="10"/>
      <c r="L30" s="10"/>
      <c r="M30" s="10"/>
      <c r="N30" s="10"/>
      <c r="O30" s="10"/>
    </row>
    <row r="31" spans="2:17" ht="14.25" x14ac:dyDescent="0.2">
      <c r="K31" s="14" t="s">
        <v>38</v>
      </c>
    </row>
    <row r="32" spans="2:17" x14ac:dyDescent="0.2">
      <c r="G32" s="2" t="s">
        <v>39</v>
      </c>
      <c r="J32" s="2" t="s">
        <v>3</v>
      </c>
      <c r="K32" s="2" t="s">
        <v>40</v>
      </c>
      <c r="L32" s="2" t="s">
        <v>41</v>
      </c>
      <c r="M32" s="2" t="s">
        <v>42</v>
      </c>
      <c r="N32" s="2" t="s">
        <v>43</v>
      </c>
      <c r="P32" s="2" t="s">
        <v>44</v>
      </c>
      <c r="Q32" s="2" t="s">
        <v>5</v>
      </c>
    </row>
    <row r="33" spans="2:18" ht="13.5" thickBot="1" x14ac:dyDescent="0.25">
      <c r="C33" s="2" t="s">
        <v>45</v>
      </c>
      <c r="G33" s="6" t="s">
        <v>46</v>
      </c>
      <c r="H33" s="6" t="s">
        <v>4</v>
      </c>
      <c r="I33" s="6"/>
      <c r="J33" s="6" t="s">
        <v>47</v>
      </c>
      <c r="K33" s="6" t="s">
        <v>48</v>
      </c>
      <c r="L33" s="6" t="s">
        <v>49</v>
      </c>
      <c r="M33" s="6" t="s">
        <v>48</v>
      </c>
      <c r="N33" s="6" t="s">
        <v>50</v>
      </c>
      <c r="O33" s="6" t="s">
        <v>51</v>
      </c>
      <c r="P33" s="6" t="s">
        <v>50</v>
      </c>
      <c r="Q33" s="6" t="s">
        <v>37</v>
      </c>
      <c r="R33" s="6" t="s">
        <v>5</v>
      </c>
    </row>
    <row r="34" spans="2:18" ht="13.5" thickTop="1" x14ac:dyDescent="0.2">
      <c r="B34" s="2" t="s">
        <v>11</v>
      </c>
      <c r="D34" s="13"/>
      <c r="E34" s="13"/>
      <c r="F34" s="13"/>
      <c r="G34" s="16">
        <v>1</v>
      </c>
      <c r="H34" s="9">
        <f>H5</f>
        <v>16049</v>
      </c>
      <c r="I34" s="9"/>
      <c r="J34" s="9">
        <f>G5</f>
        <v>62376</v>
      </c>
      <c r="K34" s="9">
        <f>P5</f>
        <v>5691</v>
      </c>
      <c r="L34" s="9">
        <f>J12</f>
        <v>4590</v>
      </c>
      <c r="M34" s="9">
        <f>P12</f>
        <v>54244</v>
      </c>
      <c r="N34" s="9">
        <f>J19</f>
        <v>18670</v>
      </c>
      <c r="O34" s="9">
        <f>O19</f>
        <v>1147</v>
      </c>
      <c r="P34" s="9">
        <f>I26</f>
        <v>1147</v>
      </c>
      <c r="Q34" s="9">
        <f>SUM(K34:P34)</f>
        <v>85489</v>
      </c>
      <c r="R34" s="9">
        <f>SUM(H34:P34)</f>
        <v>163914</v>
      </c>
    </row>
    <row r="35" spans="2:18" x14ac:dyDescent="0.2">
      <c r="B35" s="2" t="s">
        <v>24</v>
      </c>
      <c r="G35" s="17">
        <v>1.6</v>
      </c>
      <c r="H35" s="9">
        <f>H6</f>
        <v>23993</v>
      </c>
      <c r="I35" s="10"/>
      <c r="J35" s="10">
        <f>G6</f>
        <v>88862</v>
      </c>
      <c r="K35" s="10">
        <f>P6</f>
        <v>1552</v>
      </c>
      <c r="L35" s="10">
        <v>0</v>
      </c>
      <c r="M35" s="10">
        <v>0</v>
      </c>
      <c r="N35" s="10">
        <v>0</v>
      </c>
      <c r="O35" s="10">
        <v>0</v>
      </c>
      <c r="P35" s="10">
        <f>I27</f>
        <v>2070</v>
      </c>
      <c r="Q35" s="9">
        <f>SUM(K35:P35)</f>
        <v>3622</v>
      </c>
      <c r="R35" s="9">
        <f>SUM(H35:P35)</f>
        <v>116477</v>
      </c>
    </row>
    <row r="36" spans="2:18" ht="13.5" thickBot="1" x14ac:dyDescent="0.25">
      <c r="B36" s="2" t="s">
        <v>14</v>
      </c>
      <c r="G36" s="18">
        <v>0.76</v>
      </c>
      <c r="H36" s="11">
        <f>H7</f>
        <v>11219</v>
      </c>
      <c r="I36" s="11"/>
      <c r="J36" s="11">
        <f>G7</f>
        <v>41060</v>
      </c>
      <c r="K36" s="11">
        <f>P7</f>
        <v>1863</v>
      </c>
      <c r="L36" s="11">
        <v>0</v>
      </c>
      <c r="M36" s="11">
        <v>0</v>
      </c>
      <c r="N36" s="11">
        <v>0</v>
      </c>
      <c r="O36" s="11">
        <v>0</v>
      </c>
      <c r="P36" s="11">
        <f>H28</f>
        <v>0</v>
      </c>
      <c r="Q36" s="11">
        <f>SUM(K36:P36)</f>
        <v>1863</v>
      </c>
      <c r="R36" s="11">
        <f>SUM(H36:P36)</f>
        <v>54142</v>
      </c>
    </row>
    <row r="37" spans="2:18" ht="13.5" thickTop="1" x14ac:dyDescent="0.2">
      <c r="B37" s="2" t="s">
        <v>52</v>
      </c>
      <c r="G37" s="17">
        <f>SUM(G34:G36)</f>
        <v>3.3600000000000003</v>
      </c>
      <c r="H37" s="9">
        <f>SUM(H34:H36)</f>
        <v>51261</v>
      </c>
      <c r="I37" s="10"/>
      <c r="J37" s="10">
        <f t="shared" ref="J37:R37" si="0">SUM(J34:J36)</f>
        <v>192298</v>
      </c>
      <c r="K37" s="10">
        <f t="shared" si="0"/>
        <v>9106</v>
      </c>
      <c r="L37" s="10">
        <f t="shared" si="0"/>
        <v>4590</v>
      </c>
      <c r="M37" s="10">
        <f t="shared" si="0"/>
        <v>54244</v>
      </c>
      <c r="N37" s="10">
        <f t="shared" si="0"/>
        <v>18670</v>
      </c>
      <c r="O37" s="10">
        <f t="shared" si="0"/>
        <v>1147</v>
      </c>
      <c r="P37" s="10">
        <f t="shared" si="0"/>
        <v>3217</v>
      </c>
      <c r="Q37" s="10">
        <f t="shared" si="0"/>
        <v>90974</v>
      </c>
      <c r="R37" s="10">
        <f t="shared" si="0"/>
        <v>334533</v>
      </c>
    </row>
    <row r="38" spans="2:18" x14ac:dyDescent="0.2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9"/>
      <c r="R38" s="9"/>
    </row>
    <row r="39" spans="2:18" s="15" customFormat="1" x14ac:dyDescent="0.2">
      <c r="B39" s="15" t="s">
        <v>55</v>
      </c>
    </row>
    <row r="40" spans="2:18" s="15" customFormat="1" x14ac:dyDescent="0.2"/>
    <row r="41" spans="2:18" s="15" customFormat="1" x14ac:dyDescent="0.2">
      <c r="B41" s="15" t="s">
        <v>56</v>
      </c>
    </row>
    <row r="42" spans="2:18" s="15" customFormat="1" x14ac:dyDescent="0.2">
      <c r="B42" s="21" t="s">
        <v>57</v>
      </c>
    </row>
    <row r="43" spans="2:18" s="15" customFormat="1" x14ac:dyDescent="0.2">
      <c r="B43" s="15" t="s">
        <v>58</v>
      </c>
    </row>
    <row r="44" spans="2:18" s="15" customFormat="1" x14ac:dyDescent="0.2"/>
    <row r="45" spans="2:18" s="15" customFormat="1" x14ac:dyDescent="0.2">
      <c r="B45" s="15" t="s">
        <v>59</v>
      </c>
    </row>
    <row r="46" spans="2:18" customFormat="1" x14ac:dyDescent="0.2">
      <c r="B46" s="23" t="s">
        <v>60</v>
      </c>
    </row>
    <row r="47" spans="2:18" customFormat="1" x14ac:dyDescent="0.2">
      <c r="B47" s="22" t="s">
        <v>61</v>
      </c>
    </row>
    <row r="48" spans="2:18" customFormat="1" x14ac:dyDescent="0.2"/>
    <row r="49" spans="1:1" s="15" customFormat="1" x14ac:dyDescent="0.2"/>
    <row r="51" spans="1:1" x14ac:dyDescent="0.2">
      <c r="A51" s="1"/>
    </row>
    <row r="52" spans="1:1" x14ac:dyDescent="0.2">
      <c r="A52" s="1"/>
    </row>
  </sheetData>
  <printOptions horizontalCentered="1" verticalCentered="1" gridLinesSet="0"/>
  <pageMargins left="0.2" right="0.23" top="0" bottom="0" header="0" footer="0"/>
  <pageSetup scale="75" orientation="landscape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45"/>
  <sheetViews>
    <sheetView showGridLines="0" zoomScale="60" workbookViewId="0">
      <selection activeCell="A4" sqref="A4"/>
    </sheetView>
  </sheetViews>
  <sheetFormatPr defaultRowHeight="12.75" x14ac:dyDescent="0.2"/>
  <cols>
    <col min="2" max="2" width="39.7109375" customWidth="1"/>
    <col min="7" max="7" width="12.85546875" customWidth="1"/>
    <col min="8" max="8" width="9.7109375" customWidth="1"/>
    <col min="9" max="9" width="10.7109375" customWidth="1"/>
    <col min="10" max="10" width="10.42578125" customWidth="1"/>
    <col min="11" max="11" width="12.5703125" customWidth="1"/>
    <col min="12" max="12" width="12.140625" customWidth="1"/>
    <col min="13" max="13" width="15" customWidth="1"/>
    <col min="14" max="14" width="10.85546875" customWidth="1"/>
    <col min="16" max="16" width="11.140625" customWidth="1"/>
    <col min="18" max="18" width="9.5703125" customWidth="1"/>
  </cols>
  <sheetData>
    <row r="1" spans="1:17" s="25" customFormat="1" ht="15.75" x14ac:dyDescent="0.25">
      <c r="A1" s="24" t="s">
        <v>62</v>
      </c>
    </row>
    <row r="2" spans="1:17" s="25" customFormat="1" ht="15.75" x14ac:dyDescent="0.25">
      <c r="A2" s="24" t="s">
        <v>53</v>
      </c>
    </row>
    <row r="3" spans="1:17" s="25" customFormat="1" ht="15.75" x14ac:dyDescent="0.25">
      <c r="A3" s="26" t="s">
        <v>63</v>
      </c>
      <c r="D3" s="27"/>
    </row>
    <row r="4" spans="1:17" s="25" customFormat="1" ht="15" x14ac:dyDescent="0.2"/>
    <row r="5" spans="1:17" s="25" customFormat="1" ht="15" x14ac:dyDescent="0.2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s="25" customFormat="1" ht="15.75" thickBot="1" x14ac:dyDescent="0.25">
      <c r="G6" s="30" t="s">
        <v>3</v>
      </c>
      <c r="H6" s="30" t="s">
        <v>4</v>
      </c>
      <c r="I6" s="31" t="s">
        <v>32</v>
      </c>
      <c r="J6" s="30" t="s">
        <v>7</v>
      </c>
      <c r="K6" s="30" t="s">
        <v>6</v>
      </c>
      <c r="L6" s="30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s="25" customFormat="1" ht="15.75" thickTop="1" x14ac:dyDescent="0.2">
      <c r="B7" s="34" t="s">
        <v>64</v>
      </c>
      <c r="G7" s="35">
        <v>62376</v>
      </c>
      <c r="H7" s="35">
        <v>16049</v>
      </c>
      <c r="I7" s="35">
        <f>SUM(G7+H7)</f>
        <v>78425</v>
      </c>
      <c r="J7" s="36">
        <v>1</v>
      </c>
      <c r="K7" s="36">
        <v>0</v>
      </c>
      <c r="L7" s="36">
        <v>1</v>
      </c>
      <c r="M7" s="37"/>
      <c r="N7" s="37">
        <v>0</v>
      </c>
      <c r="O7" s="37">
        <v>0</v>
      </c>
      <c r="P7" s="37">
        <v>5691</v>
      </c>
      <c r="Q7" s="37">
        <f>SUM(N7:P7)</f>
        <v>5691</v>
      </c>
    </row>
    <row r="8" spans="1:17" s="25" customFormat="1" ht="15" x14ac:dyDescent="0.2">
      <c r="G8" s="37"/>
      <c r="H8" s="37"/>
      <c r="I8" s="37"/>
      <c r="J8" s="38"/>
      <c r="K8" s="38"/>
      <c r="L8" s="38"/>
      <c r="M8" s="37"/>
      <c r="N8" s="37"/>
      <c r="O8" s="37"/>
      <c r="P8" s="37"/>
      <c r="Q8" s="37"/>
    </row>
    <row r="9" spans="1:17" s="25" customFormat="1" ht="15" x14ac:dyDescent="0.2">
      <c r="D9" s="25" t="s">
        <v>5</v>
      </c>
      <c r="F9" s="27"/>
      <c r="G9" s="39">
        <f t="shared" ref="G9:L9" si="0">SUM(G7:G7)</f>
        <v>62376</v>
      </c>
      <c r="H9" s="39">
        <f t="shared" si="0"/>
        <v>16049</v>
      </c>
      <c r="I9" s="39">
        <f t="shared" si="0"/>
        <v>78425</v>
      </c>
      <c r="J9" s="40">
        <f t="shared" si="0"/>
        <v>1</v>
      </c>
      <c r="K9" s="40">
        <f t="shared" si="0"/>
        <v>0</v>
      </c>
      <c r="L9" s="40">
        <f t="shared" si="0"/>
        <v>1</v>
      </c>
      <c r="M9" s="37"/>
      <c r="N9" s="39">
        <f>SUM(N7:N7)</f>
        <v>0</v>
      </c>
      <c r="O9" s="39">
        <f>SUM(O7:O7)</f>
        <v>0</v>
      </c>
      <c r="P9" s="39">
        <f>SUM(P7:P7)</f>
        <v>5691</v>
      </c>
      <c r="Q9" s="39">
        <f>SUM(Q7:Q7)</f>
        <v>5691</v>
      </c>
    </row>
    <row r="10" spans="1:17" s="25" customFormat="1" ht="15" x14ac:dyDescent="0.2"/>
    <row r="11" spans="1:17" s="25" customFormat="1" ht="15" x14ac:dyDescent="0.2">
      <c r="H11" s="41" t="s">
        <v>15</v>
      </c>
      <c r="L11" s="25" t="s">
        <v>16</v>
      </c>
    </row>
    <row r="12" spans="1:17" s="25" customFormat="1" ht="15.75" thickBot="1" x14ac:dyDescent="0.25">
      <c r="G12" s="32" t="s">
        <v>17</v>
      </c>
      <c r="H12" s="32" t="s">
        <v>18</v>
      </c>
      <c r="I12" s="32" t="s">
        <v>19</v>
      </c>
      <c r="J12" s="32" t="s">
        <v>5</v>
      </c>
      <c r="K12" s="42"/>
      <c r="L12" s="32" t="s">
        <v>20</v>
      </c>
      <c r="M12" s="32" t="s">
        <v>21</v>
      </c>
      <c r="N12" s="32" t="s">
        <v>22</v>
      </c>
      <c r="O12" s="32" t="s">
        <v>23</v>
      </c>
      <c r="P12" s="32" t="s">
        <v>5</v>
      </c>
    </row>
    <row r="13" spans="1:17" s="25" customFormat="1" ht="15.75" thickTop="1" x14ac:dyDescent="0.2">
      <c r="B13" s="34" t="s">
        <v>64</v>
      </c>
      <c r="G13" s="37">
        <v>0</v>
      </c>
      <c r="H13" s="37">
        <v>4590</v>
      </c>
      <c r="I13" s="37">
        <v>0</v>
      </c>
      <c r="J13" s="37">
        <f>SUM(G13:I13)</f>
        <v>4590</v>
      </c>
      <c r="K13" s="37"/>
      <c r="L13" s="37">
        <v>0</v>
      </c>
      <c r="M13" s="37">
        <v>28688</v>
      </c>
      <c r="N13" s="37">
        <v>25556</v>
      </c>
      <c r="O13" s="37">
        <v>0</v>
      </c>
      <c r="P13" s="37">
        <f>SUM(L13:O13)</f>
        <v>54244</v>
      </c>
      <c r="Q13" s="37"/>
    </row>
    <row r="14" spans="1:17" s="25" customFormat="1" ht="15" x14ac:dyDescent="0.2"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s="25" customFormat="1" ht="15" x14ac:dyDescent="0.2">
      <c r="D15" s="25" t="s">
        <v>5</v>
      </c>
      <c r="G15" s="39">
        <f>SUM(G13:G13)</f>
        <v>0</v>
      </c>
      <c r="H15" s="39">
        <f>SUM(H13:H13)</f>
        <v>4590</v>
      </c>
      <c r="I15" s="39">
        <f>SUM(I13:I13)</f>
        <v>0</v>
      </c>
      <c r="J15" s="39">
        <f>SUM(J13:J13)</f>
        <v>4590</v>
      </c>
      <c r="K15" s="37"/>
      <c r="L15" s="39">
        <f>SUM(L13:L13)</f>
        <v>0</v>
      </c>
      <c r="M15" s="39">
        <f>SUM(M13:M13)</f>
        <v>28688</v>
      </c>
      <c r="N15" s="39">
        <f>SUM(N13:N13)</f>
        <v>25556</v>
      </c>
      <c r="O15" s="39">
        <f>SUM(O13:O13)</f>
        <v>0</v>
      </c>
      <c r="P15" s="39">
        <f>SUM(P13:P13)</f>
        <v>54244</v>
      </c>
      <c r="Q15" s="37"/>
    </row>
    <row r="16" spans="1:17" s="25" customFormat="1" ht="15" x14ac:dyDescent="0.2"/>
    <row r="17" spans="2:16" s="25" customFormat="1" ht="15" x14ac:dyDescent="0.2">
      <c r="G17" s="25" t="s">
        <v>25</v>
      </c>
      <c r="L17" s="34" t="s">
        <v>26</v>
      </c>
    </row>
    <row r="18" spans="2:16" s="25" customFormat="1" ht="15.75" thickBot="1" x14ac:dyDescent="0.25">
      <c r="G18" s="32" t="s">
        <v>27</v>
      </c>
      <c r="H18" s="32" t="s">
        <v>28</v>
      </c>
      <c r="I18" s="32" t="s">
        <v>22</v>
      </c>
      <c r="J18" s="32" t="s">
        <v>5</v>
      </c>
      <c r="L18" s="32" t="s">
        <v>29</v>
      </c>
      <c r="M18" s="32" t="s">
        <v>30</v>
      </c>
      <c r="N18" s="32" t="s">
        <v>22</v>
      </c>
      <c r="O18" s="32" t="s">
        <v>5</v>
      </c>
    </row>
    <row r="19" spans="2:16" s="25" customFormat="1" ht="15.75" thickTop="1" x14ac:dyDescent="0.2">
      <c r="B19" s="34" t="s">
        <v>64</v>
      </c>
      <c r="G19" s="37">
        <v>18670</v>
      </c>
      <c r="H19" s="37">
        <v>0</v>
      </c>
      <c r="I19" s="37">
        <v>0</v>
      </c>
      <c r="J19" s="37">
        <f>SUM(G19:I19)</f>
        <v>18670</v>
      </c>
      <c r="K19" s="37"/>
      <c r="L19" s="37">
        <v>1147</v>
      </c>
      <c r="M19" s="37">
        <v>0</v>
      </c>
      <c r="N19" s="37">
        <v>0</v>
      </c>
      <c r="O19" s="37">
        <f>SUM(L19:N19)</f>
        <v>1147</v>
      </c>
      <c r="P19" s="37"/>
    </row>
    <row r="20" spans="2:16" s="25" customFormat="1" ht="15" x14ac:dyDescent="0.2">
      <c r="G20" s="37"/>
      <c r="H20" s="37"/>
      <c r="I20" s="37"/>
      <c r="J20" s="37"/>
      <c r="K20" s="37"/>
      <c r="L20" s="37"/>
      <c r="M20" s="37"/>
      <c r="N20" s="37"/>
      <c r="O20" s="37"/>
      <c r="P20" s="37"/>
    </row>
    <row r="21" spans="2:16" s="25" customFormat="1" ht="15" x14ac:dyDescent="0.2">
      <c r="D21" s="25" t="s">
        <v>5</v>
      </c>
      <c r="G21" s="39">
        <f>SUM(G19:G19)</f>
        <v>18670</v>
      </c>
      <c r="H21" s="39">
        <f>SUM(H19:H19)</f>
        <v>0</v>
      </c>
      <c r="I21" s="39">
        <f>SUM(I19:I19)</f>
        <v>0</v>
      </c>
      <c r="J21" s="39">
        <f>SUM(J19:J19)</f>
        <v>18670</v>
      </c>
      <c r="K21" s="37"/>
      <c r="L21" s="39">
        <f>SUM(L19:L19)</f>
        <v>1147</v>
      </c>
      <c r="M21" s="39">
        <f>SUM(M19:M19)</f>
        <v>0</v>
      </c>
      <c r="N21" s="39">
        <f>SUM(N19:N19)</f>
        <v>0</v>
      </c>
      <c r="O21" s="39">
        <f>SUM(O19:O19)</f>
        <v>1147</v>
      </c>
      <c r="P21" s="37"/>
    </row>
    <row r="22" spans="2:16" s="25" customFormat="1" ht="15" x14ac:dyDescent="0.2"/>
    <row r="23" spans="2:16" s="25" customFormat="1" ht="15" x14ac:dyDescent="0.2">
      <c r="G23" s="34" t="s">
        <v>31</v>
      </c>
      <c r="L23" s="25" t="s">
        <v>5</v>
      </c>
      <c r="M23" s="34" t="s">
        <v>32</v>
      </c>
      <c r="N23" s="25" t="s">
        <v>33</v>
      </c>
    </row>
    <row r="24" spans="2:16" s="25" customFormat="1" ht="15.75" thickBot="1" x14ac:dyDescent="0.25">
      <c r="G24" s="32" t="s">
        <v>34</v>
      </c>
      <c r="H24" s="32" t="s">
        <v>35</v>
      </c>
      <c r="I24" s="32" t="s">
        <v>5</v>
      </c>
      <c r="J24" s="42"/>
      <c r="K24" s="42"/>
      <c r="L24" s="30" t="s">
        <v>36</v>
      </c>
      <c r="M24" s="30" t="s">
        <v>37</v>
      </c>
      <c r="N24" s="30" t="s">
        <v>5</v>
      </c>
      <c r="O24" s="42"/>
    </row>
    <row r="25" spans="2:16" s="25" customFormat="1" ht="15.75" thickTop="1" x14ac:dyDescent="0.2">
      <c r="B25" s="34" t="s">
        <v>64</v>
      </c>
      <c r="G25" s="37">
        <v>1147</v>
      </c>
      <c r="H25" s="37">
        <v>0</v>
      </c>
      <c r="I25" s="37">
        <f>SUM(G25:H25)</f>
        <v>1147</v>
      </c>
      <c r="J25" s="37"/>
      <c r="K25" s="37"/>
      <c r="L25" s="37">
        <f>I7</f>
        <v>78425</v>
      </c>
      <c r="M25" s="37">
        <f>Q36</f>
        <v>85489</v>
      </c>
      <c r="N25" s="37">
        <f>SUM(L25:M25)</f>
        <v>163914</v>
      </c>
      <c r="O25" s="37"/>
    </row>
    <row r="26" spans="2:16" s="25" customFormat="1" ht="15" x14ac:dyDescent="0.2">
      <c r="G26" s="37"/>
      <c r="H26" s="37"/>
      <c r="I26" s="37"/>
      <c r="J26" s="37"/>
      <c r="K26" s="37"/>
      <c r="L26" s="37"/>
      <c r="M26" s="37"/>
      <c r="N26" s="37"/>
      <c r="O26" s="37"/>
    </row>
    <row r="27" spans="2:16" s="25" customFormat="1" ht="15" x14ac:dyDescent="0.2">
      <c r="D27" s="25" t="s">
        <v>5</v>
      </c>
      <c r="G27" s="39">
        <f>SUM(G25:G25)</f>
        <v>1147</v>
      </c>
      <c r="H27" s="39">
        <f>SUM(H25:H25)</f>
        <v>0</v>
      </c>
      <c r="I27" s="39">
        <f>SUM(I25:I25)</f>
        <v>1147</v>
      </c>
      <c r="J27" s="37"/>
      <c r="K27" s="37"/>
      <c r="L27" s="39">
        <f>SUM(L25:L25)</f>
        <v>78425</v>
      </c>
      <c r="M27" s="39">
        <f>SUM(M25:M25)</f>
        <v>85489</v>
      </c>
      <c r="N27" s="39">
        <f>SUM(N25:N25)</f>
        <v>163914</v>
      </c>
      <c r="O27" s="37"/>
    </row>
    <row r="28" spans="2:16" s="25" customFormat="1" ht="15" x14ac:dyDescent="0.2"/>
    <row r="29" spans="2:16" s="25" customFormat="1" ht="15" x14ac:dyDescent="0.2"/>
    <row r="30" spans="2:16" s="25" customFormat="1" ht="15.75" x14ac:dyDescent="0.25">
      <c r="K30" s="26" t="s">
        <v>38</v>
      </c>
    </row>
    <row r="31" spans="2:16" s="25" customFormat="1" ht="15" x14ac:dyDescent="0.2"/>
    <row r="32" spans="2:16" s="25" customFormat="1" ht="15" x14ac:dyDescent="0.2"/>
    <row r="33" spans="1:18" s="25" customFormat="1" ht="15" x14ac:dyDescent="0.2">
      <c r="G33" s="25" t="s">
        <v>39</v>
      </c>
      <c r="J33" s="25" t="s">
        <v>3</v>
      </c>
      <c r="K33" s="25" t="s">
        <v>40</v>
      </c>
      <c r="L33" s="25" t="s">
        <v>41</v>
      </c>
      <c r="M33" s="25" t="s">
        <v>42</v>
      </c>
      <c r="N33" s="25" t="s">
        <v>43</v>
      </c>
      <c r="P33" s="25" t="s">
        <v>44</v>
      </c>
      <c r="Q33" s="25" t="s">
        <v>5</v>
      </c>
    </row>
    <row r="34" spans="1:18" s="25" customFormat="1" ht="15.75" thickBot="1" x14ac:dyDescent="0.25">
      <c r="C34" s="25" t="s">
        <v>45</v>
      </c>
      <c r="G34" s="30" t="s">
        <v>46</v>
      </c>
      <c r="H34" s="43" t="s">
        <v>4</v>
      </c>
      <c r="I34" s="30" t="s">
        <v>13</v>
      </c>
      <c r="J34" s="30" t="s">
        <v>47</v>
      </c>
      <c r="K34" s="30" t="s">
        <v>48</v>
      </c>
      <c r="L34" s="30" t="s">
        <v>49</v>
      </c>
      <c r="M34" s="30" t="s">
        <v>48</v>
      </c>
      <c r="N34" s="30" t="s">
        <v>50</v>
      </c>
      <c r="O34" s="30" t="s">
        <v>51</v>
      </c>
      <c r="P34" s="30" t="s">
        <v>50</v>
      </c>
      <c r="Q34" s="30" t="s">
        <v>37</v>
      </c>
      <c r="R34" s="30" t="s">
        <v>5</v>
      </c>
    </row>
    <row r="35" spans="1:18" s="25" customFormat="1" ht="15.75" thickTop="1" x14ac:dyDescent="0.2"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s="25" customFormat="1" ht="15" x14ac:dyDescent="0.2">
      <c r="B36" s="34" t="s">
        <v>64</v>
      </c>
      <c r="D36" s="42"/>
      <c r="E36" s="42"/>
      <c r="F36" s="42"/>
      <c r="G36" s="36">
        <v>1</v>
      </c>
      <c r="H36" s="35">
        <f>H7</f>
        <v>16049</v>
      </c>
      <c r="I36" s="35" t="s">
        <v>13</v>
      </c>
      <c r="J36" s="35">
        <f>G7</f>
        <v>62376</v>
      </c>
      <c r="K36" s="35">
        <f>Q7</f>
        <v>5691</v>
      </c>
      <c r="L36" s="35">
        <f>J13</f>
        <v>4590</v>
      </c>
      <c r="M36" s="35">
        <f>P13</f>
        <v>54244</v>
      </c>
      <c r="N36" s="35">
        <f>J19</f>
        <v>18670</v>
      </c>
      <c r="O36" s="35">
        <f>O19</f>
        <v>1147</v>
      </c>
      <c r="P36" s="35">
        <f>I25</f>
        <v>1147</v>
      </c>
      <c r="Q36" s="35">
        <f>SUM(K36:P36)</f>
        <v>85489</v>
      </c>
      <c r="R36" s="35">
        <f>SUM(H36:P36)</f>
        <v>163914</v>
      </c>
    </row>
    <row r="37" spans="1:18" s="25" customFormat="1" ht="16.5" customHeight="1" thickBot="1" x14ac:dyDescent="0.25">
      <c r="G37" s="44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1:18" s="25" customFormat="1" ht="18.75" customHeight="1" thickTop="1" x14ac:dyDescent="0.2">
      <c r="B38" s="25" t="s">
        <v>52</v>
      </c>
      <c r="G38" s="38">
        <f>SUM(G36:G36)</f>
        <v>1</v>
      </c>
      <c r="H38" s="37">
        <f>SUM(H36:H36)</f>
        <v>16049</v>
      </c>
      <c r="I38" s="37" t="s">
        <v>13</v>
      </c>
      <c r="J38" s="37">
        <f t="shared" ref="J38:R38" si="1">SUM(J36:J36)</f>
        <v>62376</v>
      </c>
      <c r="K38" s="37">
        <f t="shared" si="1"/>
        <v>5691</v>
      </c>
      <c r="L38" s="37">
        <f t="shared" si="1"/>
        <v>4590</v>
      </c>
      <c r="M38" s="37">
        <f t="shared" si="1"/>
        <v>54244</v>
      </c>
      <c r="N38" s="37">
        <f t="shared" si="1"/>
        <v>18670</v>
      </c>
      <c r="O38" s="37">
        <f t="shared" si="1"/>
        <v>1147</v>
      </c>
      <c r="P38" s="37">
        <f t="shared" si="1"/>
        <v>1147</v>
      </c>
      <c r="Q38" s="37">
        <f t="shared" si="1"/>
        <v>85489</v>
      </c>
      <c r="R38" s="37">
        <f t="shared" si="1"/>
        <v>163914</v>
      </c>
    </row>
    <row r="39" spans="1:18" s="25" customFormat="1" ht="15" x14ac:dyDescent="0.2"/>
    <row r="40" spans="1:18" s="25" customFormat="1" ht="15" x14ac:dyDescent="0.2"/>
    <row r="41" spans="1:18" x14ac:dyDescent="0.2">
      <c r="B41" s="22" t="s">
        <v>65</v>
      </c>
    </row>
    <row r="42" spans="1:18" x14ac:dyDescent="0.2">
      <c r="B42" s="22"/>
    </row>
    <row r="43" spans="1:18" x14ac:dyDescent="0.2">
      <c r="B43" s="22" t="s">
        <v>66</v>
      </c>
    </row>
    <row r="44" spans="1:18" x14ac:dyDescent="0.2">
      <c r="A44" s="46"/>
      <c r="B44" s="22" t="s">
        <v>67</v>
      </c>
    </row>
    <row r="45" spans="1:18" x14ac:dyDescent="0.2">
      <c r="A45" s="46"/>
      <c r="B45" s="22" t="s">
        <v>68</v>
      </c>
    </row>
  </sheetData>
  <printOptions gridLinesSet="0"/>
  <pageMargins left="0.75" right="0.75" top="1" bottom="1" header="0.5" footer="0.5"/>
  <pageSetup scale="55" orientation="landscape" horizontalDpi="4294967292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A4" sqref="A4"/>
    </sheetView>
  </sheetViews>
  <sheetFormatPr defaultRowHeight="12.75" x14ac:dyDescent="0.2"/>
  <cols>
    <col min="6" max="6" width="11.140625" style="47" customWidth="1"/>
    <col min="8" max="8" width="7.28515625" customWidth="1"/>
    <col min="9" max="9" width="9.140625" style="47"/>
  </cols>
  <sheetData>
    <row r="1" spans="1:9" x14ac:dyDescent="0.2">
      <c r="A1" s="22" t="s">
        <v>69</v>
      </c>
      <c r="B1" s="22"/>
      <c r="C1" s="22"/>
      <c r="D1" s="22"/>
    </row>
    <row r="2" spans="1:9" x14ac:dyDescent="0.2">
      <c r="A2" s="22" t="s">
        <v>70</v>
      </c>
      <c r="B2" s="22"/>
      <c r="C2" s="22"/>
      <c r="D2" s="22"/>
    </row>
    <row r="3" spans="1:9" x14ac:dyDescent="0.2">
      <c r="B3" s="22" t="s">
        <v>71</v>
      </c>
    </row>
    <row r="6" spans="1:9" x14ac:dyDescent="0.2">
      <c r="A6" s="48" t="s">
        <v>72</v>
      </c>
    </row>
    <row r="7" spans="1:9" x14ac:dyDescent="0.2">
      <c r="A7" t="s">
        <v>73</v>
      </c>
      <c r="F7" s="47">
        <v>39080</v>
      </c>
      <c r="G7" t="s">
        <v>74</v>
      </c>
    </row>
    <row r="8" spans="1:9" x14ac:dyDescent="0.2">
      <c r="A8" t="s">
        <v>73</v>
      </c>
      <c r="F8" s="47">
        <v>9069</v>
      </c>
      <c r="G8" t="s">
        <v>75</v>
      </c>
    </row>
    <row r="9" spans="1:9" x14ac:dyDescent="0.2">
      <c r="A9" t="s">
        <v>73</v>
      </c>
      <c r="F9" s="47">
        <v>9627</v>
      </c>
      <c r="G9" t="s">
        <v>76</v>
      </c>
    </row>
    <row r="10" spans="1:9" ht="13.5" thickBot="1" x14ac:dyDescent="0.25">
      <c r="A10" t="s">
        <v>77</v>
      </c>
      <c r="F10" s="49">
        <v>4600</v>
      </c>
      <c r="G10" t="s">
        <v>78</v>
      </c>
    </row>
    <row r="11" spans="1:9" x14ac:dyDescent="0.2">
      <c r="C11" s="22" t="s">
        <v>79</v>
      </c>
      <c r="F11" s="47">
        <f>SUM(F7:F10)</f>
        <v>62376</v>
      </c>
      <c r="G11" s="22" t="s">
        <v>80</v>
      </c>
      <c r="I11" s="47">
        <v>17230</v>
      </c>
    </row>
    <row r="12" spans="1:9" x14ac:dyDescent="0.2">
      <c r="G12" s="22" t="s">
        <v>81</v>
      </c>
      <c r="I12" s="47">
        <v>22573</v>
      </c>
    </row>
    <row r="13" spans="1:9" x14ac:dyDescent="0.2">
      <c r="G13" s="22" t="s">
        <v>82</v>
      </c>
      <c r="I13" s="47">
        <v>22573</v>
      </c>
    </row>
    <row r="15" spans="1:9" x14ac:dyDescent="0.2">
      <c r="A15" s="48" t="s">
        <v>83</v>
      </c>
    </row>
    <row r="16" spans="1:9" ht="13.5" thickBot="1" x14ac:dyDescent="0.25">
      <c r="A16" s="50"/>
      <c r="F16" s="47">
        <v>16049</v>
      </c>
    </row>
    <row r="17" spans="1:9" x14ac:dyDescent="0.2">
      <c r="C17" s="22" t="s">
        <v>84</v>
      </c>
      <c r="F17" s="51">
        <f>F16</f>
        <v>16049</v>
      </c>
      <c r="G17" s="22" t="s">
        <v>80</v>
      </c>
      <c r="I17" s="47">
        <v>4432</v>
      </c>
    </row>
    <row r="18" spans="1:9" x14ac:dyDescent="0.2">
      <c r="G18" s="22" t="s">
        <v>81</v>
      </c>
      <c r="I18" s="47">
        <v>5808</v>
      </c>
    </row>
    <row r="19" spans="1:9" x14ac:dyDescent="0.2">
      <c r="G19" s="22" t="s">
        <v>82</v>
      </c>
      <c r="I19" s="47">
        <v>5809</v>
      </c>
    </row>
    <row r="21" spans="1:9" x14ac:dyDescent="0.2">
      <c r="A21" s="48" t="s">
        <v>85</v>
      </c>
    </row>
    <row r="22" spans="1:9" x14ac:dyDescent="0.2">
      <c r="A22" t="s">
        <v>86</v>
      </c>
    </row>
    <row r="23" spans="1:9" x14ac:dyDescent="0.2">
      <c r="B23" t="s">
        <v>87</v>
      </c>
      <c r="F23" s="47">
        <v>2249</v>
      </c>
    </row>
    <row r="24" spans="1:9" ht="13.5" thickBot="1" x14ac:dyDescent="0.25">
      <c r="B24" t="s">
        <v>88</v>
      </c>
      <c r="F24" s="49">
        <v>3442</v>
      </c>
    </row>
    <row r="25" spans="1:9" x14ac:dyDescent="0.2">
      <c r="C25" s="22" t="s">
        <v>89</v>
      </c>
      <c r="F25" s="47">
        <f>SUM(F23:F24)</f>
        <v>5691</v>
      </c>
      <c r="G25" s="22" t="s">
        <v>80</v>
      </c>
      <c r="I25" s="47">
        <v>1571</v>
      </c>
    </row>
    <row r="26" spans="1:9" x14ac:dyDescent="0.2">
      <c r="G26" s="22" t="s">
        <v>81</v>
      </c>
      <c r="I26" s="47">
        <v>2060</v>
      </c>
    </row>
    <row r="27" spans="1:9" x14ac:dyDescent="0.2">
      <c r="G27" s="22" t="s">
        <v>82</v>
      </c>
      <c r="I27" s="47">
        <v>2060</v>
      </c>
    </row>
    <row r="29" spans="1:9" x14ac:dyDescent="0.2">
      <c r="A29" s="48" t="s">
        <v>90</v>
      </c>
    </row>
    <row r="30" spans="1:9" x14ac:dyDescent="0.2">
      <c r="A30" t="s">
        <v>91</v>
      </c>
    </row>
    <row r="31" spans="1:9" x14ac:dyDescent="0.2">
      <c r="A31" t="s">
        <v>73</v>
      </c>
      <c r="F31" s="47">
        <v>3213</v>
      </c>
    </row>
    <row r="32" spans="1:9" x14ac:dyDescent="0.2">
      <c r="A32" t="s">
        <v>73</v>
      </c>
      <c r="F32" s="47">
        <v>574</v>
      </c>
    </row>
    <row r="33" spans="1:9" x14ac:dyDescent="0.2">
      <c r="A33" t="s">
        <v>73</v>
      </c>
      <c r="F33" s="47">
        <v>344</v>
      </c>
    </row>
    <row r="34" spans="1:9" x14ac:dyDescent="0.2">
      <c r="A34" t="s">
        <v>77</v>
      </c>
      <c r="F34" s="47">
        <v>344</v>
      </c>
    </row>
    <row r="35" spans="1:9" ht="13.5" thickBot="1" x14ac:dyDescent="0.25">
      <c r="A35" t="s">
        <v>92</v>
      </c>
      <c r="F35" s="49">
        <v>115</v>
      </c>
    </row>
    <row r="36" spans="1:9" x14ac:dyDescent="0.2">
      <c r="C36" s="22" t="s">
        <v>93</v>
      </c>
      <c r="F36" s="47">
        <f>SUM(F31:F35)</f>
        <v>4590</v>
      </c>
      <c r="G36" s="22" t="s">
        <v>80</v>
      </c>
      <c r="I36" s="47">
        <v>1268</v>
      </c>
    </row>
    <row r="37" spans="1:9" x14ac:dyDescent="0.2">
      <c r="G37" s="22" t="s">
        <v>81</v>
      </c>
      <c r="I37" s="47">
        <v>1661</v>
      </c>
    </row>
    <row r="38" spans="1:9" x14ac:dyDescent="0.2">
      <c r="G38" s="22" t="s">
        <v>82</v>
      </c>
      <c r="I38" s="47">
        <v>1661</v>
      </c>
    </row>
    <row r="40" spans="1:9" x14ac:dyDescent="0.2">
      <c r="A40" s="48" t="s">
        <v>94</v>
      </c>
    </row>
    <row r="41" spans="1:9" x14ac:dyDescent="0.2">
      <c r="A41" t="s">
        <v>95</v>
      </c>
    </row>
    <row r="42" spans="1:9" x14ac:dyDescent="0.2">
      <c r="A42" t="s">
        <v>96</v>
      </c>
    </row>
    <row r="43" spans="1:9" ht="13.5" thickBot="1" x14ac:dyDescent="0.25">
      <c r="A43" t="s">
        <v>97</v>
      </c>
      <c r="F43" s="49"/>
    </row>
    <row r="44" spans="1:9" x14ac:dyDescent="0.2">
      <c r="C44" s="22" t="s">
        <v>98</v>
      </c>
      <c r="F44" s="47">
        <v>25556</v>
      </c>
      <c r="G44" s="22" t="s">
        <v>80</v>
      </c>
      <c r="I44" s="47">
        <v>7058</v>
      </c>
    </row>
    <row r="45" spans="1:9" x14ac:dyDescent="0.2">
      <c r="G45" s="22" t="s">
        <v>81</v>
      </c>
      <c r="I45" s="47">
        <v>9249</v>
      </c>
    </row>
    <row r="46" spans="1:9" x14ac:dyDescent="0.2">
      <c r="G46" s="22" t="s">
        <v>82</v>
      </c>
      <c r="I46" s="47">
        <v>9249</v>
      </c>
    </row>
    <row r="47" spans="1:9" x14ac:dyDescent="0.2">
      <c r="G47" s="22"/>
    </row>
    <row r="48" spans="1:9" x14ac:dyDescent="0.2">
      <c r="A48" s="48"/>
      <c r="G48" s="22"/>
    </row>
    <row r="49" spans="1:9" x14ac:dyDescent="0.2">
      <c r="A49" s="48"/>
      <c r="G49" s="22"/>
    </row>
    <row r="50" spans="1:9" x14ac:dyDescent="0.2">
      <c r="A50" s="48"/>
      <c r="G50" s="22"/>
    </row>
    <row r="51" spans="1:9" x14ac:dyDescent="0.2">
      <c r="G51" s="22"/>
    </row>
    <row r="52" spans="1:9" x14ac:dyDescent="0.2">
      <c r="A52" s="48" t="s">
        <v>99</v>
      </c>
      <c r="G52" s="22"/>
    </row>
    <row r="53" spans="1:9" x14ac:dyDescent="0.2">
      <c r="A53" t="s">
        <v>100</v>
      </c>
      <c r="G53" s="22"/>
    </row>
    <row r="54" spans="1:9" x14ac:dyDescent="0.2">
      <c r="A54" t="s">
        <v>120</v>
      </c>
      <c r="G54" s="22"/>
    </row>
    <row r="55" spans="1:9" x14ac:dyDescent="0.2">
      <c r="A55" t="s">
        <v>101</v>
      </c>
      <c r="G55" s="22"/>
    </row>
    <row r="56" spans="1:9" ht="13.5" thickBot="1" x14ac:dyDescent="0.25">
      <c r="A56" t="s">
        <v>102</v>
      </c>
      <c r="F56" s="49"/>
      <c r="G56" s="22"/>
    </row>
    <row r="57" spans="1:9" x14ac:dyDescent="0.2">
      <c r="C57" s="22" t="s">
        <v>103</v>
      </c>
      <c r="F57" s="47">
        <v>18670</v>
      </c>
      <c r="G57" s="22" t="s">
        <v>80</v>
      </c>
      <c r="I57" s="47">
        <v>5157</v>
      </c>
    </row>
    <row r="58" spans="1:9" x14ac:dyDescent="0.2">
      <c r="C58" s="22"/>
      <c r="G58" s="22" t="s">
        <v>81</v>
      </c>
      <c r="I58" s="47">
        <v>6756</v>
      </c>
    </row>
    <row r="59" spans="1:9" x14ac:dyDescent="0.2">
      <c r="C59" s="22"/>
      <c r="G59" s="22" t="s">
        <v>82</v>
      </c>
      <c r="I59" s="47">
        <v>6757</v>
      </c>
    </row>
    <row r="61" spans="1:9" x14ac:dyDescent="0.2">
      <c r="A61" s="48" t="s">
        <v>104</v>
      </c>
    </row>
    <row r="62" spans="1:9" x14ac:dyDescent="0.2">
      <c r="A62" t="s">
        <v>105</v>
      </c>
    </row>
    <row r="63" spans="1:9" x14ac:dyDescent="0.2">
      <c r="A63" t="s">
        <v>106</v>
      </c>
    </row>
    <row r="64" spans="1:9" ht="13.5" thickBot="1" x14ac:dyDescent="0.25">
      <c r="F64" s="49"/>
    </row>
    <row r="65" spans="1:9" x14ac:dyDescent="0.2">
      <c r="C65" s="22" t="s">
        <v>107</v>
      </c>
      <c r="F65" s="47">
        <v>1147</v>
      </c>
      <c r="G65" s="22" t="s">
        <v>80</v>
      </c>
      <c r="I65" s="47">
        <v>317</v>
      </c>
    </row>
    <row r="66" spans="1:9" x14ac:dyDescent="0.2">
      <c r="G66" s="22" t="s">
        <v>81</v>
      </c>
      <c r="I66" s="47">
        <v>415</v>
      </c>
    </row>
    <row r="67" spans="1:9" x14ac:dyDescent="0.2">
      <c r="G67" s="22" t="s">
        <v>82</v>
      </c>
      <c r="I67" s="47">
        <v>415</v>
      </c>
    </row>
    <row r="69" spans="1:9" x14ac:dyDescent="0.2">
      <c r="A69" s="48" t="s">
        <v>108</v>
      </c>
    </row>
    <row r="70" spans="1:9" x14ac:dyDescent="0.2">
      <c r="A70" t="s">
        <v>109</v>
      </c>
    </row>
    <row r="71" spans="1:9" x14ac:dyDescent="0.2">
      <c r="A71" t="s">
        <v>110</v>
      </c>
    </row>
    <row r="72" spans="1:9" x14ac:dyDescent="0.2">
      <c r="A72" t="s">
        <v>111</v>
      </c>
    </row>
    <row r="73" spans="1:9" ht="13.5" thickBot="1" x14ac:dyDescent="0.25">
      <c r="F73" s="49"/>
    </row>
    <row r="74" spans="1:9" x14ac:dyDescent="0.2">
      <c r="C74" s="22" t="s">
        <v>112</v>
      </c>
      <c r="F74" s="47">
        <v>28688</v>
      </c>
      <c r="G74" s="22" t="s">
        <v>80</v>
      </c>
      <c r="I74" s="47">
        <v>7924</v>
      </c>
    </row>
    <row r="75" spans="1:9" x14ac:dyDescent="0.2">
      <c r="G75" s="22" t="s">
        <v>81</v>
      </c>
      <c r="I75" s="47">
        <v>10382</v>
      </c>
    </row>
    <row r="76" spans="1:9" x14ac:dyDescent="0.2">
      <c r="G76" s="22" t="s">
        <v>82</v>
      </c>
      <c r="I76" s="47">
        <v>10382</v>
      </c>
    </row>
    <row r="78" spans="1:9" x14ac:dyDescent="0.2">
      <c r="A78" s="48" t="s">
        <v>113</v>
      </c>
    </row>
    <row r="79" spans="1:9" x14ac:dyDescent="0.2">
      <c r="A79" t="s">
        <v>114</v>
      </c>
    </row>
    <row r="80" spans="1:9" x14ac:dyDescent="0.2">
      <c r="A80" t="s">
        <v>115</v>
      </c>
    </row>
    <row r="81" spans="1:9" ht="13.5" thickBot="1" x14ac:dyDescent="0.25">
      <c r="F81" s="49"/>
    </row>
    <row r="82" spans="1:9" x14ac:dyDescent="0.2">
      <c r="C82" s="22" t="s">
        <v>116</v>
      </c>
      <c r="F82" s="47">
        <v>1147</v>
      </c>
      <c r="G82" s="22" t="s">
        <v>80</v>
      </c>
      <c r="I82" s="47">
        <v>317</v>
      </c>
    </row>
    <row r="83" spans="1:9" x14ac:dyDescent="0.2">
      <c r="G83" s="22" t="s">
        <v>81</v>
      </c>
      <c r="I83" s="47">
        <v>415</v>
      </c>
    </row>
    <row r="84" spans="1:9" x14ac:dyDescent="0.2">
      <c r="G84" s="22" t="s">
        <v>82</v>
      </c>
      <c r="I84" s="47">
        <v>415</v>
      </c>
    </row>
    <row r="86" spans="1:9" ht="13.5" thickBot="1" x14ac:dyDescent="0.25">
      <c r="F86"/>
    </row>
    <row r="87" spans="1:9" ht="14.25" thickTop="1" thickBot="1" x14ac:dyDescent="0.25">
      <c r="A87" s="22" t="s">
        <v>117</v>
      </c>
      <c r="F87" s="52">
        <f>SUM(F11+F17+F25+F36+F44+F57+F65+F74+F82)</f>
        <v>163914</v>
      </c>
      <c r="G87" s="22" t="s">
        <v>80</v>
      </c>
      <c r="I87" s="47">
        <v>45274</v>
      </c>
    </row>
    <row r="88" spans="1:9" ht="13.5" thickTop="1" x14ac:dyDescent="0.2">
      <c r="G88" s="22" t="s">
        <v>81</v>
      </c>
      <c r="I88" s="47">
        <v>59320</v>
      </c>
    </row>
    <row r="89" spans="1:9" x14ac:dyDescent="0.2">
      <c r="G89" s="22" t="s">
        <v>82</v>
      </c>
      <c r="I89" s="47">
        <v>59320</v>
      </c>
    </row>
    <row r="92" spans="1:9" x14ac:dyDescent="0.2">
      <c r="A92" s="22" t="s">
        <v>118</v>
      </c>
    </row>
    <row r="93" spans="1:9" x14ac:dyDescent="0.2">
      <c r="A93" s="22" t="s">
        <v>119</v>
      </c>
    </row>
  </sheetData>
  <pageMargins left="0.75" right="0.75" top="1" bottom="1" header="0.5" footer="0.5"/>
  <pageSetup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C5" sqref="C5"/>
    </sheetView>
  </sheetViews>
  <sheetFormatPr defaultColWidth="11.5703125" defaultRowHeight="15" x14ac:dyDescent="0.2"/>
  <cols>
    <col min="1" max="1" width="5.42578125" style="25" customWidth="1"/>
    <col min="2" max="2" width="4.140625" style="25" customWidth="1"/>
    <col min="3" max="4" width="11.5703125" style="25" customWidth="1"/>
    <col min="5" max="5" width="4.5703125" style="25" customWidth="1"/>
    <col min="6" max="6" width="3" style="25" customWidth="1"/>
    <col min="7" max="7" width="14.5703125" style="25" customWidth="1"/>
    <col min="8" max="8" width="18.7109375" style="25" customWidth="1"/>
    <col min="9" max="10" width="11.5703125" style="25" customWidth="1"/>
    <col min="11" max="11" width="14.140625" style="25" customWidth="1"/>
    <col min="12" max="12" width="13.5703125" style="25" customWidth="1"/>
    <col min="13" max="13" width="18.28515625" style="25" customWidth="1"/>
    <col min="14" max="14" width="14.140625" style="25" customWidth="1"/>
    <col min="15" max="15" width="11.5703125" style="25" customWidth="1"/>
    <col min="16" max="16" width="13.28515625" style="25" customWidth="1"/>
    <col min="17" max="16384" width="11.5703125" style="25"/>
  </cols>
  <sheetData>
    <row r="1" spans="1:17" x14ac:dyDescent="0.2">
      <c r="A1" s="34" t="s">
        <v>121</v>
      </c>
    </row>
    <row r="2" spans="1:17" x14ac:dyDescent="0.2">
      <c r="A2" s="34" t="s">
        <v>53</v>
      </c>
    </row>
    <row r="3" spans="1:17" x14ac:dyDescent="0.2">
      <c r="A3" s="25" t="s">
        <v>122</v>
      </c>
      <c r="D3" s="27"/>
    </row>
    <row r="5" spans="1:17" x14ac:dyDescent="0.2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ht="15.75" thickBot="1" x14ac:dyDescent="0.25">
      <c r="G6" s="42" t="s">
        <v>3</v>
      </c>
      <c r="H6" s="42" t="s">
        <v>4</v>
      </c>
      <c r="I6" s="42" t="s">
        <v>5</v>
      </c>
      <c r="J6" s="42" t="s">
        <v>7</v>
      </c>
      <c r="K6" s="42" t="s">
        <v>6</v>
      </c>
      <c r="L6" s="42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ht="14.25" customHeight="1" thickTop="1" thickBot="1" x14ac:dyDescent="0.25">
      <c r="C7" s="25" t="s">
        <v>123</v>
      </c>
      <c r="G7" s="53">
        <v>88862</v>
      </c>
      <c r="H7" s="53">
        <v>23993</v>
      </c>
      <c r="I7" s="53">
        <f>G7+H7</f>
        <v>112855</v>
      </c>
      <c r="J7" s="54">
        <v>1.6</v>
      </c>
      <c r="K7" s="53">
        <v>0</v>
      </c>
      <c r="L7" s="54">
        <v>1.6</v>
      </c>
      <c r="M7" s="37"/>
      <c r="N7" s="53">
        <v>0</v>
      </c>
      <c r="O7" s="53">
        <v>0</v>
      </c>
      <c r="P7" s="53">
        <v>1552</v>
      </c>
      <c r="Q7" s="53">
        <f>SUM(N7:P7)</f>
        <v>1552</v>
      </c>
    </row>
    <row r="8" spans="1:17" ht="15.75" thickTop="1" x14ac:dyDescent="0.2">
      <c r="D8" s="25" t="s">
        <v>5</v>
      </c>
      <c r="F8" s="27"/>
      <c r="G8" s="37">
        <f>SUM(G7:G7)</f>
        <v>88862</v>
      </c>
      <c r="H8" s="37">
        <f>SUM(H7:H7)</f>
        <v>23993</v>
      </c>
      <c r="I8" s="37">
        <f>SUM(I7:I7)</f>
        <v>112855</v>
      </c>
      <c r="J8" s="55">
        <f>J7</f>
        <v>1.6</v>
      </c>
      <c r="K8" s="37">
        <f>SUM(K7:K7)</f>
        <v>0</v>
      </c>
      <c r="L8" s="55">
        <f>SUM(L7:L7)</f>
        <v>1.6</v>
      </c>
      <c r="M8" s="37"/>
      <c r="N8" s="37">
        <f>SUM(N7:N7)</f>
        <v>0</v>
      </c>
      <c r="O8" s="37">
        <f>SUM(O7:O7)</f>
        <v>0</v>
      </c>
      <c r="P8" s="37">
        <f>SUM(P7:P7)</f>
        <v>1552</v>
      </c>
      <c r="Q8" s="37">
        <f>SUM(Q7:Q7)</f>
        <v>1552</v>
      </c>
    </row>
    <row r="10" spans="1:17" x14ac:dyDescent="0.2">
      <c r="H10" s="41" t="s">
        <v>15</v>
      </c>
      <c r="L10" s="25" t="s">
        <v>16</v>
      </c>
    </row>
    <row r="11" spans="1:17" ht="15.75" thickBot="1" x14ac:dyDescent="0.25">
      <c r="G11" s="32" t="s">
        <v>17</v>
      </c>
      <c r="H11" s="32" t="s">
        <v>18</v>
      </c>
      <c r="I11" s="32" t="s">
        <v>19</v>
      </c>
      <c r="J11" s="32" t="s">
        <v>5</v>
      </c>
      <c r="K11" s="42"/>
      <c r="L11" s="32" t="s">
        <v>20</v>
      </c>
      <c r="M11" s="32" t="s">
        <v>21</v>
      </c>
      <c r="N11" s="32" t="s">
        <v>22</v>
      </c>
      <c r="O11" s="32" t="s">
        <v>23</v>
      </c>
      <c r="P11" s="32" t="s">
        <v>5</v>
      </c>
    </row>
    <row r="12" spans="1:17" ht="15.75" thickTop="1" x14ac:dyDescent="0.2">
      <c r="C12" s="25" t="s">
        <v>123</v>
      </c>
      <c r="G12" s="37">
        <v>0</v>
      </c>
      <c r="H12" s="37">
        <v>0</v>
      </c>
      <c r="I12" s="37">
        <v>0</v>
      </c>
      <c r="J12" s="37">
        <f>SUM(G12:I12)</f>
        <v>0</v>
      </c>
      <c r="K12" s="37"/>
      <c r="L12" s="37">
        <v>0</v>
      </c>
      <c r="M12" s="37">
        <v>0</v>
      </c>
      <c r="N12" s="37">
        <v>0</v>
      </c>
      <c r="O12" s="37">
        <v>0</v>
      </c>
      <c r="P12" s="37">
        <f>SUM(L12:O12)</f>
        <v>0</v>
      </c>
      <c r="Q12" s="37"/>
    </row>
    <row r="13" spans="1:17" x14ac:dyDescent="0.2">
      <c r="D13" s="25" t="s">
        <v>5</v>
      </c>
      <c r="G13" s="37">
        <f>SUM(G12:G12)</f>
        <v>0</v>
      </c>
      <c r="H13" s="37">
        <f>SUM(H12:H12)</f>
        <v>0</v>
      </c>
      <c r="I13" s="37">
        <f>SUM(I12:I12)</f>
        <v>0</v>
      </c>
      <c r="J13" s="37">
        <f>SUM(J12:J12)</f>
        <v>0</v>
      </c>
      <c r="K13" s="37"/>
      <c r="L13" s="37">
        <f>SUM(L12:L12)</f>
        <v>0</v>
      </c>
      <c r="M13" s="37">
        <f>SUM(M12:M12)</f>
        <v>0</v>
      </c>
      <c r="N13" s="37">
        <f>SUM(N12:N12)</f>
        <v>0</v>
      </c>
      <c r="O13" s="37">
        <f>SUM(O12:O12)</f>
        <v>0</v>
      </c>
      <c r="P13" s="37">
        <f>SUM(P12:P12)</f>
        <v>0</v>
      </c>
      <c r="Q13" s="37"/>
    </row>
    <row r="15" spans="1:17" x14ac:dyDescent="0.2">
      <c r="G15" s="25" t="s">
        <v>25</v>
      </c>
      <c r="L15" s="34" t="s">
        <v>26</v>
      </c>
    </row>
    <row r="16" spans="1:17" ht="15.75" thickBot="1" x14ac:dyDescent="0.25">
      <c r="G16" s="32" t="s">
        <v>27</v>
      </c>
      <c r="H16" s="32" t="s">
        <v>28</v>
      </c>
      <c r="I16" s="32" t="s">
        <v>22</v>
      </c>
      <c r="J16" s="32" t="s">
        <v>5</v>
      </c>
      <c r="L16" s="32" t="s">
        <v>29</v>
      </c>
      <c r="M16" s="32" t="s">
        <v>30</v>
      </c>
      <c r="N16" s="32" t="s">
        <v>22</v>
      </c>
      <c r="O16" s="32" t="s">
        <v>5</v>
      </c>
    </row>
    <row r="17" spans="2:18" ht="15.75" thickTop="1" x14ac:dyDescent="0.2">
      <c r="C17" s="25" t="s">
        <v>123</v>
      </c>
      <c r="G17" s="37">
        <v>0</v>
      </c>
      <c r="H17" s="37">
        <v>0</v>
      </c>
      <c r="I17" s="37">
        <v>0</v>
      </c>
      <c r="J17" s="37">
        <f>SUM(G17:I17)</f>
        <v>0</v>
      </c>
      <c r="K17" s="37"/>
      <c r="L17" s="37">
        <v>0</v>
      </c>
      <c r="M17" s="37">
        <v>0</v>
      </c>
      <c r="N17" s="37">
        <v>0</v>
      </c>
      <c r="O17" s="37">
        <f>SUM(L17:N17)</f>
        <v>0</v>
      </c>
      <c r="P17" s="37"/>
    </row>
    <row r="18" spans="2:18" x14ac:dyDescent="0.2">
      <c r="D18" s="25" t="s">
        <v>5</v>
      </c>
      <c r="G18" s="37">
        <f>SUM(G17:G17)</f>
        <v>0</v>
      </c>
      <c r="H18" s="37">
        <f>SUM(H17:H17)</f>
        <v>0</v>
      </c>
      <c r="I18" s="37">
        <f>SUM(I17:I17)</f>
        <v>0</v>
      </c>
      <c r="J18" s="37">
        <f>SUM(J17:J17)</f>
        <v>0</v>
      </c>
      <c r="K18" s="37"/>
      <c r="L18" s="37">
        <f>SUM(L17:L17)</f>
        <v>0</v>
      </c>
      <c r="M18" s="37">
        <f>SUM(M17:M17)</f>
        <v>0</v>
      </c>
      <c r="N18" s="37">
        <f>SUM(N17:N17)</f>
        <v>0</v>
      </c>
      <c r="O18" s="37">
        <f>SUM(O17:O17)</f>
        <v>0</v>
      </c>
      <c r="P18" s="37"/>
    </row>
    <row r="20" spans="2:18" x14ac:dyDescent="0.2">
      <c r="G20" s="34" t="s">
        <v>31</v>
      </c>
      <c r="L20" s="25" t="s">
        <v>5</v>
      </c>
      <c r="M20" s="34" t="s">
        <v>32</v>
      </c>
      <c r="N20" s="25" t="s">
        <v>33</v>
      </c>
    </row>
    <row r="21" spans="2:18" ht="15.75" thickBot="1" x14ac:dyDescent="0.25">
      <c r="G21" s="32" t="s">
        <v>34</v>
      </c>
      <c r="H21" s="32" t="s">
        <v>35</v>
      </c>
      <c r="I21" s="32" t="s">
        <v>5</v>
      </c>
      <c r="J21" s="42"/>
      <c r="K21" s="42"/>
      <c r="L21" s="30" t="s">
        <v>36</v>
      </c>
      <c r="M21" s="30" t="s">
        <v>37</v>
      </c>
      <c r="N21" s="30" t="s">
        <v>5</v>
      </c>
      <c r="O21" s="42"/>
    </row>
    <row r="22" spans="2:18" ht="15.75" thickTop="1" x14ac:dyDescent="0.2">
      <c r="C22" s="25" t="s">
        <v>123</v>
      </c>
      <c r="G22" s="37">
        <v>0</v>
      </c>
      <c r="H22" s="37">
        <v>2070</v>
      </c>
      <c r="I22" s="37">
        <f>SUM(G22:H22)</f>
        <v>2070</v>
      </c>
      <c r="J22" s="37"/>
      <c r="K22" s="37"/>
      <c r="L22" s="37">
        <f>I7</f>
        <v>112855</v>
      </c>
      <c r="M22" s="37">
        <f>Q31</f>
        <v>3622</v>
      </c>
      <c r="N22" s="37">
        <f>SUM(L22+M22)</f>
        <v>116477</v>
      </c>
      <c r="O22" s="37"/>
    </row>
    <row r="23" spans="2:18" x14ac:dyDescent="0.2">
      <c r="D23" s="25" t="s">
        <v>5</v>
      </c>
      <c r="G23" s="37">
        <f>SUM(G22:G22)</f>
        <v>0</v>
      </c>
      <c r="H23" s="37">
        <f>SUM(H22:H22)</f>
        <v>2070</v>
      </c>
      <c r="I23" s="37">
        <f>SUM(I22:I22)</f>
        <v>2070</v>
      </c>
      <c r="J23" s="37"/>
      <c r="K23" s="37"/>
      <c r="L23" s="37">
        <f>SUM(L22:L22)</f>
        <v>112855</v>
      </c>
      <c r="M23" s="37">
        <f>SUM(M22:M22)</f>
        <v>3622</v>
      </c>
      <c r="N23" s="37">
        <f>SUM(N22:N22)</f>
        <v>116477</v>
      </c>
      <c r="O23" s="37"/>
    </row>
    <row r="26" spans="2:18" ht="15.75" x14ac:dyDescent="0.25">
      <c r="E26" s="27" t="s">
        <v>13</v>
      </c>
      <c r="G26" s="27" t="s">
        <v>13</v>
      </c>
      <c r="K26" s="26" t="s">
        <v>38</v>
      </c>
    </row>
    <row r="29" spans="2:18" x14ac:dyDescent="0.2">
      <c r="G29" s="25" t="s">
        <v>39</v>
      </c>
      <c r="J29" s="25" t="s">
        <v>3</v>
      </c>
      <c r="K29" s="25" t="s">
        <v>40</v>
      </c>
      <c r="L29" s="25" t="s">
        <v>41</v>
      </c>
      <c r="M29" s="25" t="s">
        <v>42</v>
      </c>
      <c r="N29" s="25" t="s">
        <v>43</v>
      </c>
      <c r="P29" s="25" t="s">
        <v>44</v>
      </c>
      <c r="Q29" s="25" t="s">
        <v>5</v>
      </c>
    </row>
    <row r="30" spans="2:18" ht="15.75" thickBot="1" x14ac:dyDescent="0.25">
      <c r="C30" s="25" t="s">
        <v>45</v>
      </c>
      <c r="G30" s="30" t="s">
        <v>46</v>
      </c>
      <c r="H30" s="30" t="s">
        <v>4</v>
      </c>
      <c r="I30" s="30" t="s">
        <v>13</v>
      </c>
      <c r="J30" s="30" t="s">
        <v>47</v>
      </c>
      <c r="K30" s="30" t="s">
        <v>48</v>
      </c>
      <c r="L30" s="30" t="s">
        <v>49</v>
      </c>
      <c r="M30" s="30" t="s">
        <v>48</v>
      </c>
      <c r="N30" s="30" t="s">
        <v>50</v>
      </c>
      <c r="O30" s="30" t="s">
        <v>51</v>
      </c>
      <c r="P30" s="30" t="s">
        <v>50</v>
      </c>
      <c r="Q30" s="30" t="s">
        <v>37</v>
      </c>
      <c r="R30" s="30" t="s">
        <v>5</v>
      </c>
    </row>
    <row r="31" spans="2:18" ht="15.75" thickTop="1" x14ac:dyDescent="0.2">
      <c r="B31" s="25" t="s">
        <v>123</v>
      </c>
      <c r="C31" s="42"/>
      <c r="D31" s="42"/>
      <c r="E31" s="42"/>
      <c r="F31" s="42"/>
      <c r="G31" s="55">
        <v>1.6</v>
      </c>
      <c r="H31" s="35">
        <f>H7</f>
        <v>23993</v>
      </c>
      <c r="I31" s="35" t="s">
        <v>13</v>
      </c>
      <c r="J31" s="35">
        <f>G7</f>
        <v>88862</v>
      </c>
      <c r="K31" s="35">
        <f>P7</f>
        <v>1552</v>
      </c>
      <c r="L31" s="35">
        <v>0</v>
      </c>
      <c r="M31" s="35">
        <v>0</v>
      </c>
      <c r="N31" s="35">
        <v>0</v>
      </c>
      <c r="O31" s="35">
        <v>0</v>
      </c>
      <c r="P31" s="35">
        <f>I23</f>
        <v>2070</v>
      </c>
      <c r="Q31" s="35">
        <f>SUM(K31:P31)</f>
        <v>3622</v>
      </c>
      <c r="R31" s="35">
        <f>SUM(H31:P31)</f>
        <v>116477</v>
      </c>
    </row>
    <row r="32" spans="2:18" ht="13.5" customHeight="1" x14ac:dyDescent="0.2">
      <c r="B32" s="25" t="s">
        <v>52</v>
      </c>
      <c r="G32" s="55">
        <f>G31</f>
        <v>1.6</v>
      </c>
      <c r="H32" s="37">
        <f>SUM(H31:H31)</f>
        <v>23993</v>
      </c>
      <c r="I32" s="37" t="s">
        <v>13</v>
      </c>
      <c r="J32" s="37">
        <f t="shared" ref="J32:R32" si="0">SUM(J31:J31)</f>
        <v>88862</v>
      </c>
      <c r="K32" s="37">
        <f t="shared" si="0"/>
        <v>1552</v>
      </c>
      <c r="L32" s="37">
        <f t="shared" si="0"/>
        <v>0</v>
      </c>
      <c r="M32" s="37">
        <f t="shared" si="0"/>
        <v>0</v>
      </c>
      <c r="N32" s="37">
        <f t="shared" si="0"/>
        <v>0</v>
      </c>
      <c r="O32" s="37">
        <f t="shared" si="0"/>
        <v>0</v>
      </c>
      <c r="P32" s="37">
        <f t="shared" si="0"/>
        <v>2070</v>
      </c>
      <c r="Q32" s="37">
        <f t="shared" si="0"/>
        <v>3622</v>
      </c>
      <c r="R32" s="37">
        <f t="shared" si="0"/>
        <v>116477</v>
      </c>
    </row>
    <row r="33" spans="1:18" ht="13.5" customHeight="1" x14ac:dyDescent="0.2"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ht="13.5" customHeight="1" x14ac:dyDescent="0.2"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6" spans="1:18" s="26" customFormat="1" ht="15.75" x14ac:dyDescent="0.25">
      <c r="A36" s="26" t="s">
        <v>65</v>
      </c>
    </row>
    <row r="37" spans="1:18" s="26" customFormat="1" ht="15.75" x14ac:dyDescent="0.25"/>
    <row r="38" spans="1:18" s="26" customFormat="1" ht="15.75" x14ac:dyDescent="0.25">
      <c r="A38" s="26" t="s">
        <v>124</v>
      </c>
    </row>
    <row r="39" spans="1:18" s="26" customFormat="1" ht="15.75" x14ac:dyDescent="0.25">
      <c r="A39" s="26" t="s">
        <v>125</v>
      </c>
    </row>
    <row r="40" spans="1:18" s="26" customFormat="1" ht="15.75" x14ac:dyDescent="0.25">
      <c r="A40" s="26" t="s">
        <v>126</v>
      </c>
    </row>
    <row r="41" spans="1:18" s="26" customFormat="1" ht="15.75" x14ac:dyDescent="0.25"/>
  </sheetData>
  <pageMargins left="0.75" right="0.75" top="1" bottom="1" header="0.5" footer="0.5"/>
  <pageSetup scale="59" orientation="landscape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C6" sqref="C6"/>
    </sheetView>
  </sheetViews>
  <sheetFormatPr defaultColWidth="11.5703125" defaultRowHeight="15" x14ac:dyDescent="0.2"/>
  <cols>
    <col min="1" max="1" width="5.42578125" style="25" customWidth="1"/>
    <col min="2" max="2" width="4.140625" style="25" customWidth="1"/>
    <col min="3" max="4" width="11.5703125" style="25" customWidth="1"/>
    <col min="5" max="5" width="4.5703125" style="25" customWidth="1"/>
    <col min="6" max="6" width="3" style="25" customWidth="1"/>
    <col min="7" max="7" width="14.5703125" style="25" customWidth="1"/>
    <col min="8" max="8" width="18.7109375" style="25" customWidth="1"/>
    <col min="9" max="10" width="11.5703125" style="25" customWidth="1"/>
    <col min="11" max="11" width="14.140625" style="25" customWidth="1"/>
    <col min="12" max="12" width="13.5703125" style="25" customWidth="1"/>
    <col min="13" max="13" width="18.28515625" style="25" customWidth="1"/>
    <col min="14" max="14" width="14.140625" style="25" customWidth="1"/>
    <col min="15" max="15" width="11.5703125" style="25" customWidth="1"/>
    <col min="16" max="16" width="13.28515625" style="25" customWidth="1"/>
    <col min="17" max="16384" width="11.5703125" style="25"/>
  </cols>
  <sheetData>
    <row r="1" spans="1:17" x14ac:dyDescent="0.2">
      <c r="A1" s="34" t="s">
        <v>121</v>
      </c>
    </row>
    <row r="2" spans="1:17" x14ac:dyDescent="0.2">
      <c r="A2" s="34" t="s">
        <v>53</v>
      </c>
    </row>
    <row r="3" spans="1:17" x14ac:dyDescent="0.2">
      <c r="A3" s="25" t="s">
        <v>127</v>
      </c>
      <c r="D3" s="27"/>
    </row>
    <row r="5" spans="1:17" x14ac:dyDescent="0.2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ht="15.75" thickBot="1" x14ac:dyDescent="0.25">
      <c r="G6" s="42" t="s">
        <v>3</v>
      </c>
      <c r="H6" s="42" t="s">
        <v>4</v>
      </c>
      <c r="I6" s="42" t="s">
        <v>5</v>
      </c>
      <c r="J6" s="42" t="s">
        <v>7</v>
      </c>
      <c r="K6" s="42" t="s">
        <v>6</v>
      </c>
      <c r="L6" s="42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ht="14.25" customHeight="1" thickTop="1" thickBot="1" x14ac:dyDescent="0.25">
      <c r="C7" s="25" t="s">
        <v>128</v>
      </c>
      <c r="G7" s="53">
        <v>41060</v>
      </c>
      <c r="H7" s="53">
        <v>11219</v>
      </c>
      <c r="I7" s="53">
        <f>G7+H7</f>
        <v>52279</v>
      </c>
      <c r="J7" s="56">
        <v>0.76</v>
      </c>
      <c r="K7" s="53">
        <v>0</v>
      </c>
      <c r="L7" s="56">
        <v>0.76</v>
      </c>
      <c r="M7" s="37"/>
      <c r="N7" s="53">
        <v>0</v>
      </c>
      <c r="O7" s="53">
        <v>0</v>
      </c>
      <c r="P7" s="53">
        <v>1863</v>
      </c>
      <c r="Q7" s="53">
        <f>SUM(N7:P7)</f>
        <v>1863</v>
      </c>
    </row>
    <row r="8" spans="1:17" ht="15.75" thickTop="1" x14ac:dyDescent="0.2">
      <c r="D8" s="25" t="s">
        <v>5</v>
      </c>
      <c r="F8" s="27"/>
      <c r="G8" s="37">
        <f t="shared" ref="G8:L8" si="0">SUM(G7:G7)</f>
        <v>41060</v>
      </c>
      <c r="H8" s="37">
        <f t="shared" si="0"/>
        <v>11219</v>
      </c>
      <c r="I8" s="37">
        <f t="shared" si="0"/>
        <v>52279</v>
      </c>
      <c r="J8" s="38">
        <f t="shared" si="0"/>
        <v>0.76</v>
      </c>
      <c r="K8" s="37">
        <f t="shared" si="0"/>
        <v>0</v>
      </c>
      <c r="L8" s="38">
        <f t="shared" si="0"/>
        <v>0.76</v>
      </c>
      <c r="M8" s="37"/>
      <c r="N8" s="37">
        <f>SUM(N7:N7)</f>
        <v>0</v>
      </c>
      <c r="O8" s="37">
        <f>SUM(O7:O7)</f>
        <v>0</v>
      </c>
      <c r="P8" s="37">
        <f>SUM(P7:P7)</f>
        <v>1863</v>
      </c>
      <c r="Q8" s="37">
        <f>SUM(Q7:Q7)</f>
        <v>1863</v>
      </c>
    </row>
    <row r="10" spans="1:17" x14ac:dyDescent="0.2">
      <c r="H10" s="41" t="s">
        <v>15</v>
      </c>
      <c r="L10" s="25" t="s">
        <v>16</v>
      </c>
    </row>
    <row r="11" spans="1:17" ht="15.75" thickBot="1" x14ac:dyDescent="0.25">
      <c r="G11" s="32" t="s">
        <v>17</v>
      </c>
      <c r="H11" s="32" t="s">
        <v>18</v>
      </c>
      <c r="I11" s="32" t="s">
        <v>19</v>
      </c>
      <c r="J11" s="32" t="s">
        <v>5</v>
      </c>
      <c r="K11" s="42"/>
      <c r="L11" s="32" t="s">
        <v>20</v>
      </c>
      <c r="M11" s="32" t="s">
        <v>21</v>
      </c>
      <c r="N11" s="32" t="s">
        <v>22</v>
      </c>
      <c r="O11" s="32" t="s">
        <v>23</v>
      </c>
      <c r="P11" s="32" t="s">
        <v>5</v>
      </c>
    </row>
    <row r="12" spans="1:17" ht="15.75" thickTop="1" x14ac:dyDescent="0.2">
      <c r="C12" s="25" t="s">
        <v>128</v>
      </c>
      <c r="G12" s="37">
        <v>0</v>
      </c>
      <c r="H12" s="37">
        <v>0</v>
      </c>
      <c r="I12" s="37">
        <v>0</v>
      </c>
      <c r="J12" s="37">
        <f>SUM(G12:I12)</f>
        <v>0</v>
      </c>
      <c r="K12" s="37"/>
      <c r="L12" s="37">
        <v>0</v>
      </c>
      <c r="M12" s="37">
        <v>0</v>
      </c>
      <c r="N12" s="37">
        <v>0</v>
      </c>
      <c r="O12" s="37">
        <v>0</v>
      </c>
      <c r="P12" s="37">
        <f>SUM(L12:O12)</f>
        <v>0</v>
      </c>
      <c r="Q12" s="37"/>
    </row>
    <row r="13" spans="1:17" x14ac:dyDescent="0.2">
      <c r="D13" s="25" t="s">
        <v>5</v>
      </c>
      <c r="G13" s="37">
        <f>SUM(G12:G12)</f>
        <v>0</v>
      </c>
      <c r="H13" s="37">
        <f>SUM(H12:H12)</f>
        <v>0</v>
      </c>
      <c r="I13" s="37">
        <f>SUM(I12:I12)</f>
        <v>0</v>
      </c>
      <c r="J13" s="37">
        <f>SUM(J12:J12)</f>
        <v>0</v>
      </c>
      <c r="K13" s="37"/>
      <c r="L13" s="37">
        <f>SUM(L12:L12)</f>
        <v>0</v>
      </c>
      <c r="M13" s="37">
        <f>SUM(M12:M12)</f>
        <v>0</v>
      </c>
      <c r="N13" s="37">
        <f>SUM(N12:N12)</f>
        <v>0</v>
      </c>
      <c r="O13" s="37">
        <f>SUM(O12:O12)</f>
        <v>0</v>
      </c>
      <c r="P13" s="37">
        <f>SUM(P12:P12)</f>
        <v>0</v>
      </c>
      <c r="Q13" s="37"/>
    </row>
    <row r="15" spans="1:17" x14ac:dyDescent="0.2">
      <c r="G15" s="25" t="s">
        <v>25</v>
      </c>
      <c r="L15" s="34" t="s">
        <v>26</v>
      </c>
    </row>
    <row r="16" spans="1:17" ht="15.75" thickBot="1" x14ac:dyDescent="0.25">
      <c r="G16" s="32" t="s">
        <v>27</v>
      </c>
      <c r="H16" s="32" t="s">
        <v>28</v>
      </c>
      <c r="I16" s="32" t="s">
        <v>22</v>
      </c>
      <c r="J16" s="32" t="s">
        <v>5</v>
      </c>
      <c r="L16" s="32" t="s">
        <v>29</v>
      </c>
      <c r="M16" s="32" t="s">
        <v>30</v>
      </c>
      <c r="N16" s="32" t="s">
        <v>22</v>
      </c>
      <c r="O16" s="32" t="s">
        <v>5</v>
      </c>
    </row>
    <row r="17" spans="2:18" ht="15.75" thickTop="1" x14ac:dyDescent="0.2">
      <c r="C17" s="25" t="s">
        <v>128</v>
      </c>
      <c r="G17" s="37">
        <v>0</v>
      </c>
      <c r="H17" s="37">
        <v>0</v>
      </c>
      <c r="I17" s="37">
        <v>0</v>
      </c>
      <c r="J17" s="37">
        <f>SUM(G17:I17)</f>
        <v>0</v>
      </c>
      <c r="K17" s="37"/>
      <c r="L17" s="37">
        <v>0</v>
      </c>
      <c r="M17" s="37">
        <v>0</v>
      </c>
      <c r="N17" s="37">
        <v>0</v>
      </c>
      <c r="O17" s="37">
        <f>SUM(L17:N17)</f>
        <v>0</v>
      </c>
      <c r="P17" s="37"/>
    </row>
    <row r="18" spans="2:18" x14ac:dyDescent="0.2">
      <c r="D18" s="25" t="s">
        <v>5</v>
      </c>
      <c r="G18" s="37">
        <f>SUM(G17:G17)</f>
        <v>0</v>
      </c>
      <c r="H18" s="37">
        <f>SUM(H17:H17)</f>
        <v>0</v>
      </c>
      <c r="I18" s="37">
        <f>SUM(I17:I17)</f>
        <v>0</v>
      </c>
      <c r="J18" s="37">
        <f>SUM(J17:J17)</f>
        <v>0</v>
      </c>
      <c r="K18" s="37"/>
      <c r="L18" s="37">
        <f>SUM(L17:L17)</f>
        <v>0</v>
      </c>
      <c r="M18" s="37">
        <f>SUM(M17:M17)</f>
        <v>0</v>
      </c>
      <c r="N18" s="37">
        <f>SUM(N17:N17)</f>
        <v>0</v>
      </c>
      <c r="O18" s="37">
        <f>SUM(O17:O17)</f>
        <v>0</v>
      </c>
      <c r="P18" s="37"/>
    </row>
    <row r="20" spans="2:18" x14ac:dyDescent="0.2">
      <c r="G20" s="34" t="s">
        <v>31</v>
      </c>
      <c r="L20" s="25" t="s">
        <v>5</v>
      </c>
      <c r="M20" s="34" t="s">
        <v>32</v>
      </c>
      <c r="N20" s="25" t="s">
        <v>33</v>
      </c>
    </row>
    <row r="21" spans="2:18" ht="15.75" thickBot="1" x14ac:dyDescent="0.25">
      <c r="G21" s="32" t="s">
        <v>34</v>
      </c>
      <c r="H21" s="32" t="s">
        <v>35</v>
      </c>
      <c r="I21" s="32" t="s">
        <v>5</v>
      </c>
      <c r="J21" s="42"/>
      <c r="K21" s="42"/>
      <c r="L21" s="30" t="s">
        <v>36</v>
      </c>
      <c r="M21" s="30" t="s">
        <v>37</v>
      </c>
      <c r="N21" s="30" t="s">
        <v>5</v>
      </c>
      <c r="O21" s="42"/>
    </row>
    <row r="22" spans="2:18" ht="15.75" thickTop="1" x14ac:dyDescent="0.2">
      <c r="C22" s="25" t="s">
        <v>128</v>
      </c>
      <c r="G22" s="37">
        <v>0</v>
      </c>
      <c r="H22" s="37">
        <v>0</v>
      </c>
      <c r="I22" s="37">
        <f>SUM(G22:H22)</f>
        <v>0</v>
      </c>
      <c r="J22" s="37"/>
      <c r="K22" s="37"/>
      <c r="L22" s="37">
        <f>I7</f>
        <v>52279</v>
      </c>
      <c r="M22" s="37">
        <f>Q31</f>
        <v>1863</v>
      </c>
      <c r="N22" s="37">
        <f>SUM(L22+M22)</f>
        <v>54142</v>
      </c>
      <c r="O22" s="37"/>
    </row>
    <row r="23" spans="2:18" x14ac:dyDescent="0.2">
      <c r="D23" s="25" t="s">
        <v>5</v>
      </c>
      <c r="G23" s="37">
        <f>SUM(G22:G22)</f>
        <v>0</v>
      </c>
      <c r="H23" s="37">
        <f>SUM(H22:H22)</f>
        <v>0</v>
      </c>
      <c r="I23" s="37">
        <f>SUM(I22:I22)</f>
        <v>0</v>
      </c>
      <c r="J23" s="37"/>
      <c r="K23" s="37"/>
      <c r="L23" s="37">
        <f>SUM(L22:L22)</f>
        <v>52279</v>
      </c>
      <c r="M23" s="37">
        <f>SUM(M22:M22)</f>
        <v>1863</v>
      </c>
      <c r="N23" s="37">
        <f>SUM(N22:N22)</f>
        <v>54142</v>
      </c>
      <c r="O23" s="37"/>
    </row>
    <row r="26" spans="2:18" ht="15.75" x14ac:dyDescent="0.25">
      <c r="E26" s="27" t="s">
        <v>13</v>
      </c>
      <c r="G26" s="27" t="s">
        <v>13</v>
      </c>
      <c r="K26" s="26" t="s">
        <v>38</v>
      </c>
    </row>
    <row r="29" spans="2:18" x14ac:dyDescent="0.2">
      <c r="G29" s="25" t="s">
        <v>39</v>
      </c>
      <c r="J29" s="25" t="s">
        <v>3</v>
      </c>
      <c r="K29" s="25" t="s">
        <v>40</v>
      </c>
      <c r="L29" s="25" t="s">
        <v>41</v>
      </c>
      <c r="M29" s="25" t="s">
        <v>42</v>
      </c>
      <c r="N29" s="25" t="s">
        <v>43</v>
      </c>
      <c r="P29" s="25" t="s">
        <v>44</v>
      </c>
      <c r="Q29" s="25" t="s">
        <v>5</v>
      </c>
    </row>
    <row r="30" spans="2:18" ht="15.75" thickBot="1" x14ac:dyDescent="0.25">
      <c r="C30" s="25" t="s">
        <v>45</v>
      </c>
      <c r="G30" s="30" t="s">
        <v>46</v>
      </c>
      <c r="H30" s="30" t="s">
        <v>4</v>
      </c>
      <c r="I30" s="30" t="s">
        <v>13</v>
      </c>
      <c r="J30" s="30" t="s">
        <v>47</v>
      </c>
      <c r="K30" s="30" t="s">
        <v>48</v>
      </c>
      <c r="L30" s="30" t="s">
        <v>49</v>
      </c>
      <c r="M30" s="30" t="s">
        <v>48</v>
      </c>
      <c r="N30" s="30" t="s">
        <v>50</v>
      </c>
      <c r="O30" s="30" t="s">
        <v>51</v>
      </c>
      <c r="P30" s="30" t="s">
        <v>50</v>
      </c>
      <c r="Q30" s="30" t="s">
        <v>37</v>
      </c>
      <c r="R30" s="30" t="s">
        <v>5</v>
      </c>
    </row>
    <row r="31" spans="2:18" ht="16.5" customHeight="1" thickTop="1" x14ac:dyDescent="0.2">
      <c r="B31" s="25" t="s">
        <v>128</v>
      </c>
      <c r="C31" s="42"/>
      <c r="D31" s="42"/>
      <c r="E31" s="42"/>
      <c r="F31" s="42"/>
      <c r="G31" s="36">
        <v>0.76</v>
      </c>
      <c r="H31" s="35">
        <f>H7</f>
        <v>11219</v>
      </c>
      <c r="I31" s="35" t="s">
        <v>13</v>
      </c>
      <c r="J31" s="35">
        <f>G7</f>
        <v>41060</v>
      </c>
      <c r="K31" s="35">
        <f>P7</f>
        <v>1863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f>SUM(K31:P31)</f>
        <v>1863</v>
      </c>
      <c r="R31" s="35">
        <f>SUM(H31:P31)</f>
        <v>54142</v>
      </c>
    </row>
    <row r="32" spans="2:18" ht="13.5" customHeight="1" x14ac:dyDescent="0.2">
      <c r="B32" s="25" t="s">
        <v>52</v>
      </c>
      <c r="G32" s="38">
        <f>SUM(G31:G31)</f>
        <v>0.76</v>
      </c>
      <c r="H32" s="37">
        <f>SUM(H31:H31)</f>
        <v>11219</v>
      </c>
      <c r="I32" s="37" t="s">
        <v>13</v>
      </c>
      <c r="J32" s="37">
        <f t="shared" ref="J32:R32" si="1">SUM(J31:J31)</f>
        <v>41060</v>
      </c>
      <c r="K32" s="37">
        <f t="shared" si="1"/>
        <v>1863</v>
      </c>
      <c r="L32" s="37">
        <f t="shared" si="1"/>
        <v>0</v>
      </c>
      <c r="M32" s="37">
        <f t="shared" si="1"/>
        <v>0</v>
      </c>
      <c r="N32" s="37">
        <f t="shared" si="1"/>
        <v>0</v>
      </c>
      <c r="O32" s="37">
        <f t="shared" si="1"/>
        <v>0</v>
      </c>
      <c r="P32" s="37">
        <f t="shared" si="1"/>
        <v>0</v>
      </c>
      <c r="Q32" s="37">
        <f t="shared" si="1"/>
        <v>1863</v>
      </c>
      <c r="R32" s="37">
        <f t="shared" si="1"/>
        <v>54142</v>
      </c>
    </row>
    <row r="33" spans="1:18" ht="13.5" customHeight="1" x14ac:dyDescent="0.2"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ht="13.5" customHeight="1" x14ac:dyDescent="0.2"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6" spans="1:18" s="26" customFormat="1" ht="15.75" x14ac:dyDescent="0.25">
      <c r="A36" s="26" t="s">
        <v>65</v>
      </c>
    </row>
    <row r="37" spans="1:18" s="26" customFormat="1" ht="15.75" x14ac:dyDescent="0.25"/>
    <row r="38" spans="1:18" s="26" customFormat="1" ht="15.75" x14ac:dyDescent="0.25">
      <c r="A38" s="26" t="s">
        <v>129</v>
      </c>
    </row>
    <row r="39" spans="1:18" s="26" customFormat="1" ht="15.75" x14ac:dyDescent="0.25">
      <c r="A39" s="26" t="s">
        <v>130</v>
      </c>
    </row>
    <row r="40" spans="1:18" s="26" customFormat="1" ht="15.75" x14ac:dyDescent="0.25">
      <c r="A40" s="26" t="s">
        <v>131</v>
      </c>
    </row>
    <row r="41" spans="1:18" s="26" customFormat="1" ht="15.75" x14ac:dyDescent="0.25"/>
  </sheetData>
  <pageMargins left="0.75" right="0.75" top="1" bottom="1" header="0.5" footer="0.5"/>
  <pageSetup scale="5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2002 HUB COMB</vt:lpstr>
      <vt:lpstr>2002 HUB ATTCH#1</vt:lpstr>
      <vt:lpstr>2002 HUB ATTCH#1A</vt:lpstr>
      <vt:lpstr>2002 HUB ATTCH#2</vt:lpstr>
      <vt:lpstr>2002 HUB ATTCH#3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'2002 HUB COMB'!Print_Area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Felienne</cp:lastModifiedBy>
  <cp:lastPrinted>2001-08-21T18:24:26Z</cp:lastPrinted>
  <dcterms:created xsi:type="dcterms:W3CDTF">1998-10-15T16:42:29Z</dcterms:created>
  <dcterms:modified xsi:type="dcterms:W3CDTF">2014-09-03T14:30:54Z</dcterms:modified>
</cp:coreProperties>
</file>