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5"/>
  </bookViews>
  <sheets>
    <sheet name="1999" sheetId="1" r:id="rId1"/>
    <sheet name="2000" sheetId="5" r:id="rId2"/>
    <sheet name="2001" sheetId="6" r:id="rId3"/>
    <sheet name="2001 (2)" sheetId="7" r:id="rId4"/>
    <sheet name="2002" sheetId="8" r:id="rId5"/>
    <sheet name="2002 LSE" sheetId="9" r:id="rId6"/>
    <sheet name="Sheet2" sheetId="2" r:id="rId7"/>
    <sheet name="Sheet3" sheetId="3" r:id="rId8"/>
    <sheet name="Sheet4" sheetId="4" r:id="rId9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C13" i="1"/>
  <c r="D13" i="1"/>
  <c r="E13" i="1" s="1"/>
  <c r="C16" i="1"/>
  <c r="C18" i="1" s="1"/>
  <c r="E5" i="5"/>
  <c r="E6" i="5"/>
  <c r="E7" i="5"/>
  <c r="E8" i="5"/>
  <c r="E9" i="5"/>
  <c r="E10" i="5"/>
  <c r="E11" i="5"/>
  <c r="E12" i="5"/>
  <c r="C13" i="5"/>
  <c r="C16" i="5" s="1"/>
  <c r="D13" i="5"/>
  <c r="E13" i="5"/>
  <c r="E5" i="6"/>
  <c r="E6" i="6"/>
  <c r="E7" i="6"/>
  <c r="E8" i="6"/>
  <c r="C9" i="6"/>
  <c r="D9" i="6"/>
  <c r="E9" i="6"/>
  <c r="F9" i="6"/>
  <c r="F12" i="6" s="1"/>
  <c r="C12" i="6"/>
  <c r="C14" i="6" s="1"/>
  <c r="E5" i="7"/>
  <c r="E6" i="7"/>
  <c r="E7" i="7"/>
  <c r="C8" i="7"/>
  <c r="E8" i="7" s="1"/>
  <c r="D8" i="7"/>
  <c r="F8" i="7"/>
  <c r="F11" i="7" s="1"/>
  <c r="C11" i="7"/>
  <c r="C13" i="7" s="1"/>
  <c r="E5" i="8"/>
  <c r="E6" i="8"/>
  <c r="E7" i="8"/>
  <c r="E8" i="8"/>
  <c r="C9" i="8"/>
  <c r="E9" i="8" s="1"/>
  <c r="D9" i="8"/>
  <c r="F9" i="8"/>
  <c r="F12" i="8"/>
  <c r="F14" i="8" s="1"/>
  <c r="E5" i="9"/>
  <c r="E6" i="9"/>
  <c r="E7" i="9"/>
  <c r="E8" i="9"/>
  <c r="C9" i="9"/>
  <c r="E9" i="9" s="1"/>
  <c r="D9" i="9"/>
  <c r="F9" i="9"/>
  <c r="F12" i="9" s="1"/>
  <c r="C12" i="9"/>
  <c r="C14" i="9" s="1"/>
  <c r="F14" i="6" l="1"/>
  <c r="F17" i="6" s="1"/>
  <c r="F21" i="6" s="1"/>
  <c r="F24" i="6" s="1"/>
  <c r="F27" i="6" s="1"/>
  <c r="F14" i="9"/>
  <c r="F17" i="9"/>
  <c r="F21" i="9" s="1"/>
  <c r="F24" i="9" s="1"/>
  <c r="F27" i="9" s="1"/>
  <c r="F13" i="7"/>
  <c r="F16" i="7" s="1"/>
  <c r="F20" i="7" s="1"/>
  <c r="F23" i="7" s="1"/>
  <c r="F26" i="7" s="1"/>
  <c r="C21" i="5"/>
  <c r="C25" i="5" s="1"/>
  <c r="C18" i="5"/>
  <c r="F17" i="8"/>
  <c r="F21" i="8" s="1"/>
  <c r="F24" i="8" s="1"/>
  <c r="F27" i="8" s="1"/>
  <c r="C17" i="6"/>
  <c r="C21" i="6" s="1"/>
  <c r="C24" i="6" s="1"/>
  <c r="C27" i="6" s="1"/>
  <c r="C21" i="1"/>
  <c r="C25" i="1" s="1"/>
  <c r="C28" i="1" s="1"/>
  <c r="C31" i="1" s="1"/>
  <c r="C17" i="9"/>
  <c r="C21" i="9" s="1"/>
  <c r="C24" i="9" s="1"/>
  <c r="C27" i="9" s="1"/>
  <c r="C12" i="8"/>
  <c r="C16" i="7"/>
  <c r="C20" i="7" s="1"/>
  <c r="C23" i="7" s="1"/>
  <c r="C26" i="7" s="1"/>
  <c r="C14" i="8" l="1"/>
  <c r="C17" i="8" s="1"/>
  <c r="C21" i="8" s="1"/>
  <c r="C24" i="8" s="1"/>
  <c r="C27" i="8" s="1"/>
  <c r="C27" i="5"/>
  <c r="C28" i="5"/>
  <c r="C31" i="5" s="1"/>
</calcChain>
</file>

<file path=xl/sharedStrings.xml><?xml version="1.0" encoding="utf-8"?>
<sst xmlns="http://schemas.openxmlformats.org/spreadsheetml/2006/main" count="113" uniqueCount="27">
  <si>
    <t>Base</t>
  </si>
  <si>
    <t>Invoice</t>
  </si>
  <si>
    <t>MSRP</t>
  </si>
  <si>
    <t>Moonroof</t>
  </si>
  <si>
    <t>Sport Package</t>
  </si>
  <si>
    <t>Lincoln LS</t>
  </si>
  <si>
    <t>Advanct Trac</t>
  </si>
  <si>
    <t>Destination</t>
  </si>
  <si>
    <t>Advertising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</si>
  <si>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</si>
  <si>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</si>
  <si>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</si>
  <si>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</si>
  <si>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</si>
  <si>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</si>
  <si>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</si>
  <si>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</si>
  <si>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</si>
  <si>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</si>
  <si>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CD Changer</t>
  </si>
  <si>
    <t>Alpine Audiophile</t>
  </si>
  <si>
    <t>Tri-Coat</t>
  </si>
  <si>
    <t>Advance Trac</t>
  </si>
  <si>
    <t>RESCU</t>
  </si>
  <si>
    <t>TMV</t>
  </si>
  <si>
    <t>Lincoln LS Sport</t>
  </si>
  <si>
    <t>All-Season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</si>
</sst>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1" applyNumberFormat="1" applyFon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F23" sqref="F23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31624</v>
      </c>
      <c r="D5" s="7">
        <v>34690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860</v>
      </c>
      <c r="D6" s="7">
        <v>1000</v>
      </c>
      <c r="E6" s="4">
        <f t="shared" si="0"/>
        <v>0.14000000000000001</v>
      </c>
    </row>
    <row r="7" spans="2:5" x14ac:dyDescent="0.2">
      <c r="B7" s="1" t="s">
        <v>3</v>
      </c>
      <c r="C7" s="7">
        <v>856</v>
      </c>
      <c r="D7" s="7">
        <v>995</v>
      </c>
      <c r="E7" s="4">
        <f t="shared" si="0"/>
        <v>0.14000000000000001</v>
      </c>
    </row>
    <row r="8" spans="2:5" x14ac:dyDescent="0.2">
      <c r="B8" s="1" t="s">
        <v>6</v>
      </c>
      <c r="C8" s="7">
        <v>624</v>
      </c>
      <c r="D8" s="7">
        <v>725</v>
      </c>
      <c r="E8" s="4">
        <f t="shared" si="0"/>
        <v>0.14000000000000001</v>
      </c>
    </row>
    <row r="9" spans="2:5" x14ac:dyDescent="0.2">
      <c r="B9" s="1" t="s">
        <v>20</v>
      </c>
      <c r="C9" s="7">
        <v>486</v>
      </c>
      <c r="D9" s="7">
        <v>565</v>
      </c>
      <c r="E9" s="4">
        <f t="shared" si="0"/>
        <v>0.14000000000000001</v>
      </c>
    </row>
    <row r="10" spans="2:5" x14ac:dyDescent="0.2">
      <c r="B10" s="1" t="s">
        <v>19</v>
      </c>
      <c r="C10" s="7">
        <v>512</v>
      </c>
      <c r="D10" s="7">
        <v>595</v>
      </c>
      <c r="E10" s="4">
        <f t="shared" si="0"/>
        <v>0.14000000000000001</v>
      </c>
    </row>
    <row r="11" spans="2:5" x14ac:dyDescent="0.2">
      <c r="B11" s="1" t="s">
        <v>7</v>
      </c>
      <c r="C11" s="7">
        <v>560</v>
      </c>
      <c r="D11" s="7">
        <v>560</v>
      </c>
      <c r="E11" s="4">
        <f t="shared" si="0"/>
        <v>0</v>
      </c>
    </row>
    <row r="12" spans="2:5" x14ac:dyDescent="0.2">
      <c r="B12" s="1" t="s">
        <v>8</v>
      </c>
      <c r="C12" s="8">
        <v>265</v>
      </c>
      <c r="D12" s="8">
        <v>265</v>
      </c>
      <c r="E12" s="4">
        <f t="shared" si="0"/>
        <v>0</v>
      </c>
    </row>
    <row r="13" spans="2:5" x14ac:dyDescent="0.2">
      <c r="C13" s="7">
        <f>SUM(C5:C12)</f>
        <v>35787</v>
      </c>
      <c r="D13" s="7">
        <f>SUM(D5:D11)</f>
        <v>39130</v>
      </c>
      <c r="E13" s="4">
        <f t="shared" si="0"/>
        <v>0.09</v>
      </c>
    </row>
    <row r="15" spans="2:5" x14ac:dyDescent="0.2">
      <c r="B15" s="1" t="s">
        <v>11</v>
      </c>
      <c r="C15" s="8">
        <v>350</v>
      </c>
      <c r="D15" s="7"/>
    </row>
    <row r="16" spans="2:5" x14ac:dyDescent="0.2">
      <c r="C16" s="7">
        <f>SUM(C13:C15)</f>
        <v>36137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2240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38527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36077</v>
      </c>
      <c r="D25" s="7"/>
    </row>
    <row r="27" spans="2:4" x14ac:dyDescent="0.2">
      <c r="B27" t="s">
        <v>18</v>
      </c>
      <c r="C27" s="8">
        <v>-3000</v>
      </c>
      <c r="D27" s="7"/>
    </row>
    <row r="28" spans="2:4" x14ac:dyDescent="0.2">
      <c r="C28" s="7">
        <f>SUM(C25:C27)</f>
        <v>33077</v>
      </c>
      <c r="D28" s="7"/>
    </row>
    <row r="31" spans="2:4" x14ac:dyDescent="0.2">
      <c r="B31" t="s">
        <v>15</v>
      </c>
      <c r="C31" s="5">
        <f>PMT(C32/12,C33,C28,0)*-1</f>
        <v>670.68229387785937</v>
      </c>
    </row>
    <row r="32" spans="2:4" x14ac:dyDescent="0.2">
      <c r="B32" t="s">
        <v>16</v>
      </c>
      <c r="C32" s="6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C28" sqref="C2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32158</v>
      </c>
      <c r="D5" s="7">
        <v>35290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868</v>
      </c>
      <c r="D6" s="7">
        <v>1010</v>
      </c>
      <c r="E6" s="4">
        <f t="shared" si="0"/>
        <v>0.14000000000000001</v>
      </c>
    </row>
    <row r="7" spans="2:5" x14ac:dyDescent="0.2">
      <c r="B7" s="1" t="s">
        <v>21</v>
      </c>
      <c r="C7" s="7">
        <v>375</v>
      </c>
      <c r="D7" s="7">
        <v>375</v>
      </c>
      <c r="E7" s="4">
        <f t="shared" si="0"/>
        <v>0</v>
      </c>
    </row>
    <row r="8" spans="2:5" x14ac:dyDescent="0.2">
      <c r="B8" s="1" t="s">
        <v>19</v>
      </c>
      <c r="C8" s="7">
        <v>520</v>
      </c>
      <c r="D8" s="7">
        <v>605</v>
      </c>
      <c r="E8" s="4">
        <f>ROUND(1-(C8/D8),2)</f>
        <v>0.14000000000000001</v>
      </c>
    </row>
    <row r="9" spans="2:5" x14ac:dyDescent="0.2">
      <c r="B9" s="1" t="s">
        <v>22</v>
      </c>
      <c r="C9" s="7">
        <v>725</v>
      </c>
      <c r="D9" s="7">
        <v>735</v>
      </c>
      <c r="E9" s="4">
        <f>ROUND(1-(C9/D9),2)</f>
        <v>0.01</v>
      </c>
    </row>
    <row r="10" spans="2:5" x14ac:dyDescent="0.2">
      <c r="B10" s="1" t="s">
        <v>23</v>
      </c>
      <c r="C10" s="7">
        <v>938</v>
      </c>
      <c r="D10" s="7">
        <v>1090</v>
      </c>
      <c r="E10" s="4">
        <f>ROUND(1-(C10/D10),2)</f>
        <v>0.14000000000000001</v>
      </c>
    </row>
    <row r="11" spans="2:5" x14ac:dyDescent="0.2">
      <c r="B11" s="1" t="s">
        <v>3</v>
      </c>
      <c r="C11" s="7">
        <v>864</v>
      </c>
      <c r="D11" s="7">
        <v>1005</v>
      </c>
      <c r="E11" s="4">
        <f t="shared" si="0"/>
        <v>0.14000000000000001</v>
      </c>
    </row>
    <row r="12" spans="2:5" x14ac:dyDescent="0.2">
      <c r="B12" s="1" t="s">
        <v>7</v>
      </c>
      <c r="C12" s="8">
        <v>585</v>
      </c>
      <c r="D12" s="8">
        <v>585</v>
      </c>
      <c r="E12" s="4">
        <f t="shared" si="0"/>
        <v>0</v>
      </c>
    </row>
    <row r="13" spans="2:5" x14ac:dyDescent="0.2">
      <c r="C13" s="7">
        <f>SUM(C5:C12)</f>
        <v>37033</v>
      </c>
      <c r="D13" s="7">
        <f>SUM(D5:D12)</f>
        <v>40695</v>
      </c>
      <c r="E13" s="4">
        <f t="shared" si="0"/>
        <v>0.09</v>
      </c>
    </row>
    <row r="15" spans="2:5" x14ac:dyDescent="0.2">
      <c r="B15" s="1" t="s">
        <v>11</v>
      </c>
      <c r="C15" s="8">
        <v>500</v>
      </c>
      <c r="D15" s="7"/>
    </row>
    <row r="16" spans="2:5" x14ac:dyDescent="0.2">
      <c r="C16" s="7">
        <f>SUM(C13:C15)</f>
        <v>37533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2327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40010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37560</v>
      </c>
      <c r="D25" s="7"/>
    </row>
    <row r="27" spans="2:4" x14ac:dyDescent="0.2">
      <c r="B27" t="s">
        <v>18</v>
      </c>
      <c r="C27" s="8">
        <f>C25*-0.1</f>
        <v>-3756</v>
      </c>
      <c r="D27" s="7"/>
    </row>
    <row r="28" spans="2:4" x14ac:dyDescent="0.2">
      <c r="C28" s="7">
        <f>SUM(C25:C27)</f>
        <v>33804</v>
      </c>
      <c r="D28" s="7"/>
    </row>
    <row r="31" spans="2:4" x14ac:dyDescent="0.2">
      <c r="B31" t="s">
        <v>15</v>
      </c>
      <c r="C31" s="5">
        <f>PMT(C32/12,C33,C28,0)*-1</f>
        <v>685.42323252553604</v>
      </c>
    </row>
    <row r="32" spans="2:4" x14ac:dyDescent="0.2">
      <c r="B32" t="s">
        <v>16</v>
      </c>
      <c r="C32" s="9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E18" sqref="E1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33393</v>
      </c>
      <c r="D5" s="7">
        <v>36120</v>
      </c>
      <c r="E5" s="4">
        <f>ROUND(1-(C5/D5),2)</f>
        <v>0.08</v>
      </c>
      <c r="F5" s="7">
        <v>33917</v>
      </c>
    </row>
    <row r="6" spans="2:6" x14ac:dyDescent="0.2">
      <c r="B6" s="1" t="s">
        <v>4</v>
      </c>
      <c r="C6" s="7">
        <v>1206</v>
      </c>
      <c r="D6" s="7">
        <v>1385</v>
      </c>
      <c r="E6" s="4">
        <f>ROUND(1-(C6/D6),2)</f>
        <v>0.13</v>
      </c>
      <c r="F6" s="7">
        <v>1240</v>
      </c>
    </row>
    <row r="7" spans="2:6" x14ac:dyDescent="0.2">
      <c r="B7" s="1" t="s">
        <v>3</v>
      </c>
      <c r="C7" s="7">
        <v>874</v>
      </c>
      <c r="D7" s="7">
        <v>1005</v>
      </c>
      <c r="E7" s="4">
        <f>ROUND(1-(C7/D7),2)</f>
        <v>0.13</v>
      </c>
      <c r="F7">
        <v>899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36083</v>
      </c>
      <c r="D9" s="7">
        <f>SUM(D5:D8)</f>
        <v>39120</v>
      </c>
      <c r="E9" s="4">
        <f>ROUND(1-(C9/D9),2)</f>
        <v>0.08</v>
      </c>
      <c r="F9" s="7">
        <f>SUM(F5:F8)</f>
        <v>36666</v>
      </c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36583</v>
      </c>
      <c r="D12" s="7"/>
      <c r="F12" s="7">
        <f>SUM(F9:F11)</f>
        <v>36666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2268</v>
      </c>
      <c r="D14" s="7"/>
      <c r="F14" s="7">
        <f>ROUND(F12*0.062,0)</f>
        <v>2273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39001</v>
      </c>
      <c r="D17" s="7"/>
      <c r="F17" s="7">
        <f>SUM(F12:F16)</f>
        <v>39089</v>
      </c>
    </row>
    <row r="18" spans="2:6" x14ac:dyDescent="0.2">
      <c r="F18" s="7"/>
    </row>
    <row r="19" spans="2:6" x14ac:dyDescent="0.2">
      <c r="B19" s="1" t="s">
        <v>13</v>
      </c>
      <c r="C19" s="7">
        <v>-1417</v>
      </c>
      <c r="D19" s="7"/>
      <c r="F19" s="7">
        <v>-1417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36466</v>
      </c>
      <c r="D21" s="7"/>
      <c r="F21" s="7">
        <f>SUM(F17:F20)</f>
        <v>36554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34266</v>
      </c>
      <c r="D24" s="7"/>
      <c r="F24" s="7">
        <f>SUM(F21:F23)</f>
        <v>34354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694.79092668678311</v>
      </c>
      <c r="F27" s="10">
        <f>PMT(F28/12,F29,F24,0)*-1</f>
        <v>696.57524938416361</v>
      </c>
    </row>
    <row r="28" spans="2:6" x14ac:dyDescent="0.2">
      <c r="B28" t="s">
        <v>16</v>
      </c>
      <c r="C28" s="9">
        <v>0.08</v>
      </c>
      <c r="F28" s="9">
        <v>0.08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8" sqref="F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34978</v>
      </c>
      <c r="D5" s="7">
        <v>37875</v>
      </c>
      <c r="E5" s="4">
        <f>ROUND(1-(C5/D5),2)</f>
        <v>0.08</v>
      </c>
      <c r="F5" s="7"/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</row>
    <row r="7" spans="2:6" x14ac:dyDescent="0.2">
      <c r="B7" s="1" t="s">
        <v>7</v>
      </c>
      <c r="C7" s="8">
        <v>610</v>
      </c>
      <c r="D7" s="8">
        <v>610</v>
      </c>
      <c r="E7" s="4">
        <f>ROUND(1-(C7/D7),2)</f>
        <v>0</v>
      </c>
      <c r="F7" s="8"/>
    </row>
    <row r="8" spans="2:6" x14ac:dyDescent="0.2">
      <c r="C8" s="7">
        <f>SUM(C5:C7)</f>
        <v>36462</v>
      </c>
      <c r="D8" s="7">
        <f>SUM(D5:D7)</f>
        <v>39490</v>
      </c>
      <c r="E8" s="4">
        <f>ROUND(1-(C8/D8),2)</f>
        <v>0.08</v>
      </c>
      <c r="F8" s="7">
        <f>SUM(F5:F7)</f>
        <v>0</v>
      </c>
    </row>
    <row r="10" spans="2:6" x14ac:dyDescent="0.2">
      <c r="B10" s="1" t="s">
        <v>11</v>
      </c>
      <c r="C10" s="8">
        <v>500</v>
      </c>
      <c r="D10" s="7"/>
      <c r="F10" s="8">
        <v>0</v>
      </c>
    </row>
    <row r="11" spans="2:6" x14ac:dyDescent="0.2">
      <c r="C11" s="7">
        <f>SUM(C8:C10)</f>
        <v>36962</v>
      </c>
      <c r="D11" s="7"/>
      <c r="F11" s="7">
        <f>SUM(F8:F10)</f>
        <v>0</v>
      </c>
    </row>
    <row r="12" spans="2:6" x14ac:dyDescent="0.2">
      <c r="C12" s="7"/>
      <c r="D12" s="7"/>
      <c r="F12" s="7"/>
    </row>
    <row r="13" spans="2:6" x14ac:dyDescent="0.2">
      <c r="B13" s="1" t="s">
        <v>9</v>
      </c>
      <c r="C13" s="7">
        <f>ROUND(C11*0.062,0)</f>
        <v>2292</v>
      </c>
      <c r="D13" s="7"/>
      <c r="F13" s="7">
        <f>ROUND(F11*0.062,0)</f>
        <v>0</v>
      </c>
    </row>
    <row r="14" spans="2:6" x14ac:dyDescent="0.2">
      <c r="B14" s="1" t="s">
        <v>10</v>
      </c>
      <c r="C14" s="7">
        <v>100</v>
      </c>
      <c r="D14" s="7"/>
      <c r="F14" s="7">
        <v>100</v>
      </c>
    </row>
    <row r="15" spans="2:6" x14ac:dyDescent="0.2">
      <c r="B15" s="1" t="s">
        <v>12</v>
      </c>
      <c r="C15" s="8">
        <v>50</v>
      </c>
      <c r="D15" s="7"/>
      <c r="F15" s="8">
        <v>50</v>
      </c>
    </row>
    <row r="16" spans="2:6" x14ac:dyDescent="0.2">
      <c r="C16" s="7">
        <f>SUM(C11:C15)</f>
        <v>39404</v>
      </c>
      <c r="D16" s="7"/>
      <c r="F16" s="7">
        <f>SUM(F11:F15)</f>
        <v>150</v>
      </c>
    </row>
    <row r="17" spans="2:6" x14ac:dyDescent="0.2">
      <c r="F17" s="7"/>
    </row>
    <row r="18" spans="2:6" x14ac:dyDescent="0.2">
      <c r="B18" s="1" t="s">
        <v>13</v>
      </c>
      <c r="C18" s="7">
        <v>-417</v>
      </c>
      <c r="D18" s="7"/>
      <c r="F18" s="7">
        <v>-1417</v>
      </c>
    </row>
    <row r="19" spans="2:6" x14ac:dyDescent="0.2">
      <c r="B19" s="1" t="s">
        <v>14</v>
      </c>
      <c r="C19" s="8">
        <v>-1118</v>
      </c>
      <c r="D19" s="7"/>
      <c r="F19" s="8">
        <v>-1118</v>
      </c>
    </row>
    <row r="20" spans="2:6" x14ac:dyDescent="0.2">
      <c r="C20" s="7">
        <f>SUM(C16:C19)</f>
        <v>37869</v>
      </c>
      <c r="D20" s="7"/>
      <c r="F20" s="7">
        <f>SUM(F16:F19)</f>
        <v>-2385</v>
      </c>
    </row>
    <row r="21" spans="2:6" x14ac:dyDescent="0.2">
      <c r="F21" s="7"/>
    </row>
    <row r="22" spans="2:6" x14ac:dyDescent="0.2">
      <c r="B22" t="s">
        <v>18</v>
      </c>
      <c r="C22" s="8">
        <v>-2200</v>
      </c>
      <c r="D22" s="7"/>
      <c r="F22" s="8">
        <v>-2200</v>
      </c>
    </row>
    <row r="23" spans="2:6" x14ac:dyDescent="0.2">
      <c r="C23" s="7">
        <f>SUM(C20:C22)</f>
        <v>35669</v>
      </c>
      <c r="D23" s="7"/>
      <c r="F23" s="7">
        <f>SUM(F20:F22)</f>
        <v>-4585</v>
      </c>
    </row>
    <row r="24" spans="2:6" x14ac:dyDescent="0.2">
      <c r="F24" s="7"/>
    </row>
    <row r="25" spans="2:6" x14ac:dyDescent="0.2">
      <c r="F25" s="7"/>
    </row>
    <row r="26" spans="2:6" x14ac:dyDescent="0.2">
      <c r="B26" t="s">
        <v>15</v>
      </c>
      <c r="C26" s="10">
        <f>PMT(C27/12,C28,C23,0)*-1</f>
        <v>723.23870787342753</v>
      </c>
      <c r="F26" s="10">
        <f>PMT(F27/12,F28,F23,0)*-1</f>
        <v>-92.967267812376718</v>
      </c>
    </row>
    <row r="27" spans="2:6" x14ac:dyDescent="0.2">
      <c r="B27" t="s">
        <v>16</v>
      </c>
      <c r="C27" s="9">
        <v>0.08</v>
      </c>
      <c r="F27" s="9">
        <v>0.08</v>
      </c>
    </row>
    <row r="28" spans="2:6" x14ac:dyDescent="0.2">
      <c r="B28" t="s">
        <v>17</v>
      </c>
      <c r="C28" s="7">
        <v>60</v>
      </c>
      <c r="F28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J13" sqref="J13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34983</v>
      </c>
      <c r="D5" s="7">
        <v>38075</v>
      </c>
      <c r="E5" s="4">
        <f>ROUND(1-(C5/D5),2)</f>
        <v>0.08</v>
      </c>
      <c r="F5" s="7">
        <v>35590</v>
      </c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900</v>
      </c>
    </row>
    <row r="7" spans="2:6" x14ac:dyDescent="0.2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37107</v>
      </c>
      <c r="D9" s="7">
        <f>SUM(D5:D8)</f>
        <v>40425</v>
      </c>
      <c r="E9" s="4">
        <f>ROUND(1-(C9/D9),2)</f>
        <v>0.08</v>
      </c>
      <c r="F9" s="7">
        <f>SUM(F5:F8)</f>
        <v>37759</v>
      </c>
    </row>
    <row r="10" spans="2:6" x14ac:dyDescent="0.2">
      <c r="F10" s="7"/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37607</v>
      </c>
      <c r="D12" s="7"/>
      <c r="F12" s="7">
        <f>SUM(F9:F11)</f>
        <v>37759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2332</v>
      </c>
      <c r="D14" s="7"/>
      <c r="F14" s="7">
        <f>ROUND(F12*0.062,0)</f>
        <v>2341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40089</v>
      </c>
      <c r="D17" s="7"/>
      <c r="F17" s="7">
        <f>SUM(F12:F16)</f>
        <v>40250</v>
      </c>
    </row>
    <row r="18" spans="2:6" x14ac:dyDescent="0.2">
      <c r="F18" s="7"/>
    </row>
    <row r="19" spans="2:6" x14ac:dyDescent="0.2">
      <c r="B19" s="1" t="s">
        <v>13</v>
      </c>
      <c r="C19" s="7">
        <v>-417</v>
      </c>
      <c r="D19" s="7"/>
      <c r="F19" s="7">
        <v>-417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38554</v>
      </c>
      <c r="D21" s="7"/>
      <c r="F21" s="7">
        <f>SUM(F17:F20)</f>
        <v>38715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36354</v>
      </c>
      <c r="D24" s="7"/>
      <c r="F24" s="7">
        <f>SUM(F21:F23)</f>
        <v>36515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719.85277173586701</v>
      </c>
      <c r="F27" s="10">
        <f>PMT(F28/12,F29,F24,0)*-1</f>
        <v>723.04076470086329</v>
      </c>
    </row>
    <row r="28" spans="2:6" x14ac:dyDescent="0.2">
      <c r="B28" t="s">
        <v>16</v>
      </c>
      <c r="C28" s="9">
        <v>7.0000000000000007E-2</v>
      </c>
      <c r="F28" s="9">
        <v>7.0000000000000007E-2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tabSelected="1" workbookViewId="0">
      <selection activeCell="F29" sqref="F29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37228</v>
      </c>
      <c r="D5" s="7">
        <v>40570</v>
      </c>
      <c r="E5" s="4">
        <f>ROUND(1-(C5/D5),2)</f>
        <v>0.08</v>
      </c>
      <c r="F5" s="7">
        <v>37677</v>
      </c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891</v>
      </c>
    </row>
    <row r="7" spans="2:6" x14ac:dyDescent="0.2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655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39352</v>
      </c>
      <c r="D9" s="7">
        <f>SUM(D5:D8)</f>
        <v>42920</v>
      </c>
      <c r="E9" s="4">
        <f>ROUND(1-(C9/D9),2)</f>
        <v>0.08</v>
      </c>
      <c r="F9" s="7">
        <f>SUM(F5:F8)</f>
        <v>39833</v>
      </c>
    </row>
    <row r="10" spans="2:6" x14ac:dyDescent="0.2">
      <c r="F10" s="7"/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39852</v>
      </c>
      <c r="D12" s="7"/>
      <c r="F12" s="7">
        <f>SUM(F9:F11)</f>
        <v>39833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2471</v>
      </c>
      <c r="D14" s="7"/>
      <c r="F14" s="7">
        <f>ROUND(F12*0.062,0)</f>
        <v>2470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42473</v>
      </c>
      <c r="D17" s="7"/>
      <c r="F17" s="7">
        <f>SUM(F12:F16)</f>
        <v>42453</v>
      </c>
    </row>
    <row r="18" spans="2:6" x14ac:dyDescent="0.2">
      <c r="F18" s="7"/>
    </row>
    <row r="19" spans="2:6" x14ac:dyDescent="0.2">
      <c r="B19" s="1" t="s">
        <v>13</v>
      </c>
      <c r="C19" s="7">
        <v>-860</v>
      </c>
      <c r="D19" s="7"/>
      <c r="F19" s="7">
        <v>-860</v>
      </c>
    </row>
    <row r="20" spans="2:6" x14ac:dyDescent="0.2">
      <c r="B20" s="1" t="s">
        <v>14</v>
      </c>
      <c r="C20" s="8">
        <v>-1087</v>
      </c>
      <c r="D20" s="7"/>
      <c r="F20" s="8">
        <v>-1087</v>
      </c>
    </row>
    <row r="21" spans="2:6" x14ac:dyDescent="0.2">
      <c r="C21" s="7">
        <f>SUM(C17:C20)</f>
        <v>40526</v>
      </c>
      <c r="D21" s="7"/>
      <c r="F21" s="7">
        <f>SUM(F17:F20)</f>
        <v>40506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38326</v>
      </c>
      <c r="D24" s="7"/>
      <c r="F24" s="7">
        <f>SUM(F21:F23)</f>
        <v>38306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758.90073525743628</v>
      </c>
      <c r="F27" s="10">
        <f>PMT(F28/12,F29,F24,0)*-1</f>
        <v>758.50471128662923</v>
      </c>
    </row>
    <row r="28" spans="2:6" x14ac:dyDescent="0.2">
      <c r="B28" t="s">
        <v>16</v>
      </c>
      <c r="C28" s="9">
        <v>7.0000000000000007E-2</v>
      </c>
      <c r="F28" s="9">
        <v>7.0000000000000007E-2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</vt:lpstr>
      <vt:lpstr>2000</vt:lpstr>
      <vt:lpstr>2001</vt:lpstr>
      <vt:lpstr>2001 (2)</vt:lpstr>
      <vt:lpstr>2002</vt:lpstr>
      <vt:lpstr>2002 LSE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1998-12-14T20:47:55Z</dcterms:created>
  <dcterms:modified xsi:type="dcterms:W3CDTF">2014-09-03T14:42:09Z</dcterms:modified>
</cp:coreProperties>
</file>