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390" windowHeight="9315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Sheet1!$A$1:$M$24,Sheet1!#REF!</definedName>
  </definedNames>
  <calcPr calcId="152511"/>
</workbook>
</file>

<file path=xl/calcChain.xml><?xml version="1.0" encoding="utf-8"?>
<calcChain xmlns="http://schemas.openxmlformats.org/spreadsheetml/2006/main">
  <c r="D4" i="1" l="1"/>
  <c r="G4" i="1"/>
  <c r="I4" i="1"/>
  <c r="D5" i="1"/>
  <c r="D19" i="1" s="1"/>
  <c r="G5" i="1"/>
  <c r="I5" i="1" s="1"/>
  <c r="D6" i="1"/>
  <c r="G6" i="1"/>
  <c r="I6" i="1" s="1"/>
  <c r="D7" i="1"/>
  <c r="G7" i="1"/>
  <c r="I7" i="1"/>
  <c r="D8" i="1"/>
  <c r="G8" i="1"/>
  <c r="I8" i="1"/>
  <c r="D9" i="1"/>
  <c r="G9" i="1"/>
  <c r="I9" i="1"/>
  <c r="D10" i="1"/>
  <c r="G10" i="1"/>
  <c r="I10" i="1"/>
  <c r="D11" i="1"/>
  <c r="G11" i="1"/>
  <c r="I11" i="1"/>
  <c r="D12" i="1"/>
  <c r="G12" i="1"/>
  <c r="I12" i="1"/>
  <c r="D13" i="1"/>
  <c r="G13" i="1"/>
  <c r="I13" i="1" s="1"/>
  <c r="D14" i="1"/>
  <c r="G14" i="1"/>
  <c r="I14" i="1" s="1"/>
  <c r="D15" i="1"/>
  <c r="G15" i="1"/>
  <c r="I15" i="1"/>
  <c r="D16" i="1"/>
  <c r="G16" i="1"/>
  <c r="I16" i="1"/>
  <c r="D17" i="1"/>
  <c r="G17" i="1"/>
  <c r="I17" i="1"/>
  <c r="D18" i="1"/>
  <c r="G18" i="1"/>
  <c r="I18" i="1"/>
  <c r="B19" i="1"/>
  <c r="C19" i="1"/>
  <c r="J19" i="1"/>
  <c r="K19" i="1"/>
  <c r="L19" i="1"/>
  <c r="I19" i="1" l="1"/>
</calcChain>
</file>

<file path=xl/sharedStrings.xml><?xml version="1.0" encoding="utf-8"?>
<sst xmlns="http://schemas.openxmlformats.org/spreadsheetml/2006/main" count="49" uniqueCount="30">
  <si>
    <t>Month</t>
  </si>
  <si>
    <t>F02</t>
  </si>
  <si>
    <t>G02</t>
  </si>
  <si>
    <t>H02</t>
  </si>
  <si>
    <t>J02</t>
  </si>
  <si>
    <t>K02</t>
  </si>
  <si>
    <t>M02</t>
  </si>
  <si>
    <t>N02</t>
  </si>
  <si>
    <t>Q02</t>
  </si>
  <si>
    <t>U02</t>
  </si>
  <si>
    <t>Z02</t>
  </si>
  <si>
    <t>H03</t>
  </si>
  <si>
    <t>M03</t>
  </si>
  <si>
    <t>U03</t>
  </si>
  <si>
    <t>Z03</t>
  </si>
  <si>
    <t>H04</t>
  </si>
  <si>
    <t>Overall:</t>
  </si>
  <si>
    <t>Overall</t>
  </si>
  <si>
    <t xml:space="preserve"> Delta</t>
  </si>
  <si>
    <t>Gamma</t>
  </si>
  <si>
    <t>Vega</t>
  </si>
  <si>
    <t>Theta</t>
  </si>
  <si>
    <t>Options</t>
  </si>
  <si>
    <t xml:space="preserve">Delta </t>
  </si>
  <si>
    <t>Activity</t>
  </si>
  <si>
    <t>Bod</t>
  </si>
  <si>
    <t>Eod</t>
  </si>
  <si>
    <t>Option Contracts</t>
  </si>
  <si>
    <t>Futures Contracts</t>
  </si>
  <si>
    <t>ENRON position breakdown (12-14-01) 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</si>
</sst>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6" formatCode="0.0_);[Red]\(0.0\)"/>
    <numFmt numFmtId="167" formatCode="0.0%"/>
    <numFmt numFmtId="168" formatCode="#,##0.0_);[Red]\(#,##0.0\)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9.75"/>
      <name val="Arial"/>
    </font>
    <font>
      <sz val="9.75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8" fontId="0" fillId="0" borderId="9" xfId="0" applyNumberFormat="1" applyBorder="1"/>
    <xf numFmtId="38" fontId="0" fillId="0" borderId="10" xfId="0" applyNumberFormat="1" applyBorder="1"/>
    <xf numFmtId="38" fontId="0" fillId="0" borderId="11" xfId="0" applyNumberFormat="1" applyBorder="1"/>
    <xf numFmtId="38" fontId="0" fillId="0" borderId="12" xfId="0" applyNumberFormat="1" applyBorder="1"/>
    <xf numFmtId="0" fontId="0" fillId="0" borderId="13" xfId="0" applyBorder="1" applyAlignment="1">
      <alignment horizontal="left"/>
    </xf>
    <xf numFmtId="38" fontId="4" fillId="0" borderId="9" xfId="0" applyNumberFormat="1" applyFont="1" applyBorder="1"/>
    <xf numFmtId="0" fontId="0" fillId="0" borderId="14" xfId="0" applyBorder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6" xfId="0" applyBorder="1"/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4" fontId="0" fillId="0" borderId="18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38" fontId="0" fillId="0" borderId="9" xfId="0" applyNumberFormat="1" applyBorder="1" applyAlignment="1">
      <alignment horizontal="right"/>
    </xf>
    <xf numFmtId="38" fontId="4" fillId="0" borderId="9" xfId="0" applyNumberFormat="1" applyFont="1" applyBorder="1" applyAlignment="1">
      <alignment horizontal="right"/>
    </xf>
    <xf numFmtId="38" fontId="4" fillId="0" borderId="10" xfId="0" applyNumberFormat="1" applyFont="1" applyBorder="1" applyAlignment="1">
      <alignment horizontal="right"/>
    </xf>
    <xf numFmtId="38" fontId="0" fillId="0" borderId="11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166" fontId="0" fillId="0" borderId="11" xfId="0" applyNumberFormat="1" applyBorder="1" applyAlignment="1">
      <alignment horizontal="right"/>
    </xf>
    <xf numFmtId="38" fontId="6" fillId="0" borderId="9" xfId="0" applyNumberFormat="1" applyFont="1" applyBorder="1" applyAlignment="1">
      <alignment horizontal="right"/>
    </xf>
    <xf numFmtId="10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167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left"/>
    </xf>
    <xf numFmtId="164" fontId="4" fillId="0" borderId="19" xfId="1" applyNumberFormat="1" applyFont="1" applyBorder="1"/>
    <xf numFmtId="164" fontId="4" fillId="0" borderId="10" xfId="1" applyNumberFormat="1" applyFont="1" applyBorder="1"/>
    <xf numFmtId="164" fontId="4" fillId="0" borderId="12" xfId="1" applyNumberFormat="1" applyFont="1" applyBorder="1"/>
    <xf numFmtId="164" fontId="4" fillId="0" borderId="15" xfId="0" applyNumberFormat="1" applyFont="1" applyBorder="1" applyAlignment="1">
      <alignment horizontal="left"/>
    </xf>
    <xf numFmtId="3" fontId="4" fillId="0" borderId="16" xfId="0" applyNumberFormat="1" applyFont="1" applyBorder="1" applyAlignment="1">
      <alignment horizontal="right"/>
    </xf>
    <xf numFmtId="166" fontId="0" fillId="0" borderId="18" xfId="0" applyNumberFormat="1" applyBorder="1" applyAlignment="1">
      <alignment horizontal="right"/>
    </xf>
    <xf numFmtId="38" fontId="0" fillId="0" borderId="18" xfId="0" applyNumberFormat="1" applyBorder="1"/>
    <xf numFmtId="38" fontId="0" fillId="0" borderId="19" xfId="0" applyNumberFormat="1" applyBorder="1"/>
    <xf numFmtId="168" fontId="4" fillId="0" borderId="15" xfId="0" applyNumberFormat="1" applyFont="1" applyBorder="1" applyAlignment="1">
      <alignment horizontal="right"/>
    </xf>
    <xf numFmtId="166" fontId="4" fillId="0" borderId="15" xfId="0" applyNumberFormat="1" applyFont="1" applyBorder="1" applyAlignment="1">
      <alignment horizontal="right"/>
    </xf>
    <xf numFmtId="6" fontId="4" fillId="0" borderId="15" xfId="0" applyNumberFormat="1" applyFont="1" applyBorder="1"/>
    <xf numFmtId="38" fontId="6" fillId="0" borderId="9" xfId="0" applyNumberFormat="1" applyFont="1" applyBorder="1"/>
    <xf numFmtId="38" fontId="6" fillId="0" borderId="18" xfId="0" applyNumberFormat="1" applyFont="1" applyBorder="1" applyAlignment="1">
      <alignment horizontal="right"/>
    </xf>
    <xf numFmtId="38" fontId="4" fillId="0" borderId="19" xfId="0" applyNumberFormat="1" applyFont="1" applyBorder="1" applyAlignment="1">
      <alignment horizontal="right"/>
    </xf>
    <xf numFmtId="38" fontId="4" fillId="0" borderId="12" xfId="0" applyNumberFormat="1" applyFon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3" fontId="0" fillId="0" borderId="0" xfId="0" applyNumberFormat="1" applyBorder="1" applyAlignment="1">
      <alignment horizontal="left"/>
    </xf>
    <xf numFmtId="167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38" fontId="0" fillId="0" borderId="18" xfId="0" applyNumberFormat="1" applyBorder="1" applyAlignment="1">
      <alignment horizontal="right"/>
    </xf>
    <xf numFmtId="164" fontId="0" fillId="0" borderId="23" xfId="1" applyNumberFormat="1" applyFont="1" applyBorder="1"/>
    <xf numFmtId="164" fontId="0" fillId="0" borderId="24" xfId="1" applyNumberFormat="1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081695966907964E-2"/>
          <c:y val="3.5593220338983052E-2"/>
          <c:w val="0.85522233712512929"/>
          <c:h val="0.761016949152542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5">
                    <c:v>(40)</c:v>
                  </c:pt>
                  <c:pt idx="6">
                    <c:v>6 </c:v>
                  </c:pt>
                  <c:pt idx="7">
                    <c:v>-40</c:v>
                  </c:pt>
                  <c:pt idx="8">
                    <c:v>(34)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Sheet1!$A$19:$M$19</c:f>
              <c:numCache>
                <c:formatCode>_(* #,##0_);_(* \(#,##0\);_(* "-"??_);_(@_)</c:formatCode>
                <c:ptCount val="13"/>
                <c:pt idx="1">
                  <c:v>1370</c:v>
                </c:pt>
                <c:pt idx="2">
                  <c:v>0</c:v>
                </c:pt>
                <c:pt idx="3">
                  <c:v>1370</c:v>
                </c:pt>
                <c:pt idx="7" formatCode="General">
                  <c:v>0</c:v>
                </c:pt>
                <c:pt idx="8" formatCode="#,##0.0_);[Red]\(#,##0.0\)">
                  <c:v>-71</c:v>
                </c:pt>
                <c:pt idx="9" formatCode="0.0_);[Red]\(0.0\)">
                  <c:v>-0.5</c:v>
                </c:pt>
                <c:pt idx="10" formatCode="&quot;$&quot;#,##0_);[Red]\(&quot;$&quot;#,##0\)">
                  <c:v>-9723</c:v>
                </c:pt>
                <c:pt idx="11" formatCode="&quot;$&quot;#,##0_);[Red]\(&quot;$&quot;#,##0\)">
                  <c:v>4486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5">
                    <c:v>(40)</c:v>
                  </c:pt>
                  <c:pt idx="6">
                    <c:v>6 </c:v>
                  </c:pt>
                  <c:pt idx="7">
                    <c:v>-40</c:v>
                  </c:pt>
                  <c:pt idx="8">
                    <c:v>(34)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Sheet1!$A$20:$M$20</c:f>
              <c:numCache>
                <c:formatCode>General</c:formatCode>
                <c:ptCount val="13"/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5">
                    <c:v>(40)</c:v>
                  </c:pt>
                  <c:pt idx="6">
                    <c:v>6 </c:v>
                  </c:pt>
                  <c:pt idx="7">
                    <c:v>-40</c:v>
                  </c:pt>
                  <c:pt idx="8">
                    <c:v>(34)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Sheet1!$A$21:$M$21</c:f>
              <c:numCache>
                <c:formatCode>General</c:formatCode>
                <c:ptCount val="13"/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5">
                    <c:v>(40)</c:v>
                  </c:pt>
                  <c:pt idx="6">
                    <c:v>6 </c:v>
                  </c:pt>
                  <c:pt idx="7">
                    <c:v>-40</c:v>
                  </c:pt>
                  <c:pt idx="8">
                    <c:v>(34)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Sheet1!$A$22:$M$22</c:f>
              <c:numCache>
                <c:formatCode>General</c:formatCode>
                <c:ptCount val="13"/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5">
                    <c:v>(40)</c:v>
                  </c:pt>
                  <c:pt idx="6">
                    <c:v>6 </c:v>
                  </c:pt>
                  <c:pt idx="7">
                    <c:v>-40</c:v>
                  </c:pt>
                  <c:pt idx="8">
                    <c:v>(34)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Sheet1!$A$23:$M$23</c:f>
              <c:numCache>
                <c:formatCode>General</c:formatCode>
                <c:ptCount val="13"/>
              </c:numCache>
            </c:numRef>
          </c:val>
        </c:ser>
        <c:ser>
          <c:idx val="5"/>
          <c:order val="5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5">
                    <c:v>(40)</c:v>
                  </c:pt>
                  <c:pt idx="6">
                    <c:v>6 </c:v>
                  </c:pt>
                  <c:pt idx="7">
                    <c:v>-40</c:v>
                  </c:pt>
                  <c:pt idx="8">
                    <c:v>(34)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Sheet1!$A$24:$M$24</c:f>
              <c:numCache>
                <c:formatCode>General</c:formatCode>
                <c:ptCount val="13"/>
              </c:numCache>
            </c:numRef>
          </c:val>
        </c:ser>
        <c:ser>
          <c:idx val="6"/>
          <c:order val="6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Sheet1!$A$1:$M$18</c:f>
              <c:multiLvlStrCache>
                <c:ptCount val="13"/>
                <c:lvl>
                  <c:pt idx="0">
                    <c:v>H04</c:v>
                  </c:pt>
                  <c:pt idx="1">
                    <c:v> 200 </c:v>
                  </c:pt>
                  <c:pt idx="3">
                    <c:v> 200 </c:v>
                  </c:pt>
                  <c:pt idx="4">
                    <c:v> 46 </c:v>
                  </c:pt>
                  <c:pt idx="5">
                    <c:v>(40)</c:v>
                  </c:pt>
                  <c:pt idx="6">
                    <c:v>6 </c:v>
                  </c:pt>
                  <c:pt idx="7">
                    <c:v>-40</c:v>
                  </c:pt>
                  <c:pt idx="8">
                    <c:v>(34)</c:v>
                  </c:pt>
                  <c:pt idx="9">
                    <c:v>0.0 </c:v>
                  </c:pt>
                  <c:pt idx="10">
                    <c:v>(1,086)</c:v>
                  </c:pt>
                  <c:pt idx="11">
                    <c:v>3 </c:v>
                  </c:pt>
                  <c:pt idx="12">
                    <c:v>H04</c:v>
                  </c:pt>
                </c:lvl>
                <c:lvl>
                  <c:pt idx="0">
                    <c:v>Z03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4 </c:v>
                  </c:pt>
                  <c:pt idx="6">
                    <c:v>4 </c:v>
                  </c:pt>
                  <c:pt idx="7">
                    <c:v>0</c:v>
                  </c:pt>
                  <c:pt idx="8">
                    <c:v>4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Z03</c:v>
                  </c:pt>
                </c:lvl>
                <c:lvl>
                  <c:pt idx="0">
                    <c:v>U03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(4)</c:v>
                  </c:pt>
                  <c:pt idx="6">
                    <c:v>(4)</c:v>
                  </c:pt>
                  <c:pt idx="7">
                    <c:v>6</c:v>
                  </c:pt>
                  <c:pt idx="8">
                    <c:v>2 </c:v>
                  </c:pt>
                  <c:pt idx="9">
                    <c:v>0.1 </c:v>
                  </c:pt>
                  <c:pt idx="10">
                    <c:v>7,179 </c:v>
                  </c:pt>
                  <c:pt idx="11">
                    <c:v>(171)</c:v>
                  </c:pt>
                  <c:pt idx="12">
                    <c:v>U03</c:v>
                  </c:pt>
                </c:lvl>
                <c:lvl>
                  <c:pt idx="0">
                    <c:v>M03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22 </c:v>
                  </c:pt>
                  <c:pt idx="6">
                    <c:v>22 </c:v>
                  </c:pt>
                  <c:pt idx="7">
                    <c:v>0</c:v>
                  </c:pt>
                  <c:pt idx="8">
                    <c:v>22 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M03</c:v>
                  </c:pt>
                </c:lvl>
                <c:lvl>
                  <c:pt idx="0">
                    <c:v>H03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(13)</c:v>
                  </c:pt>
                  <c:pt idx="6">
                    <c:v>(13)</c:v>
                  </c:pt>
                  <c:pt idx="7">
                    <c:v>0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H03</c:v>
                  </c:pt>
                </c:lvl>
                <c:lvl>
                  <c:pt idx="0">
                    <c:v>Z02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-   </c:v>
                  </c:pt>
                  <c:pt idx="6">
                    <c:v>0 </c:v>
                  </c:pt>
                  <c:pt idx="7">
                    <c:v>-16</c:v>
                  </c:pt>
                  <c:pt idx="8">
                    <c:v>(16)</c:v>
                  </c:pt>
                  <c:pt idx="9">
                    <c:v>0.0 </c:v>
                  </c:pt>
                  <c:pt idx="10">
                    <c:v>(6,036)</c:v>
                  </c:pt>
                  <c:pt idx="11">
                    <c:v>473 </c:v>
                  </c:pt>
                  <c:pt idx="12">
                    <c:v>Z02</c:v>
                  </c:pt>
                </c:lvl>
                <c:lvl>
                  <c:pt idx="0">
                    <c:v>U02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(10)</c:v>
                  </c:pt>
                  <c:pt idx="6">
                    <c:v>(10)</c:v>
                  </c:pt>
                  <c:pt idx="7">
                    <c:v>-9</c:v>
                  </c:pt>
                  <c:pt idx="8">
                    <c:v>(19)</c:v>
                  </c:pt>
                  <c:pt idx="9">
                    <c:v>(0.1)</c:v>
                  </c:pt>
                  <c:pt idx="10">
                    <c:v>(3,456)</c:v>
                  </c:pt>
                  <c:pt idx="11">
                    <c:v>383 </c:v>
                  </c:pt>
                  <c:pt idx="12">
                    <c:v>U02</c:v>
                  </c:pt>
                </c:lvl>
                <c:lvl>
                  <c:pt idx="0">
                    <c:v>Q02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(47)</c:v>
                  </c:pt>
                  <c:pt idx="6">
                    <c:v>(47)</c:v>
                  </c:pt>
                  <c:pt idx="7">
                    <c:v>0</c:v>
                  </c:pt>
                  <c:pt idx="8">
                    <c:v>(47)</c:v>
                  </c:pt>
                  <c:pt idx="9">
                    <c:v>(0.1)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Q02</c:v>
                  </c:pt>
                </c:lvl>
                <c:lvl>
                  <c:pt idx="0">
                    <c:v>N02</c:v>
                  </c:pt>
                  <c:pt idx="1">
                    <c:v> -   </c:v>
                  </c:pt>
                  <c:pt idx="3">
                    <c:v> -   </c:v>
                  </c:pt>
                  <c:pt idx="4">
                    <c:v> (18)</c:v>
                  </c:pt>
                  <c:pt idx="6">
                    <c:v>(18)</c:v>
                  </c:pt>
                  <c:pt idx="7">
                    <c:v>0</c:v>
                  </c:pt>
                  <c:pt idx="8">
                    <c:v>(18)</c:v>
                  </c:pt>
                  <c:pt idx="9">
                    <c:v>0.0 </c:v>
                  </c:pt>
                  <c:pt idx="10">
                    <c:v>0 </c:v>
                  </c:pt>
                  <c:pt idx="11">
                    <c:v>0 </c:v>
                  </c:pt>
                  <c:pt idx="12">
                    <c:v>N02</c:v>
                  </c:pt>
                </c:lvl>
                <c:lvl>
                  <c:pt idx="0">
                    <c:v>M02</c:v>
                  </c:pt>
                  <c:pt idx="1">
                    <c:v> 60 </c:v>
                  </c:pt>
                  <c:pt idx="3">
                    <c:v> 60 </c:v>
                  </c:pt>
                  <c:pt idx="4">
                    <c:v> (2)</c:v>
                  </c:pt>
                  <c:pt idx="6">
                    <c:v>(2)</c:v>
                  </c:pt>
                  <c:pt idx="7">
                    <c:v>-4</c:v>
                  </c:pt>
                  <c:pt idx="8">
                    <c:v>(6)</c:v>
                  </c:pt>
                  <c:pt idx="9">
                    <c:v>0.0 </c:v>
                  </c:pt>
                  <c:pt idx="10">
                    <c:v>(1,098)</c:v>
                  </c:pt>
                  <c:pt idx="11">
                    <c:v>195 </c:v>
                  </c:pt>
                  <c:pt idx="12">
                    <c:v>M02</c:v>
                  </c:pt>
                </c:lvl>
                <c:lvl>
                  <c:pt idx="0">
                    <c:v>K02</c:v>
                  </c:pt>
                  <c:pt idx="1">
                    <c:v> 50 </c:v>
                  </c:pt>
                  <c:pt idx="3">
                    <c:v> 50 </c:v>
                  </c:pt>
                  <c:pt idx="4">
                    <c:v> 19 </c:v>
                  </c:pt>
                  <c:pt idx="6">
                    <c:v>19 </c:v>
                  </c:pt>
                  <c:pt idx="7">
                    <c:v>-8</c:v>
                  </c:pt>
                  <c:pt idx="8">
                    <c:v>11 </c:v>
                  </c:pt>
                  <c:pt idx="9">
                    <c:v>(0.1)</c:v>
                  </c:pt>
                  <c:pt idx="10">
                    <c:v>(2,042)</c:v>
                  </c:pt>
                  <c:pt idx="11">
                    <c:v>488 </c:v>
                  </c:pt>
                  <c:pt idx="12">
                    <c:v>K02</c:v>
                  </c:pt>
                </c:lvl>
                <c:lvl>
                  <c:pt idx="0">
                    <c:v>J02</c:v>
                  </c:pt>
                  <c:pt idx="1">
                    <c:v> 55 </c:v>
                  </c:pt>
                  <c:pt idx="3">
                    <c:v> 55 </c:v>
                  </c:pt>
                  <c:pt idx="4">
                    <c:v> 33 </c:v>
                  </c:pt>
                  <c:pt idx="5">
                    <c:v>(23)</c:v>
                  </c:pt>
                  <c:pt idx="6">
                    <c:v>10 </c:v>
                  </c:pt>
                  <c:pt idx="7">
                    <c:v>-23</c:v>
                  </c:pt>
                  <c:pt idx="8">
                    <c:v>(13)</c:v>
                  </c:pt>
                  <c:pt idx="9">
                    <c:v>0.0 </c:v>
                  </c:pt>
                  <c:pt idx="10">
                    <c:v>420 </c:v>
                  </c:pt>
                  <c:pt idx="11">
                    <c:v>(70)</c:v>
                  </c:pt>
                  <c:pt idx="12">
                    <c:v>J02</c:v>
                  </c:pt>
                </c:lvl>
                <c:lvl>
                  <c:pt idx="0">
                    <c:v>H02</c:v>
                  </c:pt>
                  <c:pt idx="1">
                    <c:v> 250 </c:v>
                  </c:pt>
                  <c:pt idx="3">
                    <c:v> 250 </c:v>
                  </c:pt>
                  <c:pt idx="4">
                    <c:v> 267 </c:v>
                  </c:pt>
                  <c:pt idx="6">
                    <c:v>267 </c:v>
                  </c:pt>
                  <c:pt idx="7">
                    <c:v>-18</c:v>
                  </c:pt>
                  <c:pt idx="8">
                    <c:v>249 </c:v>
                  </c:pt>
                  <c:pt idx="9">
                    <c:v>(0.3)</c:v>
                  </c:pt>
                  <c:pt idx="10">
                    <c:v>(4,023)</c:v>
                  </c:pt>
                  <c:pt idx="11">
                    <c:v>2,523 </c:v>
                  </c:pt>
                  <c:pt idx="12">
                    <c:v>H02</c:v>
                  </c:pt>
                </c:lvl>
                <c:lvl>
                  <c:pt idx="0">
                    <c:v>G02</c:v>
                  </c:pt>
                  <c:pt idx="1">
                    <c:v> 175 </c:v>
                  </c:pt>
                  <c:pt idx="3">
                    <c:v> 175 </c:v>
                  </c:pt>
                  <c:pt idx="4">
                    <c:v> (87)</c:v>
                  </c:pt>
                  <c:pt idx="5">
                    <c:v>(50)</c:v>
                  </c:pt>
                  <c:pt idx="6">
                    <c:v>(137)</c:v>
                  </c:pt>
                  <c:pt idx="7">
                    <c:v>-48</c:v>
                  </c:pt>
                  <c:pt idx="8">
                    <c:v>(185)</c:v>
                  </c:pt>
                  <c:pt idx="9">
                    <c:v>0.0 </c:v>
                  </c:pt>
                  <c:pt idx="10">
                    <c:v>585 </c:v>
                  </c:pt>
                  <c:pt idx="11">
                    <c:v>(612)</c:v>
                  </c:pt>
                  <c:pt idx="12">
                    <c:v>G02</c:v>
                  </c:pt>
                </c:lvl>
                <c:lvl>
                  <c:pt idx="0">
                    <c:v>F02</c:v>
                  </c:pt>
                  <c:pt idx="1">
                    <c:v> 410 </c:v>
                  </c:pt>
                  <c:pt idx="3">
                    <c:v> 410 </c:v>
                  </c:pt>
                  <c:pt idx="4">
                    <c:v> (7)</c:v>
                  </c:pt>
                  <c:pt idx="6">
                    <c:v>(7)</c:v>
                  </c:pt>
                  <c:pt idx="7">
                    <c:v>-1</c:v>
                  </c:pt>
                  <c:pt idx="8">
                    <c:v>(8)</c:v>
                  </c:pt>
                  <c:pt idx="9">
                    <c:v>0.0 </c:v>
                  </c:pt>
                  <c:pt idx="10">
                    <c:v>(166)</c:v>
                  </c:pt>
                  <c:pt idx="11">
                    <c:v>1,274 </c:v>
                  </c:pt>
                  <c:pt idx="12">
                    <c:v>F02</c:v>
                  </c:pt>
                </c:lvl>
                <c:lvl>
                  <c:pt idx="0">
                    <c:v>Month</c:v>
                  </c:pt>
                  <c:pt idx="1">
                    <c:v>Bod</c:v>
                  </c:pt>
                  <c:pt idx="2">
                    <c:v>Activity</c:v>
                  </c:pt>
                  <c:pt idx="3">
                    <c:v>Eod</c:v>
                  </c:pt>
                  <c:pt idx="4">
                    <c:v>Bod</c:v>
                  </c:pt>
                  <c:pt idx="5">
                    <c:v>Activity</c:v>
                  </c:pt>
                  <c:pt idx="6">
                    <c:v>Eod</c:v>
                  </c:pt>
                  <c:pt idx="7">
                    <c:v>Delta </c:v>
                  </c:pt>
                  <c:pt idx="8">
                    <c:v> Delta</c:v>
                  </c:pt>
                  <c:pt idx="9">
                    <c:v>Gamma</c:v>
                  </c:pt>
                  <c:pt idx="10">
                    <c:v>Vega</c:v>
                  </c:pt>
                  <c:pt idx="11">
                    <c:v>Theta</c:v>
                  </c:pt>
                  <c:pt idx="12">
                    <c:v>Month</c:v>
                  </c:pt>
                </c:lvl>
                <c:lvl>
                  <c:pt idx="1">
                    <c:v>Option Contracts</c:v>
                  </c:pt>
                  <c:pt idx="4">
                    <c:v>Futures Contracts</c:v>
                  </c:pt>
                  <c:pt idx="7">
                    <c:v>Options</c:v>
                  </c:pt>
                  <c:pt idx="8">
                    <c:v>Overall</c:v>
                  </c:pt>
                </c:lvl>
                <c:lvl>
                  <c:pt idx="0">
                    <c:v>ENRON position breakdown (12-14-01) BOD</c:v>
                  </c:pt>
                </c:lvl>
              </c:multiLvlStrCache>
            </c:multiLvlStrRef>
          </c:cat>
          <c:val>
            <c:numRef>
              <c:f>Sheet1!$A$25:$M$25</c:f>
              <c:numCache>
                <c:formatCode>General</c:formatCode>
                <c:ptCount val="1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512416"/>
        <c:axId val="154512976"/>
      </c:barChart>
      <c:catAx>
        <c:axId val="15451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512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512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512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67942088934852"/>
          <c:y val="0.29152542372881357"/>
          <c:w val="6.6184074457083769E-2"/>
          <c:h val="0.250847457627118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5"/>
  <sheetViews>
    <sheetView tabSelected="1" view="pageBreakPreview" zoomScale="75" zoomScaleNormal="75" zoomScaleSheetLayoutView="75" workbookViewId="0">
      <selection activeCell="F19" sqref="F19"/>
    </sheetView>
  </sheetViews>
  <sheetFormatPr defaultRowHeight="12.75" x14ac:dyDescent="0.2"/>
  <cols>
    <col min="1" max="1" width="9.140625" style="1"/>
    <col min="2" max="4" width="9.7109375" style="1" customWidth="1"/>
    <col min="5" max="5" width="10.140625" style="1" customWidth="1"/>
    <col min="6" max="6" width="8.85546875" style="1" customWidth="1"/>
    <col min="7" max="8" width="9.42578125" style="1" customWidth="1"/>
    <col min="9" max="9" width="9.140625" style="1"/>
    <col min="11" max="11" width="11.42578125" customWidth="1"/>
    <col min="12" max="12" width="12" customWidth="1"/>
    <col min="13" max="13" width="6.5703125" customWidth="1"/>
  </cols>
  <sheetData>
    <row r="1" spans="1:13" ht="16.5" thickBot="1" x14ac:dyDescent="0.3">
      <c r="A1" s="65" t="s">
        <v>29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s="2" customFormat="1" ht="13.9" customHeight="1" thickBot="1" x14ac:dyDescent="0.25">
      <c r="A2" s="5"/>
      <c r="B2" s="68" t="s">
        <v>27</v>
      </c>
      <c r="C2" s="69"/>
      <c r="D2" s="70"/>
      <c r="E2" s="68" t="s">
        <v>28</v>
      </c>
      <c r="F2" s="69"/>
      <c r="G2" s="70"/>
      <c r="H2" s="6" t="s">
        <v>22</v>
      </c>
      <c r="I2" s="6" t="s">
        <v>17</v>
      </c>
      <c r="J2" s="6"/>
      <c r="K2" s="6"/>
      <c r="L2" s="6"/>
      <c r="M2" s="7"/>
    </row>
    <row r="3" spans="1:13" s="2" customFormat="1" thickBot="1" x14ac:dyDescent="0.25">
      <c r="A3" s="8" t="s">
        <v>0</v>
      </c>
      <c r="B3" s="20" t="s">
        <v>25</v>
      </c>
      <c r="C3" s="22" t="s">
        <v>24</v>
      </c>
      <c r="D3" s="21" t="s">
        <v>26</v>
      </c>
      <c r="E3" s="22" t="s">
        <v>25</v>
      </c>
      <c r="F3" s="9" t="s">
        <v>24</v>
      </c>
      <c r="G3" s="22" t="s">
        <v>26</v>
      </c>
      <c r="H3" s="9" t="s">
        <v>23</v>
      </c>
      <c r="I3" s="9" t="s">
        <v>18</v>
      </c>
      <c r="J3" s="9" t="s">
        <v>19</v>
      </c>
      <c r="K3" s="9" t="s">
        <v>20</v>
      </c>
      <c r="L3" s="9" t="s">
        <v>21</v>
      </c>
      <c r="M3" s="10" t="s">
        <v>0</v>
      </c>
    </row>
    <row r="4" spans="1:13" ht="13.5" thickBot="1" x14ac:dyDescent="0.25">
      <c r="A4" s="15" t="s">
        <v>1</v>
      </c>
      <c r="B4" s="64">
        <v>410</v>
      </c>
      <c r="C4" s="23"/>
      <c r="D4" s="39">
        <f t="shared" ref="D4:D12" si="0">SUM(B4-C4)</f>
        <v>410</v>
      </c>
      <c r="E4" s="63">
        <v>-7</v>
      </c>
      <c r="F4" s="51"/>
      <c r="G4" s="52">
        <f t="shared" ref="G4:G18" si="1">SUM(E4+F4)</f>
        <v>-7</v>
      </c>
      <c r="H4" s="55">
        <v>-1</v>
      </c>
      <c r="I4" s="62">
        <f>H4+G4</f>
        <v>-8</v>
      </c>
      <c r="J4" s="44">
        <v>0</v>
      </c>
      <c r="K4" s="45">
        <v>-166</v>
      </c>
      <c r="L4" s="46">
        <v>1274</v>
      </c>
      <c r="M4" s="15" t="s">
        <v>1</v>
      </c>
    </row>
    <row r="5" spans="1:13" ht="13.5" thickBot="1" x14ac:dyDescent="0.25">
      <c r="A5" s="3" t="s">
        <v>2</v>
      </c>
      <c r="B5" s="64">
        <v>175</v>
      </c>
      <c r="C5" s="24"/>
      <c r="D5" s="40">
        <f t="shared" si="0"/>
        <v>175</v>
      </c>
      <c r="E5" s="63">
        <v>-87</v>
      </c>
      <c r="F5" s="32">
        <v>-50</v>
      </c>
      <c r="G5" s="28">
        <f t="shared" si="1"/>
        <v>-137</v>
      </c>
      <c r="H5" s="56">
        <v>-48</v>
      </c>
      <c r="I5" s="62">
        <f t="shared" ref="I5:I18" si="2">H5+G5</f>
        <v>-185</v>
      </c>
      <c r="J5" s="30">
        <v>0</v>
      </c>
      <c r="K5" s="11">
        <v>585</v>
      </c>
      <c r="L5" s="12">
        <v>-612</v>
      </c>
      <c r="M5" s="3" t="s">
        <v>2</v>
      </c>
    </row>
    <row r="6" spans="1:13" ht="13.5" thickBot="1" x14ac:dyDescent="0.25">
      <c r="A6" s="3" t="s">
        <v>3</v>
      </c>
      <c r="B6" s="64">
        <v>250</v>
      </c>
      <c r="C6" s="24"/>
      <c r="D6" s="40">
        <f t="shared" si="0"/>
        <v>250</v>
      </c>
      <c r="E6" s="63">
        <v>267</v>
      </c>
      <c r="F6" s="32"/>
      <c r="G6" s="28">
        <f t="shared" si="1"/>
        <v>267</v>
      </c>
      <c r="H6" s="56">
        <v>-18</v>
      </c>
      <c r="I6" s="62">
        <f t="shared" si="2"/>
        <v>249</v>
      </c>
      <c r="J6" s="30">
        <v>-0.3</v>
      </c>
      <c r="K6" s="11">
        <v>-4023</v>
      </c>
      <c r="L6" s="12">
        <v>2523</v>
      </c>
      <c r="M6" s="3" t="s">
        <v>3</v>
      </c>
    </row>
    <row r="7" spans="1:13" ht="13.5" thickBot="1" x14ac:dyDescent="0.25">
      <c r="A7" s="3" t="s">
        <v>4</v>
      </c>
      <c r="B7" s="64">
        <v>55</v>
      </c>
      <c r="C7" s="24"/>
      <c r="D7" s="40">
        <f t="shared" si="0"/>
        <v>55</v>
      </c>
      <c r="E7" s="63">
        <v>33</v>
      </c>
      <c r="F7" s="32">
        <v>-23</v>
      </c>
      <c r="G7" s="28">
        <f t="shared" si="1"/>
        <v>10</v>
      </c>
      <c r="H7" s="56">
        <v>-23</v>
      </c>
      <c r="I7" s="62">
        <f t="shared" si="2"/>
        <v>-13</v>
      </c>
      <c r="J7" s="30">
        <v>0</v>
      </c>
      <c r="K7" s="50">
        <v>420</v>
      </c>
      <c r="L7" s="12">
        <v>-70</v>
      </c>
      <c r="M7" s="34" t="s">
        <v>4</v>
      </c>
    </row>
    <row r="8" spans="1:13" ht="13.5" thickBot="1" x14ac:dyDescent="0.25">
      <c r="A8" s="3" t="s">
        <v>5</v>
      </c>
      <c r="B8" s="64">
        <v>50</v>
      </c>
      <c r="C8" s="24"/>
      <c r="D8" s="40">
        <f t="shared" si="0"/>
        <v>50</v>
      </c>
      <c r="E8" s="63">
        <v>19</v>
      </c>
      <c r="F8" s="32"/>
      <c r="G8" s="28">
        <f t="shared" si="1"/>
        <v>19</v>
      </c>
      <c r="H8" s="56">
        <v>-8</v>
      </c>
      <c r="I8" s="62">
        <f t="shared" si="2"/>
        <v>11</v>
      </c>
      <c r="J8" s="30">
        <v>-0.1</v>
      </c>
      <c r="K8" s="16">
        <v>-2042</v>
      </c>
      <c r="L8" s="12">
        <v>488</v>
      </c>
      <c r="M8" s="34" t="s">
        <v>5</v>
      </c>
    </row>
    <row r="9" spans="1:13" ht="13.5" thickBot="1" x14ac:dyDescent="0.25">
      <c r="A9" s="34" t="s">
        <v>6</v>
      </c>
      <c r="B9" s="64">
        <v>60</v>
      </c>
      <c r="C9" s="24"/>
      <c r="D9" s="40">
        <f t="shared" si="0"/>
        <v>60</v>
      </c>
      <c r="E9" s="63">
        <v>-2</v>
      </c>
      <c r="F9" s="32"/>
      <c r="G9" s="28">
        <f t="shared" si="1"/>
        <v>-2</v>
      </c>
      <c r="H9" s="56">
        <v>-4</v>
      </c>
      <c r="I9" s="62">
        <f t="shared" si="2"/>
        <v>-6</v>
      </c>
      <c r="J9" s="30">
        <v>0</v>
      </c>
      <c r="K9" s="11">
        <v>-1098</v>
      </c>
      <c r="L9" s="12">
        <v>195</v>
      </c>
      <c r="M9" s="34" t="s">
        <v>6</v>
      </c>
    </row>
    <row r="10" spans="1:13" ht="13.5" thickBot="1" x14ac:dyDescent="0.25">
      <c r="A10" s="3" t="s">
        <v>7</v>
      </c>
      <c r="B10" s="64">
        <v>0</v>
      </c>
      <c r="C10" s="24"/>
      <c r="D10" s="40">
        <f t="shared" si="0"/>
        <v>0</v>
      </c>
      <c r="E10" s="63">
        <v>-18</v>
      </c>
      <c r="F10" s="32"/>
      <c r="G10" s="28">
        <f t="shared" si="1"/>
        <v>-18</v>
      </c>
      <c r="H10" s="56">
        <v>0</v>
      </c>
      <c r="I10" s="62">
        <f t="shared" si="2"/>
        <v>-18</v>
      </c>
      <c r="J10" s="30">
        <v>0</v>
      </c>
      <c r="K10" s="11">
        <v>0</v>
      </c>
      <c r="L10" s="12">
        <v>0</v>
      </c>
      <c r="M10" s="34" t="s">
        <v>7</v>
      </c>
    </row>
    <row r="11" spans="1:13" ht="13.5" thickBot="1" x14ac:dyDescent="0.25">
      <c r="A11" s="34" t="s">
        <v>8</v>
      </c>
      <c r="B11" s="64">
        <v>0</v>
      </c>
      <c r="C11" s="24"/>
      <c r="D11" s="40">
        <f t="shared" si="0"/>
        <v>0</v>
      </c>
      <c r="E11" s="63">
        <v>-47</v>
      </c>
      <c r="F11" s="32"/>
      <c r="G11" s="28">
        <f t="shared" si="1"/>
        <v>-47</v>
      </c>
      <c r="H11" s="56">
        <v>0</v>
      </c>
      <c r="I11" s="62">
        <f t="shared" si="2"/>
        <v>-47</v>
      </c>
      <c r="J11" s="30">
        <v>-0.1</v>
      </c>
      <c r="K11" s="11">
        <v>0</v>
      </c>
      <c r="L11" s="12">
        <v>0</v>
      </c>
      <c r="M11" s="34" t="s">
        <v>8</v>
      </c>
    </row>
    <row r="12" spans="1:13" ht="13.5" thickBot="1" x14ac:dyDescent="0.25">
      <c r="A12" s="34" t="s">
        <v>9</v>
      </c>
      <c r="B12" s="64">
        <v>60</v>
      </c>
      <c r="C12" s="24"/>
      <c r="D12" s="40">
        <f t="shared" si="0"/>
        <v>60</v>
      </c>
      <c r="E12" s="63">
        <v>-10</v>
      </c>
      <c r="F12" s="32"/>
      <c r="G12" s="28">
        <f t="shared" si="1"/>
        <v>-10</v>
      </c>
      <c r="H12" s="56">
        <v>-9</v>
      </c>
      <c r="I12" s="62">
        <f t="shared" si="2"/>
        <v>-19</v>
      </c>
      <c r="J12" s="30">
        <v>-0.1</v>
      </c>
      <c r="K12" s="50">
        <v>-3456</v>
      </c>
      <c r="L12" s="12">
        <v>383</v>
      </c>
      <c r="M12" s="34" t="s">
        <v>9</v>
      </c>
    </row>
    <row r="13" spans="1:13" ht="13.5" thickBot="1" x14ac:dyDescent="0.25">
      <c r="A13" s="3" t="s">
        <v>10</v>
      </c>
      <c r="B13" s="64">
        <v>60</v>
      </c>
      <c r="C13" s="24"/>
      <c r="D13" s="40">
        <f t="shared" ref="D13:D18" si="3">SUM(B13-C13)</f>
        <v>60</v>
      </c>
      <c r="E13" s="63">
        <v>0</v>
      </c>
      <c r="F13" s="27"/>
      <c r="G13" s="28">
        <f t="shared" si="1"/>
        <v>0</v>
      </c>
      <c r="H13" s="56">
        <v>-16</v>
      </c>
      <c r="I13" s="62">
        <f t="shared" si="2"/>
        <v>-16</v>
      </c>
      <c r="J13" s="30">
        <v>0</v>
      </c>
      <c r="K13" s="16">
        <v>-6036</v>
      </c>
      <c r="L13" s="12">
        <v>473</v>
      </c>
      <c r="M13" s="34" t="s">
        <v>10</v>
      </c>
    </row>
    <row r="14" spans="1:13" ht="13.5" thickBot="1" x14ac:dyDescent="0.25">
      <c r="A14" s="3" t="s">
        <v>11</v>
      </c>
      <c r="B14" s="64">
        <v>0</v>
      </c>
      <c r="C14" s="24"/>
      <c r="D14" s="40">
        <f t="shared" si="3"/>
        <v>0</v>
      </c>
      <c r="E14" s="63">
        <v>-13</v>
      </c>
      <c r="F14" s="26"/>
      <c r="G14" s="28">
        <f t="shared" si="1"/>
        <v>-13</v>
      </c>
      <c r="H14" s="56">
        <v>0</v>
      </c>
      <c r="I14" s="62">
        <f t="shared" si="2"/>
        <v>-13</v>
      </c>
      <c r="J14" s="30">
        <v>0</v>
      </c>
      <c r="K14" s="50">
        <v>0</v>
      </c>
      <c r="L14" s="12">
        <v>0</v>
      </c>
      <c r="M14" s="34" t="s">
        <v>11</v>
      </c>
    </row>
    <row r="15" spans="1:13" ht="13.5" thickBot="1" x14ac:dyDescent="0.25">
      <c r="A15" s="3" t="s">
        <v>12</v>
      </c>
      <c r="B15" s="64">
        <v>0</v>
      </c>
      <c r="C15" s="24"/>
      <c r="D15" s="40">
        <f t="shared" si="3"/>
        <v>0</v>
      </c>
      <c r="E15" s="63">
        <v>22</v>
      </c>
      <c r="F15" s="26"/>
      <c r="G15" s="28">
        <f t="shared" si="1"/>
        <v>22</v>
      </c>
      <c r="H15" s="56">
        <v>0</v>
      </c>
      <c r="I15" s="62">
        <f t="shared" si="2"/>
        <v>22</v>
      </c>
      <c r="J15" s="30">
        <v>0</v>
      </c>
      <c r="K15" s="11">
        <v>0</v>
      </c>
      <c r="L15" s="12">
        <v>0</v>
      </c>
      <c r="M15" s="3" t="s">
        <v>12</v>
      </c>
    </row>
    <row r="16" spans="1:13" ht="13.5" thickBot="1" x14ac:dyDescent="0.25">
      <c r="A16" s="3" t="s">
        <v>13</v>
      </c>
      <c r="B16" s="64">
        <v>50</v>
      </c>
      <c r="C16" s="24"/>
      <c r="D16" s="40">
        <f t="shared" si="3"/>
        <v>50</v>
      </c>
      <c r="E16" s="63">
        <v>-4</v>
      </c>
      <c r="F16" s="26"/>
      <c r="G16" s="28">
        <f t="shared" si="1"/>
        <v>-4</v>
      </c>
      <c r="H16" s="56">
        <v>6</v>
      </c>
      <c r="I16" s="62">
        <f t="shared" si="2"/>
        <v>2</v>
      </c>
      <c r="J16" s="30">
        <v>0.1</v>
      </c>
      <c r="K16" s="11">
        <v>7179</v>
      </c>
      <c r="L16" s="12">
        <v>-171</v>
      </c>
      <c r="M16" s="3" t="s">
        <v>13</v>
      </c>
    </row>
    <row r="17" spans="1:13" ht="13.5" thickBot="1" x14ac:dyDescent="0.25">
      <c r="A17" s="34" t="s">
        <v>14</v>
      </c>
      <c r="B17" s="64">
        <v>0</v>
      </c>
      <c r="C17" s="24"/>
      <c r="D17" s="40">
        <f t="shared" si="3"/>
        <v>0</v>
      </c>
      <c r="E17" s="63">
        <v>4</v>
      </c>
      <c r="F17" s="32"/>
      <c r="G17" s="28">
        <f t="shared" si="1"/>
        <v>4</v>
      </c>
      <c r="H17" s="56">
        <v>0</v>
      </c>
      <c r="I17" s="62">
        <f t="shared" si="2"/>
        <v>4</v>
      </c>
      <c r="J17" s="30">
        <v>0</v>
      </c>
      <c r="K17" s="11">
        <v>0</v>
      </c>
      <c r="L17" s="12">
        <v>0</v>
      </c>
      <c r="M17" s="3" t="s">
        <v>14</v>
      </c>
    </row>
    <row r="18" spans="1:13" ht="13.5" thickBot="1" x14ac:dyDescent="0.25">
      <c r="A18" s="4" t="s">
        <v>15</v>
      </c>
      <c r="B18" s="64">
        <v>200</v>
      </c>
      <c r="C18" s="25"/>
      <c r="D18" s="41">
        <f t="shared" si="3"/>
        <v>200</v>
      </c>
      <c r="E18" s="63">
        <v>46</v>
      </c>
      <c r="F18" s="29">
        <v>-40</v>
      </c>
      <c r="G18" s="53">
        <f t="shared" si="1"/>
        <v>6</v>
      </c>
      <c r="H18" s="57">
        <v>-40</v>
      </c>
      <c r="I18" s="62">
        <f t="shared" si="2"/>
        <v>-34</v>
      </c>
      <c r="J18" s="31">
        <v>0</v>
      </c>
      <c r="K18" s="13">
        <v>-1086</v>
      </c>
      <c r="L18" s="14">
        <v>3</v>
      </c>
      <c r="M18" s="4" t="s">
        <v>15</v>
      </c>
    </row>
    <row r="19" spans="1:13" ht="13.5" thickBot="1" x14ac:dyDescent="0.25">
      <c r="A19" s="17"/>
      <c r="B19" s="35">
        <f>SUM(B4:B18)</f>
        <v>1370</v>
      </c>
      <c r="C19" s="35">
        <f>SUM(C4:C18)</f>
        <v>0</v>
      </c>
      <c r="D19" s="42">
        <f>SUM(D4:D18)</f>
        <v>1370</v>
      </c>
      <c r="E19" s="54"/>
      <c r="F19" s="35"/>
      <c r="G19" s="43"/>
      <c r="H19" s="18" t="s">
        <v>16</v>
      </c>
      <c r="I19" s="47">
        <f>SUM(I4:I18)</f>
        <v>-71</v>
      </c>
      <c r="J19" s="48">
        <f>SUM(J4:J18)</f>
        <v>-0.5</v>
      </c>
      <c r="K19" s="49">
        <f>SUM(K4:K18)</f>
        <v>-9723</v>
      </c>
      <c r="L19" s="49">
        <f>SUM(L4:L18)</f>
        <v>4486</v>
      </c>
      <c r="M19" s="19"/>
    </row>
    <row r="20" spans="1:13" x14ac:dyDescent="0.2">
      <c r="C20" s="59"/>
      <c r="F20" s="37"/>
    </row>
    <row r="21" spans="1:13" x14ac:dyDescent="0.2">
      <c r="C21" s="37"/>
      <c r="E21" s="60"/>
      <c r="F21" s="37"/>
      <c r="G21" s="60"/>
    </row>
    <row r="22" spans="1:13" x14ac:dyDescent="0.2">
      <c r="E22" s="60"/>
    </row>
    <row r="23" spans="1:13" x14ac:dyDescent="0.2">
      <c r="E23" s="59"/>
      <c r="F23" s="58"/>
      <c r="G23" s="33"/>
      <c r="H23" s="61"/>
      <c r="I23" s="61"/>
    </row>
    <row r="24" spans="1:13" x14ac:dyDescent="0.2">
      <c r="E24" s="33"/>
      <c r="F24" s="36"/>
      <c r="G24" s="33"/>
    </row>
    <row r="25" spans="1:13" x14ac:dyDescent="0.2">
      <c r="F25" s="38"/>
    </row>
  </sheetData>
  <mergeCells count="3">
    <mergeCell ref="A1:M1"/>
    <mergeCell ref="B2:D2"/>
    <mergeCell ref="E2:G2"/>
  </mergeCells>
  <pageMargins left="0.75" right="0.75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E D &amp; F Man International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SHOOD</dc:creator>
  <cp:lastModifiedBy>Felienne</cp:lastModifiedBy>
  <cp:lastPrinted>2001-12-14T14:39:35Z</cp:lastPrinted>
  <dcterms:created xsi:type="dcterms:W3CDTF">2001-11-28T15:03:24Z</dcterms:created>
  <dcterms:modified xsi:type="dcterms:W3CDTF">2014-09-03T15:24:35Z</dcterms:modified>
</cp:coreProperties>
</file>