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 activeTab="1"/>
  </bookViews>
  <sheets>
    <sheet name="Sheet1" sheetId="1" r:id="rId1"/>
    <sheet name="Rob" sheetId="4" r:id="rId2"/>
    <sheet name="Fletch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9" i="2"/>
  <c r="F10" i="2"/>
  <c r="F12" i="2"/>
  <c r="F14" i="2"/>
  <c r="F16" i="2"/>
  <c r="F18" i="2"/>
  <c r="D24" i="2"/>
  <c r="E24" i="2"/>
  <c r="F24" i="2" s="1"/>
  <c r="F28" i="2" s="1"/>
  <c r="D25" i="2"/>
  <c r="D28" i="2"/>
  <c r="F5" i="4"/>
  <c r="F8" i="4"/>
  <c r="F9" i="4"/>
  <c r="F12" i="4"/>
  <c r="F13" i="4"/>
  <c r="F16" i="4"/>
  <c r="D22" i="4"/>
  <c r="E22" i="4"/>
  <c r="F22" i="4" s="1"/>
  <c r="F26" i="4" s="1"/>
  <c r="D23" i="4"/>
  <c r="D26" i="4"/>
  <c r="G5" i="1"/>
  <c r="G6" i="1" s="1"/>
  <c r="G7" i="1"/>
  <c r="G8" i="1"/>
  <c r="G9" i="1"/>
  <c r="G10" i="1"/>
  <c r="G11" i="1"/>
  <c r="G12" i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E28" i="2" l="1"/>
  <c r="E26" i="4"/>
</calcChain>
</file>

<file path=xl/sharedStrings.xml><?xml version="1.0" encoding="utf-8"?>
<sst xmlns="http://schemas.openxmlformats.org/spreadsheetml/2006/main" count="397" uniqueCount="39">
  <si>
    <t>PRICE_CURVE_CD</t>
  </si>
  <si>
    <t>RISK_TYPE_CD</t>
  </si>
  <si>
    <t>COMMODITY_CD</t>
  </si>
  <si>
    <t>CURRENCY_CD</t>
  </si>
  <si>
    <t>PEAKNESS_CD</t>
  </si>
  <si>
    <t>REFERENCE_DT</t>
  </si>
  <si>
    <t>DELTA_POSITION_QTY</t>
  </si>
  <si>
    <t>GAMMA_NUM</t>
  </si>
  <si>
    <t>NG</t>
  </si>
  <si>
    <t>USD</t>
  </si>
  <si>
    <t>P</t>
  </si>
  <si>
    <t>R4</t>
  </si>
  <si>
    <t>POWER</t>
  </si>
  <si>
    <t>Portfolio #1</t>
  </si>
  <si>
    <t>a)</t>
  </si>
  <si>
    <t>Fletch Sturm VaR Scenarios</t>
  </si>
  <si>
    <t>b)</t>
  </si>
  <si>
    <t>c)</t>
  </si>
  <si>
    <t>Portfolio #2</t>
  </si>
  <si>
    <t>Portfolio #3</t>
  </si>
  <si>
    <t>Portfolio #4</t>
  </si>
  <si>
    <t>Portfolio #5</t>
  </si>
  <si>
    <t>10d-99</t>
  </si>
  <si>
    <t>Gas alone w/o power</t>
  </si>
  <si>
    <t>Gas Shorts are driving risk</t>
  </si>
  <si>
    <t>NG-R4</t>
  </si>
  <si>
    <t>500 N-Q02 Cin</t>
  </si>
  <si>
    <t>30K/d J-V02 NX</t>
  </si>
  <si>
    <t>Combined</t>
  </si>
  <si>
    <t>Portfolio #2a</t>
  </si>
  <si>
    <t>20,000/day</t>
  </si>
  <si>
    <t>Rob Benson VaR Scenarios</t>
  </si>
  <si>
    <t>R1E</t>
  </si>
  <si>
    <t>R1C</t>
  </si>
  <si>
    <t>PJM-NY Zone A Corr:</t>
  </si>
  <si>
    <t>PJM-NG Corr:</t>
  </si>
  <si>
    <t>With 2/3 of the original gas position</t>
  </si>
  <si>
    <t>With 1/2 of the original gas position</t>
  </si>
  <si>
    <t>Portfolio #2b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</si>
</sst>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0" fontId="2" fillId="0" borderId="2" xfId="2" applyFont="1" applyFill="1" applyBorder="1" applyAlignment="1">
      <alignment horizontal="left" wrapText="1"/>
    </xf>
    <xf numFmtId="17" fontId="0" fillId="0" borderId="0" xfId="0" applyNumberFormat="1"/>
    <xf numFmtId="164" fontId="0" fillId="0" borderId="0" xfId="1" applyNumberFormat="1" applyFont="1"/>
    <xf numFmtId="0" fontId="2" fillId="0" borderId="2" xfId="2" applyFont="1" applyFill="1" applyBorder="1" applyAlignment="1">
      <alignment horizontal="right" wrapText="1"/>
    </xf>
    <xf numFmtId="0" fontId="2" fillId="0" borderId="3" xfId="2" applyFont="1" applyFill="1" applyBorder="1" applyAlignment="1">
      <alignment horizontal="left" wrapText="1"/>
    </xf>
    <xf numFmtId="0" fontId="4" fillId="0" borderId="0" xfId="0" applyFont="1" applyAlignment="1">
      <alignment horizontal="center"/>
    </xf>
    <xf numFmtId="3" fontId="0" fillId="0" borderId="0" xfId="0" applyNumberFormat="1"/>
    <xf numFmtId="3" fontId="0" fillId="3" borderId="0" xfId="0" applyNumberFormat="1" applyFill="1"/>
    <xf numFmtId="0" fontId="5" fillId="0" borderId="0" xfId="0" applyFont="1"/>
    <xf numFmtId="9" fontId="0" fillId="0" borderId="0" xfId="3" applyFont="1"/>
    <xf numFmtId="3" fontId="5" fillId="0" borderId="0" xfId="0" applyNumberFormat="1" applyFont="1"/>
    <xf numFmtId="9" fontId="1" fillId="0" borderId="0" xfId="3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G12" sqref="G12"/>
    </sheetView>
  </sheetViews>
  <sheetFormatPr defaultRowHeight="12.75" x14ac:dyDescent="0.2"/>
  <cols>
    <col min="1" max="1" width="17.85546875" bestFit="1" customWidth="1"/>
    <col min="2" max="2" width="14.85546875" bestFit="1" customWidth="1"/>
    <col min="3" max="3" width="16" bestFit="1" customWidth="1"/>
    <col min="4" max="5" width="15" bestFit="1" customWidth="1"/>
    <col min="6" max="6" width="15.85546875" bestFit="1" customWidth="1"/>
    <col min="7" max="7" width="22.7109375" bestFit="1" customWidth="1"/>
    <col min="8" max="8" width="13.42578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 t="s">
        <v>8</v>
      </c>
      <c r="B2" t="s">
        <v>10</v>
      </c>
      <c r="C2" s="3" t="s">
        <v>8</v>
      </c>
      <c r="D2" s="3" t="s">
        <v>9</v>
      </c>
      <c r="E2" s="3"/>
      <c r="F2" s="4">
        <v>37347</v>
      </c>
      <c r="G2" s="5">
        <v>0</v>
      </c>
      <c r="H2" s="6">
        <v>0</v>
      </c>
    </row>
    <row r="3" spans="1:8" x14ac:dyDescent="0.2">
      <c r="A3" t="s">
        <v>8</v>
      </c>
      <c r="B3" t="s">
        <v>10</v>
      </c>
      <c r="C3" s="3" t="s">
        <v>8</v>
      </c>
      <c r="D3" s="3" t="s">
        <v>9</v>
      </c>
      <c r="E3" s="3"/>
      <c r="F3" s="4">
        <v>37377</v>
      </c>
      <c r="G3" s="5">
        <v>0</v>
      </c>
      <c r="H3" s="6">
        <v>0</v>
      </c>
    </row>
    <row r="4" spans="1:8" x14ac:dyDescent="0.2">
      <c r="A4" t="s">
        <v>8</v>
      </c>
      <c r="B4" t="s">
        <v>10</v>
      </c>
      <c r="C4" s="3" t="s">
        <v>8</v>
      </c>
      <c r="D4" s="3" t="s">
        <v>9</v>
      </c>
      <c r="E4" s="3"/>
      <c r="F4" s="4">
        <v>37408</v>
      </c>
      <c r="G4" s="5">
        <v>0</v>
      </c>
      <c r="H4" s="6">
        <v>0</v>
      </c>
    </row>
    <row r="5" spans="1:8" x14ac:dyDescent="0.2">
      <c r="A5" t="s">
        <v>8</v>
      </c>
      <c r="B5" t="s">
        <v>10</v>
      </c>
      <c r="C5" s="3" t="s">
        <v>8</v>
      </c>
      <c r="D5" s="3" t="s">
        <v>9</v>
      </c>
      <c r="E5" s="3"/>
      <c r="F5" s="4">
        <v>37438</v>
      </c>
      <c r="G5" s="5">
        <f>-50000*30/2</f>
        <v>-750000</v>
      </c>
      <c r="H5" s="6">
        <v>0</v>
      </c>
    </row>
    <row r="6" spans="1:8" x14ac:dyDescent="0.2">
      <c r="A6" t="s">
        <v>8</v>
      </c>
      <c r="B6" t="s">
        <v>10</v>
      </c>
      <c r="C6" s="3" t="s">
        <v>8</v>
      </c>
      <c r="D6" s="3" t="s">
        <v>9</v>
      </c>
      <c r="E6" s="3"/>
      <c r="F6" s="4">
        <v>37469</v>
      </c>
      <c r="G6" s="5">
        <f>G5</f>
        <v>-750000</v>
      </c>
      <c r="H6" s="6">
        <v>0</v>
      </c>
    </row>
    <row r="7" spans="1:8" x14ac:dyDescent="0.2">
      <c r="A7" t="s">
        <v>8</v>
      </c>
      <c r="B7" t="s">
        <v>10</v>
      </c>
      <c r="C7" s="3" t="s">
        <v>8</v>
      </c>
      <c r="D7" s="3" t="s">
        <v>9</v>
      </c>
      <c r="E7" s="3"/>
      <c r="F7" s="4">
        <v>37500</v>
      </c>
      <c r="G7" s="5">
        <f>-30000*30/2</f>
        <v>-450000</v>
      </c>
      <c r="H7" s="6">
        <v>0</v>
      </c>
    </row>
    <row r="8" spans="1:8" x14ac:dyDescent="0.2">
      <c r="A8" t="s">
        <v>8</v>
      </c>
      <c r="B8" t="s">
        <v>10</v>
      </c>
      <c r="C8" s="3" t="s">
        <v>8</v>
      </c>
      <c r="D8" s="3" t="s">
        <v>9</v>
      </c>
      <c r="E8" s="3"/>
      <c r="F8" s="4">
        <v>37530</v>
      </c>
      <c r="G8" s="5">
        <f>-50000*30/2</f>
        <v>-750000</v>
      </c>
      <c r="H8" s="6">
        <v>0</v>
      </c>
    </row>
    <row r="9" spans="1:8" x14ac:dyDescent="0.2">
      <c r="A9" t="s">
        <v>8</v>
      </c>
      <c r="B9" t="s">
        <v>10</v>
      </c>
      <c r="C9" s="3" t="s">
        <v>8</v>
      </c>
      <c r="D9" s="3" t="s">
        <v>9</v>
      </c>
      <c r="E9" s="3"/>
      <c r="F9" s="4">
        <v>37561</v>
      </c>
      <c r="G9" s="5">
        <f>G8</f>
        <v>-750000</v>
      </c>
      <c r="H9" s="6">
        <v>0</v>
      </c>
    </row>
    <row r="10" spans="1:8" x14ac:dyDescent="0.2">
      <c r="A10" t="s">
        <v>8</v>
      </c>
      <c r="B10" t="s">
        <v>10</v>
      </c>
      <c r="C10" s="3" t="s">
        <v>8</v>
      </c>
      <c r="D10" s="3" t="s">
        <v>9</v>
      </c>
      <c r="E10" s="3"/>
      <c r="F10" s="4">
        <v>37591</v>
      </c>
      <c r="G10" s="5">
        <f>G9</f>
        <v>-750000</v>
      </c>
      <c r="H10" s="6">
        <v>0</v>
      </c>
    </row>
    <row r="11" spans="1:8" x14ac:dyDescent="0.2">
      <c r="A11" t="s">
        <v>8</v>
      </c>
      <c r="B11" t="s">
        <v>10</v>
      </c>
      <c r="C11" s="3" t="s">
        <v>8</v>
      </c>
      <c r="D11" s="3" t="s">
        <v>9</v>
      </c>
      <c r="E11" s="3"/>
      <c r="F11" s="4">
        <v>37622</v>
      </c>
      <c r="G11" s="5">
        <f>-25000*30/2</f>
        <v>-375000</v>
      </c>
      <c r="H11" s="6">
        <v>0</v>
      </c>
    </row>
    <row r="12" spans="1:8" x14ac:dyDescent="0.2">
      <c r="A12" t="s">
        <v>8</v>
      </c>
      <c r="B12" t="s">
        <v>10</v>
      </c>
      <c r="C12" s="3" t="s">
        <v>8</v>
      </c>
      <c r="D12" s="3" t="s">
        <v>9</v>
      </c>
      <c r="E12" s="3"/>
      <c r="F12" s="4">
        <v>37653</v>
      </c>
      <c r="G12" s="5">
        <f>G11</f>
        <v>-375000</v>
      </c>
      <c r="H12" s="6">
        <v>0</v>
      </c>
    </row>
    <row r="13" spans="1:8" x14ac:dyDescent="0.2">
      <c r="A13" t="s">
        <v>8</v>
      </c>
      <c r="B13" t="s">
        <v>10</v>
      </c>
      <c r="C13" s="3" t="s">
        <v>8</v>
      </c>
      <c r="D13" s="3" t="s">
        <v>9</v>
      </c>
      <c r="E13" s="3"/>
      <c r="F13" s="4">
        <v>37681</v>
      </c>
      <c r="G13" s="5">
        <f t="shared" ref="G13:G22" si="0">G12</f>
        <v>-375000</v>
      </c>
      <c r="H13" s="6">
        <v>0</v>
      </c>
    </row>
    <row r="14" spans="1:8" x14ac:dyDescent="0.2">
      <c r="A14" t="s">
        <v>8</v>
      </c>
      <c r="B14" t="s">
        <v>10</v>
      </c>
      <c r="C14" s="3" t="s">
        <v>8</v>
      </c>
      <c r="D14" s="3" t="s">
        <v>9</v>
      </c>
      <c r="E14" s="3"/>
      <c r="F14" s="4">
        <v>37712</v>
      </c>
      <c r="G14" s="5">
        <f t="shared" si="0"/>
        <v>-375000</v>
      </c>
      <c r="H14" s="6">
        <v>0</v>
      </c>
    </row>
    <row r="15" spans="1:8" x14ac:dyDescent="0.2">
      <c r="A15" t="s">
        <v>8</v>
      </c>
      <c r="B15" t="s">
        <v>10</v>
      </c>
      <c r="C15" s="3" t="s">
        <v>8</v>
      </c>
      <c r="D15" s="3" t="s">
        <v>9</v>
      </c>
      <c r="E15" s="3"/>
      <c r="F15" s="4">
        <v>37742</v>
      </c>
      <c r="G15" s="5">
        <f t="shared" si="0"/>
        <v>-375000</v>
      </c>
      <c r="H15" s="6">
        <v>0</v>
      </c>
    </row>
    <row r="16" spans="1:8" x14ac:dyDescent="0.2">
      <c r="A16" t="s">
        <v>8</v>
      </c>
      <c r="B16" t="s">
        <v>10</v>
      </c>
      <c r="C16" s="3" t="s">
        <v>8</v>
      </c>
      <c r="D16" s="3" t="s">
        <v>9</v>
      </c>
      <c r="E16" s="3"/>
      <c r="F16" s="4">
        <v>37773</v>
      </c>
      <c r="G16" s="5">
        <f t="shared" si="0"/>
        <v>-375000</v>
      </c>
      <c r="H16" s="6">
        <v>0</v>
      </c>
    </row>
    <row r="17" spans="1:8" x14ac:dyDescent="0.2">
      <c r="A17" t="s">
        <v>8</v>
      </c>
      <c r="B17" t="s">
        <v>10</v>
      </c>
      <c r="C17" s="3" t="s">
        <v>8</v>
      </c>
      <c r="D17" s="3" t="s">
        <v>9</v>
      </c>
      <c r="E17" s="3"/>
      <c r="F17" s="4">
        <v>37803</v>
      </c>
      <c r="G17" s="5">
        <f t="shared" si="0"/>
        <v>-375000</v>
      </c>
      <c r="H17" s="6">
        <v>0</v>
      </c>
    </row>
    <row r="18" spans="1:8" x14ac:dyDescent="0.2">
      <c r="A18" t="s">
        <v>8</v>
      </c>
      <c r="B18" t="s">
        <v>10</v>
      </c>
      <c r="C18" s="3" t="s">
        <v>8</v>
      </c>
      <c r="D18" s="3" t="s">
        <v>9</v>
      </c>
      <c r="E18" s="3"/>
      <c r="F18" s="4">
        <v>37834</v>
      </c>
      <c r="G18" s="5">
        <f t="shared" si="0"/>
        <v>-375000</v>
      </c>
      <c r="H18" s="6">
        <v>0</v>
      </c>
    </row>
    <row r="19" spans="1:8" x14ac:dyDescent="0.2">
      <c r="A19" t="s">
        <v>8</v>
      </c>
      <c r="B19" t="s">
        <v>10</v>
      </c>
      <c r="C19" s="3" t="s">
        <v>8</v>
      </c>
      <c r="D19" s="3" t="s">
        <v>9</v>
      </c>
      <c r="E19" s="3"/>
      <c r="F19" s="4">
        <v>37865</v>
      </c>
      <c r="G19" s="5">
        <f t="shared" si="0"/>
        <v>-375000</v>
      </c>
      <c r="H19" s="6">
        <v>0</v>
      </c>
    </row>
    <row r="20" spans="1:8" x14ac:dyDescent="0.2">
      <c r="A20" t="s">
        <v>8</v>
      </c>
      <c r="B20" t="s">
        <v>10</v>
      </c>
      <c r="C20" s="3" t="s">
        <v>8</v>
      </c>
      <c r="D20" s="3" t="s">
        <v>9</v>
      </c>
      <c r="E20" s="3"/>
      <c r="F20" s="4">
        <v>37895</v>
      </c>
      <c r="G20" s="5">
        <f t="shared" si="0"/>
        <v>-375000</v>
      </c>
      <c r="H20" s="6">
        <v>0</v>
      </c>
    </row>
    <row r="21" spans="1:8" x14ac:dyDescent="0.2">
      <c r="A21" t="s">
        <v>8</v>
      </c>
      <c r="B21" t="s">
        <v>10</v>
      </c>
      <c r="C21" s="3" t="s">
        <v>8</v>
      </c>
      <c r="D21" s="3" t="s">
        <v>9</v>
      </c>
      <c r="E21" s="3"/>
      <c r="F21" s="4">
        <v>37926</v>
      </c>
      <c r="G21" s="5">
        <f t="shared" si="0"/>
        <v>-375000</v>
      </c>
      <c r="H21" s="6">
        <v>0</v>
      </c>
    </row>
    <row r="22" spans="1:8" x14ac:dyDescent="0.2">
      <c r="A22" t="s">
        <v>8</v>
      </c>
      <c r="B22" t="s">
        <v>10</v>
      </c>
      <c r="C22" s="3" t="s">
        <v>8</v>
      </c>
      <c r="D22" s="3" t="s">
        <v>9</v>
      </c>
      <c r="E22" s="3"/>
      <c r="F22" s="4">
        <v>37956</v>
      </c>
      <c r="G22" s="5">
        <f t="shared" si="0"/>
        <v>-375000</v>
      </c>
      <c r="H22" s="6">
        <v>0</v>
      </c>
    </row>
    <row r="23" spans="1:8" x14ac:dyDescent="0.2">
      <c r="A23" t="s">
        <v>11</v>
      </c>
      <c r="B23" t="s">
        <v>10</v>
      </c>
      <c r="C23" s="7" t="s">
        <v>12</v>
      </c>
      <c r="D23" s="3" t="s">
        <v>9</v>
      </c>
      <c r="E23" t="s">
        <v>10</v>
      </c>
      <c r="F23" s="4">
        <v>37438</v>
      </c>
      <c r="G23" s="5">
        <v>0</v>
      </c>
      <c r="H23" s="6">
        <v>0</v>
      </c>
    </row>
    <row r="24" spans="1:8" x14ac:dyDescent="0.2">
      <c r="A24" t="s">
        <v>11</v>
      </c>
      <c r="B24" t="s">
        <v>10</v>
      </c>
      <c r="C24" s="7" t="s">
        <v>12</v>
      </c>
      <c r="D24" s="3" t="s">
        <v>9</v>
      </c>
      <c r="E24" t="s">
        <v>10</v>
      </c>
      <c r="F24" s="4">
        <v>37469</v>
      </c>
      <c r="G24" s="5">
        <v>0</v>
      </c>
      <c r="H24" s="6">
        <v>0</v>
      </c>
    </row>
    <row r="25" spans="1:8" x14ac:dyDescent="0.2">
      <c r="A25" t="s">
        <v>11</v>
      </c>
      <c r="B25" t="s">
        <v>10</v>
      </c>
      <c r="C25" s="7" t="s">
        <v>12</v>
      </c>
      <c r="D25" s="7" t="s">
        <v>9</v>
      </c>
      <c r="E25" t="s">
        <v>10</v>
      </c>
      <c r="F25" s="4">
        <v>37500</v>
      </c>
      <c r="G25" s="5">
        <v>0</v>
      </c>
      <c r="H25" s="6">
        <v>0</v>
      </c>
    </row>
    <row r="26" spans="1:8" x14ac:dyDescent="0.2">
      <c r="A26" t="s">
        <v>11</v>
      </c>
      <c r="B26" t="s">
        <v>10</v>
      </c>
      <c r="C26" s="7" t="s">
        <v>12</v>
      </c>
      <c r="D26" s="7" t="s">
        <v>9</v>
      </c>
      <c r="E26" t="s">
        <v>10</v>
      </c>
      <c r="F26" s="4">
        <v>37530</v>
      </c>
      <c r="G26" s="5">
        <v>0</v>
      </c>
      <c r="H26" s="6">
        <v>0</v>
      </c>
    </row>
    <row r="27" spans="1:8" x14ac:dyDescent="0.2">
      <c r="A27" t="s">
        <v>11</v>
      </c>
      <c r="B27" t="s">
        <v>10</v>
      </c>
      <c r="C27" s="7" t="s">
        <v>12</v>
      </c>
      <c r="D27" s="7" t="s">
        <v>9</v>
      </c>
      <c r="E27" t="s">
        <v>10</v>
      </c>
      <c r="F27" s="4">
        <v>37561</v>
      </c>
      <c r="G27" s="5">
        <v>0</v>
      </c>
      <c r="H27" s="6">
        <v>0</v>
      </c>
    </row>
    <row r="28" spans="1:8" x14ac:dyDescent="0.2">
      <c r="A28" t="s">
        <v>11</v>
      </c>
      <c r="B28" t="s">
        <v>10</v>
      </c>
      <c r="C28" s="7" t="s">
        <v>12</v>
      </c>
      <c r="D28" s="7" t="s">
        <v>9</v>
      </c>
      <c r="E28" t="s">
        <v>10</v>
      </c>
      <c r="F28" s="4">
        <v>37591</v>
      </c>
      <c r="G28" s="5">
        <v>0</v>
      </c>
      <c r="H28" s="6">
        <v>0</v>
      </c>
    </row>
    <row r="29" spans="1:8" x14ac:dyDescent="0.2">
      <c r="A29" t="s">
        <v>11</v>
      </c>
      <c r="B29" t="s">
        <v>10</v>
      </c>
      <c r="C29" s="7" t="s">
        <v>12</v>
      </c>
      <c r="D29" s="7" t="s">
        <v>9</v>
      </c>
      <c r="E29" t="s">
        <v>10</v>
      </c>
      <c r="F29" s="4">
        <v>37622</v>
      </c>
      <c r="G29" s="5">
        <v>0</v>
      </c>
      <c r="H29" s="6">
        <v>0</v>
      </c>
    </row>
    <row r="30" spans="1:8" x14ac:dyDescent="0.2">
      <c r="A30" t="s">
        <v>11</v>
      </c>
      <c r="B30" t="s">
        <v>10</v>
      </c>
      <c r="C30" s="7" t="s">
        <v>12</v>
      </c>
      <c r="D30" s="7" t="s">
        <v>9</v>
      </c>
      <c r="E30" t="s">
        <v>10</v>
      </c>
      <c r="F30" s="4">
        <v>37653</v>
      </c>
      <c r="G30" s="5">
        <v>0</v>
      </c>
      <c r="H30" s="6">
        <v>0</v>
      </c>
    </row>
    <row r="31" spans="1:8" x14ac:dyDescent="0.2">
      <c r="A31" t="s">
        <v>11</v>
      </c>
      <c r="B31" t="s">
        <v>10</v>
      </c>
      <c r="C31" s="7" t="s">
        <v>12</v>
      </c>
      <c r="D31" s="7" t="s">
        <v>9</v>
      </c>
      <c r="E31" t="s">
        <v>10</v>
      </c>
      <c r="F31" s="4">
        <v>37681</v>
      </c>
      <c r="G31" s="5">
        <v>0</v>
      </c>
      <c r="H31" s="6">
        <v>0</v>
      </c>
    </row>
    <row r="32" spans="1:8" x14ac:dyDescent="0.2">
      <c r="A32" t="s">
        <v>11</v>
      </c>
      <c r="B32" t="s">
        <v>10</v>
      </c>
      <c r="C32" s="7" t="s">
        <v>12</v>
      </c>
      <c r="D32" s="7" t="s">
        <v>9</v>
      </c>
      <c r="E32" t="s">
        <v>10</v>
      </c>
      <c r="F32" s="4">
        <v>37712</v>
      </c>
      <c r="G32" s="5">
        <v>0</v>
      </c>
      <c r="H32" s="6">
        <v>0</v>
      </c>
    </row>
    <row r="33" spans="1:8" x14ac:dyDescent="0.2">
      <c r="A33" t="s">
        <v>11</v>
      </c>
      <c r="B33" t="s">
        <v>10</v>
      </c>
      <c r="C33" s="7" t="s">
        <v>12</v>
      </c>
      <c r="D33" s="7" t="s">
        <v>9</v>
      </c>
      <c r="E33" t="s">
        <v>10</v>
      </c>
      <c r="F33" s="4">
        <v>37742</v>
      </c>
      <c r="G33" s="5">
        <v>0</v>
      </c>
      <c r="H33" s="6">
        <v>0</v>
      </c>
    </row>
    <row r="34" spans="1:8" x14ac:dyDescent="0.2">
      <c r="A34" t="s">
        <v>11</v>
      </c>
      <c r="B34" t="s">
        <v>10</v>
      </c>
      <c r="C34" s="7" t="s">
        <v>12</v>
      </c>
      <c r="D34" s="7" t="s">
        <v>9</v>
      </c>
      <c r="E34" t="s">
        <v>10</v>
      </c>
      <c r="F34" s="4">
        <v>37773</v>
      </c>
      <c r="G34" s="5">
        <v>0</v>
      </c>
      <c r="H34" s="6">
        <v>0</v>
      </c>
    </row>
    <row r="35" spans="1:8" x14ac:dyDescent="0.2">
      <c r="A35" t="s">
        <v>11</v>
      </c>
      <c r="B35" t="s">
        <v>10</v>
      </c>
      <c r="C35" s="7" t="s">
        <v>12</v>
      </c>
      <c r="D35" s="7" t="s">
        <v>9</v>
      </c>
      <c r="E35" t="s">
        <v>10</v>
      </c>
      <c r="F35" s="4">
        <v>37803</v>
      </c>
      <c r="G35" s="5">
        <v>0</v>
      </c>
      <c r="H35" s="6">
        <v>0</v>
      </c>
    </row>
    <row r="36" spans="1:8" x14ac:dyDescent="0.2">
      <c r="A36" t="s">
        <v>11</v>
      </c>
      <c r="B36" t="s">
        <v>10</v>
      </c>
      <c r="C36" s="7" t="s">
        <v>12</v>
      </c>
      <c r="D36" s="7" t="s">
        <v>9</v>
      </c>
      <c r="E36" t="s">
        <v>10</v>
      </c>
      <c r="F36" s="4">
        <v>37834</v>
      </c>
      <c r="G36" s="5">
        <v>0</v>
      </c>
      <c r="H36" s="6">
        <v>0</v>
      </c>
    </row>
    <row r="37" spans="1:8" x14ac:dyDescent="0.2">
      <c r="A37" t="s">
        <v>11</v>
      </c>
      <c r="B37" t="s">
        <v>10</v>
      </c>
      <c r="C37" s="7" t="s">
        <v>12</v>
      </c>
      <c r="D37" s="7" t="s">
        <v>9</v>
      </c>
      <c r="E37" t="s">
        <v>10</v>
      </c>
      <c r="F37" s="4">
        <v>37865</v>
      </c>
      <c r="G37" s="5">
        <v>0</v>
      </c>
      <c r="H37" s="6">
        <v>0</v>
      </c>
    </row>
    <row r="38" spans="1:8" x14ac:dyDescent="0.2">
      <c r="A38" t="s">
        <v>11</v>
      </c>
      <c r="B38" t="s">
        <v>10</v>
      </c>
      <c r="C38" s="7" t="s">
        <v>12</v>
      </c>
      <c r="D38" s="7" t="s">
        <v>9</v>
      </c>
      <c r="E38" t="s">
        <v>10</v>
      </c>
      <c r="F38" s="4">
        <v>37895</v>
      </c>
      <c r="G38" s="5">
        <v>0</v>
      </c>
      <c r="H38" s="6">
        <v>0</v>
      </c>
    </row>
    <row r="39" spans="1:8" x14ac:dyDescent="0.2">
      <c r="A39" t="s">
        <v>11</v>
      </c>
      <c r="B39" t="s">
        <v>10</v>
      </c>
      <c r="C39" s="7" t="s">
        <v>12</v>
      </c>
      <c r="D39" s="7" t="s">
        <v>9</v>
      </c>
      <c r="E39" t="s">
        <v>10</v>
      </c>
      <c r="F39" s="4">
        <v>37926</v>
      </c>
      <c r="G39" s="5">
        <v>0</v>
      </c>
      <c r="H39" s="6">
        <v>0</v>
      </c>
    </row>
    <row r="40" spans="1:8" x14ac:dyDescent="0.2">
      <c r="A40" t="s">
        <v>11</v>
      </c>
      <c r="B40" t="s">
        <v>10</v>
      </c>
      <c r="C40" s="7" t="s">
        <v>12</v>
      </c>
      <c r="D40" s="7" t="s">
        <v>9</v>
      </c>
      <c r="E40" t="s">
        <v>10</v>
      </c>
      <c r="F40" s="4">
        <v>37956</v>
      </c>
      <c r="G40" s="5">
        <v>0</v>
      </c>
      <c r="H40" s="6">
        <v>0</v>
      </c>
    </row>
    <row r="41" spans="1:8" x14ac:dyDescent="0.2">
      <c r="A41" t="s">
        <v>32</v>
      </c>
      <c r="B41" t="s">
        <v>10</v>
      </c>
      <c r="C41" s="7" t="s">
        <v>12</v>
      </c>
      <c r="D41" s="3" t="s">
        <v>9</v>
      </c>
      <c r="E41" t="s">
        <v>10</v>
      </c>
      <c r="F41" s="4">
        <v>37438</v>
      </c>
      <c r="G41" s="5">
        <f>500*16*20</f>
        <v>160000</v>
      </c>
      <c r="H41" s="6">
        <v>0</v>
      </c>
    </row>
    <row r="42" spans="1:8" x14ac:dyDescent="0.2">
      <c r="A42" t="s">
        <v>32</v>
      </c>
      <c r="B42" t="s">
        <v>10</v>
      </c>
      <c r="C42" s="7" t="s">
        <v>12</v>
      </c>
      <c r="D42" s="3" t="s">
        <v>9</v>
      </c>
      <c r="E42" t="s">
        <v>10</v>
      </c>
      <c r="F42" s="4">
        <v>37469</v>
      </c>
      <c r="G42" s="5">
        <f>500*16*20</f>
        <v>160000</v>
      </c>
      <c r="H42" s="6">
        <v>0</v>
      </c>
    </row>
    <row r="43" spans="1:8" x14ac:dyDescent="0.2">
      <c r="A43" t="s">
        <v>32</v>
      </c>
      <c r="B43" t="s">
        <v>10</v>
      </c>
      <c r="C43" s="7" t="s">
        <v>12</v>
      </c>
      <c r="D43" s="7" t="s">
        <v>9</v>
      </c>
      <c r="E43" t="s">
        <v>10</v>
      </c>
      <c r="F43" s="4">
        <v>37500</v>
      </c>
      <c r="G43" s="5">
        <f>300*16*20</f>
        <v>96000</v>
      </c>
      <c r="H43" s="6">
        <v>0</v>
      </c>
    </row>
    <row r="44" spans="1:8" x14ac:dyDescent="0.2">
      <c r="A44" t="s">
        <v>32</v>
      </c>
      <c r="B44" t="s">
        <v>10</v>
      </c>
      <c r="C44" s="7" t="s">
        <v>12</v>
      </c>
      <c r="D44" s="7" t="s">
        <v>9</v>
      </c>
      <c r="E44" t="s">
        <v>10</v>
      </c>
      <c r="F44" s="4">
        <v>37530</v>
      </c>
      <c r="G44" s="5">
        <f>500*16*20</f>
        <v>160000</v>
      </c>
      <c r="H44" s="6">
        <v>0</v>
      </c>
    </row>
    <row r="45" spans="1:8" x14ac:dyDescent="0.2">
      <c r="A45" t="s">
        <v>32</v>
      </c>
      <c r="B45" t="s">
        <v>10</v>
      </c>
      <c r="C45" s="7" t="s">
        <v>12</v>
      </c>
      <c r="D45" s="7" t="s">
        <v>9</v>
      </c>
      <c r="E45" t="s">
        <v>10</v>
      </c>
      <c r="F45" s="4">
        <v>37561</v>
      </c>
      <c r="G45" s="5">
        <f>500*16*20</f>
        <v>160000</v>
      </c>
      <c r="H45" s="6">
        <v>0</v>
      </c>
    </row>
    <row r="46" spans="1:8" x14ac:dyDescent="0.2">
      <c r="A46" t="s">
        <v>32</v>
      </c>
      <c r="B46" t="s">
        <v>10</v>
      </c>
      <c r="C46" s="7" t="s">
        <v>12</v>
      </c>
      <c r="D46" s="7" t="s">
        <v>9</v>
      </c>
      <c r="E46" t="s">
        <v>10</v>
      </c>
      <c r="F46" s="4">
        <v>37591</v>
      </c>
      <c r="G46" s="5">
        <f>500*16*20</f>
        <v>160000</v>
      </c>
      <c r="H46" s="6">
        <v>0</v>
      </c>
    </row>
    <row r="47" spans="1:8" x14ac:dyDescent="0.2">
      <c r="A47" t="s">
        <v>32</v>
      </c>
      <c r="B47" t="s">
        <v>10</v>
      </c>
      <c r="C47" s="7" t="s">
        <v>12</v>
      </c>
      <c r="D47" s="7" t="s">
        <v>9</v>
      </c>
      <c r="E47" t="s">
        <v>10</v>
      </c>
      <c r="F47" s="4">
        <v>37622</v>
      </c>
      <c r="G47" s="5">
        <f>250*16*20</f>
        <v>80000</v>
      </c>
      <c r="H47" s="6">
        <v>0</v>
      </c>
    </row>
    <row r="48" spans="1:8" x14ac:dyDescent="0.2">
      <c r="A48" t="s">
        <v>32</v>
      </c>
      <c r="B48" t="s">
        <v>10</v>
      </c>
      <c r="C48" s="7" t="s">
        <v>12</v>
      </c>
      <c r="D48" s="7" t="s">
        <v>9</v>
      </c>
      <c r="E48" t="s">
        <v>10</v>
      </c>
      <c r="F48" s="4">
        <v>37653</v>
      </c>
      <c r="G48" s="5">
        <f t="shared" ref="G48:G58" si="1">250*16*20</f>
        <v>80000</v>
      </c>
      <c r="H48" s="6">
        <v>0</v>
      </c>
    </row>
    <row r="49" spans="1:8" x14ac:dyDescent="0.2">
      <c r="A49" t="s">
        <v>32</v>
      </c>
      <c r="B49" t="s">
        <v>10</v>
      </c>
      <c r="C49" s="7" t="s">
        <v>12</v>
      </c>
      <c r="D49" s="7" t="s">
        <v>9</v>
      </c>
      <c r="E49" t="s">
        <v>10</v>
      </c>
      <c r="F49" s="4">
        <v>37681</v>
      </c>
      <c r="G49" s="5">
        <f t="shared" si="1"/>
        <v>80000</v>
      </c>
      <c r="H49" s="6">
        <v>0</v>
      </c>
    </row>
    <row r="50" spans="1:8" x14ac:dyDescent="0.2">
      <c r="A50" t="s">
        <v>32</v>
      </c>
      <c r="B50" t="s">
        <v>10</v>
      </c>
      <c r="C50" s="7" t="s">
        <v>12</v>
      </c>
      <c r="D50" s="7" t="s">
        <v>9</v>
      </c>
      <c r="E50" t="s">
        <v>10</v>
      </c>
      <c r="F50" s="4">
        <v>37712</v>
      </c>
      <c r="G50" s="5">
        <f t="shared" si="1"/>
        <v>80000</v>
      </c>
      <c r="H50" s="6">
        <v>0</v>
      </c>
    </row>
    <row r="51" spans="1:8" x14ac:dyDescent="0.2">
      <c r="A51" t="s">
        <v>32</v>
      </c>
      <c r="B51" t="s">
        <v>10</v>
      </c>
      <c r="C51" s="7" t="s">
        <v>12</v>
      </c>
      <c r="D51" s="7" t="s">
        <v>9</v>
      </c>
      <c r="E51" t="s">
        <v>10</v>
      </c>
      <c r="F51" s="4">
        <v>37742</v>
      </c>
      <c r="G51" s="5">
        <f t="shared" si="1"/>
        <v>80000</v>
      </c>
      <c r="H51" s="6">
        <v>0</v>
      </c>
    </row>
    <row r="52" spans="1:8" x14ac:dyDescent="0.2">
      <c r="A52" t="s">
        <v>32</v>
      </c>
      <c r="B52" t="s">
        <v>10</v>
      </c>
      <c r="C52" s="7" t="s">
        <v>12</v>
      </c>
      <c r="D52" s="7" t="s">
        <v>9</v>
      </c>
      <c r="E52" t="s">
        <v>10</v>
      </c>
      <c r="F52" s="4">
        <v>37773</v>
      </c>
      <c r="G52" s="5">
        <f t="shared" si="1"/>
        <v>80000</v>
      </c>
      <c r="H52" s="6">
        <v>0</v>
      </c>
    </row>
    <row r="53" spans="1:8" x14ac:dyDescent="0.2">
      <c r="A53" t="s">
        <v>32</v>
      </c>
      <c r="B53" t="s">
        <v>10</v>
      </c>
      <c r="C53" s="7" t="s">
        <v>12</v>
      </c>
      <c r="D53" s="7" t="s">
        <v>9</v>
      </c>
      <c r="E53" t="s">
        <v>10</v>
      </c>
      <c r="F53" s="4">
        <v>37803</v>
      </c>
      <c r="G53" s="5">
        <f t="shared" si="1"/>
        <v>80000</v>
      </c>
      <c r="H53" s="6">
        <v>0</v>
      </c>
    </row>
    <row r="54" spans="1:8" x14ac:dyDescent="0.2">
      <c r="A54" t="s">
        <v>32</v>
      </c>
      <c r="B54" t="s">
        <v>10</v>
      </c>
      <c r="C54" s="7" t="s">
        <v>12</v>
      </c>
      <c r="D54" s="7" t="s">
        <v>9</v>
      </c>
      <c r="E54" t="s">
        <v>10</v>
      </c>
      <c r="F54" s="4">
        <v>37834</v>
      </c>
      <c r="G54" s="5">
        <f t="shared" si="1"/>
        <v>80000</v>
      </c>
      <c r="H54" s="6">
        <v>0</v>
      </c>
    </row>
    <row r="55" spans="1:8" x14ac:dyDescent="0.2">
      <c r="A55" t="s">
        <v>32</v>
      </c>
      <c r="B55" t="s">
        <v>10</v>
      </c>
      <c r="C55" s="7" t="s">
        <v>12</v>
      </c>
      <c r="D55" s="7" t="s">
        <v>9</v>
      </c>
      <c r="E55" t="s">
        <v>10</v>
      </c>
      <c r="F55" s="4">
        <v>37865</v>
      </c>
      <c r="G55" s="5">
        <f t="shared" si="1"/>
        <v>80000</v>
      </c>
      <c r="H55" s="6">
        <v>0</v>
      </c>
    </row>
    <row r="56" spans="1:8" x14ac:dyDescent="0.2">
      <c r="A56" t="s">
        <v>32</v>
      </c>
      <c r="B56" t="s">
        <v>10</v>
      </c>
      <c r="C56" s="7" t="s">
        <v>12</v>
      </c>
      <c r="D56" s="7" t="s">
        <v>9</v>
      </c>
      <c r="E56" t="s">
        <v>10</v>
      </c>
      <c r="F56" s="4">
        <v>37895</v>
      </c>
      <c r="G56" s="5">
        <f t="shared" si="1"/>
        <v>80000</v>
      </c>
      <c r="H56" s="6">
        <v>0</v>
      </c>
    </row>
    <row r="57" spans="1:8" x14ac:dyDescent="0.2">
      <c r="A57" t="s">
        <v>32</v>
      </c>
      <c r="B57" t="s">
        <v>10</v>
      </c>
      <c r="C57" s="7" t="s">
        <v>12</v>
      </c>
      <c r="D57" s="7" t="s">
        <v>9</v>
      </c>
      <c r="E57" t="s">
        <v>10</v>
      </c>
      <c r="F57" s="4">
        <v>37926</v>
      </c>
      <c r="G57" s="5">
        <f t="shared" si="1"/>
        <v>80000</v>
      </c>
      <c r="H57" s="6">
        <v>0</v>
      </c>
    </row>
    <row r="58" spans="1:8" x14ac:dyDescent="0.2">
      <c r="A58" t="s">
        <v>32</v>
      </c>
      <c r="B58" t="s">
        <v>10</v>
      </c>
      <c r="C58" s="7" t="s">
        <v>12</v>
      </c>
      <c r="D58" s="7" t="s">
        <v>9</v>
      </c>
      <c r="E58" t="s">
        <v>10</v>
      </c>
      <c r="F58" s="4">
        <v>37956</v>
      </c>
      <c r="G58" s="5">
        <f t="shared" si="1"/>
        <v>80000</v>
      </c>
      <c r="H58" s="6">
        <v>0</v>
      </c>
    </row>
    <row r="59" spans="1:8" x14ac:dyDescent="0.2">
      <c r="A59" t="s">
        <v>33</v>
      </c>
      <c r="B59" t="s">
        <v>10</v>
      </c>
      <c r="C59" s="7" t="s">
        <v>12</v>
      </c>
      <c r="D59" s="3" t="s">
        <v>9</v>
      </c>
      <c r="E59" t="s">
        <v>10</v>
      </c>
      <c r="F59" s="4">
        <v>37438</v>
      </c>
      <c r="G59" s="5">
        <v>0</v>
      </c>
      <c r="H59" s="6">
        <v>0</v>
      </c>
    </row>
    <row r="60" spans="1:8" x14ac:dyDescent="0.2">
      <c r="A60" t="s">
        <v>33</v>
      </c>
      <c r="B60" t="s">
        <v>10</v>
      </c>
      <c r="C60" s="7" t="s">
        <v>12</v>
      </c>
      <c r="D60" s="3" t="s">
        <v>9</v>
      </c>
      <c r="E60" t="s">
        <v>10</v>
      </c>
      <c r="F60" s="4">
        <v>37469</v>
      </c>
      <c r="G60" s="5">
        <v>0</v>
      </c>
      <c r="H60" s="6">
        <v>0</v>
      </c>
    </row>
    <row r="61" spans="1:8" x14ac:dyDescent="0.2">
      <c r="A61" t="s">
        <v>33</v>
      </c>
      <c r="B61" t="s">
        <v>10</v>
      </c>
      <c r="C61" s="7" t="s">
        <v>12</v>
      </c>
      <c r="D61" s="7" t="s">
        <v>9</v>
      </c>
      <c r="E61" t="s">
        <v>10</v>
      </c>
      <c r="F61" s="4">
        <v>37500</v>
      </c>
      <c r="G61" s="5">
        <v>0</v>
      </c>
      <c r="H61" s="6">
        <v>0</v>
      </c>
    </row>
    <row r="62" spans="1:8" x14ac:dyDescent="0.2">
      <c r="A62" t="s">
        <v>33</v>
      </c>
      <c r="B62" t="s">
        <v>10</v>
      </c>
      <c r="C62" s="7" t="s">
        <v>12</v>
      </c>
      <c r="D62" s="7" t="s">
        <v>9</v>
      </c>
      <c r="E62" t="s">
        <v>10</v>
      </c>
      <c r="F62" s="4">
        <v>37530</v>
      </c>
      <c r="G62" s="5">
        <v>0</v>
      </c>
      <c r="H62" s="6">
        <v>0</v>
      </c>
    </row>
    <row r="63" spans="1:8" x14ac:dyDescent="0.2">
      <c r="A63" t="s">
        <v>33</v>
      </c>
      <c r="B63" t="s">
        <v>10</v>
      </c>
      <c r="C63" s="7" t="s">
        <v>12</v>
      </c>
      <c r="D63" s="7" t="s">
        <v>9</v>
      </c>
      <c r="E63" t="s">
        <v>10</v>
      </c>
      <c r="F63" s="4">
        <v>37561</v>
      </c>
      <c r="G63" s="5">
        <v>0</v>
      </c>
      <c r="H63" s="6">
        <v>0</v>
      </c>
    </row>
    <row r="64" spans="1:8" x14ac:dyDescent="0.2">
      <c r="A64" t="s">
        <v>33</v>
      </c>
      <c r="B64" t="s">
        <v>10</v>
      </c>
      <c r="C64" s="7" t="s">
        <v>12</v>
      </c>
      <c r="D64" s="7" t="s">
        <v>9</v>
      </c>
      <c r="E64" t="s">
        <v>10</v>
      </c>
      <c r="F64" s="4">
        <v>37591</v>
      </c>
      <c r="G64" s="5">
        <v>0</v>
      </c>
      <c r="H64" s="6">
        <v>0</v>
      </c>
    </row>
    <row r="65" spans="1:8" x14ac:dyDescent="0.2">
      <c r="A65" t="s">
        <v>33</v>
      </c>
      <c r="B65" t="s">
        <v>10</v>
      </c>
      <c r="C65" s="7" t="s">
        <v>12</v>
      </c>
      <c r="D65" s="7" t="s">
        <v>9</v>
      </c>
      <c r="E65" t="s">
        <v>10</v>
      </c>
      <c r="F65" s="4">
        <v>37622</v>
      </c>
      <c r="G65" s="5">
        <v>0</v>
      </c>
      <c r="H65" s="6">
        <v>0</v>
      </c>
    </row>
    <row r="66" spans="1:8" x14ac:dyDescent="0.2">
      <c r="A66" t="s">
        <v>33</v>
      </c>
      <c r="B66" t="s">
        <v>10</v>
      </c>
      <c r="C66" s="7" t="s">
        <v>12</v>
      </c>
      <c r="D66" s="7" t="s">
        <v>9</v>
      </c>
      <c r="E66" t="s">
        <v>10</v>
      </c>
      <c r="F66" s="4">
        <v>37653</v>
      </c>
      <c r="G66" s="5">
        <v>0</v>
      </c>
      <c r="H66" s="6">
        <v>0</v>
      </c>
    </row>
    <row r="67" spans="1:8" x14ac:dyDescent="0.2">
      <c r="A67" t="s">
        <v>33</v>
      </c>
      <c r="B67" t="s">
        <v>10</v>
      </c>
      <c r="C67" s="7" t="s">
        <v>12</v>
      </c>
      <c r="D67" s="7" t="s">
        <v>9</v>
      </c>
      <c r="E67" t="s">
        <v>10</v>
      </c>
      <c r="F67" s="4">
        <v>37681</v>
      </c>
      <c r="G67" s="5">
        <v>0</v>
      </c>
      <c r="H67" s="6">
        <v>0</v>
      </c>
    </row>
    <row r="68" spans="1:8" x14ac:dyDescent="0.2">
      <c r="A68" t="s">
        <v>33</v>
      </c>
      <c r="B68" t="s">
        <v>10</v>
      </c>
      <c r="C68" s="7" t="s">
        <v>12</v>
      </c>
      <c r="D68" s="7" t="s">
        <v>9</v>
      </c>
      <c r="E68" t="s">
        <v>10</v>
      </c>
      <c r="F68" s="4">
        <v>37712</v>
      </c>
      <c r="G68" s="5">
        <v>0</v>
      </c>
      <c r="H68" s="6">
        <v>0</v>
      </c>
    </row>
    <row r="69" spans="1:8" x14ac:dyDescent="0.2">
      <c r="A69" t="s">
        <v>33</v>
      </c>
      <c r="B69" t="s">
        <v>10</v>
      </c>
      <c r="C69" s="7" t="s">
        <v>12</v>
      </c>
      <c r="D69" s="7" t="s">
        <v>9</v>
      </c>
      <c r="E69" t="s">
        <v>10</v>
      </c>
      <c r="F69" s="4">
        <v>37742</v>
      </c>
      <c r="G69" s="5">
        <v>0</v>
      </c>
      <c r="H69" s="6">
        <v>0</v>
      </c>
    </row>
    <row r="70" spans="1:8" x14ac:dyDescent="0.2">
      <c r="A70" t="s">
        <v>33</v>
      </c>
      <c r="B70" t="s">
        <v>10</v>
      </c>
      <c r="C70" s="7" t="s">
        <v>12</v>
      </c>
      <c r="D70" s="7" t="s">
        <v>9</v>
      </c>
      <c r="E70" t="s">
        <v>10</v>
      </c>
      <c r="F70" s="4">
        <v>37773</v>
      </c>
      <c r="G70" s="5">
        <v>0</v>
      </c>
      <c r="H70" s="6">
        <v>0</v>
      </c>
    </row>
    <row r="71" spans="1:8" x14ac:dyDescent="0.2">
      <c r="A71" t="s">
        <v>33</v>
      </c>
      <c r="B71" t="s">
        <v>10</v>
      </c>
      <c r="C71" s="7" t="s">
        <v>12</v>
      </c>
      <c r="D71" s="7" t="s">
        <v>9</v>
      </c>
      <c r="E71" t="s">
        <v>10</v>
      </c>
      <c r="F71" s="4">
        <v>37803</v>
      </c>
      <c r="G71" s="5">
        <v>0</v>
      </c>
      <c r="H71" s="6">
        <v>0</v>
      </c>
    </row>
    <row r="72" spans="1:8" x14ac:dyDescent="0.2">
      <c r="A72" t="s">
        <v>33</v>
      </c>
      <c r="B72" t="s">
        <v>10</v>
      </c>
      <c r="C72" s="7" t="s">
        <v>12</v>
      </c>
      <c r="D72" s="7" t="s">
        <v>9</v>
      </c>
      <c r="E72" t="s">
        <v>10</v>
      </c>
      <c r="F72" s="4">
        <v>37834</v>
      </c>
      <c r="G72" s="5">
        <v>0</v>
      </c>
      <c r="H72" s="6">
        <v>0</v>
      </c>
    </row>
    <row r="73" spans="1:8" x14ac:dyDescent="0.2">
      <c r="A73" t="s">
        <v>33</v>
      </c>
      <c r="B73" t="s">
        <v>10</v>
      </c>
      <c r="C73" s="7" t="s">
        <v>12</v>
      </c>
      <c r="D73" s="7" t="s">
        <v>9</v>
      </c>
      <c r="E73" t="s">
        <v>10</v>
      </c>
      <c r="F73" s="4">
        <v>37865</v>
      </c>
      <c r="G73" s="5">
        <v>0</v>
      </c>
      <c r="H73" s="6">
        <v>0</v>
      </c>
    </row>
    <row r="74" spans="1:8" x14ac:dyDescent="0.2">
      <c r="A74" t="s">
        <v>33</v>
      </c>
      <c r="B74" t="s">
        <v>10</v>
      </c>
      <c r="C74" s="7" t="s">
        <v>12</v>
      </c>
      <c r="D74" s="7" t="s">
        <v>9</v>
      </c>
      <c r="E74" t="s">
        <v>10</v>
      </c>
      <c r="F74" s="4">
        <v>37895</v>
      </c>
      <c r="G74" s="5">
        <v>0</v>
      </c>
      <c r="H74" s="6">
        <v>0</v>
      </c>
    </row>
    <row r="75" spans="1:8" x14ac:dyDescent="0.2">
      <c r="A75" t="s">
        <v>33</v>
      </c>
      <c r="B75" t="s">
        <v>10</v>
      </c>
      <c r="C75" s="7" t="s">
        <v>12</v>
      </c>
      <c r="D75" s="7" t="s">
        <v>9</v>
      </c>
      <c r="E75" t="s">
        <v>10</v>
      </c>
      <c r="F75" s="4">
        <v>37926</v>
      </c>
      <c r="G75" s="5">
        <v>0</v>
      </c>
      <c r="H75" s="6">
        <v>0</v>
      </c>
    </row>
    <row r="76" spans="1:8" x14ac:dyDescent="0.2">
      <c r="A76" t="s">
        <v>33</v>
      </c>
      <c r="B76" t="s">
        <v>10</v>
      </c>
      <c r="C76" s="7" t="s">
        <v>12</v>
      </c>
      <c r="D76" s="7" t="s">
        <v>9</v>
      </c>
      <c r="E76" t="s">
        <v>10</v>
      </c>
      <c r="F76" s="4">
        <v>37956</v>
      </c>
      <c r="G76" s="5">
        <v>0</v>
      </c>
      <c r="H76" s="6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zoomScale="85" workbookViewId="0">
      <selection activeCell="F23" sqref="F23"/>
    </sheetView>
  </sheetViews>
  <sheetFormatPr defaultRowHeight="12.75" x14ac:dyDescent="0.2"/>
  <cols>
    <col min="1" max="2" width="6.140625" customWidth="1"/>
    <col min="3" max="3" width="2.7109375" customWidth="1"/>
    <col min="4" max="6" width="12" customWidth="1"/>
  </cols>
  <sheetData>
    <row r="1" spans="1:10" x14ac:dyDescent="0.2">
      <c r="A1" s="11" t="s">
        <v>31</v>
      </c>
    </row>
    <row r="3" spans="1:10" x14ac:dyDescent="0.2">
      <c r="D3" s="8">
        <v>95</v>
      </c>
      <c r="E3" s="8">
        <v>99</v>
      </c>
      <c r="F3" s="8" t="s">
        <v>22</v>
      </c>
    </row>
    <row r="4" spans="1:10" x14ac:dyDescent="0.2">
      <c r="A4" t="s">
        <v>13</v>
      </c>
    </row>
    <row r="5" spans="1:10" x14ac:dyDescent="0.2">
      <c r="D5" s="9">
        <v>1227650</v>
      </c>
      <c r="E5" s="9">
        <v>1705103</v>
      </c>
      <c r="F5" s="9">
        <f>E5*SQRT(10)</f>
        <v>5392009.1251860848</v>
      </c>
      <c r="G5" s="9"/>
    </row>
    <row r="6" spans="1:10" x14ac:dyDescent="0.2">
      <c r="D6" s="9"/>
      <c r="E6" s="9"/>
      <c r="F6" s="9"/>
      <c r="G6" s="9"/>
    </row>
    <row r="7" spans="1:10" x14ac:dyDescent="0.2">
      <c r="A7" t="s">
        <v>18</v>
      </c>
      <c r="G7" s="9"/>
    </row>
    <row r="8" spans="1:10" x14ac:dyDescent="0.2">
      <c r="D8" s="9">
        <v>1248669</v>
      </c>
      <c r="E8" s="9">
        <v>1794731</v>
      </c>
      <c r="F8" s="9">
        <f>E8*SQRT(10)</f>
        <v>5675437.7473116564</v>
      </c>
      <c r="G8" s="9"/>
      <c r="H8" t="s">
        <v>24</v>
      </c>
    </row>
    <row r="9" spans="1:10" x14ac:dyDescent="0.2">
      <c r="D9" s="10">
        <v>1668736</v>
      </c>
      <c r="E9" s="10">
        <v>2402134</v>
      </c>
      <c r="F9" s="10">
        <f>E9*SQRT(10)</f>
        <v>7596214.6849309104</v>
      </c>
      <c r="G9" s="9"/>
      <c r="H9" t="s">
        <v>23</v>
      </c>
    </row>
    <row r="10" spans="1:10" x14ac:dyDescent="0.2">
      <c r="D10" s="9"/>
      <c r="E10" s="9"/>
      <c r="F10" s="9"/>
      <c r="G10" s="9"/>
      <c r="H10" t="s">
        <v>35</v>
      </c>
      <c r="J10" s="14">
        <v>0.65</v>
      </c>
    </row>
    <row r="11" spans="1:10" x14ac:dyDescent="0.2">
      <c r="D11" s="9"/>
      <c r="E11" s="9"/>
      <c r="F11" s="9"/>
      <c r="G11" s="9"/>
      <c r="J11" s="14"/>
    </row>
    <row r="12" spans="1:10" x14ac:dyDescent="0.2">
      <c r="A12" t="s">
        <v>29</v>
      </c>
      <c r="D12" s="9">
        <v>1019674</v>
      </c>
      <c r="E12" s="9">
        <v>1393244</v>
      </c>
      <c r="F12" s="9">
        <f>E12*SQRT(10)</f>
        <v>4405824.3763636341</v>
      </c>
      <c r="G12" s="9"/>
      <c r="H12" t="s">
        <v>36</v>
      </c>
      <c r="J12" s="14"/>
    </row>
    <row r="13" spans="1:10" x14ac:dyDescent="0.2">
      <c r="A13" t="s">
        <v>38</v>
      </c>
      <c r="D13" s="9">
        <v>979064</v>
      </c>
      <c r="E13" s="9">
        <v>1340217</v>
      </c>
      <c r="F13" s="9">
        <f>E13*SQRT(10)</f>
        <v>4238138.2788778851</v>
      </c>
      <c r="G13" s="9"/>
      <c r="H13" t="s">
        <v>37</v>
      </c>
      <c r="J13" s="14"/>
    </row>
    <row r="14" spans="1:10" x14ac:dyDescent="0.2">
      <c r="D14" s="9"/>
      <c r="E14" s="9"/>
      <c r="F14" s="9"/>
      <c r="G14" s="9"/>
    </row>
    <row r="15" spans="1:10" x14ac:dyDescent="0.2">
      <c r="A15" t="s">
        <v>19</v>
      </c>
      <c r="G15" s="9"/>
    </row>
    <row r="16" spans="1:10" x14ac:dyDescent="0.2">
      <c r="D16" s="9">
        <v>699183</v>
      </c>
      <c r="E16" s="9">
        <v>1039045</v>
      </c>
      <c r="F16" s="9">
        <f>E16*SQRT(10)</f>
        <v>3285748.7914096541</v>
      </c>
      <c r="G16" s="9"/>
      <c r="H16" t="s">
        <v>34</v>
      </c>
      <c r="J16" s="14">
        <v>0.84</v>
      </c>
    </row>
    <row r="17" spans="1:7" x14ac:dyDescent="0.2">
      <c r="D17" s="9"/>
      <c r="E17" s="9"/>
      <c r="F17" s="9"/>
      <c r="G17" s="9"/>
    </row>
    <row r="18" spans="1:7" x14ac:dyDescent="0.2">
      <c r="D18" s="9"/>
      <c r="E18" s="9"/>
      <c r="F18" s="9"/>
      <c r="G18" s="9"/>
    </row>
    <row r="19" spans="1:7" x14ac:dyDescent="0.2">
      <c r="F19" s="9"/>
      <c r="G19" s="9"/>
    </row>
    <row r="20" spans="1:7" x14ac:dyDescent="0.2">
      <c r="D20" s="9"/>
      <c r="E20" s="9"/>
      <c r="F20" s="9"/>
      <c r="G20" s="9"/>
    </row>
    <row r="21" spans="1:7" x14ac:dyDescent="0.2">
      <c r="D21" s="9"/>
      <c r="E21" s="9"/>
      <c r="F21" s="9"/>
      <c r="G21" s="9"/>
    </row>
    <row r="22" spans="1:7" x14ac:dyDescent="0.2">
      <c r="A22" s="9" t="s">
        <v>26</v>
      </c>
      <c r="D22" s="9">
        <f>D5</f>
        <v>1227650</v>
      </c>
      <c r="E22" s="9">
        <f>D22</f>
        <v>1227650</v>
      </c>
      <c r="F22" s="9">
        <f>E22</f>
        <v>1227650</v>
      </c>
      <c r="G22" s="9"/>
    </row>
    <row r="23" spans="1:7" x14ac:dyDescent="0.2">
      <c r="A23" t="s">
        <v>27</v>
      </c>
      <c r="D23" s="9">
        <f>-D9</f>
        <v>-1668736</v>
      </c>
      <c r="E23" s="9">
        <v>-1000000</v>
      </c>
      <c r="F23" s="9">
        <v>-800000</v>
      </c>
      <c r="G23" s="9"/>
    </row>
    <row r="24" spans="1:7" x14ac:dyDescent="0.2">
      <c r="A24" s="9" t="s">
        <v>25</v>
      </c>
      <c r="D24" s="14">
        <v>0.65</v>
      </c>
      <c r="E24" s="14">
        <v>0.65</v>
      </c>
      <c r="F24" s="14">
        <v>0.65</v>
      </c>
      <c r="G24" s="9"/>
    </row>
    <row r="25" spans="1:7" x14ac:dyDescent="0.2">
      <c r="D25" s="9"/>
      <c r="E25" s="9"/>
      <c r="F25" s="9"/>
      <c r="G25" s="9"/>
    </row>
    <row r="26" spans="1:7" x14ac:dyDescent="0.2">
      <c r="A26" s="9" t="s">
        <v>28</v>
      </c>
      <c r="D26" s="9">
        <f>SQRT(D22^2+D23^2+2*D22*D23*D24)</f>
        <v>1276163.58068862</v>
      </c>
      <c r="E26" s="9">
        <f>SQRT(E22^2+E23^2+2*E22*E23*E24)</f>
        <v>954557.23898569855</v>
      </c>
      <c r="F26" s="9">
        <f>SQRT(F22^2+F23^2+2*F22*F23*F24)</f>
        <v>932935.43318924273</v>
      </c>
      <c r="G26" s="9"/>
    </row>
    <row r="27" spans="1:7" x14ac:dyDescent="0.2">
      <c r="D27" s="9"/>
      <c r="E27" s="9"/>
      <c r="F27" s="9"/>
      <c r="G27" s="9"/>
    </row>
    <row r="28" spans="1:7" x14ac:dyDescent="0.2">
      <c r="D28" s="9"/>
      <c r="E28" s="9"/>
      <c r="F28" s="9"/>
      <c r="G28" s="9"/>
    </row>
    <row r="29" spans="1:7" x14ac:dyDescent="0.2">
      <c r="D29" s="9"/>
      <c r="E29" s="9"/>
      <c r="F29" s="9"/>
      <c r="G29" s="9"/>
    </row>
    <row r="30" spans="1:7" x14ac:dyDescent="0.2">
      <c r="D30" s="5"/>
      <c r="E30" s="9"/>
      <c r="F30" s="9"/>
      <c r="G30" s="9"/>
    </row>
    <row r="31" spans="1:7" x14ac:dyDescent="0.2">
      <c r="D31" s="5"/>
      <c r="E31" s="9"/>
      <c r="F31" s="9"/>
      <c r="G31" s="9"/>
    </row>
    <row r="32" spans="1:7" x14ac:dyDescent="0.2">
      <c r="D32" s="5"/>
      <c r="E32" s="9"/>
      <c r="F32" s="9"/>
      <c r="G32" s="9"/>
    </row>
    <row r="33" spans="4:4" x14ac:dyDescent="0.2">
      <c r="D33" s="5"/>
    </row>
    <row r="34" spans="4:4" x14ac:dyDescent="0.2">
      <c r="D34" s="5"/>
    </row>
    <row r="35" spans="4:4" x14ac:dyDescent="0.2">
      <c r="D35" s="5"/>
    </row>
    <row r="36" spans="4:4" x14ac:dyDescent="0.2">
      <c r="D36" s="5"/>
    </row>
    <row r="37" spans="4:4" x14ac:dyDescent="0.2">
      <c r="D37" s="5"/>
    </row>
    <row r="38" spans="4:4" x14ac:dyDescent="0.2">
      <c r="D38" s="5"/>
    </row>
    <row r="39" spans="4:4" x14ac:dyDescent="0.2">
      <c r="D39" s="5"/>
    </row>
    <row r="40" spans="4:4" x14ac:dyDescent="0.2">
      <c r="D40" s="5"/>
    </row>
    <row r="41" spans="4:4" x14ac:dyDescent="0.2">
      <c r="D41" s="5"/>
    </row>
    <row r="42" spans="4:4" x14ac:dyDescent="0.2">
      <c r="D42" s="5"/>
    </row>
    <row r="43" spans="4:4" x14ac:dyDescent="0.2">
      <c r="D43" s="5"/>
    </row>
    <row r="44" spans="4:4" x14ac:dyDescent="0.2">
      <c r="D44" s="5"/>
    </row>
    <row r="45" spans="4:4" x14ac:dyDescent="0.2">
      <c r="D45" s="5"/>
    </row>
    <row r="46" spans="4:4" x14ac:dyDescent="0.2">
      <c r="D46" s="5"/>
    </row>
    <row r="47" spans="4:4" x14ac:dyDescent="0.2">
      <c r="D47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85" workbookViewId="0">
      <selection activeCell="D10" sqref="D10:H10"/>
    </sheetView>
  </sheetViews>
  <sheetFormatPr defaultRowHeight="12.75" x14ac:dyDescent="0.2"/>
  <cols>
    <col min="1" max="2" width="6.140625" customWidth="1"/>
    <col min="3" max="3" width="2.7109375" customWidth="1"/>
    <col min="4" max="6" width="12" customWidth="1"/>
  </cols>
  <sheetData>
    <row r="1" spans="1:8" x14ac:dyDescent="0.2">
      <c r="A1" s="11" t="s">
        <v>15</v>
      </c>
    </row>
    <row r="3" spans="1:8" x14ac:dyDescent="0.2">
      <c r="D3" s="8">
        <v>95</v>
      </c>
      <c r="E3" s="8">
        <v>99</v>
      </c>
      <c r="F3" s="8" t="s">
        <v>22</v>
      </c>
    </row>
    <row r="4" spans="1:8" x14ac:dyDescent="0.2">
      <c r="A4" t="s">
        <v>13</v>
      </c>
    </row>
    <row r="5" spans="1:8" x14ac:dyDescent="0.2">
      <c r="B5" t="s">
        <v>14</v>
      </c>
      <c r="D5" s="9">
        <v>83261</v>
      </c>
      <c r="E5" s="9">
        <v>117561</v>
      </c>
      <c r="F5" s="9">
        <f>E5*SQRT(10)</f>
        <v>371760.52400705486</v>
      </c>
      <c r="G5" s="9"/>
    </row>
    <row r="6" spans="1:8" x14ac:dyDescent="0.2">
      <c r="B6" t="s">
        <v>16</v>
      </c>
      <c r="D6" s="9">
        <v>208152</v>
      </c>
      <c r="E6" s="9">
        <v>293903</v>
      </c>
      <c r="F6" s="9">
        <f>E6*SQRT(10)</f>
        <v>929402.89115646726</v>
      </c>
      <c r="G6" s="9"/>
    </row>
    <row r="7" spans="1:8" x14ac:dyDescent="0.2">
      <c r="B7" t="s">
        <v>17</v>
      </c>
      <c r="D7" s="9">
        <v>416305</v>
      </c>
      <c r="E7" s="9">
        <v>587806</v>
      </c>
      <c r="F7" s="9">
        <f>E7*SQRT(10)</f>
        <v>1858805.7823129345</v>
      </c>
      <c r="G7" s="9"/>
    </row>
    <row r="8" spans="1:8" x14ac:dyDescent="0.2">
      <c r="D8" s="9"/>
      <c r="E8" s="9"/>
      <c r="F8" s="9"/>
      <c r="G8" s="9"/>
    </row>
    <row r="9" spans="1:8" x14ac:dyDescent="0.2">
      <c r="A9" t="s">
        <v>18</v>
      </c>
      <c r="D9" s="9">
        <v>492083</v>
      </c>
      <c r="E9" s="9">
        <v>675387</v>
      </c>
      <c r="F9" s="9">
        <f>E9*SQRT(10)</f>
        <v>2135761.2220681412</v>
      </c>
      <c r="G9" s="9"/>
      <c r="H9" t="s">
        <v>24</v>
      </c>
    </row>
    <row r="10" spans="1:8" x14ac:dyDescent="0.2">
      <c r="D10" s="10">
        <v>632595</v>
      </c>
      <c r="E10" s="10">
        <v>906235</v>
      </c>
      <c r="F10" s="10">
        <f>E10*SQRT(10)</f>
        <v>2865766.6953626913</v>
      </c>
      <c r="G10" s="9"/>
      <c r="H10" t="s">
        <v>23</v>
      </c>
    </row>
    <row r="11" spans="1:8" x14ac:dyDescent="0.2">
      <c r="D11" s="9"/>
      <c r="E11" s="9"/>
      <c r="F11" s="9"/>
      <c r="G11" s="9"/>
    </row>
    <row r="12" spans="1:8" x14ac:dyDescent="0.2">
      <c r="A12" s="11" t="s">
        <v>29</v>
      </c>
      <c r="B12" s="11"/>
      <c r="C12" s="11"/>
      <c r="D12" s="13">
        <v>361103</v>
      </c>
      <c r="E12" s="13">
        <v>501913</v>
      </c>
      <c r="F12" s="13">
        <f>E12*SQRT(10)</f>
        <v>1587188.267248092</v>
      </c>
      <c r="G12" s="9"/>
      <c r="H12" t="s">
        <v>30</v>
      </c>
    </row>
    <row r="13" spans="1:8" x14ac:dyDescent="0.2">
      <c r="D13" s="9"/>
      <c r="E13" s="9"/>
      <c r="F13" s="9"/>
      <c r="G13" s="9"/>
    </row>
    <row r="14" spans="1:8" x14ac:dyDescent="0.2">
      <c r="A14" t="s">
        <v>19</v>
      </c>
      <c r="D14" s="9">
        <v>274451</v>
      </c>
      <c r="E14" s="9">
        <v>377110</v>
      </c>
      <c r="F14" s="9">
        <f>E14*SQRT(10)</f>
        <v>1192526.5284260977</v>
      </c>
      <c r="G14" s="9"/>
    </row>
    <row r="15" spans="1:8" x14ac:dyDescent="0.2">
      <c r="D15" s="9"/>
      <c r="E15" s="9"/>
      <c r="F15" s="9"/>
      <c r="G15" s="9"/>
    </row>
    <row r="16" spans="1:8" x14ac:dyDescent="0.2">
      <c r="A16" t="s">
        <v>20</v>
      </c>
      <c r="D16" s="9">
        <v>195842</v>
      </c>
      <c r="E16" s="9">
        <v>274774</v>
      </c>
      <c r="F16" s="9">
        <f>E16*SQRT(10)</f>
        <v>868911.68179510627</v>
      </c>
      <c r="G16" s="9"/>
    </row>
    <row r="17" spans="1:7" x14ac:dyDescent="0.2">
      <c r="D17" s="9"/>
      <c r="E17" s="9"/>
      <c r="F17" s="9"/>
      <c r="G17" s="9"/>
    </row>
    <row r="18" spans="1:7" x14ac:dyDescent="0.2">
      <c r="A18" t="s">
        <v>21</v>
      </c>
      <c r="D18" s="9">
        <v>1293548</v>
      </c>
      <c r="E18" s="9">
        <v>1815823</v>
      </c>
      <c r="F18" s="9">
        <f>E18*SQRT(10)</f>
        <v>5742136.5077199275</v>
      </c>
      <c r="G18" s="9"/>
    </row>
    <row r="19" spans="1:7" x14ac:dyDescent="0.2">
      <c r="D19" s="9"/>
      <c r="E19" s="9"/>
      <c r="F19" s="9"/>
      <c r="G19" s="9"/>
    </row>
    <row r="20" spans="1:7" x14ac:dyDescent="0.2">
      <c r="D20" s="9"/>
      <c r="E20" s="9"/>
      <c r="F20" s="9"/>
      <c r="G20" s="9"/>
    </row>
    <row r="21" spans="1:7" x14ac:dyDescent="0.2">
      <c r="F21" s="9"/>
      <c r="G21" s="9"/>
    </row>
    <row r="22" spans="1:7" x14ac:dyDescent="0.2">
      <c r="D22" s="9"/>
      <c r="E22" s="9"/>
      <c r="F22" s="9"/>
      <c r="G22" s="9"/>
    </row>
    <row r="23" spans="1:7" x14ac:dyDescent="0.2">
      <c r="D23" s="9"/>
      <c r="E23" s="9"/>
      <c r="F23" s="9"/>
      <c r="G23" s="9"/>
    </row>
    <row r="24" spans="1:7" x14ac:dyDescent="0.2">
      <c r="A24" s="9" t="s">
        <v>26</v>
      </c>
      <c r="D24" s="9">
        <f>D7</f>
        <v>416305</v>
      </c>
      <c r="E24" s="9">
        <f>D24</f>
        <v>416305</v>
      </c>
      <c r="F24" s="9">
        <f>E24</f>
        <v>416305</v>
      </c>
      <c r="G24" s="9"/>
    </row>
    <row r="25" spans="1:7" x14ac:dyDescent="0.2">
      <c r="A25" t="s">
        <v>27</v>
      </c>
      <c r="D25" s="9">
        <f>-D10</f>
        <v>-632595</v>
      </c>
      <c r="E25" s="9">
        <v>-400000</v>
      </c>
      <c r="F25" s="9">
        <v>-427937</v>
      </c>
      <c r="G25" s="9"/>
    </row>
    <row r="26" spans="1:7" x14ac:dyDescent="0.2">
      <c r="A26" s="9" t="s">
        <v>25</v>
      </c>
      <c r="D26" s="12">
        <v>0.6</v>
      </c>
      <c r="E26" s="12">
        <v>0.6</v>
      </c>
      <c r="F26" s="12">
        <v>0.6</v>
      </c>
      <c r="G26" s="9"/>
    </row>
    <row r="27" spans="1:7" x14ac:dyDescent="0.2">
      <c r="D27" s="9"/>
      <c r="E27" s="9"/>
      <c r="F27" s="9"/>
      <c r="G27" s="9"/>
    </row>
    <row r="28" spans="1:7" x14ac:dyDescent="0.2">
      <c r="A28" s="9" t="s">
        <v>28</v>
      </c>
      <c r="D28" s="9">
        <f>SQRT(D24^2+D25^2+2*D24*D25*D26)</f>
        <v>507408.44817562902</v>
      </c>
      <c r="E28" s="9">
        <f>SQRT(E24^2+E25^2+2*E24*E25*E26)</f>
        <v>365353.87369644787</v>
      </c>
      <c r="F28" s="9">
        <f>SQRT(F24^2+F25^2+2*F24*F25*F26)</f>
        <v>377699.81950220733</v>
      </c>
      <c r="G28" s="9"/>
    </row>
    <row r="29" spans="1:7" x14ac:dyDescent="0.2">
      <c r="D29" s="9"/>
      <c r="E29" s="9"/>
      <c r="F29" s="9"/>
      <c r="G29" s="9"/>
    </row>
    <row r="30" spans="1:7" x14ac:dyDescent="0.2">
      <c r="D30" s="9"/>
      <c r="E30" s="9"/>
      <c r="F30" s="9"/>
      <c r="G30" s="9"/>
    </row>
    <row r="31" spans="1:7" x14ac:dyDescent="0.2">
      <c r="D31" s="9"/>
      <c r="E31" s="9"/>
      <c r="F31" s="9"/>
      <c r="G31" s="9"/>
    </row>
    <row r="32" spans="1:7" x14ac:dyDescent="0.2">
      <c r="D32" s="9"/>
      <c r="E32" s="9"/>
      <c r="F32" s="9"/>
      <c r="G32" s="9"/>
    </row>
    <row r="33" spans="4:7" x14ac:dyDescent="0.2">
      <c r="D33" s="9"/>
      <c r="E33" s="9"/>
      <c r="F33" s="9"/>
      <c r="G33" s="9"/>
    </row>
    <row r="34" spans="4:7" x14ac:dyDescent="0.2">
      <c r="D34" s="9"/>
      <c r="E34" s="9"/>
      <c r="F34" s="9"/>
      <c r="G34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Rob</vt:lpstr>
      <vt:lpstr>Fletch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Bararat Khanna</dc:creator>
  <cp:lastModifiedBy>Felienne</cp:lastModifiedBy>
  <cp:lastPrinted>2002-02-01T14:48:25Z</cp:lastPrinted>
  <dcterms:created xsi:type="dcterms:W3CDTF">2001-07-06T16:58:55Z</dcterms:created>
  <dcterms:modified xsi:type="dcterms:W3CDTF">2014-09-03T16:33:14Z</dcterms:modified>
</cp:coreProperties>
</file>