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155" windowHeight="8670" activeTab="3"/>
  </bookViews>
  <sheets>
    <sheet name="Run Query" sheetId="2" r:id="rId1"/>
    <sheet name="TRANSPORTFEE" sheetId="10" r:id="rId2"/>
    <sheet name="ALL" sheetId="4" r:id="rId3"/>
    <sheet name="Summary" sheetId="5" r:id="rId4"/>
    <sheet name="Index" sheetId="6" r:id="rId5"/>
    <sheet name="Split" sheetId="3" r:id="rId6"/>
    <sheet name="Deals" sheetId="8" r:id="rId7"/>
    <sheet name="ENA deals" sheetId="9" r:id="rId8"/>
    <sheet name="IndexSum" sheetId="7" r:id="rId9"/>
    <sheet name="Results" sheetId="1" r:id="rId10"/>
  </sheets>
  <definedNames>
    <definedName name="_xlnm._FilterDatabase" localSheetId="2" hidden="1">ALL!$A$6:$L$753</definedName>
    <definedName name="_xlnm._FilterDatabase" localSheetId="9" hidden="1">Results!$A$4:$Q$3546</definedName>
    <definedName name="post_id">'Run Query'!$B$4</definedName>
    <definedName name="_xlnm.Print_Area" localSheetId="9">Results!$A$1:$M$3547</definedName>
    <definedName name="_xlnm.Print_Area">Results!$A:$A</definedName>
    <definedName name="_xlnm.Print_Titles" localSheetId="9">Results!$1:$4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4" i="4" l="1"/>
  <c r="L4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B10" i="9"/>
  <c r="C10" i="9"/>
  <c r="D10" i="9"/>
  <c r="E10" i="9"/>
  <c r="K4" i="6"/>
  <c r="L4" i="6"/>
  <c r="B9" i="5" s="1"/>
  <c r="B10" i="7"/>
  <c r="C10" i="7"/>
  <c r="D10" i="7"/>
  <c r="E10" i="7"/>
  <c r="B21" i="7"/>
  <c r="C21" i="7"/>
  <c r="D21" i="7"/>
  <c r="E21" i="7"/>
  <c r="F21" i="7"/>
  <c r="K2" i="1"/>
  <c r="L2" i="1"/>
  <c r="M2" i="1"/>
  <c r="O2" i="3"/>
  <c r="B6" i="3"/>
  <c r="C6" i="3"/>
  <c r="D6" i="3" s="1"/>
  <c r="H6" i="3"/>
  <c r="L6" i="3" s="1"/>
  <c r="V6" i="3"/>
  <c r="X6" i="3"/>
  <c r="I6" i="3" s="1"/>
  <c r="J6" i="3" s="1"/>
  <c r="AH6" i="3"/>
  <c r="B7" i="3"/>
  <c r="C7" i="3"/>
  <c r="D7" i="3" s="1"/>
  <c r="H7" i="3"/>
  <c r="L7" i="3" s="1"/>
  <c r="V7" i="3"/>
  <c r="X7" i="3"/>
  <c r="I7" i="3" s="1"/>
  <c r="AD7" i="3"/>
  <c r="AE7" i="3"/>
  <c r="AH7" i="3"/>
  <c r="B8" i="3"/>
  <c r="C8" i="3"/>
  <c r="D8" i="3" s="1"/>
  <c r="H8" i="3"/>
  <c r="J8" i="3"/>
  <c r="L8" i="3"/>
  <c r="V8" i="3"/>
  <c r="X8" i="3"/>
  <c r="I8" i="3" s="1"/>
  <c r="M8" i="3" s="1"/>
  <c r="B9" i="3"/>
  <c r="C9" i="3"/>
  <c r="D9" i="3" s="1"/>
  <c r="H9" i="3"/>
  <c r="I9" i="3"/>
  <c r="L9" i="3"/>
  <c r="N9" i="3"/>
  <c r="V9" i="3"/>
  <c r="X9" i="3"/>
  <c r="AD9" i="3"/>
  <c r="AE9" i="3"/>
  <c r="AE12" i="3" s="1"/>
  <c r="B10" i="3"/>
  <c r="C10" i="3"/>
  <c r="D10" i="3" s="1"/>
  <c r="J10" i="3" s="1"/>
  <c r="H10" i="3"/>
  <c r="L10" i="3"/>
  <c r="N10" i="3"/>
  <c r="V10" i="3"/>
  <c r="X10" i="3"/>
  <c r="I10" i="3" s="1"/>
  <c r="M10" i="3" s="1"/>
  <c r="AE10" i="3"/>
  <c r="B11" i="3"/>
  <c r="C11" i="3"/>
  <c r="D11" i="3"/>
  <c r="H11" i="3"/>
  <c r="L11" i="3" s="1"/>
  <c r="I11" i="3"/>
  <c r="J11" i="3" s="1"/>
  <c r="V11" i="3"/>
  <c r="X11" i="3"/>
  <c r="AE11" i="3"/>
  <c r="B12" i="3"/>
  <c r="C12" i="3"/>
  <c r="D12" i="3" s="1"/>
  <c r="H12" i="3"/>
  <c r="I12" i="3"/>
  <c r="L12" i="3"/>
  <c r="V12" i="3"/>
  <c r="X12" i="3"/>
  <c r="AC12" i="3"/>
  <c r="AD12" i="3"/>
  <c r="B13" i="3"/>
  <c r="C13" i="3"/>
  <c r="D13" i="3" s="1"/>
  <c r="H13" i="3"/>
  <c r="L13" i="3" s="1"/>
  <c r="V13" i="3"/>
  <c r="X13" i="3"/>
  <c r="I13" i="3" s="1"/>
  <c r="B14" i="3"/>
  <c r="C14" i="3"/>
  <c r="D14" i="3" s="1"/>
  <c r="H14" i="3"/>
  <c r="I14" i="3"/>
  <c r="J14" i="3"/>
  <c r="L14" i="3"/>
  <c r="M14" i="3"/>
  <c r="N14" i="3"/>
  <c r="V14" i="3"/>
  <c r="X14" i="3"/>
  <c r="AD14" i="3"/>
  <c r="AE14" i="3"/>
  <c r="AE17" i="3" s="1"/>
  <c r="AD17" i="3" s="1"/>
  <c r="B15" i="3"/>
  <c r="C15" i="3"/>
  <c r="D15" i="3"/>
  <c r="H15" i="3"/>
  <c r="L15" i="3"/>
  <c r="N15" i="3"/>
  <c r="V15" i="3"/>
  <c r="X15" i="3"/>
  <c r="I15" i="3" s="1"/>
  <c r="AE15" i="3"/>
  <c r="B16" i="3"/>
  <c r="C16" i="3"/>
  <c r="D16" i="3"/>
  <c r="H16" i="3"/>
  <c r="L16" i="3" s="1"/>
  <c r="I16" i="3"/>
  <c r="J16" i="3" s="1"/>
  <c r="M16" i="3"/>
  <c r="O16" i="3" s="1"/>
  <c r="Q16" i="3" s="1"/>
  <c r="N16" i="3"/>
  <c r="V16" i="3"/>
  <c r="X16" i="3"/>
  <c r="AE16" i="3"/>
  <c r="B17" i="3"/>
  <c r="C17" i="3"/>
  <c r="D17" i="3"/>
  <c r="H17" i="3"/>
  <c r="L17" i="3" s="1"/>
  <c r="V17" i="3"/>
  <c r="X17" i="3"/>
  <c r="I17" i="3" s="1"/>
  <c r="AC17" i="3"/>
  <c r="B18" i="3"/>
  <c r="C18" i="3"/>
  <c r="D18" i="3" s="1"/>
  <c r="H18" i="3"/>
  <c r="L18" i="3" s="1"/>
  <c r="I18" i="3"/>
  <c r="V18" i="3"/>
  <c r="X18" i="3"/>
  <c r="B19" i="3"/>
  <c r="C19" i="3"/>
  <c r="D19" i="3" s="1"/>
  <c r="H19" i="3"/>
  <c r="I19" i="3"/>
  <c r="L19" i="3"/>
  <c r="V19" i="3"/>
  <c r="X19" i="3"/>
  <c r="AE19" i="3"/>
  <c r="AE21" i="3" s="1"/>
  <c r="AD21" i="3" s="1"/>
  <c r="B20" i="3"/>
  <c r="C20" i="3"/>
  <c r="D20" i="3"/>
  <c r="H20" i="3"/>
  <c r="L20" i="3"/>
  <c r="N20" i="3"/>
  <c r="V20" i="3"/>
  <c r="X20" i="3"/>
  <c r="I20" i="3" s="1"/>
  <c r="AE20" i="3"/>
  <c r="B21" i="3"/>
  <c r="C21" i="3" s="1"/>
  <c r="D21" i="3" s="1"/>
  <c r="H21" i="3"/>
  <c r="L21" i="3" s="1"/>
  <c r="N21" i="3"/>
  <c r="V21" i="3"/>
  <c r="X21" i="3"/>
  <c r="I21" i="3" s="1"/>
  <c r="AC21" i="3"/>
  <c r="B22" i="3"/>
  <c r="C22" i="3"/>
  <c r="D22" i="3"/>
  <c r="H22" i="3"/>
  <c r="L22" i="3" s="1"/>
  <c r="J22" i="3"/>
  <c r="N22" i="3"/>
  <c r="V22" i="3"/>
  <c r="X22" i="3"/>
  <c r="I22" i="3" s="1"/>
  <c r="M22" i="3" s="1"/>
  <c r="B23" i="3"/>
  <c r="C23" i="3" s="1"/>
  <c r="D23" i="3" s="1"/>
  <c r="H23" i="3"/>
  <c r="I23" i="3"/>
  <c r="M23" i="3" s="1"/>
  <c r="L23" i="3"/>
  <c r="N23" i="3"/>
  <c r="V23" i="3"/>
  <c r="X23" i="3"/>
  <c r="AE23" i="3"/>
  <c r="B24" i="3"/>
  <c r="C24" i="3"/>
  <c r="D24" i="3" s="1"/>
  <c r="J24" i="3" s="1"/>
  <c r="H24" i="3"/>
  <c r="L24" i="3"/>
  <c r="N24" i="3"/>
  <c r="O24" i="3"/>
  <c r="Q24" i="3" s="1"/>
  <c r="V24" i="3"/>
  <c r="X24" i="3"/>
  <c r="I24" i="3" s="1"/>
  <c r="M24" i="3" s="1"/>
  <c r="AE24" i="3"/>
  <c r="B25" i="3"/>
  <c r="C25" i="3" s="1"/>
  <c r="D25" i="3"/>
  <c r="H25" i="3"/>
  <c r="L25" i="3" s="1"/>
  <c r="I25" i="3"/>
  <c r="V25" i="3"/>
  <c r="X25" i="3"/>
  <c r="AC25" i="3"/>
  <c r="AE25" i="3"/>
  <c r="AD25" i="3" s="1"/>
  <c r="B26" i="3"/>
  <c r="C26" i="3" s="1"/>
  <c r="D26" i="3" s="1"/>
  <c r="H26" i="3"/>
  <c r="L26" i="3" s="1"/>
  <c r="N26" i="3"/>
  <c r="V26" i="3"/>
  <c r="X26" i="3"/>
  <c r="I26" i="3" s="1"/>
  <c r="B27" i="3"/>
  <c r="C27" i="3"/>
  <c r="D27" i="3"/>
  <c r="H27" i="3"/>
  <c r="L27" i="3" s="1"/>
  <c r="V27" i="3"/>
  <c r="X27" i="3"/>
  <c r="I27" i="3" s="1"/>
  <c r="AE27" i="3"/>
  <c r="B28" i="3"/>
  <c r="C28" i="3" s="1"/>
  <c r="D28" i="3" s="1"/>
  <c r="J28" i="3" s="1"/>
  <c r="H28" i="3"/>
  <c r="I28" i="3"/>
  <c r="L28" i="3"/>
  <c r="M28" i="3"/>
  <c r="N28" i="3"/>
  <c r="V28" i="3"/>
  <c r="X28" i="3"/>
  <c r="B29" i="3"/>
  <c r="C29" i="3"/>
  <c r="D29" i="3" s="1"/>
  <c r="H29" i="3"/>
  <c r="L29" i="3" s="1"/>
  <c r="I29" i="3"/>
  <c r="J29" i="3" s="1"/>
  <c r="M29" i="3"/>
  <c r="N29" i="3"/>
  <c r="V29" i="3"/>
  <c r="X29" i="3"/>
  <c r="B30" i="3"/>
  <c r="C30" i="3"/>
  <c r="D30" i="3"/>
  <c r="H30" i="3"/>
  <c r="L30" i="3" s="1"/>
  <c r="V30" i="3"/>
  <c r="X30" i="3"/>
  <c r="I30" i="3" s="1"/>
  <c r="M30" i="3" s="1"/>
  <c r="B31" i="3"/>
  <c r="C31" i="3" s="1"/>
  <c r="D31" i="3"/>
  <c r="H31" i="3"/>
  <c r="L31" i="3"/>
  <c r="N31" i="3"/>
  <c r="V31" i="3"/>
  <c r="X31" i="3"/>
  <c r="I31" i="3" s="1"/>
  <c r="B32" i="3"/>
  <c r="C32" i="3"/>
  <c r="D32" i="3"/>
  <c r="H32" i="3"/>
  <c r="L32" i="3" s="1"/>
  <c r="N32" i="3"/>
  <c r="V32" i="3"/>
  <c r="X32" i="3"/>
  <c r="I32" i="3" s="1"/>
  <c r="B33" i="3"/>
  <c r="C33" i="3" s="1"/>
  <c r="D33" i="3" s="1"/>
  <c r="H33" i="3"/>
  <c r="L33" i="3" s="1"/>
  <c r="N33" i="3"/>
  <c r="V33" i="3"/>
  <c r="X33" i="3"/>
  <c r="I33" i="3" s="1"/>
  <c r="B34" i="3"/>
  <c r="C34" i="3" s="1"/>
  <c r="D34" i="3"/>
  <c r="H34" i="3"/>
  <c r="L34" i="3" s="1"/>
  <c r="N34" i="3"/>
  <c r="V34" i="3"/>
  <c r="X34" i="3"/>
  <c r="I34" i="3" s="1"/>
  <c r="B35" i="3"/>
  <c r="C35" i="3"/>
  <c r="D35" i="3"/>
  <c r="H35" i="3"/>
  <c r="L35" i="3" s="1"/>
  <c r="V35" i="3"/>
  <c r="X35" i="3"/>
  <c r="I35" i="3" s="1"/>
  <c r="B36" i="3"/>
  <c r="C36" i="3" s="1"/>
  <c r="D36" i="3" s="1"/>
  <c r="J36" i="3" s="1"/>
  <c r="H36" i="3"/>
  <c r="L36" i="3"/>
  <c r="N36" i="3"/>
  <c r="O36" i="3"/>
  <c r="Q36" i="3" s="1"/>
  <c r="V36" i="3"/>
  <c r="X36" i="3"/>
  <c r="I36" i="3" s="1"/>
  <c r="M36" i="3" s="1"/>
  <c r="B37" i="3"/>
  <c r="C37" i="3"/>
  <c r="D37" i="3"/>
  <c r="H37" i="3"/>
  <c r="L37" i="3" s="1"/>
  <c r="N37" i="3"/>
  <c r="V37" i="3"/>
  <c r="X37" i="3"/>
  <c r="I37" i="3" s="1"/>
  <c r="J37" i="3" s="1"/>
  <c r="B38" i="3"/>
  <c r="C38" i="3"/>
  <c r="D38" i="3"/>
  <c r="H38" i="3"/>
  <c r="L38" i="3" s="1"/>
  <c r="V38" i="3"/>
  <c r="X38" i="3"/>
  <c r="I38" i="3" s="1"/>
  <c r="B39" i="3"/>
  <c r="C39" i="3" s="1"/>
  <c r="D39" i="3" s="1"/>
  <c r="J39" i="3" s="1"/>
  <c r="H39" i="3"/>
  <c r="L39" i="3"/>
  <c r="N39" i="3"/>
  <c r="V39" i="3"/>
  <c r="X39" i="3"/>
  <c r="I39" i="3" s="1"/>
  <c r="M39" i="3" s="1"/>
  <c r="B40" i="3"/>
  <c r="C40" i="3" s="1"/>
  <c r="D40" i="3" s="1"/>
  <c r="H40" i="3"/>
  <c r="L40" i="3" s="1"/>
  <c r="V40" i="3"/>
  <c r="X40" i="3"/>
  <c r="I40" i="3" s="1"/>
  <c r="M40" i="3" s="1"/>
  <c r="B41" i="3"/>
  <c r="C41" i="3" s="1"/>
  <c r="D41" i="3" s="1"/>
  <c r="H41" i="3"/>
  <c r="L41" i="3"/>
  <c r="V41" i="3"/>
  <c r="X41" i="3"/>
  <c r="I41" i="3" s="1"/>
  <c r="J41" i="3" s="1"/>
  <c r="B42" i="3"/>
  <c r="C42" i="3" s="1"/>
  <c r="D42" i="3" s="1"/>
  <c r="H42" i="3"/>
  <c r="L42" i="3"/>
  <c r="N42" i="3"/>
  <c r="V42" i="3"/>
  <c r="X42" i="3"/>
  <c r="I42" i="3" s="1"/>
  <c r="B43" i="3"/>
  <c r="C43" i="3"/>
  <c r="D43" i="3" s="1"/>
  <c r="H43" i="3"/>
  <c r="I43" i="3"/>
  <c r="M43" i="3" s="1"/>
  <c r="J43" i="3"/>
  <c r="L43" i="3"/>
  <c r="V43" i="3"/>
  <c r="X43" i="3"/>
  <c r="B44" i="3"/>
  <c r="C44" i="3"/>
  <c r="D44" i="3" s="1"/>
  <c r="H44" i="3"/>
  <c r="I44" i="3"/>
  <c r="J44" i="3" s="1"/>
  <c r="L44" i="3"/>
  <c r="M44" i="3"/>
  <c r="V44" i="3"/>
  <c r="X44" i="3"/>
  <c r="B45" i="3"/>
  <c r="C45" i="3" s="1"/>
  <c r="D45" i="3" s="1"/>
  <c r="O45" i="3" s="1"/>
  <c r="H45" i="3"/>
  <c r="L45" i="3" s="1"/>
  <c r="M45" i="3"/>
  <c r="N45" i="3"/>
  <c r="V45" i="3"/>
  <c r="X45" i="3"/>
  <c r="I45" i="3" s="1"/>
  <c r="B46" i="3"/>
  <c r="C46" i="3"/>
  <c r="D46" i="3"/>
  <c r="H46" i="3"/>
  <c r="L46" i="3" s="1"/>
  <c r="I46" i="3"/>
  <c r="V46" i="3"/>
  <c r="X46" i="3"/>
  <c r="B47" i="3"/>
  <c r="C47" i="3" s="1"/>
  <c r="D47" i="3"/>
  <c r="J47" i="3" s="1"/>
  <c r="H47" i="3"/>
  <c r="L47" i="3"/>
  <c r="N47" i="3"/>
  <c r="V47" i="3"/>
  <c r="X47" i="3"/>
  <c r="I47" i="3" s="1"/>
  <c r="M47" i="3" s="1"/>
  <c r="B48" i="3"/>
  <c r="C48" i="3"/>
  <c r="D48" i="3" s="1"/>
  <c r="H48" i="3"/>
  <c r="L48" i="3" s="1"/>
  <c r="I48" i="3"/>
  <c r="N48" i="3"/>
  <c r="V48" i="3"/>
  <c r="X48" i="3"/>
  <c r="B49" i="3"/>
  <c r="C49" i="3" s="1"/>
  <c r="D49" i="3" s="1"/>
  <c r="H49" i="3"/>
  <c r="L49" i="3" s="1"/>
  <c r="I49" i="3"/>
  <c r="N49" i="3"/>
  <c r="V49" i="3"/>
  <c r="X49" i="3"/>
  <c r="B50" i="3"/>
  <c r="C50" i="3"/>
  <c r="D50" i="3"/>
  <c r="H50" i="3"/>
  <c r="L50" i="3"/>
  <c r="V50" i="3"/>
  <c r="X50" i="3"/>
  <c r="I50" i="3" s="1"/>
  <c r="B51" i="3"/>
  <c r="C51" i="3"/>
  <c r="D51" i="3" s="1"/>
  <c r="H51" i="3"/>
  <c r="L51" i="3"/>
  <c r="V51" i="3"/>
  <c r="X51" i="3"/>
  <c r="I51" i="3" s="1"/>
  <c r="B52" i="3"/>
  <c r="C52" i="3"/>
  <c r="D52" i="3" s="1"/>
  <c r="H52" i="3"/>
  <c r="L52" i="3"/>
  <c r="V52" i="3"/>
  <c r="X52" i="3"/>
  <c r="I52" i="3" s="1"/>
  <c r="B53" i="3"/>
  <c r="C53" i="3" s="1"/>
  <c r="D53" i="3" s="1"/>
  <c r="H53" i="3"/>
  <c r="L53" i="3" s="1"/>
  <c r="I53" i="3"/>
  <c r="V53" i="3"/>
  <c r="X53" i="3"/>
  <c r="B54" i="3"/>
  <c r="C54" i="3"/>
  <c r="D54" i="3"/>
  <c r="H54" i="3"/>
  <c r="I54" i="3"/>
  <c r="M54" i="3" s="1"/>
  <c r="J54" i="3"/>
  <c r="L54" i="3"/>
  <c r="V54" i="3"/>
  <c r="X54" i="3"/>
  <c r="B55" i="3"/>
  <c r="C55" i="3"/>
  <c r="D55" i="3" s="1"/>
  <c r="H55" i="3"/>
  <c r="L55" i="3"/>
  <c r="M55" i="3"/>
  <c r="V55" i="3"/>
  <c r="X55" i="3"/>
  <c r="I55" i="3" s="1"/>
  <c r="B56" i="3"/>
  <c r="C56" i="3"/>
  <c r="D56" i="3" s="1"/>
  <c r="H56" i="3"/>
  <c r="L56" i="3" s="1"/>
  <c r="V56" i="3"/>
  <c r="X56" i="3"/>
  <c r="I56" i="3" s="1"/>
  <c r="B57" i="3"/>
  <c r="C57" i="3" s="1"/>
  <c r="D57" i="3" s="1"/>
  <c r="H57" i="3"/>
  <c r="J57" i="3" s="1"/>
  <c r="I57" i="3"/>
  <c r="M57" i="3" s="1"/>
  <c r="L57" i="3"/>
  <c r="V57" i="3"/>
  <c r="X57" i="3"/>
  <c r="B58" i="3"/>
  <c r="C58" i="3"/>
  <c r="D58" i="3" s="1"/>
  <c r="H58" i="3"/>
  <c r="L58" i="3" s="1"/>
  <c r="V58" i="3"/>
  <c r="X58" i="3"/>
  <c r="I58" i="3" s="1"/>
  <c r="B59" i="3"/>
  <c r="C59" i="3"/>
  <c r="D59" i="3"/>
  <c r="H59" i="3"/>
  <c r="J59" i="3"/>
  <c r="L59" i="3"/>
  <c r="N59" i="3"/>
  <c r="O59" i="3" s="1"/>
  <c r="Q59" i="3" s="1"/>
  <c r="V59" i="3"/>
  <c r="X59" i="3"/>
  <c r="I59" i="3" s="1"/>
  <c r="M59" i="3" s="1"/>
  <c r="B60" i="3"/>
  <c r="C60" i="3"/>
  <c r="D60" i="3" s="1"/>
  <c r="H60" i="3"/>
  <c r="L60" i="3" s="1"/>
  <c r="I60" i="3"/>
  <c r="M60" i="3" s="1"/>
  <c r="O60" i="3" s="1"/>
  <c r="N60" i="3"/>
  <c r="V60" i="3"/>
  <c r="X60" i="3"/>
  <c r="B61" i="3"/>
  <c r="C61" i="3"/>
  <c r="D61" i="3" s="1"/>
  <c r="H61" i="3"/>
  <c r="L61" i="3" s="1"/>
  <c r="I61" i="3"/>
  <c r="N61" i="3"/>
  <c r="V61" i="3"/>
  <c r="X61" i="3"/>
  <c r="B62" i="3"/>
  <c r="C62" i="3"/>
  <c r="D62" i="3"/>
  <c r="H62" i="3"/>
  <c r="L62" i="3" s="1"/>
  <c r="M62" i="3"/>
  <c r="V62" i="3"/>
  <c r="X62" i="3"/>
  <c r="I62" i="3" s="1"/>
  <c r="B63" i="3"/>
  <c r="C63" i="3"/>
  <c r="D63" i="3" s="1"/>
  <c r="H63" i="3"/>
  <c r="L63" i="3"/>
  <c r="M63" i="3"/>
  <c r="N63" i="3"/>
  <c r="V63" i="3"/>
  <c r="X63" i="3"/>
  <c r="I63" i="3" s="1"/>
  <c r="B64" i="3"/>
  <c r="C64" i="3"/>
  <c r="D64" i="3"/>
  <c r="H64" i="3"/>
  <c r="L64" i="3" s="1"/>
  <c r="I64" i="3"/>
  <c r="M64" i="3"/>
  <c r="V64" i="3"/>
  <c r="X64" i="3"/>
  <c r="B65" i="3"/>
  <c r="C65" i="3" s="1"/>
  <c r="D65" i="3" s="1"/>
  <c r="H65" i="3"/>
  <c r="L65" i="3" s="1"/>
  <c r="V65" i="3"/>
  <c r="X65" i="3"/>
  <c r="I65" i="3" s="1"/>
  <c r="B66" i="3"/>
  <c r="C66" i="3" s="1"/>
  <c r="D66" i="3" s="1"/>
  <c r="H66" i="3"/>
  <c r="L66" i="3"/>
  <c r="V66" i="3"/>
  <c r="X66" i="3"/>
  <c r="I66" i="3" s="1"/>
  <c r="B67" i="3"/>
  <c r="C67" i="3"/>
  <c r="D67" i="3" s="1"/>
  <c r="H67" i="3"/>
  <c r="L67" i="3" s="1"/>
  <c r="V67" i="3"/>
  <c r="X67" i="3"/>
  <c r="I67" i="3" s="1"/>
  <c r="B68" i="3"/>
  <c r="C68" i="3" s="1"/>
  <c r="D68" i="3" s="1"/>
  <c r="H68" i="3"/>
  <c r="L68" i="3"/>
  <c r="V68" i="3"/>
  <c r="X68" i="3"/>
  <c r="I68" i="3" s="1"/>
  <c r="B69" i="3"/>
  <c r="C69" i="3" s="1"/>
  <c r="D69" i="3" s="1"/>
  <c r="H69" i="3"/>
  <c r="I69" i="3"/>
  <c r="L69" i="3"/>
  <c r="V69" i="3"/>
  <c r="X69" i="3"/>
  <c r="B70" i="3"/>
  <c r="C70" i="3"/>
  <c r="D70" i="3" s="1"/>
  <c r="H70" i="3"/>
  <c r="L70" i="3" s="1"/>
  <c r="V70" i="3"/>
  <c r="X70" i="3"/>
  <c r="I70" i="3" s="1"/>
  <c r="B71" i="3"/>
  <c r="C71" i="3"/>
  <c r="D71" i="3"/>
  <c r="H71" i="3"/>
  <c r="L71" i="3"/>
  <c r="N71" i="3"/>
  <c r="V71" i="3"/>
  <c r="X71" i="3"/>
  <c r="I71" i="3" s="1"/>
  <c r="B72" i="3"/>
  <c r="C72" i="3" s="1"/>
  <c r="D72" i="3"/>
  <c r="H72" i="3"/>
  <c r="L72" i="3" s="1"/>
  <c r="I72" i="3"/>
  <c r="M72" i="3" s="1"/>
  <c r="J72" i="3"/>
  <c r="N72" i="3"/>
  <c r="O72" i="3"/>
  <c r="Q72" i="3" s="1"/>
  <c r="V72" i="3"/>
  <c r="X72" i="3"/>
  <c r="B73" i="3"/>
  <c r="C73" i="3" s="1"/>
  <c r="D73" i="3"/>
  <c r="H73" i="3"/>
  <c r="I73" i="3"/>
  <c r="M73" i="3" s="1"/>
  <c r="J73" i="3"/>
  <c r="L73" i="3"/>
  <c r="V73" i="3"/>
  <c r="X73" i="3"/>
  <c r="B74" i="3"/>
  <c r="C74" i="3" s="1"/>
  <c r="D74" i="3" s="1"/>
  <c r="H74" i="3"/>
  <c r="L74" i="3" s="1"/>
  <c r="M74" i="3"/>
  <c r="V74" i="3"/>
  <c r="X74" i="3"/>
  <c r="I74" i="3" s="1"/>
  <c r="B75" i="3"/>
  <c r="C75" i="3" s="1"/>
  <c r="D75" i="3" s="1"/>
  <c r="H75" i="3"/>
  <c r="I75" i="3"/>
  <c r="M75" i="3" s="1"/>
  <c r="L75" i="3"/>
  <c r="N75" i="3"/>
  <c r="V75" i="3"/>
  <c r="X75" i="3"/>
  <c r="B76" i="3"/>
  <c r="C76" i="3"/>
  <c r="D76" i="3" s="1"/>
  <c r="J76" i="3" s="1"/>
  <c r="H76" i="3"/>
  <c r="I76" i="3"/>
  <c r="M76" i="3" s="1"/>
  <c r="L76" i="3"/>
  <c r="V76" i="3"/>
  <c r="X76" i="3"/>
  <c r="B77" i="3"/>
  <c r="C77" i="3"/>
  <c r="D77" i="3" s="1"/>
  <c r="H77" i="3"/>
  <c r="L77" i="3"/>
  <c r="V77" i="3"/>
  <c r="X77" i="3"/>
  <c r="I77" i="3" s="1"/>
  <c r="B78" i="3"/>
  <c r="C78" i="3"/>
  <c r="D78" i="3"/>
  <c r="H78" i="3"/>
  <c r="I78" i="3"/>
  <c r="J78" i="3" s="1"/>
  <c r="L78" i="3"/>
  <c r="M78" i="3"/>
  <c r="V78" i="3"/>
  <c r="X78" i="3"/>
  <c r="B79" i="3"/>
  <c r="C79" i="3"/>
  <c r="D79" i="3" s="1"/>
  <c r="J79" i="3" s="1"/>
  <c r="H79" i="3"/>
  <c r="L79" i="3"/>
  <c r="V79" i="3"/>
  <c r="X79" i="3"/>
  <c r="I79" i="3" s="1"/>
  <c r="M79" i="3" s="1"/>
  <c r="B80" i="3"/>
  <c r="C80" i="3" s="1"/>
  <c r="D80" i="3" s="1"/>
  <c r="H80" i="3"/>
  <c r="L80" i="3" s="1"/>
  <c r="V80" i="3"/>
  <c r="X80" i="3"/>
  <c r="I80" i="3" s="1"/>
  <c r="B81" i="3"/>
  <c r="C81" i="3" s="1"/>
  <c r="D81" i="3" s="1"/>
  <c r="H81" i="3"/>
  <c r="I81" i="3"/>
  <c r="J81" i="3" s="1"/>
  <c r="L81" i="3"/>
  <c r="V81" i="3"/>
  <c r="X81" i="3"/>
  <c r="B82" i="3"/>
  <c r="C82" i="3"/>
  <c r="D82" i="3" s="1"/>
  <c r="H82" i="3"/>
  <c r="L82" i="3" s="1"/>
  <c r="I82" i="3"/>
  <c r="V82" i="3"/>
  <c r="X82" i="3"/>
  <c r="B83" i="3"/>
  <c r="C83" i="3"/>
  <c r="D83" i="3"/>
  <c r="H83" i="3"/>
  <c r="L83" i="3"/>
  <c r="V83" i="3"/>
  <c r="X83" i="3"/>
  <c r="I83" i="3" s="1"/>
  <c r="B84" i="3"/>
  <c r="C84" i="3"/>
  <c r="D84" i="3"/>
  <c r="H84" i="3"/>
  <c r="I84" i="3"/>
  <c r="J84" i="3" s="1"/>
  <c r="L84" i="3"/>
  <c r="M84" i="3"/>
  <c r="V84" i="3"/>
  <c r="X84" i="3"/>
  <c r="B85" i="3"/>
  <c r="C85" i="3" s="1"/>
  <c r="D85" i="3"/>
  <c r="H85" i="3"/>
  <c r="L85" i="3" s="1"/>
  <c r="M85" i="3"/>
  <c r="N85" i="3"/>
  <c r="V85" i="3"/>
  <c r="X85" i="3"/>
  <c r="I85" i="3" s="1"/>
  <c r="B86" i="3"/>
  <c r="C86" i="3" s="1"/>
  <c r="D86" i="3" s="1"/>
  <c r="J86" i="3" s="1"/>
  <c r="H86" i="3"/>
  <c r="L86" i="3"/>
  <c r="M86" i="3"/>
  <c r="N86" i="3"/>
  <c r="V86" i="3"/>
  <c r="X86" i="3"/>
  <c r="I86" i="3" s="1"/>
  <c r="B87" i="3"/>
  <c r="C87" i="3"/>
  <c r="D87" i="3"/>
  <c r="J87" i="3" s="1"/>
  <c r="H87" i="3"/>
  <c r="L87" i="3"/>
  <c r="N87" i="3"/>
  <c r="V87" i="3"/>
  <c r="X87" i="3"/>
  <c r="I87" i="3" s="1"/>
  <c r="M87" i="3" s="1"/>
  <c r="B88" i="3"/>
  <c r="C88" i="3"/>
  <c r="D88" i="3" s="1"/>
  <c r="H88" i="3"/>
  <c r="L88" i="3" s="1"/>
  <c r="I88" i="3"/>
  <c r="V88" i="3"/>
  <c r="X88" i="3"/>
  <c r="B89" i="3"/>
  <c r="C89" i="3"/>
  <c r="D89" i="3" s="1"/>
  <c r="H89" i="3"/>
  <c r="L89" i="3"/>
  <c r="M89" i="3"/>
  <c r="V89" i="3"/>
  <c r="X89" i="3"/>
  <c r="I89" i="3" s="1"/>
  <c r="B90" i="3"/>
  <c r="C90" i="3"/>
  <c r="D90" i="3"/>
  <c r="H90" i="3"/>
  <c r="L90" i="3" s="1"/>
  <c r="V90" i="3"/>
  <c r="X90" i="3"/>
  <c r="I90" i="3" s="1"/>
  <c r="B91" i="3"/>
  <c r="C91" i="3"/>
  <c r="D91" i="3" s="1"/>
  <c r="H91" i="3"/>
  <c r="I91" i="3"/>
  <c r="L91" i="3"/>
  <c r="M91" i="3"/>
  <c r="V91" i="3"/>
  <c r="X91" i="3"/>
  <c r="B92" i="3"/>
  <c r="C92" i="3" s="1"/>
  <c r="D92" i="3" s="1"/>
  <c r="H92" i="3"/>
  <c r="J92" i="3"/>
  <c r="L92" i="3"/>
  <c r="V92" i="3"/>
  <c r="X92" i="3"/>
  <c r="I92" i="3" s="1"/>
  <c r="M92" i="3" s="1"/>
  <c r="B93" i="3"/>
  <c r="C93" i="3" s="1"/>
  <c r="D93" i="3" s="1"/>
  <c r="H93" i="3"/>
  <c r="L93" i="3" s="1"/>
  <c r="I93" i="3"/>
  <c r="V93" i="3"/>
  <c r="X93" i="3"/>
  <c r="B94" i="3"/>
  <c r="C94" i="3" s="1"/>
  <c r="D94" i="3" s="1"/>
  <c r="H94" i="3"/>
  <c r="L94" i="3"/>
  <c r="M94" i="3"/>
  <c r="V94" i="3"/>
  <c r="X94" i="3"/>
  <c r="I94" i="3" s="1"/>
  <c r="B95" i="3"/>
  <c r="C95" i="3"/>
  <c r="D95" i="3"/>
  <c r="H95" i="3"/>
  <c r="L95" i="3" s="1"/>
  <c r="J95" i="3"/>
  <c r="N95" i="3"/>
  <c r="V95" i="3"/>
  <c r="X95" i="3"/>
  <c r="I95" i="3" s="1"/>
  <c r="M95" i="3" s="1"/>
  <c r="B96" i="3"/>
  <c r="C96" i="3"/>
  <c r="D96" i="3" s="1"/>
  <c r="H96" i="3"/>
  <c r="L96" i="3" s="1"/>
  <c r="V96" i="3"/>
  <c r="X96" i="3"/>
  <c r="I96" i="3" s="1"/>
  <c r="B97" i="3"/>
  <c r="C97" i="3" s="1"/>
  <c r="D97" i="3" s="1"/>
  <c r="H97" i="3"/>
  <c r="L97" i="3" s="1"/>
  <c r="N97" i="3"/>
  <c r="V97" i="3"/>
  <c r="X97" i="3"/>
  <c r="I97" i="3" s="1"/>
  <c r="B98" i="3"/>
  <c r="C98" i="3"/>
  <c r="D98" i="3"/>
  <c r="H98" i="3"/>
  <c r="I98" i="3"/>
  <c r="J98" i="3" s="1"/>
  <c r="L98" i="3"/>
  <c r="M98" i="3"/>
  <c r="V98" i="3"/>
  <c r="X98" i="3"/>
  <c r="B99" i="3"/>
  <c r="C99" i="3"/>
  <c r="D99" i="3"/>
  <c r="H99" i="3"/>
  <c r="I99" i="3"/>
  <c r="M99" i="3" s="1"/>
  <c r="J99" i="3"/>
  <c r="L99" i="3"/>
  <c r="V99" i="3"/>
  <c r="X99" i="3"/>
  <c r="B100" i="3"/>
  <c r="C100" i="3"/>
  <c r="D100" i="3" s="1"/>
  <c r="H100" i="3"/>
  <c r="I100" i="3"/>
  <c r="M100" i="3" s="1"/>
  <c r="J100" i="3"/>
  <c r="L100" i="3"/>
  <c r="V100" i="3"/>
  <c r="X100" i="3"/>
  <c r="B101" i="3"/>
  <c r="C101" i="3" s="1"/>
  <c r="D101" i="3"/>
  <c r="H101" i="3"/>
  <c r="L101" i="3" s="1"/>
  <c r="V101" i="3"/>
  <c r="X101" i="3"/>
  <c r="I101" i="3" s="1"/>
  <c r="B102" i="3"/>
  <c r="C102" i="3" s="1"/>
  <c r="D102" i="3" s="1"/>
  <c r="H102" i="3"/>
  <c r="L102" i="3" s="1"/>
  <c r="V102" i="3"/>
  <c r="X102" i="3"/>
  <c r="I102" i="3" s="1"/>
  <c r="B103" i="3"/>
  <c r="C103" i="3" s="1"/>
  <c r="D103" i="3" s="1"/>
  <c r="H103" i="3"/>
  <c r="L103" i="3" s="1"/>
  <c r="V103" i="3"/>
  <c r="X103" i="3"/>
  <c r="I103" i="3" s="1"/>
  <c r="M103" i="3" s="1"/>
  <c r="B104" i="3"/>
  <c r="C104" i="3" s="1"/>
  <c r="D104" i="3" s="1"/>
  <c r="H104" i="3"/>
  <c r="L104" i="3"/>
  <c r="V104" i="3"/>
  <c r="X104" i="3"/>
  <c r="I104" i="3" s="1"/>
  <c r="B105" i="3"/>
  <c r="C105" i="3" s="1"/>
  <c r="D105" i="3" s="1"/>
  <c r="H105" i="3"/>
  <c r="L105" i="3" s="1"/>
  <c r="V105" i="3"/>
  <c r="X105" i="3"/>
  <c r="I105" i="3" s="1"/>
  <c r="B106" i="3"/>
  <c r="C106" i="3"/>
  <c r="D106" i="3" s="1"/>
  <c r="H106" i="3"/>
  <c r="I106" i="3"/>
  <c r="J106" i="3" s="1"/>
  <c r="L106" i="3"/>
  <c r="M106" i="3"/>
  <c r="V106" i="3"/>
  <c r="X106" i="3"/>
  <c r="B107" i="3"/>
  <c r="C107" i="3"/>
  <c r="D107" i="3"/>
  <c r="H107" i="3"/>
  <c r="I107" i="3"/>
  <c r="M107" i="3" s="1"/>
  <c r="J107" i="3"/>
  <c r="L107" i="3"/>
  <c r="V107" i="3"/>
  <c r="X107" i="3"/>
  <c r="B108" i="3"/>
  <c r="C108" i="3"/>
  <c r="D108" i="3"/>
  <c r="H108" i="3"/>
  <c r="J108" i="3"/>
  <c r="L108" i="3"/>
  <c r="V108" i="3"/>
  <c r="X108" i="3"/>
  <c r="I108" i="3" s="1"/>
  <c r="M108" i="3" s="1"/>
  <c r="B109" i="3"/>
  <c r="C109" i="3" s="1"/>
  <c r="D109" i="3" s="1"/>
  <c r="H109" i="3"/>
  <c r="L109" i="3" s="1"/>
  <c r="V109" i="3"/>
  <c r="X109" i="3"/>
  <c r="I109" i="3" s="1"/>
  <c r="J109" i="3" s="1"/>
  <c r="B110" i="3"/>
  <c r="C110" i="3" s="1"/>
  <c r="D110" i="3" s="1"/>
  <c r="H110" i="3"/>
  <c r="L110" i="3" s="1"/>
  <c r="V110" i="3"/>
  <c r="X110" i="3"/>
  <c r="I110" i="3" s="1"/>
  <c r="B111" i="3"/>
  <c r="C111" i="3" s="1"/>
  <c r="D111" i="3" s="1"/>
  <c r="J111" i="3" s="1"/>
  <c r="H111" i="3"/>
  <c r="L111" i="3"/>
  <c r="N111" i="3"/>
  <c r="O111" i="3"/>
  <c r="Q111" i="3" s="1"/>
  <c r="V111" i="3"/>
  <c r="X111" i="3"/>
  <c r="I111" i="3" s="1"/>
  <c r="M111" i="3" s="1"/>
  <c r="B112" i="3"/>
  <c r="C112" i="3"/>
  <c r="D112" i="3" s="1"/>
  <c r="H112" i="3"/>
  <c r="I112" i="3"/>
  <c r="M112" i="3" s="1"/>
  <c r="O112" i="3" s="1"/>
  <c r="J112" i="3"/>
  <c r="L112" i="3"/>
  <c r="N112" i="3"/>
  <c r="V112" i="3"/>
  <c r="X112" i="3"/>
  <c r="B113" i="3"/>
  <c r="C113" i="3"/>
  <c r="D113" i="3" s="1"/>
  <c r="H113" i="3"/>
  <c r="L113" i="3" s="1"/>
  <c r="I113" i="3"/>
  <c r="J113" i="3" s="1"/>
  <c r="N113" i="3"/>
  <c r="V113" i="3"/>
  <c r="X113" i="3"/>
  <c r="B114" i="3"/>
  <c r="C114" i="3" s="1"/>
  <c r="D114" i="3" s="1"/>
  <c r="H114" i="3"/>
  <c r="I114" i="3"/>
  <c r="J114" i="3" s="1"/>
  <c r="L114" i="3"/>
  <c r="V114" i="3"/>
  <c r="X114" i="3"/>
  <c r="B115" i="3"/>
  <c r="C115" i="3"/>
  <c r="D115" i="3"/>
  <c r="H115" i="3"/>
  <c r="L115" i="3" s="1"/>
  <c r="V115" i="3"/>
  <c r="X115" i="3"/>
  <c r="I115" i="3" s="1"/>
  <c r="B116" i="3"/>
  <c r="C116" i="3" s="1"/>
  <c r="D116" i="3" s="1"/>
  <c r="H116" i="3"/>
  <c r="L116" i="3"/>
  <c r="N116" i="3"/>
  <c r="V116" i="3"/>
  <c r="X116" i="3"/>
  <c r="I116" i="3" s="1"/>
  <c r="B117" i="3"/>
  <c r="C117" i="3" s="1"/>
  <c r="D117" i="3" s="1"/>
  <c r="O117" i="3" s="1"/>
  <c r="H117" i="3"/>
  <c r="L117" i="3" s="1"/>
  <c r="M117" i="3"/>
  <c r="N117" i="3"/>
  <c r="V117" i="3"/>
  <c r="X117" i="3"/>
  <c r="I117" i="3" s="1"/>
  <c r="B118" i="3"/>
  <c r="C118" i="3" s="1"/>
  <c r="D118" i="3"/>
  <c r="H118" i="3"/>
  <c r="I118" i="3"/>
  <c r="J118" i="3"/>
  <c r="L118" i="3"/>
  <c r="M118" i="3"/>
  <c r="V118" i="3"/>
  <c r="X118" i="3"/>
  <c r="B119" i="3"/>
  <c r="C119" i="3"/>
  <c r="D119" i="3"/>
  <c r="H119" i="3"/>
  <c r="L119" i="3"/>
  <c r="V119" i="3"/>
  <c r="X119" i="3"/>
  <c r="I119" i="3" s="1"/>
  <c r="B120" i="3"/>
  <c r="C120" i="3"/>
  <c r="D120" i="3" s="1"/>
  <c r="J120" i="3" s="1"/>
  <c r="H120" i="3"/>
  <c r="I120" i="3"/>
  <c r="M120" i="3" s="1"/>
  <c r="L120" i="3"/>
  <c r="V120" i="3"/>
  <c r="X120" i="3"/>
  <c r="B121" i="3"/>
  <c r="C121" i="3"/>
  <c r="D121" i="3" s="1"/>
  <c r="H121" i="3"/>
  <c r="I121" i="3"/>
  <c r="J121" i="3"/>
  <c r="L121" i="3"/>
  <c r="M121" i="3"/>
  <c r="V121" i="3"/>
  <c r="X121" i="3"/>
  <c r="B122" i="3"/>
  <c r="C122" i="3"/>
  <c r="D122" i="3"/>
  <c r="H122" i="3"/>
  <c r="L122" i="3" s="1"/>
  <c r="V122" i="3"/>
  <c r="X122" i="3"/>
  <c r="I122" i="3" s="1"/>
  <c r="B123" i="3"/>
  <c r="C123" i="3"/>
  <c r="D123" i="3"/>
  <c r="H123" i="3"/>
  <c r="I123" i="3"/>
  <c r="J123" i="3"/>
  <c r="L123" i="3"/>
  <c r="M123" i="3"/>
  <c r="V123" i="3"/>
  <c r="X123" i="3"/>
  <c r="B124" i="3"/>
  <c r="C124" i="3"/>
  <c r="D124" i="3"/>
  <c r="H124" i="3"/>
  <c r="J124" i="3"/>
  <c r="L124" i="3"/>
  <c r="V124" i="3"/>
  <c r="X124" i="3"/>
  <c r="I124" i="3" s="1"/>
  <c r="M124" i="3" s="1"/>
  <c r="B125" i="3"/>
  <c r="C125" i="3"/>
  <c r="D125" i="3" s="1"/>
  <c r="J125" i="3" s="1"/>
  <c r="H125" i="3"/>
  <c r="L125" i="3" s="1"/>
  <c r="I125" i="3"/>
  <c r="M125" i="3" s="1"/>
  <c r="N125" i="3"/>
  <c r="O125" i="3" s="1"/>
  <c r="Q125" i="3" s="1"/>
  <c r="V125" i="3"/>
  <c r="X125" i="3"/>
  <c r="B126" i="3"/>
  <c r="C126" i="3" s="1"/>
  <c r="D126" i="3" s="1"/>
  <c r="H126" i="3"/>
  <c r="I126" i="3"/>
  <c r="J126" i="3"/>
  <c r="L126" i="3"/>
  <c r="M126" i="3"/>
  <c r="N126" i="3"/>
  <c r="V126" i="3"/>
  <c r="X126" i="3"/>
  <c r="B127" i="3"/>
  <c r="C127" i="3"/>
  <c r="D127" i="3"/>
  <c r="H127" i="3"/>
  <c r="L127" i="3" s="1"/>
  <c r="V127" i="3"/>
  <c r="X127" i="3"/>
  <c r="I127" i="3" s="1"/>
  <c r="M127" i="3" s="1"/>
  <c r="B128" i="3"/>
  <c r="C128" i="3"/>
  <c r="D128" i="3"/>
  <c r="H128" i="3"/>
  <c r="L128" i="3"/>
  <c r="V128" i="3"/>
  <c r="X128" i="3"/>
  <c r="I128" i="3" s="1"/>
  <c r="B129" i="3"/>
  <c r="C129" i="3"/>
  <c r="D129" i="3" s="1"/>
  <c r="H129" i="3"/>
  <c r="I129" i="3"/>
  <c r="J129" i="3"/>
  <c r="L129" i="3"/>
  <c r="M129" i="3"/>
  <c r="N129" i="3"/>
  <c r="V129" i="3"/>
  <c r="X129" i="3"/>
  <c r="B130" i="3"/>
  <c r="C130" i="3"/>
  <c r="D130" i="3"/>
  <c r="H130" i="3"/>
  <c r="L130" i="3" s="1"/>
  <c r="V130" i="3"/>
  <c r="X130" i="3"/>
  <c r="I130" i="3" s="1"/>
  <c r="B131" i="3"/>
  <c r="C131" i="3"/>
  <c r="D131" i="3"/>
  <c r="H131" i="3"/>
  <c r="I131" i="3"/>
  <c r="J131" i="3"/>
  <c r="L131" i="3"/>
  <c r="M131" i="3"/>
  <c r="V131" i="3"/>
  <c r="X131" i="3"/>
  <c r="B132" i="3"/>
  <c r="C132" i="3"/>
  <c r="D132" i="3"/>
  <c r="H132" i="3"/>
  <c r="J132" i="3"/>
  <c r="L132" i="3"/>
  <c r="M132" i="3"/>
  <c r="V132" i="3"/>
  <c r="X132" i="3"/>
  <c r="I132" i="3" s="1"/>
  <c r="B133" i="3"/>
  <c r="C133" i="3"/>
  <c r="D133" i="3"/>
  <c r="H133" i="3"/>
  <c r="L133" i="3" s="1"/>
  <c r="V133" i="3"/>
  <c r="X133" i="3"/>
  <c r="I133" i="3" s="1"/>
  <c r="B134" i="3"/>
  <c r="C134" i="3" s="1"/>
  <c r="D134" i="3" s="1"/>
  <c r="H134" i="3"/>
  <c r="I134" i="3"/>
  <c r="J134" i="3"/>
  <c r="L134" i="3"/>
  <c r="M134" i="3"/>
  <c r="N134" i="3"/>
  <c r="V134" i="3"/>
  <c r="X134" i="3"/>
  <c r="B135" i="3"/>
  <c r="C135" i="3"/>
  <c r="D135" i="3"/>
  <c r="H135" i="3"/>
  <c r="L135" i="3" s="1"/>
  <c r="M135" i="3"/>
  <c r="N135" i="3"/>
  <c r="V135" i="3"/>
  <c r="X135" i="3"/>
  <c r="I135" i="3" s="1"/>
  <c r="B136" i="3"/>
  <c r="C136" i="3"/>
  <c r="D136" i="3"/>
  <c r="H136" i="3"/>
  <c r="L136" i="3" s="1"/>
  <c r="V136" i="3"/>
  <c r="X136" i="3"/>
  <c r="I136" i="3" s="1"/>
  <c r="B137" i="3"/>
  <c r="C137" i="3" s="1"/>
  <c r="D137" i="3" s="1"/>
  <c r="J137" i="3" s="1"/>
  <c r="H137" i="3"/>
  <c r="I137" i="3"/>
  <c r="L137" i="3"/>
  <c r="M137" i="3"/>
  <c r="N137" i="3"/>
  <c r="V137" i="3"/>
  <c r="X137" i="3"/>
  <c r="B138" i="3"/>
  <c r="C138" i="3"/>
  <c r="D138" i="3" s="1"/>
  <c r="H138" i="3"/>
  <c r="L138" i="3" s="1"/>
  <c r="V138" i="3"/>
  <c r="X138" i="3"/>
  <c r="I138" i="3" s="1"/>
  <c r="B139" i="3"/>
  <c r="C139" i="3"/>
  <c r="D139" i="3"/>
  <c r="H139" i="3"/>
  <c r="L139" i="3"/>
  <c r="V139" i="3"/>
  <c r="X139" i="3"/>
  <c r="I139" i="3" s="1"/>
  <c r="J139" i="3" s="1"/>
  <c r="B140" i="3"/>
  <c r="C140" i="3"/>
  <c r="D140" i="3"/>
  <c r="H140" i="3"/>
  <c r="J140" i="3"/>
  <c r="L140" i="3"/>
  <c r="M140" i="3"/>
  <c r="N140" i="3"/>
  <c r="V140" i="3"/>
  <c r="X140" i="3"/>
  <c r="I140" i="3" s="1"/>
  <c r="B141" i="3"/>
  <c r="C141" i="3"/>
  <c r="D141" i="3"/>
  <c r="H141" i="3"/>
  <c r="L141" i="3" s="1"/>
  <c r="V141" i="3"/>
  <c r="X141" i="3"/>
  <c r="I141" i="3" s="1"/>
  <c r="B142" i="3"/>
  <c r="C142" i="3" s="1"/>
  <c r="D142" i="3" s="1"/>
  <c r="H142" i="3"/>
  <c r="I142" i="3"/>
  <c r="J142" i="3"/>
  <c r="L142" i="3"/>
  <c r="M142" i="3"/>
  <c r="N142" i="3"/>
  <c r="V142" i="3"/>
  <c r="X142" i="3"/>
  <c r="B143" i="3"/>
  <c r="C143" i="3"/>
  <c r="D143" i="3"/>
  <c r="H143" i="3"/>
  <c r="L143" i="3" s="1"/>
  <c r="J143" i="3"/>
  <c r="V143" i="3"/>
  <c r="X143" i="3"/>
  <c r="I143" i="3" s="1"/>
  <c r="M143" i="3" s="1"/>
  <c r="B144" i="3"/>
  <c r="C144" i="3"/>
  <c r="D144" i="3" s="1"/>
  <c r="O144" i="3" s="1"/>
  <c r="H144" i="3"/>
  <c r="I144" i="3"/>
  <c r="M144" i="3" s="1"/>
  <c r="L144" i="3"/>
  <c r="N144" i="3"/>
  <c r="V144" i="3"/>
  <c r="X144" i="3"/>
  <c r="B145" i="3"/>
  <c r="C145" i="3"/>
  <c r="D145" i="3" s="1"/>
  <c r="H145" i="3"/>
  <c r="L145" i="3"/>
  <c r="V145" i="3"/>
  <c r="X145" i="3"/>
  <c r="I145" i="3" s="1"/>
  <c r="B146" i="3"/>
  <c r="C146" i="3" s="1"/>
  <c r="D146" i="3" s="1"/>
  <c r="O146" i="3" s="1"/>
  <c r="H146" i="3"/>
  <c r="I146" i="3"/>
  <c r="L146" i="3"/>
  <c r="M146" i="3"/>
  <c r="N146" i="3"/>
  <c r="V146" i="3"/>
  <c r="X146" i="3"/>
  <c r="B147" i="3"/>
  <c r="C147" i="3"/>
  <c r="D147" i="3"/>
  <c r="H147" i="3"/>
  <c r="L147" i="3" s="1"/>
  <c r="I147" i="3"/>
  <c r="M147" i="3" s="1"/>
  <c r="V147" i="3"/>
  <c r="X147" i="3"/>
  <c r="B148" i="3"/>
  <c r="C148" i="3"/>
  <c r="D148" i="3"/>
  <c r="H148" i="3"/>
  <c r="L148" i="3"/>
  <c r="N148" i="3"/>
  <c r="V148" i="3"/>
  <c r="X148" i="3"/>
  <c r="I148" i="3" s="1"/>
  <c r="J148" i="3" s="1"/>
  <c r="B149" i="3"/>
  <c r="C149" i="3"/>
  <c r="D149" i="3" s="1"/>
  <c r="H149" i="3"/>
  <c r="L149" i="3" s="1"/>
  <c r="V149" i="3"/>
  <c r="X149" i="3"/>
  <c r="I149" i="3" s="1"/>
  <c r="B150" i="3"/>
  <c r="C150" i="3" s="1"/>
  <c r="D150" i="3" s="1"/>
  <c r="J150" i="3" s="1"/>
  <c r="H150" i="3"/>
  <c r="I150" i="3"/>
  <c r="L150" i="3"/>
  <c r="M150" i="3"/>
  <c r="N150" i="3"/>
  <c r="V150" i="3"/>
  <c r="X150" i="3"/>
  <c r="B151" i="3"/>
  <c r="C151" i="3"/>
  <c r="D151" i="3"/>
  <c r="H151" i="3"/>
  <c r="J151" i="3"/>
  <c r="L151" i="3"/>
  <c r="M151" i="3"/>
  <c r="V151" i="3"/>
  <c r="X151" i="3"/>
  <c r="I151" i="3" s="1"/>
  <c r="B152" i="3"/>
  <c r="C152" i="3"/>
  <c r="D152" i="3"/>
  <c r="J152" i="3" s="1"/>
  <c r="H152" i="3"/>
  <c r="I152" i="3"/>
  <c r="M152" i="3" s="1"/>
  <c r="L152" i="3"/>
  <c r="N152" i="3"/>
  <c r="O152" i="3" s="1"/>
  <c r="Q152" i="3" s="1"/>
  <c r="V152" i="3"/>
  <c r="X152" i="3"/>
  <c r="B153" i="3"/>
  <c r="C153" i="3"/>
  <c r="D153" i="3" s="1"/>
  <c r="H153" i="3"/>
  <c r="L153" i="3"/>
  <c r="V153" i="3"/>
  <c r="X153" i="3"/>
  <c r="I153" i="3" s="1"/>
  <c r="B154" i="3"/>
  <c r="C154" i="3" s="1"/>
  <c r="D154" i="3" s="1"/>
  <c r="H154" i="3"/>
  <c r="L154" i="3" s="1"/>
  <c r="N154" i="3"/>
  <c r="V154" i="3"/>
  <c r="X154" i="3"/>
  <c r="I154" i="3" s="1"/>
  <c r="B155" i="3"/>
  <c r="C155" i="3"/>
  <c r="D155" i="3"/>
  <c r="H155" i="3"/>
  <c r="I155" i="3"/>
  <c r="J155" i="3"/>
  <c r="L155" i="3"/>
  <c r="M155" i="3"/>
  <c r="V155" i="3"/>
  <c r="X155" i="3"/>
  <c r="B156" i="3"/>
  <c r="C156" i="3"/>
  <c r="D156" i="3"/>
  <c r="H156" i="3"/>
  <c r="L156" i="3"/>
  <c r="M156" i="3"/>
  <c r="O156" i="3" s="1"/>
  <c r="Q156" i="3" s="1"/>
  <c r="N156" i="3"/>
  <c r="V156" i="3"/>
  <c r="X156" i="3"/>
  <c r="I156" i="3" s="1"/>
  <c r="J156" i="3" s="1"/>
  <c r="B157" i="3"/>
  <c r="C157" i="3"/>
  <c r="D157" i="3"/>
  <c r="H157" i="3"/>
  <c r="L157" i="3" s="1"/>
  <c r="V157" i="3"/>
  <c r="X157" i="3"/>
  <c r="I157" i="3" s="1"/>
  <c r="B158" i="3"/>
  <c r="C158" i="3" s="1"/>
  <c r="D158" i="3" s="1"/>
  <c r="H158" i="3"/>
  <c r="L158" i="3"/>
  <c r="N158" i="3"/>
  <c r="V158" i="3"/>
  <c r="X158" i="3"/>
  <c r="I158" i="3" s="1"/>
  <c r="B159" i="3"/>
  <c r="C159" i="3" s="1"/>
  <c r="D159" i="3" s="1"/>
  <c r="O159" i="3" s="1"/>
  <c r="H159" i="3"/>
  <c r="L159" i="3" s="1"/>
  <c r="M159" i="3"/>
  <c r="N159" i="3"/>
  <c r="V159" i="3"/>
  <c r="X159" i="3"/>
  <c r="I159" i="3" s="1"/>
  <c r="B160" i="3"/>
  <c r="C160" i="3"/>
  <c r="D160" i="3"/>
  <c r="H160" i="3"/>
  <c r="L160" i="3" s="1"/>
  <c r="I160" i="3"/>
  <c r="M160" i="3" s="1"/>
  <c r="J160" i="3"/>
  <c r="V160" i="3"/>
  <c r="X160" i="3"/>
  <c r="B161" i="3"/>
  <c r="C161" i="3"/>
  <c r="D161" i="3" s="1"/>
  <c r="H161" i="3"/>
  <c r="J161" i="3"/>
  <c r="L161" i="3"/>
  <c r="N161" i="3"/>
  <c r="V161" i="3"/>
  <c r="X161" i="3"/>
  <c r="I161" i="3" s="1"/>
  <c r="M161" i="3" s="1"/>
  <c r="O161" i="3" s="1"/>
  <c r="Q161" i="3" s="1"/>
  <c r="B162" i="3"/>
  <c r="C162" i="3"/>
  <c r="D162" i="3" s="1"/>
  <c r="H162" i="3"/>
  <c r="L162" i="3" s="1"/>
  <c r="N162" i="3"/>
  <c r="V162" i="3"/>
  <c r="X162" i="3"/>
  <c r="I162" i="3" s="1"/>
  <c r="B163" i="3"/>
  <c r="C163" i="3"/>
  <c r="D163" i="3"/>
  <c r="H163" i="3"/>
  <c r="I163" i="3"/>
  <c r="J163" i="3"/>
  <c r="L163" i="3"/>
  <c r="M163" i="3"/>
  <c r="V163" i="3"/>
  <c r="X163" i="3"/>
  <c r="B164" i="3"/>
  <c r="C164" i="3"/>
  <c r="D164" i="3"/>
  <c r="H164" i="3"/>
  <c r="L164" i="3"/>
  <c r="M164" i="3"/>
  <c r="O164" i="3" s="1"/>
  <c r="Q164" i="3" s="1"/>
  <c r="N164" i="3"/>
  <c r="V164" i="3"/>
  <c r="X164" i="3"/>
  <c r="I164" i="3" s="1"/>
  <c r="J164" i="3" s="1"/>
  <c r="B165" i="3"/>
  <c r="C165" i="3"/>
  <c r="D165" i="3"/>
  <c r="H165" i="3"/>
  <c r="L165" i="3" s="1"/>
  <c r="V165" i="3"/>
  <c r="X165" i="3"/>
  <c r="I165" i="3" s="1"/>
  <c r="B166" i="3"/>
  <c r="C166" i="3" s="1"/>
  <c r="D166" i="3" s="1"/>
  <c r="H166" i="3"/>
  <c r="L166" i="3"/>
  <c r="N166" i="3"/>
  <c r="V166" i="3"/>
  <c r="X166" i="3"/>
  <c r="I166" i="3" s="1"/>
  <c r="B167" i="3"/>
  <c r="C167" i="3" s="1"/>
  <c r="D167" i="3" s="1"/>
  <c r="O167" i="3" s="1"/>
  <c r="H167" i="3"/>
  <c r="L167" i="3" s="1"/>
  <c r="M167" i="3"/>
  <c r="N167" i="3"/>
  <c r="V167" i="3"/>
  <c r="X167" i="3"/>
  <c r="I167" i="3" s="1"/>
  <c r="C168" i="3"/>
  <c r="D168" i="3"/>
  <c r="H168" i="3"/>
  <c r="I168" i="3"/>
  <c r="M168" i="3" s="1"/>
  <c r="O168" i="3" s="1"/>
  <c r="Q168" i="3" s="1"/>
  <c r="J168" i="3"/>
  <c r="L168" i="3"/>
  <c r="N168" i="3"/>
  <c r="V168" i="3"/>
  <c r="X168" i="3"/>
  <c r="B8" i="5"/>
  <c r="B11" i="5" s="1"/>
  <c r="K4" i="10"/>
  <c r="B10" i="5" s="1"/>
  <c r="L4" i="10"/>
  <c r="M149" i="3" l="1"/>
  <c r="J149" i="3"/>
  <c r="M165" i="3"/>
  <c r="J165" i="3"/>
  <c r="Q60" i="3"/>
  <c r="O40" i="3"/>
  <c r="Q40" i="3" s="1"/>
  <c r="Q146" i="3"/>
  <c r="M13" i="3"/>
  <c r="J13" i="3"/>
  <c r="J162" i="3"/>
  <c r="M162" i="3"/>
  <c r="O162" i="3" s="1"/>
  <c r="Q162" i="3" s="1"/>
  <c r="Q144" i="3"/>
  <c r="O92" i="3"/>
  <c r="Q92" i="3" s="1"/>
  <c r="J138" i="3"/>
  <c r="M138" i="3"/>
  <c r="M157" i="3"/>
  <c r="J157" i="3"/>
  <c r="J38" i="3"/>
  <c r="M38" i="3"/>
  <c r="Q159" i="3"/>
  <c r="J158" i="3"/>
  <c r="M158" i="3"/>
  <c r="O158" i="3" s="1"/>
  <c r="Q158" i="3" s="1"/>
  <c r="M145" i="3"/>
  <c r="J145" i="3"/>
  <c r="J153" i="3"/>
  <c r="M153" i="3"/>
  <c r="O153" i="3" s="1"/>
  <c r="Q153" i="3" s="1"/>
  <c r="Q117" i="3"/>
  <c r="J166" i="3"/>
  <c r="M166" i="3"/>
  <c r="O166" i="3" s="1"/>
  <c r="M7" i="3"/>
  <c r="J7" i="3"/>
  <c r="J130" i="3"/>
  <c r="M130" i="3"/>
  <c r="O130" i="3" s="1"/>
  <c r="Q130" i="3" s="1"/>
  <c r="J154" i="3"/>
  <c r="M154" i="3"/>
  <c r="O154" i="3" s="1"/>
  <c r="M104" i="3"/>
  <c r="J104" i="3"/>
  <c r="N54" i="3"/>
  <c r="N70" i="3"/>
  <c r="N78" i="3"/>
  <c r="O78" i="3" s="1"/>
  <c r="Q78" i="3" s="1"/>
  <c r="N55" i="3"/>
  <c r="N77" i="3"/>
  <c r="N82" i="3"/>
  <c r="N90" i="3"/>
  <c r="N106" i="3"/>
  <c r="O106" i="3" s="1"/>
  <c r="Q106" i="3" s="1"/>
  <c r="N76" i="3"/>
  <c r="O76" i="3" s="1"/>
  <c r="Q76" i="3" s="1"/>
  <c r="N91" i="3"/>
  <c r="O91" i="3" s="1"/>
  <c r="Q91" i="3" s="1"/>
  <c r="N67" i="3"/>
  <c r="N101" i="3"/>
  <c r="N66" i="3"/>
  <c r="N79" i="3"/>
  <c r="N104" i="3"/>
  <c r="N64" i="3"/>
  <c r="N103" i="3"/>
  <c r="O103" i="3" s="1"/>
  <c r="Q103" i="3" s="1"/>
  <c r="N65" i="3"/>
  <c r="N68" i="3"/>
  <c r="N69" i="3"/>
  <c r="N89" i="3"/>
  <c r="N53" i="3"/>
  <c r="N100" i="3"/>
  <c r="N102" i="3"/>
  <c r="N105" i="3"/>
  <c r="O142" i="3"/>
  <c r="Q142" i="3" s="1"/>
  <c r="J116" i="3"/>
  <c r="M116" i="3"/>
  <c r="O116" i="3" s="1"/>
  <c r="J31" i="3"/>
  <c r="M31" i="3"/>
  <c r="O31" i="3" s="1"/>
  <c r="O150" i="3"/>
  <c r="Q150" i="3" s="1"/>
  <c r="M128" i="3"/>
  <c r="J128" i="3"/>
  <c r="O118" i="3"/>
  <c r="Q118" i="3" s="1"/>
  <c r="J97" i="3"/>
  <c r="M97" i="3"/>
  <c r="O97" i="3" s="1"/>
  <c r="M49" i="3"/>
  <c r="O49" i="3" s="1"/>
  <c r="Q49" i="3" s="1"/>
  <c r="J49" i="3"/>
  <c r="O129" i="3"/>
  <c r="Q129" i="3" s="1"/>
  <c r="J9" i="3"/>
  <c r="M9" i="3"/>
  <c r="O9" i="3" s="1"/>
  <c r="Q9" i="3" s="1"/>
  <c r="O143" i="3"/>
  <c r="Q143" i="3" s="1"/>
  <c r="O137" i="3"/>
  <c r="Q137" i="3" s="1"/>
  <c r="M33" i="3"/>
  <c r="O33" i="3" s="1"/>
  <c r="J33" i="3"/>
  <c r="J147" i="3"/>
  <c r="J144" i="3"/>
  <c r="M141" i="3"/>
  <c r="O141" i="3" s="1"/>
  <c r="J141" i="3"/>
  <c r="O134" i="3"/>
  <c r="Q134" i="3" s="1"/>
  <c r="J115" i="3"/>
  <c r="M115" i="3"/>
  <c r="M114" i="3"/>
  <c r="M113" i="3"/>
  <c r="O113" i="3" s="1"/>
  <c r="Q113" i="3" s="1"/>
  <c r="N94" i="3"/>
  <c r="O94" i="3" s="1"/>
  <c r="Q94" i="3" s="1"/>
  <c r="N93" i="3"/>
  <c r="O75" i="3"/>
  <c r="O63" i="3"/>
  <c r="J61" i="3"/>
  <c r="J60" i="3"/>
  <c r="N57" i="3"/>
  <c r="O57" i="3" s="1"/>
  <c r="Q57" i="3" s="1"/>
  <c r="N56" i="3"/>
  <c r="M35" i="3"/>
  <c r="O35" i="3" s="1"/>
  <c r="J35" i="3"/>
  <c r="M21" i="3"/>
  <c r="O21" i="3" s="1"/>
  <c r="J21" i="3"/>
  <c r="M18" i="3"/>
  <c r="J18" i="3"/>
  <c r="M15" i="3"/>
  <c r="O15" i="3" s="1"/>
  <c r="J15" i="3"/>
  <c r="M101" i="3"/>
  <c r="O101" i="3" s="1"/>
  <c r="J101" i="3"/>
  <c r="M96" i="3"/>
  <c r="J96" i="3"/>
  <c r="J65" i="3"/>
  <c r="M65" i="3"/>
  <c r="J50" i="3"/>
  <c r="M50" i="3"/>
  <c r="O50" i="3" s="1"/>
  <c r="Q50" i="3" s="1"/>
  <c r="M48" i="3"/>
  <c r="O48" i="3" s="1"/>
  <c r="J48" i="3"/>
  <c r="M32" i="3"/>
  <c r="O32" i="3" s="1"/>
  <c r="Q32" i="3" s="1"/>
  <c r="J32" i="3"/>
  <c r="J25" i="3"/>
  <c r="M25" i="3"/>
  <c r="J19" i="3"/>
  <c r="M19" i="3"/>
  <c r="O19" i="3" s="1"/>
  <c r="Q19" i="3" s="1"/>
  <c r="J102" i="3"/>
  <c r="M102" i="3"/>
  <c r="M66" i="3"/>
  <c r="J66" i="3"/>
  <c r="J52" i="3"/>
  <c r="M52" i="3"/>
  <c r="J27" i="3"/>
  <c r="M27" i="3"/>
  <c r="M136" i="3"/>
  <c r="J136" i="3"/>
  <c r="J105" i="3"/>
  <c r="M105" i="3"/>
  <c r="J77" i="3"/>
  <c r="M77" i="3"/>
  <c r="O77" i="3" s="1"/>
  <c r="Q77" i="3" s="1"/>
  <c r="J71" i="3"/>
  <c r="M71" i="3"/>
  <c r="O71" i="3" s="1"/>
  <c r="Q71" i="3" s="1"/>
  <c r="M37" i="3"/>
  <c r="O37" i="3" s="1"/>
  <c r="Q37" i="3" s="1"/>
  <c r="M109" i="3"/>
  <c r="N88" i="3"/>
  <c r="J83" i="3"/>
  <c r="M83" i="3"/>
  <c r="N81" i="3"/>
  <c r="N52" i="3"/>
  <c r="M6" i="3"/>
  <c r="J122" i="3"/>
  <c r="M122" i="3"/>
  <c r="J26" i="3"/>
  <c r="M26" i="3"/>
  <c r="O26" i="3" s="1"/>
  <c r="Q26" i="3" s="1"/>
  <c r="O131" i="3"/>
  <c r="Q131" i="3" s="1"/>
  <c r="J119" i="3"/>
  <c r="M119" i="3"/>
  <c r="Q112" i="3"/>
  <c r="O100" i="3"/>
  <c r="Q100" i="3" s="1"/>
  <c r="N58" i="3"/>
  <c r="M51" i="3"/>
  <c r="O51" i="3" s="1"/>
  <c r="J51" i="3"/>
  <c r="J3" i="3" s="1"/>
  <c r="B7" i="5" s="1"/>
  <c r="O140" i="3"/>
  <c r="Q140" i="3" s="1"/>
  <c r="J30" i="3"/>
  <c r="M139" i="3"/>
  <c r="O39" i="3"/>
  <c r="Q39" i="3" s="1"/>
  <c r="M133" i="3"/>
  <c r="J133" i="3"/>
  <c r="O124" i="3"/>
  <c r="Q124" i="3" s="1"/>
  <c r="M110" i="3"/>
  <c r="J110" i="3"/>
  <c r="O95" i="3"/>
  <c r="Q95" i="3" s="1"/>
  <c r="N92" i="3"/>
  <c r="J90" i="3"/>
  <c r="M90" i="3"/>
  <c r="O90" i="3" s="1"/>
  <c r="Q90" i="3" s="1"/>
  <c r="O89" i="3"/>
  <c r="Q89" i="3" s="1"/>
  <c r="M88" i="3"/>
  <c r="O88" i="3" s="1"/>
  <c r="J88" i="3"/>
  <c r="J82" i="3"/>
  <c r="M82" i="3"/>
  <c r="O82" i="3" s="1"/>
  <c r="M81" i="3"/>
  <c r="N80" i="3"/>
  <c r="M70" i="3"/>
  <c r="J70" i="3"/>
  <c r="J69" i="3"/>
  <c r="M69" i="3"/>
  <c r="O69" i="3" s="1"/>
  <c r="M67" i="3"/>
  <c r="J67" i="3"/>
  <c r="O55" i="3"/>
  <c r="N115" i="3"/>
  <c r="N128" i="3"/>
  <c r="N136" i="3"/>
  <c r="N139" i="3"/>
  <c r="N124" i="3"/>
  <c r="N149" i="3"/>
  <c r="N141" i="3"/>
  <c r="N114" i="3"/>
  <c r="N118" i="3"/>
  <c r="N127" i="3"/>
  <c r="O127" i="3" s="1"/>
  <c r="Q127" i="3" s="1"/>
  <c r="N138" i="3"/>
  <c r="N151" i="3"/>
  <c r="O151" i="3" s="1"/>
  <c r="Q151" i="3" s="1"/>
  <c r="N153" i="3"/>
  <c r="N163" i="3"/>
  <c r="O163" i="3" s="1"/>
  <c r="Q163" i="3" s="1"/>
  <c r="N130" i="3"/>
  <c r="N160" i="3"/>
  <c r="O160" i="3" s="1"/>
  <c r="Q160" i="3" s="1"/>
  <c r="N165" i="3"/>
  <c r="J20" i="3"/>
  <c r="M20" i="3"/>
  <c r="O20" i="3" s="1"/>
  <c r="Q20" i="3" s="1"/>
  <c r="N107" i="3"/>
  <c r="O107" i="3" s="1"/>
  <c r="Q107" i="3" s="1"/>
  <c r="N120" i="3"/>
  <c r="O120" i="3" s="1"/>
  <c r="Q120" i="3" s="1"/>
  <c r="N109" i="3"/>
  <c r="N123" i="3"/>
  <c r="O123" i="3" s="1"/>
  <c r="Q123" i="3" s="1"/>
  <c r="N131" i="3"/>
  <c r="N147" i="3"/>
  <c r="O147" i="3" s="1"/>
  <c r="Q147" i="3" s="1"/>
  <c r="N122" i="3"/>
  <c r="N157" i="3"/>
  <c r="N110" i="3"/>
  <c r="N121" i="3"/>
  <c r="O121" i="3" s="1"/>
  <c r="Q121" i="3" s="1"/>
  <c r="N132" i="3"/>
  <c r="O132" i="3" s="1"/>
  <c r="Q132" i="3" s="1"/>
  <c r="N155" i="3"/>
  <c r="N119" i="3"/>
  <c r="N143" i="3"/>
  <c r="N145" i="3"/>
  <c r="N108" i="3"/>
  <c r="O108" i="3" s="1"/>
  <c r="Q108" i="3" s="1"/>
  <c r="N133" i="3"/>
  <c r="O14" i="3"/>
  <c r="Q14" i="3" s="1"/>
  <c r="O155" i="3"/>
  <c r="Q155" i="3" s="1"/>
  <c r="M93" i="3"/>
  <c r="J93" i="3"/>
  <c r="J103" i="3"/>
  <c r="O30" i="3"/>
  <c r="Q30" i="3" s="1"/>
  <c r="O28" i="3"/>
  <c r="Q28" i="3" s="1"/>
  <c r="J127" i="3"/>
  <c r="O29" i="3"/>
  <c r="Q29" i="3" s="1"/>
  <c r="J167" i="3"/>
  <c r="Q167" i="3" s="1"/>
  <c r="J159" i="3"/>
  <c r="M148" i="3"/>
  <c r="O148" i="3" s="1"/>
  <c r="Q148" i="3" s="1"/>
  <c r="O135" i="3"/>
  <c r="Q135" i="3" s="1"/>
  <c r="O126" i="3"/>
  <c r="Q126" i="3" s="1"/>
  <c r="O86" i="3"/>
  <c r="Q86" i="3" s="1"/>
  <c r="O85" i="3"/>
  <c r="J75" i="3"/>
  <c r="O62" i="3"/>
  <c r="M61" i="3"/>
  <c r="O61" i="3" s="1"/>
  <c r="Q61" i="3" s="1"/>
  <c r="J58" i="3"/>
  <c r="M58" i="3"/>
  <c r="O58" i="3" s="1"/>
  <c r="Q58" i="3" s="1"/>
  <c r="O47" i="3"/>
  <c r="Q47" i="3" s="1"/>
  <c r="M46" i="3"/>
  <c r="O46" i="3" s="1"/>
  <c r="Q46" i="3" s="1"/>
  <c r="J46" i="3"/>
  <c r="M41" i="3"/>
  <c r="J40" i="3"/>
  <c r="J34" i="3"/>
  <c r="M34" i="3"/>
  <c r="O34" i="3" s="1"/>
  <c r="Q34" i="3" s="1"/>
  <c r="O22" i="3"/>
  <c r="Q22" i="3" s="1"/>
  <c r="O10" i="3"/>
  <c r="Q10" i="3" s="1"/>
  <c r="J135" i="3"/>
  <c r="J91" i="3"/>
  <c r="J117" i="3"/>
  <c r="J85" i="3"/>
  <c r="J64" i="3"/>
  <c r="M56" i="3"/>
  <c r="O56" i="3" s="1"/>
  <c r="J56" i="3"/>
  <c r="J55" i="3"/>
  <c r="N51" i="3"/>
  <c r="N62" i="3"/>
  <c r="N50" i="3"/>
  <c r="N98" i="3"/>
  <c r="O98" i="3" s="1"/>
  <c r="Q98" i="3" s="1"/>
  <c r="N74" i="3"/>
  <c r="O74" i="3" s="1"/>
  <c r="N83" i="3"/>
  <c r="N99" i="3"/>
  <c r="O99" i="3" s="1"/>
  <c r="Q99" i="3" s="1"/>
  <c r="N73" i="3"/>
  <c r="O73" i="3" s="1"/>
  <c r="Q73" i="3" s="1"/>
  <c r="N96" i="3"/>
  <c r="N84" i="3"/>
  <c r="O84" i="3" s="1"/>
  <c r="Q84" i="3" s="1"/>
  <c r="J89" i="3"/>
  <c r="M68" i="3"/>
  <c r="J68" i="3"/>
  <c r="J63" i="3"/>
  <c r="O54" i="3"/>
  <c r="Q54" i="3" s="1"/>
  <c r="J23" i="3"/>
  <c r="M12" i="3"/>
  <c r="J12" i="3"/>
  <c r="M11" i="3"/>
  <c r="J94" i="3"/>
  <c r="J62" i="3"/>
  <c r="O23" i="3"/>
  <c r="Q23" i="3" s="1"/>
  <c r="O87" i="3"/>
  <c r="Q87" i="3" s="1"/>
  <c r="J146" i="3"/>
  <c r="M80" i="3"/>
  <c r="J80" i="3"/>
  <c r="O79" i="3"/>
  <c r="Q79" i="3" s="1"/>
  <c r="J74" i="3"/>
  <c r="O64" i="3"/>
  <c r="Q64" i="3" s="1"/>
  <c r="J53" i="3"/>
  <c r="M53" i="3"/>
  <c r="O53" i="3" s="1"/>
  <c r="J45" i="3"/>
  <c r="Q45" i="3" s="1"/>
  <c r="M17" i="3"/>
  <c r="O17" i="3" s="1"/>
  <c r="J17" i="3"/>
  <c r="N7" i="3"/>
  <c r="N8" i="3"/>
  <c r="O8" i="3" s="1"/>
  <c r="Q8" i="3" s="1"/>
  <c r="N12" i="3"/>
  <c r="N13" i="3"/>
  <c r="N17" i="3"/>
  <c r="N18" i="3"/>
  <c r="N35" i="3"/>
  <c r="N43" i="3"/>
  <c r="O43" i="3" s="1"/>
  <c r="Q43" i="3" s="1"/>
  <c r="N6" i="3"/>
  <c r="N27" i="3"/>
  <c r="N30" i="3"/>
  <c r="N38" i="3"/>
  <c r="N46" i="3"/>
  <c r="N19" i="3"/>
  <c r="N41" i="3"/>
  <c r="N44" i="3"/>
  <c r="O44" i="3" s="1"/>
  <c r="Q44" i="3" s="1"/>
  <c r="N11" i="3"/>
  <c r="N25" i="3"/>
  <c r="N40" i="3"/>
  <c r="J42" i="3"/>
  <c r="M42" i="3"/>
  <c r="O42" i="3" s="1"/>
  <c r="O110" i="3" l="1"/>
  <c r="Q110" i="3" s="1"/>
  <c r="Q88" i="3"/>
  <c r="O52" i="3"/>
  <c r="Q52" i="3" s="1"/>
  <c r="O11" i="3"/>
  <c r="Q11" i="3" s="1"/>
  <c r="Q53" i="3"/>
  <c r="Q85" i="3"/>
  <c r="Q69" i="3"/>
  <c r="O6" i="3"/>
  <c r="O136" i="3"/>
  <c r="Q136" i="3" s="1"/>
  <c r="O96" i="3"/>
  <c r="Q96" i="3" s="1"/>
  <c r="Q21" i="3"/>
  <c r="Q75" i="3"/>
  <c r="Q33" i="3"/>
  <c r="Q97" i="3"/>
  <c r="Q116" i="3"/>
  <c r="Q154" i="3"/>
  <c r="Q166" i="3"/>
  <c r="O145" i="3"/>
  <c r="Q145" i="3" s="1"/>
  <c r="O138" i="3"/>
  <c r="Q138" i="3" s="1"/>
  <c r="O13" i="3"/>
  <c r="Q13" i="3" s="1"/>
  <c r="O27" i="3"/>
  <c r="Q27" i="3" s="1"/>
  <c r="Q101" i="3"/>
  <c r="Q74" i="3"/>
  <c r="Q62" i="3"/>
  <c r="O128" i="3"/>
  <c r="Q128" i="3" s="1"/>
  <c r="O38" i="3"/>
  <c r="Q38" i="3" s="1"/>
  <c r="O41" i="3"/>
  <c r="Q41" i="3" s="1"/>
  <c r="Q55" i="3"/>
  <c r="O81" i="3"/>
  <c r="Q81" i="3" s="1"/>
  <c r="O122" i="3"/>
  <c r="Q122" i="3" s="1"/>
  <c r="O105" i="3"/>
  <c r="Q105" i="3" s="1"/>
  <c r="O65" i="3"/>
  <c r="Q65" i="3" s="1"/>
  <c r="O114" i="3"/>
  <c r="Q114" i="3" s="1"/>
  <c r="O104" i="3"/>
  <c r="Q104" i="3" s="1"/>
  <c r="O7" i="3"/>
  <c r="Q7" i="3" s="1"/>
  <c r="O165" i="3"/>
  <c r="Q165" i="3" s="1"/>
  <c r="Q51" i="3"/>
  <c r="Q48" i="3"/>
  <c r="O70" i="3"/>
  <c r="Q70" i="3" s="1"/>
  <c r="Q141" i="3"/>
  <c r="O133" i="3"/>
  <c r="Q133" i="3" s="1"/>
  <c r="O25" i="3"/>
  <c r="Q25" i="3" s="1"/>
  <c r="Q15" i="3"/>
  <c r="Q42" i="3"/>
  <c r="O80" i="3"/>
  <c r="Q80" i="3" s="1"/>
  <c r="O12" i="3"/>
  <c r="Q12" i="3" s="1"/>
  <c r="O93" i="3"/>
  <c r="Q93" i="3" s="1"/>
  <c r="Q82" i="3"/>
  <c r="O139" i="3"/>
  <c r="Q139" i="3" s="1"/>
  <c r="O119" i="3"/>
  <c r="Q119" i="3" s="1"/>
  <c r="O66" i="3"/>
  <c r="Q66" i="3" s="1"/>
  <c r="O18" i="3"/>
  <c r="Q18" i="3" s="1"/>
  <c r="O115" i="3"/>
  <c r="Q115" i="3" s="1"/>
  <c r="Q31" i="3"/>
  <c r="Q56" i="3"/>
  <c r="Q35" i="3"/>
  <c r="O83" i="3"/>
  <c r="Q83" i="3" s="1"/>
  <c r="Q17" i="3"/>
  <c r="O68" i="3"/>
  <c r="Q68" i="3" s="1"/>
  <c r="O67" i="3"/>
  <c r="Q67" i="3" s="1"/>
  <c r="O109" i="3"/>
  <c r="Q109" i="3" s="1"/>
  <c r="O102" i="3"/>
  <c r="Q102" i="3" s="1"/>
  <c r="Q63" i="3"/>
  <c r="O157" i="3"/>
  <c r="Q157" i="3" s="1"/>
  <c r="O149" i="3"/>
  <c r="Q149" i="3" s="1"/>
  <c r="O3" i="3" l="1"/>
  <c r="B6" i="5" s="1"/>
  <c r="E11" i="5" s="1"/>
  <c r="Q6" i="3"/>
  <c r="Q3" i="3" s="1"/>
</calcChain>
</file>

<file path=xl/sharedStrings.xml><?xml version="1.0" encoding="utf-8"?>
<sst xmlns="http://schemas.openxmlformats.org/spreadsheetml/2006/main" count="9281" uniqueCount="347">
  <si>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</si>
  <si>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</si>
  <si>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</si>
  <si>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</si>
  <si>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</si>
  <si>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</si>
  <si>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</si>
  <si>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</si>
  <si>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</si>
  <si>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</si>
  <si>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</si>
  <si>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</si>
  <si>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</si>
  <si>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</si>
  <si>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</si>
  <si>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</si>
  <si>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</si>
  <si>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</si>
  <si>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</si>
  <si>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</si>
  <si>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</si>
  <si>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</si>
  <si>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</si>
  <si>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</si>
  <si>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</si>
  <si>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</si>
  <si>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</si>
  <si>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</si>
  <si>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</si>
  <si>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E30623.2</t>
  </si>
  <si>
    <t>F</t>
  </si>
  <si>
    <t>CGPR-ALBR/BASIS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</si>
  <si>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</si>
  <si>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</si>
  <si>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</si>
  <si>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</si>
  <si>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</si>
  <si>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</si>
  <si>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</si>
  <si>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</si>
  <si>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</si>
  <si>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</si>
  <si>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</si>
  <si>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</si>
  <si>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</si>
  <si>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</si>
  <si>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</si>
  <si>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</si>
  <si>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</si>
  <si>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</si>
  <si>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</si>
  <si>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</si>
  <si>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</si>
  <si>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</si>
  <si>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</si>
  <si>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</si>
  <si>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</si>
  <si>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</si>
  <si>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</si>
  <si>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</si>
  <si>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</si>
  <si>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</si>
  <si>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</si>
  <si>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</si>
  <si>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</si>
  <si>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</si>
  <si>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</si>
  <si>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</si>
  <si>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</si>
  <si>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</si>
  <si>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</si>
  <si>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</si>
  <si>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</si>
  <si>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</si>
  <si>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</si>
  <si>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</si>
  <si>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</si>
  <si>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</si>
  <si>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</si>
  <si>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</si>
  <si>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</si>
  <si>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</si>
  <si>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</si>
  <si>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</si>
  <si>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</si>
  <si>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</si>
  <si>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</si>
  <si>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</si>
  <si>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</si>
  <si>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</si>
  <si>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</si>
  <si>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</si>
  <si>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</si>
  <si>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</si>
  <si>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</si>
  <si>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</si>
  <si>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</si>
  <si>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</si>
  <si>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</si>
  <si>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</si>
  <si>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</si>
  <si>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</si>
  <si>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</si>
  <si>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</si>
  <si>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</si>
  <si>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</si>
  <si>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</si>
  <si>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</si>
  <si>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</si>
  <si>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</si>
  <si>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</si>
  <si>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</si>
  <si>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</si>
  <si>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</si>
  <si>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</si>
  <si>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</si>
  <si>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</si>
  <si>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</si>
  <si>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</si>
  <si>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</si>
  <si>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</si>
  <si>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</si>
  <si>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</si>
  <si>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</si>
  <si>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</si>
  <si>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</si>
  <si>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</si>
  <si>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</si>
  <si>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</si>
  <si>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</si>
  <si>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</si>
  <si>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</si>
  <si>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</si>
  <si>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</si>
  <si>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</si>
  <si>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</si>
  <si>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</si>
  <si>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</si>
  <si>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</si>
  <si>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</si>
  <si>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</si>
  <si>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</si>
  <si>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</si>
  <si>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</si>
  <si>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</si>
  <si>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</si>
  <si>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</si>
  <si>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</si>
  <si>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</si>
  <si>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</si>
  <si>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</si>
  <si>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</si>
  <si>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</si>
  <si>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</si>
  <si>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</si>
  <si>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</si>
  <si>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</si>
  <si>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</si>
  <si>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</si>
  <si>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</si>
  <si>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</si>
  <si>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</si>
  <si>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</si>
  <si>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</si>
  <si>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</si>
  <si>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</si>
  <si>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</si>
  <si>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</si>
  <si>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</si>
  <si>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</si>
  <si>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</si>
  <si>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</si>
  <si>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</si>
  <si>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</si>
  <si>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</si>
  <si>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</si>
  <si>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</si>
  <si>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</si>
  <si>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</si>
  <si>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</si>
  <si>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</si>
  <si>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</si>
  <si>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</si>
  <si>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</si>
  <si>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</si>
  <si>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</si>
  <si>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</si>
  <si>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</si>
  <si>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</si>
  <si>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</si>
  <si>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</si>
  <si>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</si>
  <si>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</si>
  <si>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E34612.2</t>
  </si>
  <si>
    <t>01-NOV-2014</t>
  </si>
  <si>
    <t>01-DEC-2014</t>
  </si>
  <si>
    <t>ENA</t>
  </si>
  <si>
    <t>P</t>
  </si>
  <si>
    <t>CGPR-CHIPPAWA</t>
  </si>
  <si>
    <t>TRANSCANADA</t>
  </si>
  <si>
    <t>NGGJUS</t>
  </si>
  <si>
    <t>CHIPPAWA</t>
  </si>
  <si>
    <t xml:space="preserve">  </t>
  </si>
  <si>
    <t>Total</t>
  </si>
  <si>
    <t>With ENA</t>
  </si>
  <si>
    <t>Transport</t>
  </si>
  <si>
    <t>TRANSPORT</t>
  </si>
  <si>
    <t>Short</t>
  </si>
  <si>
    <t>Long</t>
  </si>
  <si>
    <t>Chip</t>
  </si>
  <si>
    <t>Tolls</t>
  </si>
  <si>
    <t>Basis</t>
  </si>
  <si>
    <t>fx</t>
  </si>
  <si>
    <t>Model C$</t>
  </si>
  <si>
    <t>Model US$</t>
  </si>
  <si>
    <t>Correct C$</t>
  </si>
  <si>
    <t>Correct US$</t>
  </si>
  <si>
    <t>#</t>
  </si>
  <si>
    <t>Days</t>
  </si>
  <si>
    <t>Contract</t>
  </si>
  <si>
    <t>Calculation of Weighted contract price</t>
  </si>
  <si>
    <t>From</t>
  </si>
  <si>
    <t>To</t>
  </si>
  <si>
    <t>present</t>
  </si>
  <si>
    <t>Volume</t>
  </si>
  <si>
    <t>Winter</t>
  </si>
  <si>
    <t>Summer</t>
  </si>
  <si>
    <t>$ USD</t>
  </si>
  <si>
    <t>Empress</t>
  </si>
  <si>
    <t>Total Volume</t>
  </si>
  <si>
    <t>% Age</t>
  </si>
  <si>
    <t>Vol at Chip</t>
  </si>
  <si>
    <t>Month</t>
  </si>
  <si>
    <t>USD$</t>
  </si>
  <si>
    <t>Index</t>
  </si>
  <si>
    <t>NH1353</t>
  </si>
  <si>
    <t>Legs 3 thru 12</t>
  </si>
  <si>
    <t>E30623</t>
  </si>
  <si>
    <t>Leg 2</t>
  </si>
  <si>
    <t>E34612</t>
  </si>
  <si>
    <t>SITHE IND POWER</t>
  </si>
  <si>
    <t>UNIGASINC</t>
  </si>
  <si>
    <t xml:space="preserve">PostID's:  </t>
  </si>
  <si>
    <t>E30623.4</t>
  </si>
  <si>
    <t>Leg 3</t>
  </si>
  <si>
    <t>EA2386</t>
  </si>
  <si>
    <t>Leg 1</t>
  </si>
  <si>
    <t>Leg 9</t>
  </si>
  <si>
    <t>E32934</t>
  </si>
  <si>
    <t xml:space="preserve">Leg 4 </t>
  </si>
  <si>
    <t>(note only Nov 04 forward to be unwound; E34612.1 financially offsets the first few years)</t>
  </si>
  <si>
    <t>(note that with this unwind E34612.4 would need to be increased for the total Engage vol)</t>
  </si>
  <si>
    <t>ENA/Transport</t>
  </si>
  <si>
    <t xml:space="preserve">ENA </t>
  </si>
  <si>
    <t>Sithe Index</t>
  </si>
  <si>
    <t>Legs 13 thru 14</t>
  </si>
  <si>
    <t>QA1354</t>
  </si>
  <si>
    <t>Transport Rebook</t>
  </si>
  <si>
    <t>ALL</t>
  </si>
  <si>
    <t>Represents the assignment of transport to ENA</t>
  </si>
  <si>
    <t>MTM FOR SITHE RELATED DEALS IN ENRON CANADA'S BOOKS</t>
  </si>
  <si>
    <t>The following deals in TAGG would need to be unwound:</t>
  </si>
  <si>
    <t>Assumes Fuel Loss</t>
  </si>
  <si>
    <t>VC1474</t>
  </si>
  <si>
    <t>VC1490</t>
  </si>
  <si>
    <t>VC1494</t>
  </si>
  <si>
    <t>VC1496</t>
  </si>
  <si>
    <t>VC1495</t>
  </si>
  <si>
    <t>VC1497</t>
  </si>
  <si>
    <t>TOLL:EMP/WADD</t>
  </si>
  <si>
    <t>ENRON CANADA DEALS REGARDING SITHE</t>
  </si>
  <si>
    <t>Tagg#</t>
  </si>
  <si>
    <t>Term</t>
  </si>
  <si>
    <t>Vol (MM)</t>
  </si>
  <si>
    <t>Deal Description</t>
  </si>
  <si>
    <t>Engage</t>
  </si>
  <si>
    <t>NH1353.1</t>
  </si>
  <si>
    <t>May 96 to Oct 04</t>
  </si>
  <si>
    <t>ECC buys Empress gas for NX3 - $.41</t>
  </si>
  <si>
    <t>NH1353.2</t>
  </si>
  <si>
    <t>Nov 04 to Oct 09</t>
  </si>
  <si>
    <t>ECC buys Empress gas for NX3 - $.48</t>
  </si>
  <si>
    <t>TransCanada</t>
  </si>
  <si>
    <t>NH1353.3 to 8</t>
  </si>
  <si>
    <t>TransCanada moves gas from Empress</t>
  </si>
  <si>
    <t xml:space="preserve">  to Chip for tolls</t>
  </si>
  <si>
    <t>Enron North America</t>
  </si>
  <si>
    <t>NH1353.9/11</t>
  </si>
  <si>
    <t>ECC sells Chip gas for NX3 - $.41 plus $.005 plus TCPL tolls</t>
  </si>
  <si>
    <t>NH1353.10/12</t>
  </si>
  <si>
    <t>ECC sells Chip gas for NX3 - $.48 plus $.005 plus TCPL tolls</t>
  </si>
  <si>
    <t>Nov 04 to Oct 14</t>
  </si>
  <si>
    <t>ECC sells Chip gas for NX3 - $.65510 plus TCPL tolls</t>
  </si>
  <si>
    <t>ECC sells Chip gas for NX3 - $.56 (W)/ NX3 - $.70 (S) plus TCPL tolls</t>
  </si>
  <si>
    <t>Nov 09 to Oct 14</t>
  </si>
  <si>
    <t>Nov 14 to Dec 14</t>
  </si>
  <si>
    <t>ECC sells Chip gas for NX3 - $.56  plus TCPL tolls</t>
  </si>
  <si>
    <t>Note:  NH1353 to replace structure in FT-CAND-ERMS book E34614.1, E34613.3, E32934.14 and E32934.21</t>
  </si>
  <si>
    <t>INDEX POSITION BOOKED IN THE BOOKS FOR THE SITHE DEAL</t>
  </si>
  <si>
    <t>C4 BOOK:</t>
  </si>
  <si>
    <t>From:</t>
  </si>
  <si>
    <t>To:</t>
  </si>
  <si>
    <t>E34612.3</t>
  </si>
  <si>
    <t>E34612.4</t>
  </si>
  <si>
    <t>Total C4 Index Position</t>
  </si>
  <si>
    <t>Represents short position for Sithe Obligation because Engage does not back entire period</t>
  </si>
  <si>
    <t>NG-INDEX-CAND BOOK:</t>
  </si>
  <si>
    <t>EA2386.9</t>
  </si>
  <si>
    <t>Total Position</t>
  </si>
  <si>
    <t>Would not be appropriate to show this as a position in the NG-INDEX CAND Book,</t>
  </si>
  <si>
    <t xml:space="preserve"> I therefore created a deal (Oct 26/00) which will offset this position  - N34612.4</t>
  </si>
  <si>
    <t>As per discussion with Geof Gosset</t>
  </si>
  <si>
    <t>Sithe Fee</t>
  </si>
  <si>
    <t>Check</t>
  </si>
  <si>
    <t>DEALS B/W ENA AND ECC IN THE BOOKS FOR THE SITHE DEAL</t>
  </si>
  <si>
    <t>NH1353.9</t>
  </si>
  <si>
    <t>NH1353.10</t>
  </si>
  <si>
    <t>Chip Gas</t>
  </si>
  <si>
    <t>NX3 - $.405</t>
  </si>
  <si>
    <t>Emp Gas</t>
  </si>
  <si>
    <t xml:space="preserve">     Chip Gas</t>
  </si>
  <si>
    <t>Example of TP-Canada DEALS - NH1353</t>
  </si>
  <si>
    <t xml:space="preserve">                   Legs 3 &amp;4</t>
  </si>
  <si>
    <t>Example of FT-CAND-ERMS DEALS - E30623.2</t>
  </si>
  <si>
    <t>NX3 - $.65510</t>
  </si>
  <si>
    <t>FT-CAND-ERMS</t>
  </si>
  <si>
    <t>NH1353.3</t>
  </si>
  <si>
    <t>NH1353.4</t>
  </si>
  <si>
    <t>NH1353.5</t>
  </si>
  <si>
    <t>NH1353.6</t>
  </si>
  <si>
    <t>NH1353.7</t>
  </si>
  <si>
    <t>NH1353.8</t>
  </si>
  <si>
    <t>NH1353.A</t>
  </si>
  <si>
    <t>NH1353.B</t>
  </si>
  <si>
    <t>NH1353.C</t>
  </si>
  <si>
    <t>E32934.9</t>
  </si>
  <si>
    <t>EA2386.1</t>
  </si>
  <si>
    <t>EA2386.2</t>
  </si>
  <si>
    <t>Note:  MTM Value is for  June 2001 forward as at June 1, 2001  (does not include June and July IM MTM)</t>
  </si>
  <si>
    <t>NOT TO BE UNWOUND</t>
  </si>
  <si>
    <t>NX1</t>
  </si>
  <si>
    <t>NX3</t>
  </si>
  <si>
    <t>Trans fee</t>
  </si>
  <si>
    <t>Transport Fee</t>
  </si>
  <si>
    <t>QA1354.7</t>
  </si>
  <si>
    <t>ANNUITY</t>
  </si>
  <si>
    <t>QA1354.8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</si>
</sst>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169" formatCode="0.000"/>
    <numFmt numFmtId="173" formatCode="&quot;$&quot;#,##0"/>
    <numFmt numFmtId="175" formatCode="_(&quot;$&quot;* #,##0_);_(&quot;$&quot;* \(#,##0\);_(&quot;$&quot;* &quot;-&quot;??_);_(@_)"/>
    <numFmt numFmtId="176" formatCode="0.00000000_)"/>
    <numFmt numFmtId="181" formatCode="0_);\(0\)"/>
    <numFmt numFmtId="182" formatCode="0.0%"/>
  </numFmts>
  <fonts count="22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9"/>
      <color indexed="17"/>
      <name val="Arial"/>
      <family val="2"/>
    </font>
    <font>
      <sz val="10"/>
      <name val="Courier"/>
    </font>
    <font>
      <sz val="10"/>
      <color indexed="17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b/>
      <u/>
      <sz val="10"/>
      <name val="Times New Roman"/>
      <family val="1"/>
    </font>
    <font>
      <b/>
      <i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9" fontId="3" fillId="0" borderId="0" xfId="0" applyNumberFormat="1" applyFont="1"/>
    <xf numFmtId="173" fontId="3" fillId="0" borderId="0" xfId="0" applyNumberFormat="1" applyFont="1"/>
    <xf numFmtId="0" fontId="3" fillId="0" borderId="0" xfId="0" applyFont="1" applyAlignment="1">
      <alignment vertical="top" wrapText="1"/>
    </xf>
    <xf numFmtId="169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/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2" fontId="3" fillId="0" borderId="0" xfId="0" applyNumberFormat="1" applyFont="1"/>
    <xf numFmtId="169" fontId="2" fillId="4" borderId="4" xfId="0" applyNumberFormat="1" applyFont="1" applyFill="1" applyBorder="1" applyAlignment="1">
      <alignment horizontal="right"/>
    </xf>
    <xf numFmtId="173" fontId="2" fillId="4" borderId="4" xfId="0" applyNumberFormat="1" applyFont="1" applyFill="1" applyBorder="1"/>
    <xf numFmtId="173" fontId="2" fillId="4" borderId="5" xfId="0" applyNumberFormat="1" applyFont="1" applyFill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169" fontId="4" fillId="2" borderId="6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9" fontId="4" fillId="2" borderId="3" xfId="0" applyNumberFormat="1" applyFont="1" applyFill="1" applyBorder="1" applyAlignment="1">
      <alignment horizontal="center"/>
    </xf>
    <xf numFmtId="173" fontId="4" fillId="2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3" fontId="3" fillId="0" borderId="8" xfId="0" applyNumberFormat="1" applyFont="1" applyBorder="1"/>
    <xf numFmtId="3" fontId="3" fillId="0" borderId="0" xfId="0" applyNumberFormat="1" applyFont="1" applyBorder="1"/>
    <xf numFmtId="3" fontId="7" fillId="0" borderId="0" xfId="0" applyNumberFormat="1" applyFont="1"/>
    <xf numFmtId="3" fontId="2" fillId="0" borderId="0" xfId="0" applyNumberFormat="1" applyFont="1"/>
    <xf numFmtId="0" fontId="8" fillId="0" borderId="0" xfId="0" applyFont="1"/>
    <xf numFmtId="41" fontId="8" fillId="0" borderId="0" xfId="0" applyNumberFormat="1" applyFont="1"/>
    <xf numFmtId="41" fontId="0" fillId="0" borderId="0" xfId="0" applyNumberFormat="1"/>
    <xf numFmtId="41" fontId="9" fillId="0" borderId="0" xfId="0" applyNumberFormat="1" applyFont="1"/>
    <xf numFmtId="41" fontId="10" fillId="0" borderId="0" xfId="0" applyNumberFormat="1" applyFont="1"/>
    <xf numFmtId="10" fontId="4" fillId="5" borderId="3" xfId="0" applyNumberFormat="1" applyFont="1" applyFill="1" applyBorder="1" applyAlignment="1">
      <alignment horizontal="center"/>
    </xf>
    <xf numFmtId="10" fontId="4" fillId="5" borderId="2" xfId="0" applyNumberFormat="1" applyFont="1" applyFill="1" applyBorder="1" applyAlignment="1">
      <alignment horizontal="center"/>
    </xf>
    <xf numFmtId="169" fontId="0" fillId="0" borderId="0" xfId="0" applyNumberFormat="1"/>
    <xf numFmtId="175" fontId="3" fillId="0" borderId="0" xfId="1" applyNumberFormat="1" applyFont="1"/>
    <xf numFmtId="10" fontId="4" fillId="6" borderId="1" xfId="0" applyNumberFormat="1" applyFont="1" applyFill="1" applyBorder="1" applyAlignment="1">
      <alignment horizontal="center"/>
    </xf>
    <xf numFmtId="10" fontId="4" fillId="6" borderId="3" xfId="0" applyNumberFormat="1" applyFont="1" applyFill="1" applyBorder="1" applyAlignment="1">
      <alignment horizontal="center"/>
    </xf>
    <xf numFmtId="176" fontId="11" fillId="0" borderId="9" xfId="2" applyNumberFormat="1" applyFont="1" applyBorder="1" applyProtection="1"/>
    <xf numFmtId="176" fontId="13" fillId="0" borderId="9" xfId="2" applyNumberFormat="1" applyFont="1" applyBorder="1" applyProtection="1"/>
    <xf numFmtId="169" fontId="3" fillId="0" borderId="0" xfId="0" applyNumberFormat="1" applyFont="1" applyFill="1"/>
    <xf numFmtId="0" fontId="8" fillId="4" borderId="10" xfId="0" applyFont="1" applyFill="1" applyBorder="1"/>
    <xf numFmtId="0" fontId="0" fillId="4" borderId="11" xfId="0" applyFill="1" applyBorder="1"/>
    <xf numFmtId="175" fontId="2" fillId="4" borderId="12" xfId="1" applyNumberFormat="1" applyFont="1" applyFill="1" applyBorder="1"/>
    <xf numFmtId="17" fontId="0" fillId="0" borderId="0" xfId="0" applyNumberFormat="1"/>
    <xf numFmtId="1" fontId="3" fillId="0" borderId="13" xfId="0" applyNumberFormat="1" applyFont="1" applyBorder="1"/>
    <xf numFmtId="169" fontId="2" fillId="0" borderId="13" xfId="0" applyNumberFormat="1" applyFont="1" applyBorder="1"/>
    <xf numFmtId="175" fontId="2" fillId="4" borderId="11" xfId="1" applyNumberFormat="1" applyFont="1" applyFill="1" applyBorder="1"/>
    <xf numFmtId="10" fontId="4" fillId="5" borderId="9" xfId="0" applyNumberFormat="1" applyFont="1" applyFill="1" applyBorder="1" applyAlignment="1">
      <alignment horizontal="center"/>
    </xf>
    <xf numFmtId="10" fontId="4" fillId="5" borderId="7" xfId="0" applyNumberFormat="1" applyFont="1" applyFill="1" applyBorder="1" applyAlignment="1">
      <alignment horizontal="center"/>
    </xf>
    <xf numFmtId="10" fontId="4" fillId="5" borderId="14" xfId="0" applyNumberFormat="1" applyFont="1" applyFill="1" applyBorder="1" applyAlignment="1">
      <alignment horizontal="center"/>
    </xf>
    <xf numFmtId="10" fontId="4" fillId="5" borderId="15" xfId="0" applyNumberFormat="1" applyFont="1" applyFill="1" applyBorder="1" applyAlignment="1">
      <alignment horizontal="center"/>
    </xf>
    <xf numFmtId="0" fontId="0" fillId="0" borderId="0" xfId="0" applyFill="1" applyBorder="1"/>
    <xf numFmtId="175" fontId="2" fillId="0" borderId="0" xfId="1" applyNumberFormat="1" applyFont="1" applyFill="1" applyBorder="1"/>
    <xf numFmtId="10" fontId="4" fillId="0" borderId="0" xfId="0" applyNumberFormat="1" applyFont="1" applyFill="1" applyBorder="1" applyAlignment="1">
      <alignment horizontal="center"/>
    </xf>
    <xf numFmtId="175" fontId="3" fillId="0" borderId="0" xfId="1" applyNumberFormat="1" applyFont="1" applyFill="1" applyBorder="1"/>
    <xf numFmtId="3" fontId="3" fillId="4" borderId="0" xfId="0" applyNumberFormat="1" applyFont="1" applyFill="1"/>
    <xf numFmtId="169" fontId="3" fillId="4" borderId="0" xfId="0" applyNumberFormat="1" applyFont="1" applyFill="1"/>
    <xf numFmtId="2" fontId="3" fillId="4" borderId="0" xfId="0" applyNumberFormat="1" applyFont="1" applyFill="1"/>
    <xf numFmtId="15" fontId="3" fillId="4" borderId="0" xfId="0" applyNumberFormat="1" applyFont="1" applyFill="1"/>
    <xf numFmtId="10" fontId="3" fillId="4" borderId="0" xfId="0" applyNumberFormat="1" applyFont="1" applyFill="1"/>
    <xf numFmtId="173" fontId="3" fillId="4" borderId="0" xfId="0" applyNumberFormat="1" applyFont="1" applyFill="1"/>
    <xf numFmtId="41" fontId="0" fillId="0" borderId="13" xfId="0" applyNumberFormat="1" applyBorder="1"/>
    <xf numFmtId="41" fontId="15" fillId="0" borderId="0" xfId="0" applyNumberFormat="1" applyFont="1" applyAlignment="1">
      <alignment horizontal="center"/>
    </xf>
    <xf numFmtId="41" fontId="16" fillId="0" borderId="0" xfId="0" applyNumberFormat="1" applyFont="1"/>
    <xf numFmtId="181" fontId="0" fillId="0" borderId="0" xfId="0" applyNumberFormat="1"/>
    <xf numFmtId="41" fontId="0" fillId="0" borderId="6" xfId="0" applyNumberFormat="1" applyBorder="1"/>
    <xf numFmtId="181" fontId="0" fillId="0" borderId="16" xfId="0" applyNumberFormat="1" applyBorder="1"/>
    <xf numFmtId="41" fontId="0" fillId="0" borderId="17" xfId="0" applyNumberFormat="1" applyBorder="1"/>
    <xf numFmtId="41" fontId="0" fillId="0" borderId="9" xfId="0" applyNumberFormat="1" applyBorder="1"/>
    <xf numFmtId="181" fontId="0" fillId="0" borderId="0" xfId="0" applyNumberFormat="1" applyBorder="1"/>
    <xf numFmtId="41" fontId="0" fillId="0" borderId="14" xfId="0" applyNumberFormat="1" applyBorder="1"/>
    <xf numFmtId="41" fontId="0" fillId="0" borderId="7" xfId="0" applyNumberFormat="1" applyBorder="1"/>
    <xf numFmtId="181" fontId="0" fillId="0" borderId="18" xfId="0" applyNumberFormat="1" applyBorder="1"/>
    <xf numFmtId="41" fontId="0" fillId="0" borderId="15" xfId="0" applyNumberFormat="1" applyBorder="1"/>
    <xf numFmtId="41" fontId="0" fillId="0" borderId="0" xfId="0" applyNumberFormat="1" applyBorder="1"/>
    <xf numFmtId="41" fontId="0" fillId="0" borderId="18" xfId="0" applyNumberFormat="1" applyBorder="1"/>
    <xf numFmtId="0" fontId="2" fillId="0" borderId="6" xfId="0" applyFont="1" applyBorder="1"/>
    <xf numFmtId="0" fontId="3" fillId="0" borderId="16" xfId="0" applyFont="1" applyBorder="1"/>
    <xf numFmtId="0" fontId="0" fillId="0" borderId="17" xfId="0" applyBorder="1"/>
    <xf numFmtId="0" fontId="3" fillId="0" borderId="9" xfId="0" applyFont="1" applyBorder="1"/>
    <xf numFmtId="0" fontId="3" fillId="0" borderId="0" xfId="0" applyFont="1" applyBorder="1"/>
    <xf numFmtId="0" fontId="0" fillId="0" borderId="14" xfId="0" applyBorder="1"/>
    <xf numFmtId="0" fontId="17" fillId="0" borderId="9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7" fontId="3" fillId="0" borderId="0" xfId="0" applyNumberFormat="1" applyFont="1" applyBorder="1"/>
    <xf numFmtId="1" fontId="3" fillId="0" borderId="0" xfId="0" applyNumberFormat="1" applyFont="1" applyBorder="1"/>
    <xf numFmtId="169" fontId="2" fillId="0" borderId="0" xfId="0" applyNumberFormat="1" applyFont="1" applyBorder="1"/>
    <xf numFmtId="1" fontId="3" fillId="0" borderId="14" xfId="0" applyNumberFormat="1" applyFont="1" applyBorder="1"/>
    <xf numFmtId="17" fontId="3" fillId="0" borderId="9" xfId="0" applyNumberFormat="1" applyFont="1" applyBorder="1"/>
    <xf numFmtId="169" fontId="3" fillId="0" borderId="0" xfId="0" applyNumberFormat="1" applyFont="1" applyBorder="1"/>
    <xf numFmtId="0" fontId="2" fillId="0" borderId="9" xfId="0" applyFont="1" applyBorder="1" applyAlignment="1">
      <alignment horizontal="right"/>
    </xf>
    <xf numFmtId="1" fontId="3" fillId="0" borderId="5" xfId="0" applyNumberFormat="1" applyFont="1" applyBorder="1"/>
    <xf numFmtId="0" fontId="0" fillId="0" borderId="9" xfId="0" applyBorder="1"/>
    <xf numFmtId="17" fontId="3" fillId="0" borderId="7" xfId="0" applyNumberFormat="1" applyFont="1" applyBorder="1"/>
    <xf numFmtId="17" fontId="3" fillId="0" borderId="18" xfId="0" applyNumberFormat="1" applyFont="1" applyBorder="1"/>
    <xf numFmtId="1" fontId="3" fillId="0" borderId="18" xfId="0" applyNumberFormat="1" applyFont="1" applyBorder="1"/>
    <xf numFmtId="169" fontId="2" fillId="0" borderId="18" xfId="0" applyNumberFormat="1" applyFont="1" applyBorder="1"/>
    <xf numFmtId="1" fontId="3" fillId="0" borderId="15" xfId="0" applyNumberFormat="1" applyFont="1" applyBorder="1"/>
    <xf numFmtId="0" fontId="0" fillId="0" borderId="6" xfId="0" applyBorder="1"/>
    <xf numFmtId="0" fontId="0" fillId="0" borderId="7" xfId="0" applyBorder="1"/>
    <xf numFmtId="182" fontId="0" fillId="0" borderId="15" xfId="3" applyNumberFormat="1" applyFont="1" applyBorder="1"/>
    <xf numFmtId="0" fontId="3" fillId="0" borderId="9" xfId="0" applyFont="1" applyBorder="1" applyAlignment="1">
      <alignment horizontal="right"/>
    </xf>
    <xf numFmtId="0" fontId="10" fillId="0" borderId="0" xfId="0" applyFont="1"/>
    <xf numFmtId="0" fontId="18" fillId="0" borderId="0" xfId="0" applyFont="1" applyAlignment="1">
      <alignment horizontal="left"/>
    </xf>
    <xf numFmtId="4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8" fillId="2" borderId="0" xfId="0" applyFont="1" applyFill="1"/>
    <xf numFmtId="0" fontId="0" fillId="2" borderId="0" xfId="0" applyFill="1"/>
    <xf numFmtId="0" fontId="8" fillId="0" borderId="0" xfId="0" applyFont="1" applyAlignment="1">
      <alignment horizontal="right"/>
    </xf>
    <xf numFmtId="17" fontId="8" fillId="0" borderId="0" xfId="0" applyNumberFormat="1" applyFont="1"/>
    <xf numFmtId="17" fontId="14" fillId="0" borderId="0" xfId="0" applyNumberFormat="1" applyFont="1"/>
    <xf numFmtId="0" fontId="9" fillId="0" borderId="0" xfId="0" applyFont="1"/>
    <xf numFmtId="0" fontId="20" fillId="0" borderId="0" xfId="0" applyFont="1"/>
    <xf numFmtId="41" fontId="21" fillId="0" borderId="19" xfId="0" applyNumberFormat="1" applyFont="1" applyBorder="1"/>
    <xf numFmtId="181" fontId="21" fillId="0" borderId="5" xfId="0" applyNumberFormat="1" applyFont="1" applyBorder="1"/>
    <xf numFmtId="0" fontId="14" fillId="0" borderId="0" xfId="0" applyFont="1"/>
    <xf numFmtId="17" fontId="0" fillId="4" borderId="0" xfId="0" applyNumberFormat="1" applyFill="1"/>
    <xf numFmtId="0" fontId="0" fillId="4" borderId="0" xfId="0" applyFill="1"/>
    <xf numFmtId="2" fontId="2" fillId="4" borderId="0" xfId="0" applyNumberFormat="1" applyFont="1" applyFill="1"/>
    <xf numFmtId="2" fontId="3" fillId="0" borderId="0" xfId="0" applyNumberFormat="1" applyFont="1" applyFill="1"/>
    <xf numFmtId="15" fontId="3" fillId="0" borderId="0" xfId="0" applyNumberFormat="1" applyFont="1" applyFill="1"/>
    <xf numFmtId="3" fontId="3" fillId="0" borderId="0" xfId="0" applyNumberFormat="1" applyFont="1" applyFill="1"/>
    <xf numFmtId="10" fontId="3" fillId="0" borderId="0" xfId="0" applyNumberFormat="1" applyFont="1" applyFill="1"/>
    <xf numFmtId="173" fontId="3" fillId="0" borderId="0" xfId="0" applyNumberFormat="1" applyFont="1" applyFill="1"/>
    <xf numFmtId="17" fontId="0" fillId="0" borderId="0" xfId="0" applyNumberFormat="1" applyFill="1"/>
    <xf numFmtId="0" fontId="0" fillId="0" borderId="0" xfId="0" applyFill="1"/>
    <xf numFmtId="3" fontId="3" fillId="0" borderId="0" xfId="0" applyNumberFormat="1" applyFont="1" applyFill="1" applyBorder="1"/>
    <xf numFmtId="0" fontId="3" fillId="0" borderId="0" xfId="0" applyFont="1" applyFill="1"/>
    <xf numFmtId="3" fontId="3" fillId="0" borderId="8" xfId="0" applyNumberFormat="1" applyFont="1" applyFill="1" applyBorder="1"/>
    <xf numFmtId="169" fontId="3" fillId="7" borderId="0" xfId="0" applyNumberFormat="1" applyFont="1" applyFill="1"/>
  </cellXfs>
  <cellStyles count="4">
    <cellStyle name="Currency" xfId="1" builtinId="4"/>
    <cellStyle name="Normal" xfId="0" builtinId="0"/>
    <cellStyle name="Normal_m1_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28575</xdr:rowOff>
    </xdr:from>
    <xdr:to>
      <xdr:col>6</xdr:col>
      <xdr:colOff>219075</xdr:colOff>
      <xdr:row>25</xdr:row>
      <xdr:rowOff>47625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457200" y="2228850"/>
          <a:ext cx="4343400" cy="1962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above summary assumes that ECC moves the gas from Empress to Chippawa on TCPL and then this gas is sold to ENA at Chippawa for NX3 less a basis (varies).  Therefore the MTM with ENA represents chippawa gas verses the contract price, which includes tolls.  -  Negative MTM for ECC and positive MTM for ENA.  The MTM for Transport represents empress gas verses chippawa gas less tolls, assuming 7.7% fuel required.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Sithe fee represents a $.0175 item liquidating out of deals E32934.9 and EA2386.1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Transport fee represents a fee paid by the ft-ontario desk to ft-cand-egsc in January 2001 when ENA became agent of the transport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13</xdr:row>
      <xdr:rowOff>0</xdr:rowOff>
    </xdr:from>
    <xdr:to>
      <xdr:col>8</xdr:col>
      <xdr:colOff>238125</xdr:colOff>
      <xdr:row>21</xdr:row>
      <xdr:rowOff>95250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914400" y="2143125"/>
          <a:ext cx="4962525" cy="1390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NH1353 is booked at Chippawa with TP-Canada, whereas E34612 and E30623 is booked with FT-CAND-ERMS at Empress.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difference is because for those years where Engage backed the volumes a transportation deal was also booked which then moved the gas from Empress to Chippawa (Deal NH1353).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two resulting structures are effectively the same.</a:t>
          </a:r>
        </a:p>
      </xdr:txBody>
    </xdr:sp>
    <xdr:clientData/>
  </xdr:twoCellAnchor>
  <xdr:twoCellAnchor>
    <xdr:from>
      <xdr:col>0</xdr:col>
      <xdr:colOff>619125</xdr:colOff>
      <xdr:row>25</xdr:row>
      <xdr:rowOff>66675</xdr:rowOff>
    </xdr:from>
    <xdr:to>
      <xdr:col>1</xdr:col>
      <xdr:colOff>161925</xdr:colOff>
      <xdr:row>28</xdr:row>
      <xdr:rowOff>95250</xdr:rowOff>
    </xdr:to>
    <xdr:sp macro="" textlink="">
      <xdr:nvSpPr>
        <xdr:cNvPr id="6147" name="Rectangle 3"/>
        <xdr:cNvSpPr>
          <a:spLocks noChangeArrowheads="1"/>
        </xdr:cNvSpPr>
      </xdr:nvSpPr>
      <xdr:spPr bwMode="auto">
        <a:xfrm>
          <a:off x="619125" y="4152900"/>
          <a:ext cx="914400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ECC</a:t>
          </a:r>
        </a:p>
      </xdr:txBody>
    </xdr:sp>
    <xdr:clientData/>
  </xdr:twoCellAnchor>
  <xdr:twoCellAnchor>
    <xdr:from>
      <xdr:col>4</xdr:col>
      <xdr:colOff>352425</xdr:colOff>
      <xdr:row>25</xdr:row>
      <xdr:rowOff>104775</xdr:rowOff>
    </xdr:from>
    <xdr:to>
      <xdr:col>6</xdr:col>
      <xdr:colOff>19050</xdr:colOff>
      <xdr:row>28</xdr:row>
      <xdr:rowOff>114300</xdr:rowOff>
    </xdr:to>
    <xdr:sp macro="" textlink="">
      <xdr:nvSpPr>
        <xdr:cNvPr id="6148" name="Rectangle 4"/>
        <xdr:cNvSpPr>
          <a:spLocks noChangeArrowheads="1"/>
        </xdr:cNvSpPr>
      </xdr:nvSpPr>
      <xdr:spPr bwMode="auto">
        <a:xfrm>
          <a:off x="3552825" y="4191000"/>
          <a:ext cx="885825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ENA (TP Canada)</a:t>
          </a:r>
        </a:p>
      </xdr:txBody>
    </xdr:sp>
    <xdr:clientData/>
  </xdr:twoCellAnchor>
  <xdr:twoCellAnchor>
    <xdr:from>
      <xdr:col>1</xdr:col>
      <xdr:colOff>285750</xdr:colOff>
      <xdr:row>26</xdr:row>
      <xdr:rowOff>95250</xdr:rowOff>
    </xdr:from>
    <xdr:to>
      <xdr:col>4</xdr:col>
      <xdr:colOff>257175</xdr:colOff>
      <xdr:row>26</xdr:row>
      <xdr:rowOff>95250</xdr:rowOff>
    </xdr:to>
    <xdr:sp macro="" textlink="">
      <xdr:nvSpPr>
        <xdr:cNvPr id="6149" name="Line 5"/>
        <xdr:cNvSpPr>
          <a:spLocks noChangeShapeType="1"/>
        </xdr:cNvSpPr>
      </xdr:nvSpPr>
      <xdr:spPr bwMode="auto">
        <a:xfrm>
          <a:off x="1657350" y="4343400"/>
          <a:ext cx="1800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28</xdr:row>
      <xdr:rowOff>0</xdr:rowOff>
    </xdr:from>
    <xdr:to>
      <xdr:col>4</xdr:col>
      <xdr:colOff>219075</xdr:colOff>
      <xdr:row>28</xdr:row>
      <xdr:rowOff>9525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 flipH="1">
          <a:off x="1714500" y="4572000"/>
          <a:ext cx="170497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581025</xdr:colOff>
      <xdr:row>33</xdr:row>
      <xdr:rowOff>95250</xdr:rowOff>
    </xdr:from>
    <xdr:to>
      <xdr:col>1</xdr:col>
      <xdr:colOff>200025</xdr:colOff>
      <xdr:row>37</xdr:row>
      <xdr:rowOff>9525</xdr:rowOff>
    </xdr:to>
    <xdr:sp macro="" textlink="">
      <xdr:nvSpPr>
        <xdr:cNvPr id="6151" name="Rectangle 7"/>
        <xdr:cNvSpPr>
          <a:spLocks noChangeArrowheads="1"/>
        </xdr:cNvSpPr>
      </xdr:nvSpPr>
      <xdr:spPr bwMode="auto">
        <a:xfrm>
          <a:off x="581025" y="5476875"/>
          <a:ext cx="990600" cy="561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TransCanada</a:t>
          </a:r>
        </a:p>
      </xdr:txBody>
    </xdr:sp>
    <xdr:clientData/>
  </xdr:twoCellAnchor>
  <xdr:twoCellAnchor>
    <xdr:from>
      <xdr:col>0</xdr:col>
      <xdr:colOff>1304925</xdr:colOff>
      <xdr:row>28</xdr:row>
      <xdr:rowOff>152400</xdr:rowOff>
    </xdr:from>
    <xdr:to>
      <xdr:col>0</xdr:col>
      <xdr:colOff>1304925</xdr:colOff>
      <xdr:row>33</xdr:row>
      <xdr:rowOff>38100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304925" y="4724400"/>
          <a:ext cx="0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828675</xdr:colOff>
      <xdr:row>28</xdr:row>
      <xdr:rowOff>142875</xdr:rowOff>
    </xdr:from>
    <xdr:to>
      <xdr:col>0</xdr:col>
      <xdr:colOff>847725</xdr:colOff>
      <xdr:row>33</xdr:row>
      <xdr:rowOff>28575</xdr:rowOff>
    </xdr:to>
    <xdr:sp macro="" textlink="">
      <xdr:nvSpPr>
        <xdr:cNvPr id="6154" name="Line 10"/>
        <xdr:cNvSpPr>
          <a:spLocks noChangeShapeType="1"/>
        </xdr:cNvSpPr>
      </xdr:nvSpPr>
      <xdr:spPr bwMode="auto">
        <a:xfrm flipH="1" flipV="1">
          <a:off x="828675" y="4714875"/>
          <a:ext cx="19050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619125</xdr:colOff>
      <xdr:row>40</xdr:row>
      <xdr:rowOff>66675</xdr:rowOff>
    </xdr:from>
    <xdr:to>
      <xdr:col>1</xdr:col>
      <xdr:colOff>161925</xdr:colOff>
      <xdr:row>43</xdr:row>
      <xdr:rowOff>95250</xdr:rowOff>
    </xdr:to>
    <xdr:sp macro="" textlink="">
      <xdr:nvSpPr>
        <xdr:cNvPr id="6155" name="Rectangle 11"/>
        <xdr:cNvSpPr>
          <a:spLocks noChangeArrowheads="1"/>
        </xdr:cNvSpPr>
      </xdr:nvSpPr>
      <xdr:spPr bwMode="auto">
        <a:xfrm>
          <a:off x="619125" y="6581775"/>
          <a:ext cx="914400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ECC</a:t>
          </a:r>
        </a:p>
      </xdr:txBody>
    </xdr:sp>
    <xdr:clientData/>
  </xdr:twoCellAnchor>
  <xdr:twoCellAnchor>
    <xdr:from>
      <xdr:col>4</xdr:col>
      <xdr:colOff>352425</xdr:colOff>
      <xdr:row>40</xdr:row>
      <xdr:rowOff>104775</xdr:rowOff>
    </xdr:from>
    <xdr:to>
      <xdr:col>6</xdr:col>
      <xdr:colOff>19050</xdr:colOff>
      <xdr:row>43</xdr:row>
      <xdr:rowOff>114300</xdr:rowOff>
    </xdr:to>
    <xdr:sp macro="" textlink="">
      <xdr:nvSpPr>
        <xdr:cNvPr id="6156" name="Rectangle 12"/>
        <xdr:cNvSpPr>
          <a:spLocks noChangeArrowheads="1"/>
        </xdr:cNvSpPr>
      </xdr:nvSpPr>
      <xdr:spPr bwMode="auto">
        <a:xfrm>
          <a:off x="3552825" y="6619875"/>
          <a:ext cx="885825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ENA (ft-cand-erms)</a:t>
          </a:r>
        </a:p>
      </xdr:txBody>
    </xdr:sp>
    <xdr:clientData/>
  </xdr:twoCellAnchor>
  <xdr:twoCellAnchor>
    <xdr:from>
      <xdr:col>1</xdr:col>
      <xdr:colOff>285750</xdr:colOff>
      <xdr:row>41</xdr:row>
      <xdr:rowOff>95250</xdr:rowOff>
    </xdr:from>
    <xdr:to>
      <xdr:col>4</xdr:col>
      <xdr:colOff>257175</xdr:colOff>
      <xdr:row>41</xdr:row>
      <xdr:rowOff>95250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1657350" y="6772275"/>
          <a:ext cx="1800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43</xdr:row>
      <xdr:rowOff>0</xdr:rowOff>
    </xdr:from>
    <xdr:to>
      <xdr:col>4</xdr:col>
      <xdr:colOff>219075</xdr:colOff>
      <xdr:row>43</xdr:row>
      <xdr:rowOff>9525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H="1">
          <a:off x="1714500" y="7000875"/>
          <a:ext cx="170497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F8" sqref="F8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x14ac:dyDescent="0.2">
      <c r="A4" s="7" t="s">
        <v>7</v>
      </c>
      <c r="B4" s="8">
        <v>1159368</v>
      </c>
      <c r="D4" s="4" t="s">
        <v>8</v>
      </c>
    </row>
    <row r="5" spans="1:4" x14ac:dyDescent="0.2">
      <c r="A5" s="4"/>
      <c r="B5" s="23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4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3547"/>
  <sheetViews>
    <sheetView showGridLines="0" topLeftCell="B301" zoomScaleNormal="100" workbookViewId="0">
      <selection activeCell="A5" sqref="A5:L330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9" customWidth="1"/>
    <col min="6" max="6" width="12.7109375" style="10" customWidth="1"/>
    <col min="7" max="7" width="15" style="10" customWidth="1"/>
    <col min="8" max="8" width="10.7109375" style="1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3" style="14" customWidth="1"/>
    <col min="16" max="16" width="12.28515625" style="39" customWidth="1"/>
    <col min="17" max="17" width="10.5703125" style="39" customWidth="1"/>
    <col min="18" max="16384" width="38.5703125" style="14"/>
  </cols>
  <sheetData>
    <row r="2" spans="1:17" x14ac:dyDescent="0.2">
      <c r="I2" s="15"/>
      <c r="J2" s="20" t="s">
        <v>11</v>
      </c>
      <c r="K2" s="21">
        <f>SUM(K5:K65536)</f>
        <v>813496.26010000054</v>
      </c>
      <c r="L2" s="21">
        <f>SUM(L5:L65536)</f>
        <v>0</v>
      </c>
      <c r="M2" s="22">
        <f>SUM(K2:L2)</f>
        <v>813496.26010000054</v>
      </c>
      <c r="N2" s="16"/>
    </row>
    <row r="3" spans="1:17" x14ac:dyDescent="0.2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">
      <c r="A5" s="19" t="s">
        <v>196</v>
      </c>
      <c r="B5" s="19" t="s">
        <v>344</v>
      </c>
      <c r="C5" s="19" t="s">
        <v>30</v>
      </c>
      <c r="D5" s="19" t="s">
        <v>345</v>
      </c>
      <c r="E5" s="9" t="s">
        <v>32</v>
      </c>
      <c r="F5" s="10">
        <v>0</v>
      </c>
      <c r="G5" s="10">
        <v>0</v>
      </c>
      <c r="H5" s="11">
        <v>1</v>
      </c>
      <c r="I5" s="12">
        <v>3.738</v>
      </c>
      <c r="J5" s="12">
        <v>0</v>
      </c>
      <c r="K5" s="13">
        <v>3000</v>
      </c>
      <c r="L5" s="13">
        <v>0</v>
      </c>
      <c r="P5" s="40"/>
      <c r="Q5" s="40"/>
    </row>
    <row r="6" spans="1:17" x14ac:dyDescent="0.2">
      <c r="A6" s="19" t="s">
        <v>196</v>
      </c>
      <c r="B6" s="19" t="s">
        <v>344</v>
      </c>
      <c r="C6" s="19" t="s">
        <v>30</v>
      </c>
      <c r="D6" s="19" t="s">
        <v>345</v>
      </c>
      <c r="E6" s="9" t="s">
        <v>33</v>
      </c>
      <c r="F6" s="10">
        <v>0</v>
      </c>
      <c r="G6" s="10">
        <v>0</v>
      </c>
      <c r="H6" s="11">
        <v>0.99664340870046408</v>
      </c>
      <c r="I6" s="12">
        <v>3.93</v>
      </c>
      <c r="J6" s="12">
        <v>0</v>
      </c>
      <c r="K6" s="13">
        <v>3089.5946000000004</v>
      </c>
      <c r="L6" s="13">
        <v>0</v>
      </c>
      <c r="P6" s="40"/>
      <c r="Q6" s="41"/>
    </row>
    <row r="7" spans="1:17" x14ac:dyDescent="0.2">
      <c r="A7" s="19" t="s">
        <v>196</v>
      </c>
      <c r="B7" s="19" t="s">
        <v>344</v>
      </c>
      <c r="C7" s="19" t="s">
        <v>30</v>
      </c>
      <c r="D7" s="19" t="s">
        <v>345</v>
      </c>
      <c r="E7" s="9" t="s">
        <v>34</v>
      </c>
      <c r="F7" s="10">
        <v>0</v>
      </c>
      <c r="G7" s="10">
        <v>0</v>
      </c>
      <c r="H7" s="11">
        <v>0.99329309286646694</v>
      </c>
      <c r="I7" s="12">
        <v>4.0090000000000003</v>
      </c>
      <c r="J7" s="12">
        <v>0</v>
      </c>
      <c r="K7" s="13">
        <v>3079.2085999999999</v>
      </c>
      <c r="L7" s="13">
        <v>0</v>
      </c>
      <c r="P7" s="40"/>
      <c r="Q7" s="41"/>
    </row>
    <row r="8" spans="1:17" x14ac:dyDescent="0.2">
      <c r="A8" s="19" t="s">
        <v>196</v>
      </c>
      <c r="B8" s="19" t="s">
        <v>344</v>
      </c>
      <c r="C8" s="19" t="s">
        <v>30</v>
      </c>
      <c r="D8" s="19" t="s">
        <v>345</v>
      </c>
      <c r="E8" s="9" t="s">
        <v>35</v>
      </c>
      <c r="F8" s="10">
        <v>0</v>
      </c>
      <c r="G8" s="10">
        <v>0</v>
      </c>
      <c r="H8" s="11">
        <v>0.99000517543250099</v>
      </c>
      <c r="I8" s="12">
        <v>4.0460000000000003</v>
      </c>
      <c r="J8" s="12">
        <v>0</v>
      </c>
      <c r="K8" s="13">
        <v>2970.0155</v>
      </c>
      <c r="L8" s="13">
        <v>0</v>
      </c>
      <c r="P8" s="40"/>
      <c r="Q8" s="41"/>
    </row>
    <row r="9" spans="1:17" x14ac:dyDescent="0.2">
      <c r="A9" s="19" t="s">
        <v>196</v>
      </c>
      <c r="B9" s="19" t="s">
        <v>344</v>
      </c>
      <c r="C9" s="19" t="s">
        <v>30</v>
      </c>
      <c r="D9" s="19" t="s">
        <v>345</v>
      </c>
      <c r="E9" s="9" t="s">
        <v>36</v>
      </c>
      <c r="F9" s="10">
        <v>0</v>
      </c>
      <c r="G9" s="10">
        <v>0</v>
      </c>
      <c r="H9" s="11">
        <v>0.98675301920029101</v>
      </c>
      <c r="I9" s="12">
        <v>4.0790000000000006</v>
      </c>
      <c r="J9" s="12">
        <v>0</v>
      </c>
      <c r="K9" s="13">
        <v>3058.9344000000001</v>
      </c>
      <c r="L9" s="13">
        <v>0</v>
      </c>
      <c r="P9" s="40"/>
      <c r="Q9" s="41"/>
    </row>
    <row r="10" spans="1:17" x14ac:dyDescent="0.2">
      <c r="A10" s="19" t="s">
        <v>196</v>
      </c>
      <c r="B10" s="19" t="s">
        <v>344</v>
      </c>
      <c r="C10" s="19" t="s">
        <v>30</v>
      </c>
      <c r="D10" s="19" t="s">
        <v>345</v>
      </c>
      <c r="E10" s="9" t="s">
        <v>37</v>
      </c>
      <c r="F10" s="10">
        <v>0</v>
      </c>
      <c r="G10" s="10">
        <v>0</v>
      </c>
      <c r="H10" s="11">
        <v>0.98345248896229409</v>
      </c>
      <c r="I10" s="12">
        <v>4.2439999999999998</v>
      </c>
      <c r="J10" s="12">
        <v>0</v>
      </c>
      <c r="K10" s="13">
        <v>2950.3575000000001</v>
      </c>
      <c r="L10" s="13">
        <v>0</v>
      </c>
      <c r="P10" s="40"/>
      <c r="Q10" s="41"/>
    </row>
    <row r="11" spans="1:17" x14ac:dyDescent="0.2">
      <c r="A11" s="19" t="s">
        <v>196</v>
      </c>
      <c r="B11" s="19" t="s">
        <v>344</v>
      </c>
      <c r="C11" s="19" t="s">
        <v>30</v>
      </c>
      <c r="D11" s="19" t="s">
        <v>345</v>
      </c>
      <c r="E11" s="9" t="s">
        <v>38</v>
      </c>
      <c r="F11" s="10">
        <v>0</v>
      </c>
      <c r="G11" s="10">
        <v>0</v>
      </c>
      <c r="H11" s="11">
        <v>0.98028334530546102</v>
      </c>
      <c r="I11" s="12">
        <v>4.4089999999999998</v>
      </c>
      <c r="J11" s="12">
        <v>0</v>
      </c>
      <c r="K11" s="13">
        <v>3038.8784000000001</v>
      </c>
      <c r="L11" s="13">
        <v>0</v>
      </c>
      <c r="P11" s="40"/>
      <c r="Q11" s="41"/>
    </row>
    <row r="12" spans="1:17" x14ac:dyDescent="0.2">
      <c r="A12" s="19" t="s">
        <v>196</v>
      </c>
      <c r="B12" s="19" t="s">
        <v>344</v>
      </c>
      <c r="C12" s="19" t="s">
        <v>30</v>
      </c>
      <c r="D12" s="19" t="s">
        <v>345</v>
      </c>
      <c r="E12" s="9" t="s">
        <v>39</v>
      </c>
      <c r="F12" s="10">
        <v>0</v>
      </c>
      <c r="G12" s="10">
        <v>0</v>
      </c>
      <c r="H12" s="11">
        <v>0.97693380832523102</v>
      </c>
      <c r="I12" s="12">
        <v>4.4770000000000003</v>
      </c>
      <c r="J12" s="12">
        <v>0</v>
      </c>
      <c r="K12" s="13">
        <v>3028.4947999999999</v>
      </c>
      <c r="L12" s="13">
        <v>0</v>
      </c>
      <c r="P12" s="40"/>
      <c r="Q12" s="41"/>
    </row>
    <row r="13" spans="1:17" x14ac:dyDescent="0.2">
      <c r="A13" s="19" t="s">
        <v>196</v>
      </c>
      <c r="B13" s="19" t="s">
        <v>344</v>
      </c>
      <c r="C13" s="19" t="s">
        <v>30</v>
      </c>
      <c r="D13" s="19" t="s">
        <v>345</v>
      </c>
      <c r="E13" s="9" t="s">
        <v>40</v>
      </c>
      <c r="F13" s="10">
        <v>0</v>
      </c>
      <c r="G13" s="10">
        <v>0</v>
      </c>
      <c r="H13" s="11">
        <v>0.97342334215466797</v>
      </c>
      <c r="I13" s="12">
        <v>4.3600000000000003</v>
      </c>
      <c r="J13" s="12">
        <v>0</v>
      </c>
      <c r="K13" s="13">
        <v>2725.5853999999999</v>
      </c>
      <c r="L13" s="13">
        <v>0</v>
      </c>
      <c r="P13" s="40"/>
      <c r="Q13" s="41"/>
    </row>
    <row r="14" spans="1:17" x14ac:dyDescent="0.2">
      <c r="A14" s="19" t="s">
        <v>196</v>
      </c>
      <c r="B14" s="19" t="s">
        <v>344</v>
      </c>
      <c r="C14" s="19" t="s">
        <v>30</v>
      </c>
      <c r="D14" s="19" t="s">
        <v>345</v>
      </c>
      <c r="E14" s="9" t="s">
        <v>41</v>
      </c>
      <c r="F14" s="10">
        <v>0</v>
      </c>
      <c r="G14" s="10">
        <v>0</v>
      </c>
      <c r="H14" s="11">
        <v>0.97021719058081102</v>
      </c>
      <c r="I14" s="12">
        <v>4.1900000000000004</v>
      </c>
      <c r="J14" s="12">
        <v>0</v>
      </c>
      <c r="K14" s="13">
        <v>3007.6732999999999</v>
      </c>
      <c r="L14" s="13">
        <v>0</v>
      </c>
      <c r="P14" s="40"/>
      <c r="Q14" s="41"/>
    </row>
    <row r="15" spans="1:17" x14ac:dyDescent="0.2">
      <c r="A15" s="19" t="s">
        <v>196</v>
      </c>
      <c r="B15" s="19" t="s">
        <v>344</v>
      </c>
      <c r="C15" s="19" t="s">
        <v>30</v>
      </c>
      <c r="D15" s="19" t="s">
        <v>345</v>
      </c>
      <c r="E15" s="9" t="s">
        <v>42</v>
      </c>
      <c r="F15" s="10">
        <v>0</v>
      </c>
      <c r="G15" s="10">
        <v>0</v>
      </c>
      <c r="H15" s="11">
        <v>0.96661116567823402</v>
      </c>
      <c r="I15" s="12">
        <v>3.84</v>
      </c>
      <c r="J15" s="12">
        <v>0</v>
      </c>
      <c r="K15" s="13">
        <v>2899.8335000000002</v>
      </c>
      <c r="L15" s="13">
        <v>0</v>
      </c>
      <c r="P15" s="40"/>
      <c r="Q15" s="41"/>
    </row>
    <row r="16" spans="1:17" x14ac:dyDescent="0.2">
      <c r="A16" s="19" t="s">
        <v>196</v>
      </c>
      <c r="B16" s="19" t="s">
        <v>344</v>
      </c>
      <c r="C16" s="19" t="s">
        <v>30</v>
      </c>
      <c r="D16" s="19" t="s">
        <v>345</v>
      </c>
      <c r="E16" s="9" t="s">
        <v>43</v>
      </c>
      <c r="F16" s="10">
        <v>0</v>
      </c>
      <c r="G16" s="10">
        <v>0</v>
      </c>
      <c r="H16" s="11">
        <v>0.96306345471940302</v>
      </c>
      <c r="I16" s="12">
        <v>3.7650000000000001</v>
      </c>
      <c r="J16" s="12">
        <v>0</v>
      </c>
      <c r="K16" s="13">
        <v>2985.4967000000001</v>
      </c>
      <c r="L16" s="13">
        <v>0</v>
      </c>
      <c r="P16" s="40"/>
      <c r="Q16" s="41"/>
    </row>
    <row r="17" spans="1:17" x14ac:dyDescent="0.2">
      <c r="A17" s="19" t="s">
        <v>196</v>
      </c>
      <c r="B17" s="19" t="s">
        <v>344</v>
      </c>
      <c r="C17" s="19" t="s">
        <v>30</v>
      </c>
      <c r="D17" s="19" t="s">
        <v>345</v>
      </c>
      <c r="E17" s="9" t="s">
        <v>44</v>
      </c>
      <c r="F17" s="10">
        <v>0</v>
      </c>
      <c r="G17" s="10">
        <v>0</v>
      </c>
      <c r="H17" s="11">
        <v>0.95935224196747293</v>
      </c>
      <c r="I17" s="12">
        <v>3.81</v>
      </c>
      <c r="J17" s="12">
        <v>0</v>
      </c>
      <c r="K17" s="13">
        <v>2878.0567000000001</v>
      </c>
      <c r="L17" s="13">
        <v>0</v>
      </c>
      <c r="P17" s="40"/>
      <c r="Q17" s="41"/>
    </row>
    <row r="18" spans="1:17" x14ac:dyDescent="0.2">
      <c r="A18" s="19" t="s">
        <v>196</v>
      </c>
      <c r="B18" s="19" t="s">
        <v>344</v>
      </c>
      <c r="C18" s="19" t="s">
        <v>30</v>
      </c>
      <c r="D18" s="19" t="s">
        <v>345</v>
      </c>
      <c r="E18" s="9" t="s">
        <v>45</v>
      </c>
      <c r="F18" s="10">
        <v>0</v>
      </c>
      <c r="G18" s="10">
        <v>0</v>
      </c>
      <c r="H18" s="11">
        <v>0.95568570475684</v>
      </c>
      <c r="I18" s="12">
        <v>3.85</v>
      </c>
      <c r="J18" s="12">
        <v>0</v>
      </c>
      <c r="K18" s="13">
        <v>2962.6257000000001</v>
      </c>
      <c r="L18" s="13">
        <v>0</v>
      </c>
      <c r="P18" s="40"/>
      <c r="Q18" s="41"/>
    </row>
    <row r="19" spans="1:17" x14ac:dyDescent="0.2">
      <c r="A19" s="19" t="s">
        <v>196</v>
      </c>
      <c r="B19" s="19" t="s">
        <v>344</v>
      </c>
      <c r="C19" s="19" t="s">
        <v>30</v>
      </c>
      <c r="D19" s="19" t="s">
        <v>345</v>
      </c>
      <c r="E19" s="9" t="s">
        <v>46</v>
      </c>
      <c r="F19" s="10">
        <v>0</v>
      </c>
      <c r="G19" s="10">
        <v>0</v>
      </c>
      <c r="H19" s="11">
        <v>0.95179225669850798</v>
      </c>
      <c r="I19" s="12">
        <v>3.87</v>
      </c>
      <c r="J19" s="12">
        <v>0</v>
      </c>
      <c r="K19" s="13">
        <v>2950.556</v>
      </c>
      <c r="L19" s="13">
        <v>0</v>
      </c>
      <c r="P19" s="40"/>
      <c r="Q19" s="41"/>
    </row>
    <row r="20" spans="1:17" x14ac:dyDescent="0.2">
      <c r="A20" s="19" t="s">
        <v>196</v>
      </c>
      <c r="B20" s="19" t="s">
        <v>344</v>
      </c>
      <c r="C20" s="19" t="s">
        <v>30</v>
      </c>
      <c r="D20" s="19" t="s">
        <v>345</v>
      </c>
      <c r="E20" s="9" t="s">
        <v>47</v>
      </c>
      <c r="F20" s="10">
        <v>0</v>
      </c>
      <c r="G20" s="10">
        <v>0</v>
      </c>
      <c r="H20" s="11">
        <v>0.94784235627967506</v>
      </c>
      <c r="I20" s="12">
        <v>3.887</v>
      </c>
      <c r="J20" s="12">
        <v>0</v>
      </c>
      <c r="K20" s="13">
        <v>2843.5271000000002</v>
      </c>
      <c r="L20" s="13">
        <v>0</v>
      </c>
      <c r="P20" s="40"/>
      <c r="Q20" s="41"/>
    </row>
    <row r="21" spans="1:17" x14ac:dyDescent="0.2">
      <c r="A21" s="19" t="s">
        <v>196</v>
      </c>
      <c r="B21" s="19" t="s">
        <v>344</v>
      </c>
      <c r="C21" s="19" t="s">
        <v>30</v>
      </c>
      <c r="D21" s="19" t="s">
        <v>345</v>
      </c>
      <c r="E21" s="9" t="s">
        <v>48</v>
      </c>
      <c r="F21" s="10">
        <v>0</v>
      </c>
      <c r="G21" s="10">
        <v>0</v>
      </c>
      <c r="H21" s="11">
        <v>0.94394984742562105</v>
      </c>
      <c r="I21" s="12">
        <v>3.9049999999999998</v>
      </c>
      <c r="J21" s="12">
        <v>0</v>
      </c>
      <c r="K21" s="13">
        <v>2926.2445000000002</v>
      </c>
      <c r="L21" s="13">
        <v>0</v>
      </c>
      <c r="P21" s="40"/>
      <c r="Q21" s="41"/>
    </row>
    <row r="22" spans="1:17" x14ac:dyDescent="0.2">
      <c r="A22" s="19" t="s">
        <v>196</v>
      </c>
      <c r="B22" s="19" t="s">
        <v>344</v>
      </c>
      <c r="C22" s="19" t="s">
        <v>30</v>
      </c>
      <c r="D22" s="19" t="s">
        <v>345</v>
      </c>
      <c r="E22" s="9" t="s">
        <v>49</v>
      </c>
      <c r="F22" s="10">
        <v>0</v>
      </c>
      <c r="G22" s="10">
        <v>0</v>
      </c>
      <c r="H22" s="11">
        <v>0.93984585221975903</v>
      </c>
      <c r="I22" s="12">
        <v>4.0149999999999997</v>
      </c>
      <c r="J22" s="12">
        <v>0</v>
      </c>
      <c r="K22" s="13">
        <v>2819.5376000000001</v>
      </c>
      <c r="L22" s="13">
        <v>0</v>
      </c>
      <c r="P22" s="40"/>
      <c r="Q22" s="41"/>
    </row>
    <row r="23" spans="1:17" x14ac:dyDescent="0.2">
      <c r="A23" s="19" t="s">
        <v>196</v>
      </c>
      <c r="B23" s="19" t="s">
        <v>344</v>
      </c>
      <c r="C23" s="19" t="s">
        <v>30</v>
      </c>
      <c r="D23" s="19" t="s">
        <v>345</v>
      </c>
      <c r="E23" s="9" t="s">
        <v>50</v>
      </c>
      <c r="F23" s="10">
        <v>0</v>
      </c>
      <c r="G23" s="10">
        <v>0</v>
      </c>
      <c r="H23" s="11">
        <v>0.93581829068419309</v>
      </c>
      <c r="I23" s="12">
        <v>4.1449999999999996</v>
      </c>
      <c r="J23" s="12">
        <v>0</v>
      </c>
      <c r="K23" s="13">
        <v>2901.0367000000001</v>
      </c>
      <c r="L23" s="13">
        <v>0</v>
      </c>
      <c r="P23" s="40"/>
      <c r="Q23" s="41"/>
    </row>
    <row r="24" spans="1:17" x14ac:dyDescent="0.2">
      <c r="A24" s="19" t="s">
        <v>196</v>
      </c>
      <c r="B24" s="19" t="s">
        <v>344</v>
      </c>
      <c r="C24" s="19" t="s">
        <v>30</v>
      </c>
      <c r="D24" s="19" t="s">
        <v>345</v>
      </c>
      <c r="E24" s="9" t="s">
        <v>51</v>
      </c>
      <c r="F24" s="10">
        <v>0</v>
      </c>
      <c r="G24" s="10">
        <v>0</v>
      </c>
      <c r="H24" s="11">
        <v>0.93157870458999703</v>
      </c>
      <c r="I24" s="12">
        <v>4.2050000000000001</v>
      </c>
      <c r="J24" s="12">
        <v>0</v>
      </c>
      <c r="K24" s="13">
        <v>2887.8940000000002</v>
      </c>
      <c r="L24" s="13">
        <v>0</v>
      </c>
      <c r="P24" s="40"/>
      <c r="Q24" s="41"/>
    </row>
    <row r="25" spans="1:17" x14ac:dyDescent="0.2">
      <c r="A25" s="19" t="s">
        <v>196</v>
      </c>
      <c r="B25" s="19" t="s">
        <v>344</v>
      </c>
      <c r="C25" s="19" t="s">
        <v>30</v>
      </c>
      <c r="D25" s="19" t="s">
        <v>345</v>
      </c>
      <c r="E25" s="9" t="s">
        <v>52</v>
      </c>
      <c r="F25" s="10">
        <v>0</v>
      </c>
      <c r="G25" s="10">
        <v>0</v>
      </c>
      <c r="H25" s="11">
        <v>0.92725365051805997</v>
      </c>
      <c r="I25" s="12">
        <v>4.085</v>
      </c>
      <c r="J25" s="12">
        <v>0</v>
      </c>
      <c r="K25" s="13">
        <v>2596.3102000000003</v>
      </c>
      <c r="L25" s="13">
        <v>0</v>
      </c>
      <c r="P25" s="40"/>
      <c r="Q25" s="41"/>
    </row>
    <row r="26" spans="1:17" x14ac:dyDescent="0.2">
      <c r="A26" s="19" t="s">
        <v>196</v>
      </c>
      <c r="B26" s="19" t="s">
        <v>344</v>
      </c>
      <c r="C26" s="19" t="s">
        <v>30</v>
      </c>
      <c r="D26" s="19" t="s">
        <v>345</v>
      </c>
      <c r="E26" s="9" t="s">
        <v>53</v>
      </c>
      <c r="F26" s="10">
        <v>0</v>
      </c>
      <c r="G26" s="10">
        <v>0</v>
      </c>
      <c r="H26" s="11">
        <v>0.92329531676324494</v>
      </c>
      <c r="I26" s="12">
        <v>3.9380000000000002</v>
      </c>
      <c r="J26" s="12">
        <v>0</v>
      </c>
      <c r="K26" s="13">
        <v>2862.2155000000002</v>
      </c>
      <c r="L26" s="13">
        <v>0</v>
      </c>
      <c r="P26" s="40"/>
      <c r="Q26" s="41"/>
    </row>
    <row r="27" spans="1:17" x14ac:dyDescent="0.2">
      <c r="A27" s="19" t="s">
        <v>196</v>
      </c>
      <c r="B27" s="19" t="s">
        <v>344</v>
      </c>
      <c r="C27" s="19" t="s">
        <v>30</v>
      </c>
      <c r="D27" s="19" t="s">
        <v>345</v>
      </c>
      <c r="E27" s="9" t="s">
        <v>54</v>
      </c>
      <c r="F27" s="10">
        <v>0</v>
      </c>
      <c r="G27" s="10">
        <v>0</v>
      </c>
      <c r="H27" s="11">
        <v>0.91889981235344986</v>
      </c>
      <c r="I27" s="12">
        <v>3.6749999999999998</v>
      </c>
      <c r="J27" s="12">
        <v>0</v>
      </c>
      <c r="K27" s="13">
        <v>2756.6994</v>
      </c>
      <c r="L27" s="13">
        <v>0</v>
      </c>
      <c r="P27" s="40"/>
      <c r="Q27" s="41"/>
    </row>
    <row r="28" spans="1:17" x14ac:dyDescent="0.2">
      <c r="A28" s="19" t="s">
        <v>196</v>
      </c>
      <c r="B28" s="19" t="s">
        <v>344</v>
      </c>
      <c r="C28" s="19" t="s">
        <v>30</v>
      </c>
      <c r="D28" s="19" t="s">
        <v>345</v>
      </c>
      <c r="E28" s="9" t="s">
        <v>55</v>
      </c>
      <c r="F28" s="10">
        <v>0</v>
      </c>
      <c r="G28" s="10">
        <v>0</v>
      </c>
      <c r="H28" s="11">
        <v>0.91465692359888495</v>
      </c>
      <c r="I28" s="12">
        <v>3.66</v>
      </c>
      <c r="J28" s="12">
        <v>0</v>
      </c>
      <c r="K28" s="13">
        <v>2835.4365000000003</v>
      </c>
      <c r="L28" s="13">
        <v>0</v>
      </c>
      <c r="P28" s="40"/>
      <c r="Q28" s="41"/>
    </row>
    <row r="29" spans="1:17" x14ac:dyDescent="0.2">
      <c r="A29" s="19" t="s">
        <v>196</v>
      </c>
      <c r="B29" s="19" t="s">
        <v>344</v>
      </c>
      <c r="C29" s="19" t="s">
        <v>30</v>
      </c>
      <c r="D29" s="19" t="s">
        <v>345</v>
      </c>
      <c r="E29" s="9" t="s">
        <v>56</v>
      </c>
      <c r="F29" s="10">
        <v>0</v>
      </c>
      <c r="G29" s="10">
        <v>0</v>
      </c>
      <c r="H29" s="11">
        <v>0.91022480217082402</v>
      </c>
      <c r="I29" s="12">
        <v>3.7</v>
      </c>
      <c r="J29" s="12">
        <v>0</v>
      </c>
      <c r="K29" s="13">
        <v>2730.6744000000003</v>
      </c>
      <c r="L29" s="13">
        <v>0</v>
      </c>
      <c r="P29" s="40"/>
      <c r="Q29" s="41"/>
    </row>
    <row r="30" spans="1:17" x14ac:dyDescent="0.2">
      <c r="A30" s="19" t="s">
        <v>196</v>
      </c>
      <c r="B30" s="19" t="s">
        <v>344</v>
      </c>
      <c r="C30" s="19" t="s">
        <v>30</v>
      </c>
      <c r="D30" s="19" t="s">
        <v>345</v>
      </c>
      <c r="E30" s="9" t="s">
        <v>57</v>
      </c>
      <c r="F30" s="10">
        <v>0</v>
      </c>
      <c r="G30" s="10">
        <v>0</v>
      </c>
      <c r="H30" s="11">
        <v>0.905914874022823</v>
      </c>
      <c r="I30" s="12">
        <v>3.7549999999999999</v>
      </c>
      <c r="J30" s="12">
        <v>0</v>
      </c>
      <c r="K30" s="13">
        <v>2808.3361</v>
      </c>
      <c r="L30" s="13">
        <v>0</v>
      </c>
      <c r="P30" s="40"/>
      <c r="Q30" s="41"/>
    </row>
    <row r="31" spans="1:17" x14ac:dyDescent="0.2">
      <c r="A31" s="19" t="s">
        <v>196</v>
      </c>
      <c r="B31" s="19" t="s">
        <v>344</v>
      </c>
      <c r="C31" s="19" t="s">
        <v>30</v>
      </c>
      <c r="D31" s="19" t="s">
        <v>345</v>
      </c>
      <c r="E31" s="9" t="s">
        <v>58</v>
      </c>
      <c r="F31" s="10">
        <v>0</v>
      </c>
      <c r="G31" s="10">
        <v>0</v>
      </c>
      <c r="H31" s="11">
        <v>0.90145359822375604</v>
      </c>
      <c r="I31" s="12">
        <v>3.7850000000000001</v>
      </c>
      <c r="J31" s="12">
        <v>0</v>
      </c>
      <c r="K31" s="13">
        <v>2794.5062000000003</v>
      </c>
      <c r="L31" s="13">
        <v>0</v>
      </c>
      <c r="P31" s="40"/>
      <c r="Q31" s="41"/>
    </row>
    <row r="32" spans="1:17" x14ac:dyDescent="0.2">
      <c r="A32" s="19" t="s">
        <v>196</v>
      </c>
      <c r="B32" s="19" t="s">
        <v>344</v>
      </c>
      <c r="C32" s="19" t="s">
        <v>30</v>
      </c>
      <c r="D32" s="19" t="s">
        <v>345</v>
      </c>
      <c r="E32" s="9" t="s">
        <v>59</v>
      </c>
      <c r="F32" s="10">
        <v>0</v>
      </c>
      <c r="G32" s="10">
        <v>0</v>
      </c>
      <c r="H32" s="11">
        <v>0.89695074493903293</v>
      </c>
      <c r="I32" s="12">
        <v>3.7970000000000002</v>
      </c>
      <c r="J32" s="12">
        <v>0</v>
      </c>
      <c r="K32" s="13">
        <v>2690.8522000000003</v>
      </c>
      <c r="L32" s="13">
        <v>0</v>
      </c>
      <c r="P32" s="40"/>
      <c r="Q32" s="41"/>
    </row>
    <row r="33" spans="1:17" x14ac:dyDescent="0.2">
      <c r="A33" s="19" t="s">
        <v>196</v>
      </c>
      <c r="B33" s="19" t="s">
        <v>344</v>
      </c>
      <c r="C33" s="19" t="s">
        <v>30</v>
      </c>
      <c r="D33" s="19" t="s">
        <v>345</v>
      </c>
      <c r="E33" s="9" t="s">
        <v>60</v>
      </c>
      <c r="F33" s="10">
        <v>0</v>
      </c>
      <c r="G33" s="10">
        <v>0</v>
      </c>
      <c r="H33" s="11">
        <v>0.89259483574919707</v>
      </c>
      <c r="I33" s="12">
        <v>3.82</v>
      </c>
      <c r="J33" s="12">
        <v>0</v>
      </c>
      <c r="K33" s="13">
        <v>2767.0440000000003</v>
      </c>
      <c r="L33" s="13">
        <v>0</v>
      </c>
      <c r="P33" s="40"/>
      <c r="Q33" s="41"/>
    </row>
    <row r="34" spans="1:17" x14ac:dyDescent="0.2">
      <c r="A34" s="19" t="s">
        <v>196</v>
      </c>
      <c r="B34" s="19" t="s">
        <v>344</v>
      </c>
      <c r="C34" s="19" t="s">
        <v>30</v>
      </c>
      <c r="D34" s="19" t="s">
        <v>345</v>
      </c>
      <c r="E34" s="9" t="s">
        <v>61</v>
      </c>
      <c r="F34" s="10">
        <v>0</v>
      </c>
      <c r="G34" s="10">
        <v>0</v>
      </c>
      <c r="H34" s="11">
        <v>0.888109355578514</v>
      </c>
      <c r="I34" s="12">
        <v>3.9550000000000001</v>
      </c>
      <c r="J34" s="12">
        <v>0</v>
      </c>
      <c r="K34" s="13">
        <v>2664.3281000000002</v>
      </c>
      <c r="L34" s="13">
        <v>0</v>
      </c>
      <c r="P34" s="40"/>
      <c r="Q34" s="41"/>
    </row>
    <row r="35" spans="1:17" x14ac:dyDescent="0.2">
      <c r="A35" s="19" t="s">
        <v>196</v>
      </c>
      <c r="B35" s="19" t="s">
        <v>344</v>
      </c>
      <c r="C35" s="19" t="s">
        <v>30</v>
      </c>
      <c r="D35" s="19" t="s">
        <v>345</v>
      </c>
      <c r="E35" s="9" t="s">
        <v>62</v>
      </c>
      <c r="F35" s="10">
        <v>0</v>
      </c>
      <c r="G35" s="10">
        <v>0</v>
      </c>
      <c r="H35" s="11">
        <v>0.88373678249752496</v>
      </c>
      <c r="I35" s="12">
        <v>4.0949999999999998</v>
      </c>
      <c r="J35" s="12">
        <v>0</v>
      </c>
      <c r="K35" s="13">
        <v>2739.5840000000003</v>
      </c>
      <c r="L35" s="13">
        <v>0</v>
      </c>
      <c r="P35" s="40"/>
      <c r="Q35" s="41"/>
    </row>
    <row r="36" spans="1:17" x14ac:dyDescent="0.2">
      <c r="A36" s="19" t="s">
        <v>196</v>
      </c>
      <c r="B36" s="19" t="s">
        <v>344</v>
      </c>
      <c r="C36" s="19" t="s">
        <v>30</v>
      </c>
      <c r="D36" s="19" t="s">
        <v>345</v>
      </c>
      <c r="E36" s="9" t="s">
        <v>63</v>
      </c>
      <c r="F36" s="10">
        <v>0</v>
      </c>
      <c r="G36" s="10">
        <v>0</v>
      </c>
      <c r="H36" s="11">
        <v>0.87921050917870991</v>
      </c>
      <c r="I36" s="12">
        <v>4.141</v>
      </c>
      <c r="J36" s="12">
        <v>0</v>
      </c>
      <c r="K36" s="13">
        <v>2725.5526</v>
      </c>
      <c r="L36" s="13">
        <v>0</v>
      </c>
      <c r="P36" s="40"/>
      <c r="Q36" s="41"/>
    </row>
    <row r="37" spans="1:17" x14ac:dyDescent="0.2">
      <c r="A37" s="19" t="s">
        <v>196</v>
      </c>
      <c r="B37" s="19" t="s">
        <v>344</v>
      </c>
      <c r="C37" s="19" t="s">
        <v>30</v>
      </c>
      <c r="D37" s="19" t="s">
        <v>345</v>
      </c>
      <c r="E37" s="9" t="s">
        <v>64</v>
      </c>
      <c r="F37" s="10">
        <v>0</v>
      </c>
      <c r="G37" s="10">
        <v>0</v>
      </c>
      <c r="H37" s="11">
        <v>0.87468014501161506</v>
      </c>
      <c r="I37" s="12">
        <v>4.0230000000000006</v>
      </c>
      <c r="J37" s="12">
        <v>0</v>
      </c>
      <c r="K37" s="13">
        <v>2536.5724</v>
      </c>
      <c r="L37" s="13">
        <v>0</v>
      </c>
    </row>
    <row r="38" spans="1:17" x14ac:dyDescent="0.2">
      <c r="A38" s="19" t="s">
        <v>196</v>
      </c>
      <c r="B38" s="19" t="s">
        <v>344</v>
      </c>
      <c r="C38" s="19" t="s">
        <v>30</v>
      </c>
      <c r="D38" s="19" t="s">
        <v>345</v>
      </c>
      <c r="E38" s="9" t="s">
        <v>65</v>
      </c>
      <c r="F38" s="10">
        <v>0</v>
      </c>
      <c r="G38" s="10">
        <v>0</v>
      </c>
      <c r="H38" s="11">
        <v>0.87041629436680601</v>
      </c>
      <c r="I38" s="12">
        <v>3.89</v>
      </c>
      <c r="J38" s="12">
        <v>0</v>
      </c>
      <c r="K38" s="13">
        <v>2698.2905000000001</v>
      </c>
      <c r="L38" s="13">
        <v>0</v>
      </c>
    </row>
    <row r="39" spans="1:17" x14ac:dyDescent="0.2">
      <c r="A39" s="19" t="s">
        <v>196</v>
      </c>
      <c r="B39" s="19" t="s">
        <v>344</v>
      </c>
      <c r="C39" s="19" t="s">
        <v>30</v>
      </c>
      <c r="D39" s="19" t="s">
        <v>345</v>
      </c>
      <c r="E39" s="9" t="s">
        <v>66</v>
      </c>
      <c r="F39" s="10">
        <v>0</v>
      </c>
      <c r="G39" s="10">
        <v>0</v>
      </c>
      <c r="H39" s="11">
        <v>0.86589999682363805</v>
      </c>
      <c r="I39" s="12">
        <v>3.7050000000000001</v>
      </c>
      <c r="J39" s="12">
        <v>0</v>
      </c>
      <c r="K39" s="13">
        <v>2597.6999999999998</v>
      </c>
      <c r="L39" s="13">
        <v>0</v>
      </c>
    </row>
    <row r="40" spans="1:17" x14ac:dyDescent="0.2">
      <c r="A40" s="19" t="s">
        <v>196</v>
      </c>
      <c r="B40" s="19" t="s">
        <v>344</v>
      </c>
      <c r="C40" s="19" t="s">
        <v>30</v>
      </c>
      <c r="D40" s="19" t="s">
        <v>345</v>
      </c>
      <c r="E40" s="9" t="s">
        <v>67</v>
      </c>
      <c r="F40" s="10">
        <v>0</v>
      </c>
      <c r="G40" s="10">
        <v>0</v>
      </c>
      <c r="H40" s="11">
        <v>0.86157914028754901</v>
      </c>
      <c r="I40" s="12">
        <v>3.6949999999999998</v>
      </c>
      <c r="J40" s="12">
        <v>0</v>
      </c>
      <c r="K40" s="13">
        <v>2670.8953000000001</v>
      </c>
      <c r="L40" s="13">
        <v>0</v>
      </c>
    </row>
    <row r="41" spans="1:17" x14ac:dyDescent="0.2">
      <c r="A41" s="19" t="s">
        <v>196</v>
      </c>
      <c r="B41" s="19" t="s">
        <v>344</v>
      </c>
      <c r="C41" s="19" t="s">
        <v>30</v>
      </c>
      <c r="D41" s="19" t="s">
        <v>345</v>
      </c>
      <c r="E41" s="9" t="s">
        <v>68</v>
      </c>
      <c r="F41" s="10">
        <v>0</v>
      </c>
      <c r="G41" s="10">
        <v>0</v>
      </c>
      <c r="H41" s="11">
        <v>0.85709495918656398</v>
      </c>
      <c r="I41" s="12">
        <v>3.7310000000000003</v>
      </c>
      <c r="J41" s="12">
        <v>0</v>
      </c>
      <c r="K41" s="13">
        <v>2571.2849000000001</v>
      </c>
      <c r="L41" s="13">
        <v>0</v>
      </c>
    </row>
    <row r="42" spans="1:17" x14ac:dyDescent="0.2">
      <c r="A42" s="19" t="s">
        <v>196</v>
      </c>
      <c r="B42" s="19" t="s">
        <v>344</v>
      </c>
      <c r="C42" s="19" t="s">
        <v>30</v>
      </c>
      <c r="D42" s="19" t="s">
        <v>345</v>
      </c>
      <c r="E42" s="9" t="s">
        <v>69</v>
      </c>
      <c r="F42" s="10">
        <v>0</v>
      </c>
      <c r="G42" s="10">
        <v>0</v>
      </c>
      <c r="H42" s="11">
        <v>0.85277022401061497</v>
      </c>
      <c r="I42" s="12">
        <v>3.7749999999999999</v>
      </c>
      <c r="J42" s="12">
        <v>0</v>
      </c>
      <c r="K42" s="13">
        <v>2643.5877</v>
      </c>
      <c r="L42" s="13">
        <v>0</v>
      </c>
    </row>
    <row r="43" spans="1:17" x14ac:dyDescent="0.2">
      <c r="A43" s="19" t="s">
        <v>196</v>
      </c>
      <c r="B43" s="19" t="s">
        <v>344</v>
      </c>
      <c r="C43" s="19" t="s">
        <v>30</v>
      </c>
      <c r="D43" s="19" t="s">
        <v>345</v>
      </c>
      <c r="E43" s="9" t="s">
        <v>70</v>
      </c>
      <c r="F43" s="10">
        <v>0</v>
      </c>
      <c r="G43" s="10">
        <v>0</v>
      </c>
      <c r="H43" s="11">
        <v>0.84832156509385703</v>
      </c>
      <c r="I43" s="12">
        <v>3.8250000000000002</v>
      </c>
      <c r="J43" s="12">
        <v>0</v>
      </c>
      <c r="K43" s="13">
        <v>2629.7969000000003</v>
      </c>
      <c r="L43" s="13">
        <v>0</v>
      </c>
    </row>
    <row r="44" spans="1:17" x14ac:dyDescent="0.2">
      <c r="A44" s="19" t="s">
        <v>196</v>
      </c>
      <c r="B44" s="19" t="s">
        <v>344</v>
      </c>
      <c r="C44" s="19" t="s">
        <v>30</v>
      </c>
      <c r="D44" s="19" t="s">
        <v>345</v>
      </c>
      <c r="E44" s="9" t="s">
        <v>71</v>
      </c>
      <c r="F44" s="10">
        <v>0</v>
      </c>
      <c r="G44" s="10">
        <v>0</v>
      </c>
      <c r="H44" s="11">
        <v>0.84385797140526109</v>
      </c>
      <c r="I44" s="12">
        <v>3.8370000000000002</v>
      </c>
      <c r="J44" s="12">
        <v>0</v>
      </c>
      <c r="K44" s="13">
        <v>2531.5739000000003</v>
      </c>
      <c r="L44" s="13">
        <v>0</v>
      </c>
    </row>
    <row r="45" spans="1:17" x14ac:dyDescent="0.2">
      <c r="A45" s="19" t="s">
        <v>196</v>
      </c>
      <c r="B45" s="19" t="s">
        <v>344</v>
      </c>
      <c r="C45" s="19" t="s">
        <v>30</v>
      </c>
      <c r="D45" s="19" t="s">
        <v>345</v>
      </c>
      <c r="E45" s="9" t="s">
        <v>72</v>
      </c>
      <c r="F45" s="10">
        <v>0</v>
      </c>
      <c r="G45" s="10">
        <v>0</v>
      </c>
      <c r="H45" s="11">
        <v>0.83955504177616302</v>
      </c>
      <c r="I45" s="12">
        <v>3.87</v>
      </c>
      <c r="J45" s="12">
        <v>0</v>
      </c>
      <c r="K45" s="13">
        <v>2602.6206000000002</v>
      </c>
      <c r="L45" s="13">
        <v>0</v>
      </c>
    </row>
    <row r="46" spans="1:17" x14ac:dyDescent="0.2">
      <c r="A46" s="19" t="s">
        <v>196</v>
      </c>
      <c r="B46" s="19" t="s">
        <v>344</v>
      </c>
      <c r="C46" s="19" t="s">
        <v>30</v>
      </c>
      <c r="D46" s="19" t="s">
        <v>345</v>
      </c>
      <c r="E46" s="9" t="s">
        <v>73</v>
      </c>
      <c r="F46" s="10">
        <v>0</v>
      </c>
      <c r="G46" s="10">
        <v>0</v>
      </c>
      <c r="H46" s="11">
        <v>0.835126024277419</v>
      </c>
      <c r="I46" s="12">
        <v>4.0049999999999999</v>
      </c>
      <c r="J46" s="12">
        <v>0</v>
      </c>
      <c r="K46" s="13">
        <v>2505.3780999999999</v>
      </c>
      <c r="L46" s="13">
        <v>0</v>
      </c>
    </row>
    <row r="47" spans="1:17" x14ac:dyDescent="0.2">
      <c r="A47" s="19" t="s">
        <v>196</v>
      </c>
      <c r="B47" s="19" t="s">
        <v>344</v>
      </c>
      <c r="C47" s="19" t="s">
        <v>30</v>
      </c>
      <c r="D47" s="19" t="s">
        <v>345</v>
      </c>
      <c r="E47" s="9" t="s">
        <v>74</v>
      </c>
      <c r="F47" s="10">
        <v>0</v>
      </c>
      <c r="G47" s="10">
        <v>0</v>
      </c>
      <c r="H47" s="11">
        <v>0.83082928846759496</v>
      </c>
      <c r="I47" s="12">
        <v>4.1449999999999996</v>
      </c>
      <c r="J47" s="12">
        <v>0</v>
      </c>
      <c r="K47" s="13">
        <v>2575.5708</v>
      </c>
      <c r="L47" s="13">
        <v>0</v>
      </c>
    </row>
    <row r="48" spans="1:17" x14ac:dyDescent="0.2">
      <c r="A48" s="19" t="s">
        <v>196</v>
      </c>
      <c r="B48" s="19" t="s">
        <v>344</v>
      </c>
      <c r="C48" s="19" t="s">
        <v>30</v>
      </c>
      <c r="D48" s="19" t="s">
        <v>345</v>
      </c>
      <c r="E48" s="9" t="s">
        <v>75</v>
      </c>
      <c r="F48" s="10">
        <v>0</v>
      </c>
      <c r="G48" s="10">
        <v>0</v>
      </c>
      <c r="H48" s="11">
        <v>0.82639298045737408</v>
      </c>
      <c r="I48" s="12">
        <v>4.1760000000000002</v>
      </c>
      <c r="J48" s="12">
        <v>0</v>
      </c>
      <c r="K48" s="13">
        <v>2561.8182000000002</v>
      </c>
      <c r="L48" s="13">
        <v>0</v>
      </c>
    </row>
    <row r="49" spans="1:12" x14ac:dyDescent="0.2">
      <c r="A49" s="19" t="s">
        <v>196</v>
      </c>
      <c r="B49" s="19" t="s">
        <v>344</v>
      </c>
      <c r="C49" s="19" t="s">
        <v>30</v>
      </c>
      <c r="D49" s="19" t="s">
        <v>345</v>
      </c>
      <c r="E49" s="9" t="s">
        <v>76</v>
      </c>
      <c r="F49" s="10">
        <v>0</v>
      </c>
      <c r="G49" s="10">
        <v>0</v>
      </c>
      <c r="H49" s="11">
        <v>0.82195880004421595</v>
      </c>
      <c r="I49" s="12">
        <v>4.0579999999999998</v>
      </c>
      <c r="J49" s="12">
        <v>0</v>
      </c>
      <c r="K49" s="13">
        <v>2301.4846000000002</v>
      </c>
      <c r="L49" s="13">
        <v>0</v>
      </c>
    </row>
    <row r="50" spans="1:12" x14ac:dyDescent="0.2">
      <c r="A50" s="19" t="s">
        <v>196</v>
      </c>
      <c r="B50" s="19" t="s">
        <v>344</v>
      </c>
      <c r="C50" s="19" t="s">
        <v>30</v>
      </c>
      <c r="D50" s="19" t="s">
        <v>345</v>
      </c>
      <c r="E50" s="9" t="s">
        <v>77</v>
      </c>
      <c r="F50" s="10">
        <v>0</v>
      </c>
      <c r="G50" s="10">
        <v>0</v>
      </c>
      <c r="H50" s="11">
        <v>0.81794605442144797</v>
      </c>
      <c r="I50" s="12">
        <v>3.9249999999999998</v>
      </c>
      <c r="J50" s="12">
        <v>0</v>
      </c>
      <c r="K50" s="13">
        <v>2535.6328000000003</v>
      </c>
      <c r="L50" s="13">
        <v>0</v>
      </c>
    </row>
    <row r="51" spans="1:12" x14ac:dyDescent="0.2">
      <c r="A51" s="19" t="s">
        <v>196</v>
      </c>
      <c r="B51" s="19" t="s">
        <v>344</v>
      </c>
      <c r="C51" s="19" t="s">
        <v>30</v>
      </c>
      <c r="D51" s="19" t="s">
        <v>345</v>
      </c>
      <c r="E51" s="9" t="s">
        <v>78</v>
      </c>
      <c r="F51" s="10">
        <v>0</v>
      </c>
      <c r="G51" s="10">
        <v>0</v>
      </c>
      <c r="H51" s="11">
        <v>0.81355127838570807</v>
      </c>
      <c r="I51" s="12">
        <v>3.74</v>
      </c>
      <c r="J51" s="12">
        <v>0</v>
      </c>
      <c r="K51" s="13">
        <v>2440.6538</v>
      </c>
      <c r="L51" s="13">
        <v>0</v>
      </c>
    </row>
    <row r="52" spans="1:12" x14ac:dyDescent="0.2">
      <c r="A52" s="19" t="s">
        <v>196</v>
      </c>
      <c r="B52" s="19" t="s">
        <v>344</v>
      </c>
      <c r="C52" s="19" t="s">
        <v>30</v>
      </c>
      <c r="D52" s="19" t="s">
        <v>345</v>
      </c>
      <c r="E52" s="9" t="s">
        <v>79</v>
      </c>
      <c r="F52" s="10">
        <v>0</v>
      </c>
      <c r="G52" s="10">
        <v>0</v>
      </c>
      <c r="H52" s="11">
        <v>0.80934211588354199</v>
      </c>
      <c r="I52" s="12">
        <v>3.73</v>
      </c>
      <c r="J52" s="12">
        <v>0</v>
      </c>
      <c r="K52" s="13">
        <v>2508.9606000000003</v>
      </c>
      <c r="L52" s="13">
        <v>0</v>
      </c>
    </row>
    <row r="53" spans="1:12" x14ac:dyDescent="0.2">
      <c r="A53" s="19" t="s">
        <v>196</v>
      </c>
      <c r="B53" s="19" t="s">
        <v>344</v>
      </c>
      <c r="C53" s="19" t="s">
        <v>30</v>
      </c>
      <c r="D53" s="19" t="s">
        <v>345</v>
      </c>
      <c r="E53" s="9" t="s">
        <v>80</v>
      </c>
      <c r="F53" s="10">
        <v>0</v>
      </c>
      <c r="G53" s="10">
        <v>0</v>
      </c>
      <c r="H53" s="11">
        <v>0.80498842542559601</v>
      </c>
      <c r="I53" s="12">
        <v>3.766</v>
      </c>
      <c r="J53" s="12">
        <v>0</v>
      </c>
      <c r="K53" s="13">
        <v>2414.9653000000003</v>
      </c>
      <c r="L53" s="13">
        <v>0</v>
      </c>
    </row>
    <row r="54" spans="1:12" x14ac:dyDescent="0.2">
      <c r="A54" s="19" t="s">
        <v>196</v>
      </c>
      <c r="B54" s="19" t="s">
        <v>344</v>
      </c>
      <c r="C54" s="19" t="s">
        <v>30</v>
      </c>
      <c r="D54" s="19" t="s">
        <v>345</v>
      </c>
      <c r="E54" s="9" t="s">
        <v>81</v>
      </c>
      <c r="F54" s="10">
        <v>0</v>
      </c>
      <c r="G54" s="10">
        <v>0</v>
      </c>
      <c r="H54" s="11">
        <v>0.80074205641823293</v>
      </c>
      <c r="I54" s="12">
        <v>3.81</v>
      </c>
      <c r="J54" s="12">
        <v>0</v>
      </c>
      <c r="K54" s="13">
        <v>2482.3004000000001</v>
      </c>
      <c r="L54" s="13">
        <v>0</v>
      </c>
    </row>
    <row r="55" spans="1:12" x14ac:dyDescent="0.2">
      <c r="A55" s="19" t="s">
        <v>196</v>
      </c>
      <c r="B55" s="19" t="s">
        <v>344</v>
      </c>
      <c r="C55" s="19" t="s">
        <v>30</v>
      </c>
      <c r="D55" s="19" t="s">
        <v>345</v>
      </c>
      <c r="E55" s="9" t="s">
        <v>82</v>
      </c>
      <c r="F55" s="10">
        <v>0</v>
      </c>
      <c r="G55" s="10">
        <v>0</v>
      </c>
      <c r="H55" s="11">
        <v>0.79631887483295405</v>
      </c>
      <c r="I55" s="12">
        <v>3.86</v>
      </c>
      <c r="J55" s="12">
        <v>0</v>
      </c>
      <c r="K55" s="13">
        <v>2468.5885000000003</v>
      </c>
      <c r="L55" s="13">
        <v>0</v>
      </c>
    </row>
    <row r="56" spans="1:12" x14ac:dyDescent="0.2">
      <c r="A56" s="19" t="s">
        <v>196</v>
      </c>
      <c r="B56" s="19" t="s">
        <v>344</v>
      </c>
      <c r="C56" s="19" t="s">
        <v>30</v>
      </c>
      <c r="D56" s="19" t="s">
        <v>345</v>
      </c>
      <c r="E56" s="9" t="s">
        <v>83</v>
      </c>
      <c r="F56" s="10">
        <v>0</v>
      </c>
      <c r="G56" s="10">
        <v>0</v>
      </c>
      <c r="H56" s="11">
        <v>0.79189056297656302</v>
      </c>
      <c r="I56" s="12">
        <v>3.8720000000000003</v>
      </c>
      <c r="J56" s="12">
        <v>0</v>
      </c>
      <c r="K56" s="13">
        <v>2375.6717000000003</v>
      </c>
      <c r="L56" s="13">
        <v>0</v>
      </c>
    </row>
    <row r="57" spans="1:12" x14ac:dyDescent="0.2">
      <c r="A57" s="19" t="s">
        <v>196</v>
      </c>
      <c r="B57" s="19" t="s">
        <v>344</v>
      </c>
      <c r="C57" s="19" t="s">
        <v>30</v>
      </c>
      <c r="D57" s="19" t="s">
        <v>345</v>
      </c>
      <c r="E57" s="9" t="s">
        <v>84</v>
      </c>
      <c r="F57" s="10">
        <v>0</v>
      </c>
      <c r="G57" s="10">
        <v>0</v>
      </c>
      <c r="H57" s="11">
        <v>0.78760055719433308</v>
      </c>
      <c r="I57" s="12">
        <v>3.9049999999999998</v>
      </c>
      <c r="J57" s="12">
        <v>0</v>
      </c>
      <c r="K57" s="13">
        <v>2441.5617000000002</v>
      </c>
      <c r="L57" s="13">
        <v>0</v>
      </c>
    </row>
    <row r="58" spans="1:12" x14ac:dyDescent="0.2">
      <c r="A58" s="19" t="s">
        <v>196</v>
      </c>
      <c r="B58" s="19" t="s">
        <v>344</v>
      </c>
      <c r="C58" s="19" t="s">
        <v>30</v>
      </c>
      <c r="D58" s="19" t="s">
        <v>345</v>
      </c>
      <c r="E58" s="9" t="s">
        <v>85</v>
      </c>
      <c r="F58" s="10">
        <v>0</v>
      </c>
      <c r="G58" s="10">
        <v>0</v>
      </c>
      <c r="H58" s="11">
        <v>0.78316320898539205</v>
      </c>
      <c r="I58" s="12">
        <v>4.04</v>
      </c>
      <c r="J58" s="12">
        <v>0</v>
      </c>
      <c r="K58" s="13">
        <v>2349.4896000000003</v>
      </c>
      <c r="L58" s="13">
        <v>0</v>
      </c>
    </row>
    <row r="59" spans="1:12" x14ac:dyDescent="0.2">
      <c r="A59" s="19" t="s">
        <v>196</v>
      </c>
      <c r="B59" s="19" t="s">
        <v>344</v>
      </c>
      <c r="C59" s="19" t="s">
        <v>30</v>
      </c>
      <c r="D59" s="19" t="s">
        <v>345</v>
      </c>
      <c r="E59" s="9" t="s">
        <v>86</v>
      </c>
      <c r="F59" s="10">
        <v>0</v>
      </c>
      <c r="G59" s="10">
        <v>0</v>
      </c>
      <c r="H59" s="11">
        <v>0.77886513422586801</v>
      </c>
      <c r="I59" s="12">
        <v>4.18</v>
      </c>
      <c r="J59" s="12">
        <v>0</v>
      </c>
      <c r="K59" s="13">
        <v>2414.4819000000002</v>
      </c>
      <c r="L59" s="13">
        <v>0</v>
      </c>
    </row>
    <row r="60" spans="1:12" x14ac:dyDescent="0.2">
      <c r="A60" s="19" t="s">
        <v>196</v>
      </c>
      <c r="B60" s="19" t="s">
        <v>344</v>
      </c>
      <c r="C60" s="19" t="s">
        <v>30</v>
      </c>
      <c r="D60" s="19" t="s">
        <v>345</v>
      </c>
      <c r="E60" s="9" t="s">
        <v>87</v>
      </c>
      <c r="F60" s="10">
        <v>0</v>
      </c>
      <c r="G60" s="10">
        <v>0</v>
      </c>
      <c r="H60" s="11">
        <v>0.77442014333711506</v>
      </c>
      <c r="I60" s="12">
        <v>4.226</v>
      </c>
      <c r="J60" s="12">
        <v>0</v>
      </c>
      <c r="K60" s="13">
        <v>2400.7024000000001</v>
      </c>
      <c r="L60" s="13">
        <v>0</v>
      </c>
    </row>
    <row r="61" spans="1:12" x14ac:dyDescent="0.2">
      <c r="A61" s="19" t="s">
        <v>196</v>
      </c>
      <c r="B61" s="19" t="s">
        <v>344</v>
      </c>
      <c r="C61" s="19" t="s">
        <v>30</v>
      </c>
      <c r="D61" s="19" t="s">
        <v>345</v>
      </c>
      <c r="E61" s="9" t="s">
        <v>88</v>
      </c>
      <c r="F61" s="10">
        <v>0</v>
      </c>
      <c r="G61" s="10">
        <v>0</v>
      </c>
      <c r="H61" s="11">
        <v>0.76997179847100305</v>
      </c>
      <c r="I61" s="12">
        <v>4.1080000000000005</v>
      </c>
      <c r="J61" s="12">
        <v>0</v>
      </c>
      <c r="K61" s="13">
        <v>2155.9210000000003</v>
      </c>
      <c r="L61" s="13">
        <v>0</v>
      </c>
    </row>
    <row r="62" spans="1:12" x14ac:dyDescent="0.2">
      <c r="A62" s="19" t="s">
        <v>196</v>
      </c>
      <c r="B62" s="19" t="s">
        <v>344</v>
      </c>
      <c r="C62" s="19" t="s">
        <v>30</v>
      </c>
      <c r="D62" s="19" t="s">
        <v>345</v>
      </c>
      <c r="E62" s="9" t="s">
        <v>89</v>
      </c>
      <c r="F62" s="10">
        <v>0</v>
      </c>
      <c r="G62" s="10">
        <v>0</v>
      </c>
      <c r="H62" s="11">
        <v>0.76595135099771205</v>
      </c>
      <c r="I62" s="12">
        <v>3.9750000000000001</v>
      </c>
      <c r="J62" s="12">
        <v>0</v>
      </c>
      <c r="K62" s="13">
        <v>2374.4492</v>
      </c>
      <c r="L62" s="13">
        <v>0</v>
      </c>
    </row>
    <row r="63" spans="1:12" x14ac:dyDescent="0.2">
      <c r="A63" s="19" t="s">
        <v>196</v>
      </c>
      <c r="B63" s="19" t="s">
        <v>344</v>
      </c>
      <c r="C63" s="19" t="s">
        <v>30</v>
      </c>
      <c r="D63" s="19" t="s">
        <v>345</v>
      </c>
      <c r="E63" s="9" t="s">
        <v>90</v>
      </c>
      <c r="F63" s="10">
        <v>0</v>
      </c>
      <c r="G63" s="10">
        <v>0</v>
      </c>
      <c r="H63" s="11">
        <v>0.76149760169991698</v>
      </c>
      <c r="I63" s="12">
        <v>3.79</v>
      </c>
      <c r="J63" s="12">
        <v>0</v>
      </c>
      <c r="K63" s="13">
        <v>2284.4928</v>
      </c>
      <c r="L63" s="13">
        <v>0</v>
      </c>
    </row>
    <row r="64" spans="1:12" x14ac:dyDescent="0.2">
      <c r="A64" s="19" t="s">
        <v>196</v>
      </c>
      <c r="B64" s="19" t="s">
        <v>344</v>
      </c>
      <c r="C64" s="19" t="s">
        <v>30</v>
      </c>
      <c r="D64" s="19" t="s">
        <v>345</v>
      </c>
      <c r="E64" s="9" t="s">
        <v>91</v>
      </c>
      <c r="F64" s="10">
        <v>0</v>
      </c>
      <c r="G64" s="10">
        <v>0</v>
      </c>
      <c r="H64" s="11">
        <v>0.75718530093734404</v>
      </c>
      <c r="I64" s="12">
        <v>3.78</v>
      </c>
      <c r="J64" s="12">
        <v>0</v>
      </c>
      <c r="K64" s="13">
        <v>2347.2744000000002</v>
      </c>
      <c r="L64" s="13">
        <v>0</v>
      </c>
    </row>
    <row r="65" spans="1:12" x14ac:dyDescent="0.2">
      <c r="A65" s="19" t="s">
        <v>196</v>
      </c>
      <c r="B65" s="19" t="s">
        <v>344</v>
      </c>
      <c r="C65" s="19" t="s">
        <v>30</v>
      </c>
      <c r="D65" s="19" t="s">
        <v>345</v>
      </c>
      <c r="E65" s="9" t="s">
        <v>92</v>
      </c>
      <c r="F65" s="10">
        <v>0</v>
      </c>
      <c r="G65" s="10">
        <v>0</v>
      </c>
      <c r="H65" s="11">
        <v>0.75272730223976991</v>
      </c>
      <c r="I65" s="12">
        <v>3.8160000000000003</v>
      </c>
      <c r="J65" s="12">
        <v>0</v>
      </c>
      <c r="K65" s="13">
        <v>2258.1819</v>
      </c>
      <c r="L65" s="13">
        <v>0</v>
      </c>
    </row>
    <row r="66" spans="1:12" x14ac:dyDescent="0.2">
      <c r="A66" s="19" t="s">
        <v>196</v>
      </c>
      <c r="B66" s="19" t="s">
        <v>344</v>
      </c>
      <c r="C66" s="19" t="s">
        <v>30</v>
      </c>
      <c r="D66" s="19" t="s">
        <v>345</v>
      </c>
      <c r="E66" s="9" t="s">
        <v>93</v>
      </c>
      <c r="F66" s="10">
        <v>0</v>
      </c>
      <c r="G66" s="10">
        <v>0</v>
      </c>
      <c r="H66" s="11">
        <v>0.74875232985095108</v>
      </c>
      <c r="I66" s="12">
        <v>3.86</v>
      </c>
      <c r="J66" s="12">
        <v>0</v>
      </c>
      <c r="K66" s="13">
        <v>2321.1322</v>
      </c>
      <c r="L66" s="13">
        <v>0</v>
      </c>
    </row>
    <row r="67" spans="1:12" x14ac:dyDescent="0.2">
      <c r="A67" s="19" t="s">
        <v>196</v>
      </c>
      <c r="B67" s="19" t="s">
        <v>344</v>
      </c>
      <c r="C67" s="19" t="s">
        <v>30</v>
      </c>
      <c r="D67" s="19" t="s">
        <v>345</v>
      </c>
      <c r="E67" s="9" t="s">
        <v>94</v>
      </c>
      <c r="F67" s="10">
        <v>0</v>
      </c>
      <c r="G67" s="10">
        <v>0</v>
      </c>
      <c r="H67" s="11">
        <v>0.74470585099082198</v>
      </c>
      <c r="I67" s="12">
        <v>3.91</v>
      </c>
      <c r="J67" s="12">
        <v>0</v>
      </c>
      <c r="K67" s="13">
        <v>2308.5880999999999</v>
      </c>
      <c r="L67" s="13">
        <v>0</v>
      </c>
    </row>
    <row r="68" spans="1:12" x14ac:dyDescent="0.2">
      <c r="A68" s="19" t="s">
        <v>196</v>
      </c>
      <c r="B68" s="19" t="s">
        <v>344</v>
      </c>
      <c r="C68" s="19" t="s">
        <v>30</v>
      </c>
      <c r="D68" s="19" t="s">
        <v>345</v>
      </c>
      <c r="E68" s="9" t="s">
        <v>95</v>
      </c>
      <c r="F68" s="10">
        <v>0</v>
      </c>
      <c r="G68" s="10">
        <v>0</v>
      </c>
      <c r="H68" s="11">
        <v>0.74066700205713298</v>
      </c>
      <c r="I68" s="12">
        <v>3.9220000000000002</v>
      </c>
      <c r="J68" s="12">
        <v>0</v>
      </c>
      <c r="K68" s="13">
        <v>2222.0010000000002</v>
      </c>
      <c r="L68" s="13">
        <v>0</v>
      </c>
    </row>
    <row r="69" spans="1:12" x14ac:dyDescent="0.2">
      <c r="A69" s="19" t="s">
        <v>196</v>
      </c>
      <c r="B69" s="19" t="s">
        <v>344</v>
      </c>
      <c r="C69" s="19" t="s">
        <v>30</v>
      </c>
      <c r="D69" s="19" t="s">
        <v>345</v>
      </c>
      <c r="E69" s="9" t="s">
        <v>96</v>
      </c>
      <c r="F69" s="10">
        <v>0</v>
      </c>
      <c r="G69" s="10">
        <v>0</v>
      </c>
      <c r="H69" s="11">
        <v>0.73676581130682395</v>
      </c>
      <c r="I69" s="12">
        <v>3.9550000000000001</v>
      </c>
      <c r="J69" s="12">
        <v>0</v>
      </c>
      <c r="K69" s="13">
        <v>2283.9740000000002</v>
      </c>
      <c r="L69" s="13">
        <v>0</v>
      </c>
    </row>
    <row r="70" spans="1:12" x14ac:dyDescent="0.2">
      <c r="A70" s="19" t="s">
        <v>196</v>
      </c>
      <c r="B70" s="19" t="s">
        <v>344</v>
      </c>
      <c r="C70" s="19" t="s">
        <v>30</v>
      </c>
      <c r="D70" s="19" t="s">
        <v>345</v>
      </c>
      <c r="E70" s="9" t="s">
        <v>97</v>
      </c>
      <c r="F70" s="10">
        <v>0</v>
      </c>
      <c r="G70" s="10">
        <v>0</v>
      </c>
      <c r="H70" s="11">
        <v>0.73274230993443412</v>
      </c>
      <c r="I70" s="12">
        <v>4.09</v>
      </c>
      <c r="J70" s="12">
        <v>0</v>
      </c>
      <c r="K70" s="13">
        <v>2198.2269000000001</v>
      </c>
      <c r="L70" s="13">
        <v>0</v>
      </c>
    </row>
    <row r="71" spans="1:12" x14ac:dyDescent="0.2">
      <c r="A71" s="19" t="s">
        <v>196</v>
      </c>
      <c r="B71" s="19" t="s">
        <v>344</v>
      </c>
      <c r="C71" s="19" t="s">
        <v>30</v>
      </c>
      <c r="D71" s="19" t="s">
        <v>345</v>
      </c>
      <c r="E71" s="9" t="s">
        <v>98</v>
      </c>
      <c r="F71" s="10">
        <v>0</v>
      </c>
      <c r="G71" s="10">
        <v>0</v>
      </c>
      <c r="H71" s="11">
        <v>0.72885618352133497</v>
      </c>
      <c r="I71" s="12">
        <v>4.2300000000000004</v>
      </c>
      <c r="J71" s="12">
        <v>0</v>
      </c>
      <c r="K71" s="13">
        <v>2259.4542000000001</v>
      </c>
      <c r="L71" s="13">
        <v>0</v>
      </c>
    </row>
    <row r="72" spans="1:12" x14ac:dyDescent="0.2">
      <c r="A72" s="19" t="s">
        <v>196</v>
      </c>
      <c r="B72" s="19" t="s">
        <v>344</v>
      </c>
      <c r="C72" s="19" t="s">
        <v>30</v>
      </c>
      <c r="D72" s="19" t="s">
        <v>345</v>
      </c>
      <c r="E72" s="9" t="s">
        <v>99</v>
      </c>
      <c r="F72" s="10">
        <v>0</v>
      </c>
      <c r="G72" s="10">
        <v>0</v>
      </c>
      <c r="H72" s="11">
        <v>0.72484846545932102</v>
      </c>
      <c r="I72" s="12">
        <v>4.2860000000000005</v>
      </c>
      <c r="J72" s="12">
        <v>0</v>
      </c>
      <c r="K72" s="13">
        <v>2247.0302000000001</v>
      </c>
      <c r="L72" s="13">
        <v>0</v>
      </c>
    </row>
    <row r="73" spans="1:12" x14ac:dyDescent="0.2">
      <c r="A73" s="19" t="s">
        <v>196</v>
      </c>
      <c r="B73" s="19" t="s">
        <v>344</v>
      </c>
      <c r="C73" s="19" t="s">
        <v>30</v>
      </c>
      <c r="D73" s="19" t="s">
        <v>345</v>
      </c>
      <c r="E73" s="9" t="s">
        <v>100</v>
      </c>
      <c r="F73" s="10">
        <v>0</v>
      </c>
      <c r="G73" s="10">
        <v>0</v>
      </c>
      <c r="H73" s="11">
        <v>0.72084893274513506</v>
      </c>
      <c r="I73" s="12">
        <v>4.1680000000000001</v>
      </c>
      <c r="J73" s="12">
        <v>0</v>
      </c>
      <c r="K73" s="13">
        <v>2018.3770000000002</v>
      </c>
      <c r="L73" s="13">
        <v>0</v>
      </c>
    </row>
    <row r="74" spans="1:12" x14ac:dyDescent="0.2">
      <c r="A74" s="19" t="s">
        <v>196</v>
      </c>
      <c r="B74" s="19" t="s">
        <v>344</v>
      </c>
      <c r="C74" s="19" t="s">
        <v>30</v>
      </c>
      <c r="D74" s="19" t="s">
        <v>345</v>
      </c>
      <c r="E74" s="9" t="s">
        <v>101</v>
      </c>
      <c r="F74" s="10">
        <v>0</v>
      </c>
      <c r="G74" s="10">
        <v>0</v>
      </c>
      <c r="H74" s="11">
        <v>0.71724357799098992</v>
      </c>
      <c r="I74" s="12">
        <v>4.0350000000000001</v>
      </c>
      <c r="J74" s="12">
        <v>0</v>
      </c>
      <c r="K74" s="13">
        <v>2223.4551000000001</v>
      </c>
      <c r="L74" s="13">
        <v>0</v>
      </c>
    </row>
    <row r="75" spans="1:12" x14ac:dyDescent="0.2">
      <c r="A75" s="19" t="s">
        <v>196</v>
      </c>
      <c r="B75" s="19" t="s">
        <v>344</v>
      </c>
      <c r="C75" s="19" t="s">
        <v>30</v>
      </c>
      <c r="D75" s="19" t="s">
        <v>345</v>
      </c>
      <c r="E75" s="9" t="s">
        <v>102</v>
      </c>
      <c r="F75" s="10">
        <v>0</v>
      </c>
      <c r="G75" s="10">
        <v>0</v>
      </c>
      <c r="H75" s="11">
        <v>0.71325992485730905</v>
      </c>
      <c r="I75" s="12">
        <v>3.85</v>
      </c>
      <c r="J75" s="12">
        <v>0</v>
      </c>
      <c r="K75" s="13">
        <v>2139.7798000000003</v>
      </c>
      <c r="L75" s="13">
        <v>0</v>
      </c>
    </row>
    <row r="76" spans="1:12" x14ac:dyDescent="0.2">
      <c r="A76" s="19" t="s">
        <v>196</v>
      </c>
      <c r="B76" s="19" t="s">
        <v>344</v>
      </c>
      <c r="C76" s="19" t="s">
        <v>30</v>
      </c>
      <c r="D76" s="19" t="s">
        <v>345</v>
      </c>
      <c r="E76" s="9" t="s">
        <v>103</v>
      </c>
      <c r="F76" s="10">
        <v>0</v>
      </c>
      <c r="G76" s="10">
        <v>0</v>
      </c>
      <c r="H76" s="11">
        <v>0.70941286831488704</v>
      </c>
      <c r="I76" s="12">
        <v>3.84</v>
      </c>
      <c r="J76" s="12">
        <v>0</v>
      </c>
      <c r="K76" s="13">
        <v>2199.1799000000001</v>
      </c>
      <c r="L76" s="13">
        <v>0</v>
      </c>
    </row>
    <row r="77" spans="1:12" x14ac:dyDescent="0.2">
      <c r="A77" s="19" t="s">
        <v>196</v>
      </c>
      <c r="B77" s="19" t="s">
        <v>344</v>
      </c>
      <c r="C77" s="19" t="s">
        <v>30</v>
      </c>
      <c r="D77" s="19" t="s">
        <v>345</v>
      </c>
      <c r="E77" s="9" t="s">
        <v>104</v>
      </c>
      <c r="F77" s="10">
        <v>0</v>
      </c>
      <c r="G77" s="10">
        <v>0</v>
      </c>
      <c r="H77" s="11">
        <v>0.70544604119712795</v>
      </c>
      <c r="I77" s="12">
        <v>3.8760000000000003</v>
      </c>
      <c r="J77" s="12">
        <v>0</v>
      </c>
      <c r="K77" s="13">
        <v>2116.3380999999999</v>
      </c>
      <c r="L77" s="13">
        <v>0</v>
      </c>
    </row>
    <row r="78" spans="1:12" x14ac:dyDescent="0.2">
      <c r="A78" s="19" t="s">
        <v>196</v>
      </c>
      <c r="B78" s="19" t="s">
        <v>344</v>
      </c>
      <c r="C78" s="19" t="s">
        <v>30</v>
      </c>
      <c r="D78" s="19" t="s">
        <v>345</v>
      </c>
      <c r="E78" s="9" t="s">
        <v>105</v>
      </c>
      <c r="F78" s="10">
        <v>0</v>
      </c>
      <c r="G78" s="10">
        <v>0</v>
      </c>
      <c r="H78" s="11">
        <v>0.70161546567214195</v>
      </c>
      <c r="I78" s="12">
        <v>3.92</v>
      </c>
      <c r="J78" s="12">
        <v>0</v>
      </c>
      <c r="K78" s="13">
        <v>2175.0079000000001</v>
      </c>
      <c r="L78" s="13">
        <v>0</v>
      </c>
    </row>
    <row r="79" spans="1:12" x14ac:dyDescent="0.2">
      <c r="A79" s="19" t="s">
        <v>196</v>
      </c>
      <c r="B79" s="19" t="s">
        <v>344</v>
      </c>
      <c r="C79" s="19" t="s">
        <v>30</v>
      </c>
      <c r="D79" s="19" t="s">
        <v>345</v>
      </c>
      <c r="E79" s="9" t="s">
        <v>106</v>
      </c>
      <c r="F79" s="10">
        <v>0</v>
      </c>
      <c r="G79" s="10">
        <v>0</v>
      </c>
      <c r="H79" s="11">
        <v>0.69766587118740198</v>
      </c>
      <c r="I79" s="12">
        <v>3.97</v>
      </c>
      <c r="J79" s="12">
        <v>0</v>
      </c>
      <c r="K79" s="13">
        <v>2162.7642000000001</v>
      </c>
      <c r="L79" s="13">
        <v>0</v>
      </c>
    </row>
    <row r="80" spans="1:12" x14ac:dyDescent="0.2">
      <c r="A80" s="19" t="s">
        <v>196</v>
      </c>
      <c r="B80" s="19" t="s">
        <v>344</v>
      </c>
      <c r="C80" s="19" t="s">
        <v>30</v>
      </c>
      <c r="D80" s="19" t="s">
        <v>345</v>
      </c>
      <c r="E80" s="9" t="s">
        <v>107</v>
      </c>
      <c r="F80" s="10">
        <v>0</v>
      </c>
      <c r="G80" s="10">
        <v>0</v>
      </c>
      <c r="H80" s="11">
        <v>0.693725187392356</v>
      </c>
      <c r="I80" s="12">
        <v>3.9820000000000002</v>
      </c>
      <c r="J80" s="12">
        <v>0</v>
      </c>
      <c r="K80" s="13">
        <v>2081.1756</v>
      </c>
      <c r="L80" s="13">
        <v>0</v>
      </c>
    </row>
    <row r="81" spans="1:12" x14ac:dyDescent="0.2">
      <c r="A81" s="19" t="s">
        <v>196</v>
      </c>
      <c r="B81" s="19" t="s">
        <v>344</v>
      </c>
      <c r="C81" s="19" t="s">
        <v>30</v>
      </c>
      <c r="D81" s="19" t="s">
        <v>345</v>
      </c>
      <c r="E81" s="9" t="s">
        <v>108</v>
      </c>
      <c r="F81" s="10">
        <v>0</v>
      </c>
      <c r="G81" s="10">
        <v>0</v>
      </c>
      <c r="H81" s="11">
        <v>0.68992020241259799</v>
      </c>
      <c r="I81" s="12">
        <v>4.0149999999999997</v>
      </c>
      <c r="J81" s="12">
        <v>0</v>
      </c>
      <c r="K81" s="13">
        <v>2138.7526000000003</v>
      </c>
      <c r="L81" s="13">
        <v>0</v>
      </c>
    </row>
    <row r="82" spans="1:12" x14ac:dyDescent="0.2">
      <c r="A82" s="19" t="s">
        <v>196</v>
      </c>
      <c r="B82" s="19" t="s">
        <v>344</v>
      </c>
      <c r="C82" s="19" t="s">
        <v>30</v>
      </c>
      <c r="D82" s="19" t="s">
        <v>345</v>
      </c>
      <c r="E82" s="9" t="s">
        <v>109</v>
      </c>
      <c r="F82" s="10">
        <v>0</v>
      </c>
      <c r="G82" s="10">
        <v>0</v>
      </c>
      <c r="H82" s="11">
        <v>0.68599734852240402</v>
      </c>
      <c r="I82" s="12">
        <v>4.1500000000000004</v>
      </c>
      <c r="J82" s="12">
        <v>0</v>
      </c>
      <c r="K82" s="13">
        <v>2057.9920000000002</v>
      </c>
      <c r="L82" s="13">
        <v>0</v>
      </c>
    </row>
    <row r="83" spans="1:12" x14ac:dyDescent="0.2">
      <c r="A83" s="19" t="s">
        <v>196</v>
      </c>
      <c r="B83" s="19" t="s">
        <v>344</v>
      </c>
      <c r="C83" s="19" t="s">
        <v>30</v>
      </c>
      <c r="D83" s="19" t="s">
        <v>345</v>
      </c>
      <c r="E83" s="9" t="s">
        <v>110</v>
      </c>
      <c r="F83" s="10">
        <v>0</v>
      </c>
      <c r="G83" s="10">
        <v>0</v>
      </c>
      <c r="H83" s="11">
        <v>0.68220980579853896</v>
      </c>
      <c r="I83" s="12">
        <v>4.29</v>
      </c>
      <c r="J83" s="12">
        <v>0</v>
      </c>
      <c r="K83" s="13">
        <v>2114.8504000000003</v>
      </c>
      <c r="L83" s="13">
        <v>0</v>
      </c>
    </row>
    <row r="84" spans="1:12" x14ac:dyDescent="0.2">
      <c r="A84" s="19" t="s">
        <v>196</v>
      </c>
      <c r="B84" s="19" t="s">
        <v>344</v>
      </c>
      <c r="C84" s="19" t="s">
        <v>30</v>
      </c>
      <c r="D84" s="19" t="s">
        <v>345</v>
      </c>
      <c r="E84" s="9" t="s">
        <v>111</v>
      </c>
      <c r="F84" s="10">
        <v>0</v>
      </c>
      <c r="G84" s="10">
        <v>0</v>
      </c>
      <c r="H84" s="11">
        <v>0.67830516719789591</v>
      </c>
      <c r="I84" s="12">
        <v>4.351</v>
      </c>
      <c r="J84" s="12">
        <v>0</v>
      </c>
      <c r="K84" s="13">
        <v>2102.7460000000001</v>
      </c>
      <c r="L84" s="13">
        <v>0</v>
      </c>
    </row>
    <row r="85" spans="1:12" x14ac:dyDescent="0.2">
      <c r="A85" s="19" t="s">
        <v>196</v>
      </c>
      <c r="B85" s="19" t="s">
        <v>344</v>
      </c>
      <c r="C85" s="19" t="s">
        <v>30</v>
      </c>
      <c r="D85" s="19" t="s">
        <v>345</v>
      </c>
      <c r="E85" s="9" t="s">
        <v>112</v>
      </c>
      <c r="F85" s="10">
        <v>0</v>
      </c>
      <c r="G85" s="10">
        <v>0</v>
      </c>
      <c r="H85" s="11">
        <v>0.67440993051604703</v>
      </c>
      <c r="I85" s="12">
        <v>4.2330000000000005</v>
      </c>
      <c r="J85" s="12">
        <v>0</v>
      </c>
      <c r="K85" s="13">
        <v>1955.7888</v>
      </c>
      <c r="L85" s="13">
        <v>0</v>
      </c>
    </row>
    <row r="86" spans="1:12" x14ac:dyDescent="0.2">
      <c r="A86" s="19" t="s">
        <v>196</v>
      </c>
      <c r="B86" s="19" t="s">
        <v>344</v>
      </c>
      <c r="C86" s="19" t="s">
        <v>30</v>
      </c>
      <c r="D86" s="19" t="s">
        <v>345</v>
      </c>
      <c r="E86" s="9" t="s">
        <v>113</v>
      </c>
      <c r="F86" s="10">
        <v>0</v>
      </c>
      <c r="G86" s="10">
        <v>0</v>
      </c>
      <c r="H86" s="11">
        <v>0.67077459629956704</v>
      </c>
      <c r="I86" s="12">
        <v>4.0999999999999996</v>
      </c>
      <c r="J86" s="12">
        <v>0</v>
      </c>
      <c r="K86" s="13">
        <v>2079.4012000000002</v>
      </c>
      <c r="L86" s="13">
        <v>0</v>
      </c>
    </row>
    <row r="87" spans="1:12" x14ac:dyDescent="0.2">
      <c r="A87" s="19" t="s">
        <v>196</v>
      </c>
      <c r="B87" s="19" t="s">
        <v>344</v>
      </c>
      <c r="C87" s="19" t="s">
        <v>30</v>
      </c>
      <c r="D87" s="19" t="s">
        <v>345</v>
      </c>
      <c r="E87" s="9" t="s">
        <v>114</v>
      </c>
      <c r="F87" s="10">
        <v>0</v>
      </c>
      <c r="G87" s="10">
        <v>0</v>
      </c>
      <c r="H87" s="11">
        <v>0.666897829227456</v>
      </c>
      <c r="I87" s="12">
        <v>3.915</v>
      </c>
      <c r="J87" s="12">
        <v>0</v>
      </c>
      <c r="K87" s="13">
        <v>2000.6935000000001</v>
      </c>
      <c r="L87" s="13">
        <v>0</v>
      </c>
    </row>
    <row r="88" spans="1:12" x14ac:dyDescent="0.2">
      <c r="A88" s="19" t="s">
        <v>196</v>
      </c>
      <c r="B88" s="19" t="s">
        <v>344</v>
      </c>
      <c r="C88" s="19" t="s">
        <v>30</v>
      </c>
      <c r="D88" s="19" t="s">
        <v>345</v>
      </c>
      <c r="E88" s="9" t="s">
        <v>115</v>
      </c>
      <c r="F88" s="10">
        <v>0</v>
      </c>
      <c r="G88" s="10">
        <v>0</v>
      </c>
      <c r="H88" s="11">
        <v>0.66315533598693899</v>
      </c>
      <c r="I88" s="12">
        <v>3.9049999999999998</v>
      </c>
      <c r="J88" s="12">
        <v>0</v>
      </c>
      <c r="K88" s="13">
        <v>2055.7815000000001</v>
      </c>
      <c r="L88" s="13">
        <v>0</v>
      </c>
    </row>
    <row r="89" spans="1:12" x14ac:dyDescent="0.2">
      <c r="A89" s="19" t="s">
        <v>196</v>
      </c>
      <c r="B89" s="19" t="s">
        <v>344</v>
      </c>
      <c r="C89" s="19" t="s">
        <v>30</v>
      </c>
      <c r="D89" s="19" t="s">
        <v>345</v>
      </c>
      <c r="E89" s="9" t="s">
        <v>116</v>
      </c>
      <c r="F89" s="10">
        <v>0</v>
      </c>
      <c r="G89" s="10">
        <v>0</v>
      </c>
      <c r="H89" s="11">
        <v>0.65929770749929595</v>
      </c>
      <c r="I89" s="12">
        <v>3.9410000000000003</v>
      </c>
      <c r="J89" s="12">
        <v>0</v>
      </c>
      <c r="K89" s="13">
        <v>1977.8931</v>
      </c>
      <c r="L89" s="13">
        <v>0</v>
      </c>
    </row>
    <row r="90" spans="1:12" x14ac:dyDescent="0.2">
      <c r="A90" s="19" t="s">
        <v>196</v>
      </c>
      <c r="B90" s="19" t="s">
        <v>344</v>
      </c>
      <c r="C90" s="19" t="s">
        <v>30</v>
      </c>
      <c r="D90" s="19" t="s">
        <v>345</v>
      </c>
      <c r="E90" s="9" t="s">
        <v>117</v>
      </c>
      <c r="F90" s="10">
        <v>0</v>
      </c>
      <c r="G90" s="10">
        <v>0</v>
      </c>
      <c r="H90" s="11">
        <v>0.65576689480973605</v>
      </c>
      <c r="I90" s="12">
        <v>3.9849999999999999</v>
      </c>
      <c r="J90" s="12">
        <v>0</v>
      </c>
      <c r="K90" s="13">
        <v>2032.8774000000001</v>
      </c>
      <c r="L90" s="13">
        <v>0</v>
      </c>
    </row>
    <row r="91" spans="1:12" x14ac:dyDescent="0.2">
      <c r="A91" s="19" t="s">
        <v>196</v>
      </c>
      <c r="B91" s="19" t="s">
        <v>344</v>
      </c>
      <c r="C91" s="19" t="s">
        <v>30</v>
      </c>
      <c r="D91" s="19" t="s">
        <v>345</v>
      </c>
      <c r="E91" s="9" t="s">
        <v>118</v>
      </c>
      <c r="F91" s="10">
        <v>0</v>
      </c>
      <c r="G91" s="10">
        <v>0</v>
      </c>
      <c r="H91" s="11">
        <v>0.65216148015572695</v>
      </c>
      <c r="I91" s="12">
        <v>4.0350000000000001</v>
      </c>
      <c r="J91" s="12">
        <v>0</v>
      </c>
      <c r="K91" s="13">
        <v>2021.7006000000001</v>
      </c>
      <c r="L91" s="13">
        <v>0</v>
      </c>
    </row>
    <row r="92" spans="1:12" x14ac:dyDescent="0.2">
      <c r="A92" s="19" t="s">
        <v>196</v>
      </c>
      <c r="B92" s="19" t="s">
        <v>344</v>
      </c>
      <c r="C92" s="19" t="s">
        <v>30</v>
      </c>
      <c r="D92" s="19" t="s">
        <v>345</v>
      </c>
      <c r="E92" s="9" t="s">
        <v>119</v>
      </c>
      <c r="F92" s="10">
        <v>0</v>
      </c>
      <c r="G92" s="10">
        <v>0</v>
      </c>
      <c r="H92" s="11">
        <v>0.64856887893494897</v>
      </c>
      <c r="I92" s="12">
        <v>4.0470000000000006</v>
      </c>
      <c r="J92" s="12">
        <v>0</v>
      </c>
      <c r="K92" s="13">
        <v>1945.7066</v>
      </c>
      <c r="L92" s="13">
        <v>0</v>
      </c>
    </row>
    <row r="93" spans="1:12" x14ac:dyDescent="0.2">
      <c r="A93" s="19" t="s">
        <v>196</v>
      </c>
      <c r="B93" s="19" t="s">
        <v>344</v>
      </c>
      <c r="C93" s="19" t="s">
        <v>30</v>
      </c>
      <c r="D93" s="19" t="s">
        <v>345</v>
      </c>
      <c r="E93" s="9" t="s">
        <v>120</v>
      </c>
      <c r="F93" s="10">
        <v>0</v>
      </c>
      <c r="G93" s="10">
        <v>0</v>
      </c>
      <c r="H93" s="11">
        <v>0.64510437494094597</v>
      </c>
      <c r="I93" s="12">
        <v>4.08</v>
      </c>
      <c r="J93" s="12">
        <v>0</v>
      </c>
      <c r="K93" s="13">
        <v>1999.8236000000002</v>
      </c>
      <c r="L93" s="13">
        <v>0</v>
      </c>
    </row>
    <row r="94" spans="1:12" x14ac:dyDescent="0.2">
      <c r="A94" s="19" t="s">
        <v>196</v>
      </c>
      <c r="B94" s="19" t="s">
        <v>344</v>
      </c>
      <c r="C94" s="19" t="s">
        <v>30</v>
      </c>
      <c r="D94" s="19" t="s">
        <v>345</v>
      </c>
      <c r="E94" s="9" t="s">
        <v>121</v>
      </c>
      <c r="F94" s="10">
        <v>0</v>
      </c>
      <c r="G94" s="10">
        <v>0</v>
      </c>
      <c r="H94" s="11">
        <v>0.64153700779234102</v>
      </c>
      <c r="I94" s="12">
        <v>4.2149999999999999</v>
      </c>
      <c r="J94" s="12">
        <v>0</v>
      </c>
      <c r="K94" s="13">
        <v>1924.6110000000001</v>
      </c>
      <c r="L94" s="13">
        <v>0</v>
      </c>
    </row>
    <row r="95" spans="1:12" x14ac:dyDescent="0.2">
      <c r="A95" s="19" t="s">
        <v>196</v>
      </c>
      <c r="B95" s="19" t="s">
        <v>344</v>
      </c>
      <c r="C95" s="19" t="s">
        <v>30</v>
      </c>
      <c r="D95" s="19" t="s">
        <v>345</v>
      </c>
      <c r="E95" s="9" t="s">
        <v>122</v>
      </c>
      <c r="F95" s="10">
        <v>0</v>
      </c>
      <c r="G95" s="10">
        <v>0</v>
      </c>
      <c r="H95" s="11">
        <v>0.63809693606038498</v>
      </c>
      <c r="I95" s="12">
        <v>4.3550000000000004</v>
      </c>
      <c r="J95" s="12">
        <v>0</v>
      </c>
      <c r="K95" s="13">
        <v>1978.1005</v>
      </c>
      <c r="L95" s="13">
        <v>0</v>
      </c>
    </row>
    <row r="96" spans="1:12" x14ac:dyDescent="0.2">
      <c r="A96" s="19" t="s">
        <v>196</v>
      </c>
      <c r="B96" s="19" t="s">
        <v>344</v>
      </c>
      <c r="C96" s="19" t="s">
        <v>30</v>
      </c>
      <c r="D96" s="19" t="s">
        <v>345</v>
      </c>
      <c r="E96" s="9" t="s">
        <v>123</v>
      </c>
      <c r="F96" s="10">
        <v>0</v>
      </c>
      <c r="G96" s="10">
        <v>0</v>
      </c>
      <c r="H96" s="11">
        <v>0.63455482730725699</v>
      </c>
      <c r="I96" s="12">
        <v>4.4210000000000003</v>
      </c>
      <c r="J96" s="12">
        <v>0</v>
      </c>
      <c r="K96" s="13">
        <v>1967.12</v>
      </c>
      <c r="L96" s="13">
        <v>0</v>
      </c>
    </row>
    <row r="97" spans="1:12" x14ac:dyDescent="0.2">
      <c r="A97" s="19" t="s">
        <v>196</v>
      </c>
      <c r="B97" s="19" t="s">
        <v>344</v>
      </c>
      <c r="C97" s="19" t="s">
        <v>30</v>
      </c>
      <c r="D97" s="19" t="s">
        <v>345</v>
      </c>
      <c r="E97" s="9" t="s">
        <v>124</v>
      </c>
      <c r="F97" s="10">
        <v>0</v>
      </c>
      <c r="G97" s="10">
        <v>0</v>
      </c>
      <c r="H97" s="11">
        <v>0.63102556299956603</v>
      </c>
      <c r="I97" s="12">
        <v>4.3029999999999999</v>
      </c>
      <c r="J97" s="12">
        <v>0</v>
      </c>
      <c r="K97" s="13">
        <v>1766.8716000000002</v>
      </c>
      <c r="L97" s="13">
        <v>0</v>
      </c>
    </row>
    <row r="98" spans="1:12" x14ac:dyDescent="0.2">
      <c r="A98" s="19" t="s">
        <v>196</v>
      </c>
      <c r="B98" s="19" t="s">
        <v>344</v>
      </c>
      <c r="C98" s="19" t="s">
        <v>30</v>
      </c>
      <c r="D98" s="19" t="s">
        <v>345</v>
      </c>
      <c r="E98" s="9" t="s">
        <v>125</v>
      </c>
      <c r="F98" s="10">
        <v>0</v>
      </c>
      <c r="G98" s="10">
        <v>0</v>
      </c>
      <c r="H98" s="11">
        <v>0.62784888458973709</v>
      </c>
      <c r="I98" s="12">
        <v>4.17</v>
      </c>
      <c r="J98" s="12">
        <v>0</v>
      </c>
      <c r="K98" s="13">
        <v>1946.3315</v>
      </c>
      <c r="L98" s="13">
        <v>0</v>
      </c>
    </row>
    <row r="99" spans="1:12" x14ac:dyDescent="0.2">
      <c r="A99" s="19" t="s">
        <v>196</v>
      </c>
      <c r="B99" s="19" t="s">
        <v>344</v>
      </c>
      <c r="C99" s="19" t="s">
        <v>30</v>
      </c>
      <c r="D99" s="19" t="s">
        <v>345</v>
      </c>
      <c r="E99" s="9" t="s">
        <v>126</v>
      </c>
      <c r="F99" s="10">
        <v>0</v>
      </c>
      <c r="G99" s="10">
        <v>0</v>
      </c>
      <c r="H99" s="11">
        <v>0.62434407942955206</v>
      </c>
      <c r="I99" s="12">
        <v>3.9849999999999999</v>
      </c>
      <c r="J99" s="12">
        <v>0</v>
      </c>
      <c r="K99" s="13">
        <v>1873.0322000000001</v>
      </c>
      <c r="L99" s="13">
        <v>0</v>
      </c>
    </row>
    <row r="100" spans="1:12" x14ac:dyDescent="0.2">
      <c r="A100" s="19" t="s">
        <v>196</v>
      </c>
      <c r="B100" s="19" t="s">
        <v>344</v>
      </c>
      <c r="C100" s="19" t="s">
        <v>30</v>
      </c>
      <c r="D100" s="19" t="s">
        <v>345</v>
      </c>
      <c r="E100" s="9" t="s">
        <v>127</v>
      </c>
      <c r="F100" s="10">
        <v>0</v>
      </c>
      <c r="G100" s="10">
        <v>0</v>
      </c>
      <c r="H100" s="11">
        <v>0.62096457455529608</v>
      </c>
      <c r="I100" s="12">
        <v>3.9750000000000001</v>
      </c>
      <c r="J100" s="12">
        <v>0</v>
      </c>
      <c r="K100" s="13">
        <v>1924.9902000000002</v>
      </c>
      <c r="L100" s="13">
        <v>0</v>
      </c>
    </row>
    <row r="101" spans="1:12" x14ac:dyDescent="0.2">
      <c r="A101" s="19" t="s">
        <v>196</v>
      </c>
      <c r="B101" s="19" t="s">
        <v>344</v>
      </c>
      <c r="C101" s="19" t="s">
        <v>30</v>
      </c>
      <c r="D101" s="19" t="s">
        <v>345</v>
      </c>
      <c r="E101" s="9" t="s">
        <v>128</v>
      </c>
      <c r="F101" s="10">
        <v>0</v>
      </c>
      <c r="G101" s="10">
        <v>0</v>
      </c>
      <c r="H101" s="11">
        <v>0.61748507319401402</v>
      </c>
      <c r="I101" s="12">
        <v>4.0110000000000001</v>
      </c>
      <c r="J101" s="12">
        <v>0</v>
      </c>
      <c r="K101" s="13">
        <v>1852.4552000000001</v>
      </c>
      <c r="L101" s="13">
        <v>0</v>
      </c>
    </row>
    <row r="102" spans="1:12" x14ac:dyDescent="0.2">
      <c r="A102" s="19" t="s">
        <v>196</v>
      </c>
      <c r="B102" s="19" t="s">
        <v>344</v>
      </c>
      <c r="C102" s="19" t="s">
        <v>30</v>
      </c>
      <c r="D102" s="19" t="s">
        <v>345</v>
      </c>
      <c r="E102" s="9" t="s">
        <v>129</v>
      </c>
      <c r="F102" s="10">
        <v>0</v>
      </c>
      <c r="G102" s="10">
        <v>0</v>
      </c>
      <c r="H102" s="11">
        <v>0.61413006229987199</v>
      </c>
      <c r="I102" s="12">
        <v>4.0549999999999997</v>
      </c>
      <c r="J102" s="12">
        <v>0</v>
      </c>
      <c r="K102" s="13">
        <v>1903.8032000000001</v>
      </c>
      <c r="L102" s="13">
        <v>0</v>
      </c>
    </row>
    <row r="103" spans="1:12" x14ac:dyDescent="0.2">
      <c r="A103" s="19" t="s">
        <v>196</v>
      </c>
      <c r="B103" s="19" t="s">
        <v>344</v>
      </c>
      <c r="C103" s="19" t="s">
        <v>30</v>
      </c>
      <c r="D103" s="19" t="s">
        <v>345</v>
      </c>
      <c r="E103" s="9" t="s">
        <v>130</v>
      </c>
      <c r="F103" s="10">
        <v>0</v>
      </c>
      <c r="G103" s="10">
        <v>0</v>
      </c>
      <c r="H103" s="11">
        <v>0.61067587718863203</v>
      </c>
      <c r="I103" s="12">
        <v>4.1050000000000004</v>
      </c>
      <c r="J103" s="12">
        <v>0</v>
      </c>
      <c r="K103" s="13">
        <v>1893.0952</v>
      </c>
      <c r="L103" s="13">
        <v>0</v>
      </c>
    </row>
    <row r="104" spans="1:12" x14ac:dyDescent="0.2">
      <c r="A104" s="19" t="s">
        <v>196</v>
      </c>
      <c r="B104" s="19" t="s">
        <v>344</v>
      </c>
      <c r="C104" s="19" t="s">
        <v>30</v>
      </c>
      <c r="D104" s="19" t="s">
        <v>345</v>
      </c>
      <c r="E104" s="9" t="s">
        <v>131</v>
      </c>
      <c r="F104" s="10">
        <v>0</v>
      </c>
      <c r="G104" s="10">
        <v>0</v>
      </c>
      <c r="H104" s="11">
        <v>0.607234561413725</v>
      </c>
      <c r="I104" s="12">
        <v>4.117</v>
      </c>
      <c r="J104" s="12">
        <v>0</v>
      </c>
      <c r="K104" s="13">
        <v>1821.7037</v>
      </c>
      <c r="L104" s="13">
        <v>0</v>
      </c>
    </row>
    <row r="105" spans="1:12" x14ac:dyDescent="0.2">
      <c r="A105" s="19" t="s">
        <v>196</v>
      </c>
      <c r="B105" s="19" t="s">
        <v>344</v>
      </c>
      <c r="C105" s="19" t="s">
        <v>30</v>
      </c>
      <c r="D105" s="19" t="s">
        <v>345</v>
      </c>
      <c r="E105" s="9" t="s">
        <v>132</v>
      </c>
      <c r="F105" s="10">
        <v>0</v>
      </c>
      <c r="G105" s="10">
        <v>0</v>
      </c>
      <c r="H105" s="11">
        <v>0.60391651095809096</v>
      </c>
      <c r="I105" s="12">
        <v>4.1500000000000004</v>
      </c>
      <c r="J105" s="12">
        <v>0</v>
      </c>
      <c r="K105" s="13">
        <v>1872.1412</v>
      </c>
      <c r="L105" s="13">
        <v>0</v>
      </c>
    </row>
    <row r="106" spans="1:12" x14ac:dyDescent="0.2">
      <c r="A106" s="19" t="s">
        <v>196</v>
      </c>
      <c r="B106" s="19" t="s">
        <v>344</v>
      </c>
      <c r="C106" s="19" t="s">
        <v>30</v>
      </c>
      <c r="D106" s="19" t="s">
        <v>345</v>
      </c>
      <c r="E106" s="9" t="s">
        <v>133</v>
      </c>
      <c r="F106" s="10">
        <v>0</v>
      </c>
      <c r="G106" s="10">
        <v>0</v>
      </c>
      <c r="H106" s="11">
        <v>0.600500523911913</v>
      </c>
      <c r="I106" s="12">
        <v>4.2850000000000001</v>
      </c>
      <c r="J106" s="12">
        <v>0</v>
      </c>
      <c r="K106" s="13">
        <v>1801.5016000000001</v>
      </c>
      <c r="L106" s="13">
        <v>0</v>
      </c>
    </row>
    <row r="107" spans="1:12" x14ac:dyDescent="0.2">
      <c r="A107" s="19" t="s">
        <v>196</v>
      </c>
      <c r="B107" s="19" t="s">
        <v>344</v>
      </c>
      <c r="C107" s="19" t="s">
        <v>30</v>
      </c>
      <c r="D107" s="19" t="s">
        <v>345</v>
      </c>
      <c r="E107" s="9" t="s">
        <v>134</v>
      </c>
      <c r="F107" s="10">
        <v>0</v>
      </c>
      <c r="G107" s="10">
        <v>0</v>
      </c>
      <c r="H107" s="11">
        <v>0.59720698753410706</v>
      </c>
      <c r="I107" s="12">
        <v>4.4249999999999998</v>
      </c>
      <c r="J107" s="12">
        <v>0</v>
      </c>
      <c r="K107" s="13">
        <v>1851.3417000000002</v>
      </c>
      <c r="L107" s="13">
        <v>0</v>
      </c>
    </row>
    <row r="108" spans="1:12" x14ac:dyDescent="0.2">
      <c r="A108" s="19" t="s">
        <v>196</v>
      </c>
      <c r="B108" s="19" t="s">
        <v>344</v>
      </c>
      <c r="C108" s="19" t="s">
        <v>30</v>
      </c>
      <c r="D108" s="19" t="s">
        <v>345</v>
      </c>
      <c r="E108" s="9" t="s">
        <v>135</v>
      </c>
      <c r="F108" s="10">
        <v>0</v>
      </c>
      <c r="G108" s="10">
        <v>0</v>
      </c>
      <c r="H108" s="11">
        <v>0.59381633336612405</v>
      </c>
      <c r="I108" s="12">
        <v>4.4960000000000004</v>
      </c>
      <c r="J108" s="12">
        <v>0</v>
      </c>
      <c r="K108" s="13">
        <v>1840.8306</v>
      </c>
      <c r="L108" s="13">
        <v>0</v>
      </c>
    </row>
    <row r="109" spans="1:12" x14ac:dyDescent="0.2">
      <c r="A109" s="19" t="s">
        <v>196</v>
      </c>
      <c r="B109" s="19" t="s">
        <v>344</v>
      </c>
      <c r="C109" s="19" t="s">
        <v>30</v>
      </c>
      <c r="D109" s="19" t="s">
        <v>345</v>
      </c>
      <c r="E109" s="9" t="s">
        <v>136</v>
      </c>
      <c r="F109" s="10">
        <v>0</v>
      </c>
      <c r="G109" s="10">
        <v>0</v>
      </c>
      <c r="H109" s="11">
        <v>0.59043855383240607</v>
      </c>
      <c r="I109" s="12">
        <v>4.3780000000000001</v>
      </c>
      <c r="J109" s="12">
        <v>0</v>
      </c>
      <c r="K109" s="13">
        <v>1653.2280000000001</v>
      </c>
      <c r="L109" s="13">
        <v>0</v>
      </c>
    </row>
    <row r="110" spans="1:12" x14ac:dyDescent="0.2">
      <c r="A110" s="19" t="s">
        <v>196</v>
      </c>
      <c r="B110" s="19" t="s">
        <v>344</v>
      </c>
      <c r="C110" s="19" t="s">
        <v>30</v>
      </c>
      <c r="D110" s="19" t="s">
        <v>345</v>
      </c>
      <c r="E110" s="9" t="s">
        <v>137</v>
      </c>
      <c r="F110" s="10">
        <v>0</v>
      </c>
      <c r="G110" s="10">
        <v>0</v>
      </c>
      <c r="H110" s="11">
        <v>0.58739872206243704</v>
      </c>
      <c r="I110" s="12">
        <v>4.2450000000000001</v>
      </c>
      <c r="J110" s="12">
        <v>0</v>
      </c>
      <c r="K110" s="13">
        <v>1820.9360000000001</v>
      </c>
      <c r="L110" s="13">
        <v>0</v>
      </c>
    </row>
    <row r="111" spans="1:12" x14ac:dyDescent="0.2">
      <c r="A111" s="19" t="s">
        <v>196</v>
      </c>
      <c r="B111" s="19" t="s">
        <v>344</v>
      </c>
      <c r="C111" s="19" t="s">
        <v>30</v>
      </c>
      <c r="D111" s="19" t="s">
        <v>345</v>
      </c>
      <c r="E111" s="9" t="s">
        <v>138</v>
      </c>
      <c r="F111" s="10">
        <v>0</v>
      </c>
      <c r="G111" s="10">
        <v>0</v>
      </c>
      <c r="H111" s="11">
        <v>0.58404544499115696</v>
      </c>
      <c r="I111" s="12">
        <v>4.0599999999999996</v>
      </c>
      <c r="J111" s="12">
        <v>0</v>
      </c>
      <c r="K111" s="13">
        <v>1752.1363000000001</v>
      </c>
      <c r="L111" s="13">
        <v>0</v>
      </c>
    </row>
    <row r="112" spans="1:12" x14ac:dyDescent="0.2">
      <c r="A112" s="19" t="s">
        <v>196</v>
      </c>
      <c r="B112" s="19" t="s">
        <v>344</v>
      </c>
      <c r="C112" s="19" t="s">
        <v>30</v>
      </c>
      <c r="D112" s="19" t="s">
        <v>345</v>
      </c>
      <c r="E112" s="9" t="s">
        <v>139</v>
      </c>
      <c r="F112" s="10">
        <v>0</v>
      </c>
      <c r="G112" s="10">
        <v>0</v>
      </c>
      <c r="H112" s="11">
        <v>0.58081259490039605</v>
      </c>
      <c r="I112" s="12">
        <v>4.05</v>
      </c>
      <c r="J112" s="12">
        <v>0</v>
      </c>
      <c r="K112" s="13">
        <v>1800.519</v>
      </c>
      <c r="L112" s="13">
        <v>0</v>
      </c>
    </row>
    <row r="113" spans="1:12" x14ac:dyDescent="0.2">
      <c r="A113" s="19" t="s">
        <v>196</v>
      </c>
      <c r="B113" s="19" t="s">
        <v>344</v>
      </c>
      <c r="C113" s="19" t="s">
        <v>30</v>
      </c>
      <c r="D113" s="19" t="s">
        <v>345</v>
      </c>
      <c r="E113" s="9" t="s">
        <v>140</v>
      </c>
      <c r="F113" s="10">
        <v>0</v>
      </c>
      <c r="G113" s="43">
        <v>0</v>
      </c>
      <c r="H113" s="11">
        <v>0.57748464709236702</v>
      </c>
      <c r="I113" s="12">
        <v>4.0860000000000003</v>
      </c>
      <c r="J113" s="12">
        <v>0</v>
      </c>
      <c r="K113" s="13">
        <v>1732.4539</v>
      </c>
      <c r="L113" s="13">
        <v>0</v>
      </c>
    </row>
    <row r="114" spans="1:12" x14ac:dyDescent="0.2">
      <c r="A114" s="19" t="s">
        <v>196</v>
      </c>
      <c r="B114" s="19" t="s">
        <v>344</v>
      </c>
      <c r="C114" s="19" t="s">
        <v>30</v>
      </c>
      <c r="D114" s="19" t="s">
        <v>345</v>
      </c>
      <c r="E114" s="9" t="s">
        <v>141</v>
      </c>
      <c r="F114" s="10">
        <v>0</v>
      </c>
      <c r="G114" s="10">
        <v>0</v>
      </c>
      <c r="H114" s="11">
        <v>0.57427630619849002</v>
      </c>
      <c r="I114" s="12">
        <v>4.13</v>
      </c>
      <c r="J114" s="12">
        <v>0</v>
      </c>
      <c r="K114" s="13">
        <v>1780.2565000000002</v>
      </c>
      <c r="L114" s="13">
        <v>0</v>
      </c>
    </row>
    <row r="115" spans="1:12" x14ac:dyDescent="0.2">
      <c r="A115" s="19" t="s">
        <v>196</v>
      </c>
      <c r="B115" s="19" t="s">
        <v>344</v>
      </c>
      <c r="C115" s="19" t="s">
        <v>30</v>
      </c>
      <c r="D115" s="19" t="s">
        <v>345</v>
      </c>
      <c r="E115" s="9" t="s">
        <v>142</v>
      </c>
      <c r="F115" s="10">
        <v>0</v>
      </c>
      <c r="G115" s="10">
        <v>0</v>
      </c>
      <c r="H115" s="11">
        <v>0.57097368067898802</v>
      </c>
      <c r="I115" s="12">
        <v>4.18</v>
      </c>
      <c r="J115" s="12">
        <v>0</v>
      </c>
      <c r="K115" s="13">
        <v>1770.0184000000002</v>
      </c>
      <c r="L115" s="13">
        <v>0</v>
      </c>
    </row>
    <row r="116" spans="1:12" x14ac:dyDescent="0.2">
      <c r="A116" s="19" t="s">
        <v>196</v>
      </c>
      <c r="B116" s="19" t="s">
        <v>344</v>
      </c>
      <c r="C116" s="19" t="s">
        <v>30</v>
      </c>
      <c r="D116" s="19" t="s">
        <v>345</v>
      </c>
      <c r="E116" s="9" t="s">
        <v>143</v>
      </c>
      <c r="F116" s="10">
        <v>0</v>
      </c>
      <c r="G116" s="10">
        <v>0</v>
      </c>
      <c r="H116" s="11">
        <v>0.56768392019008707</v>
      </c>
      <c r="I116" s="12">
        <v>4.1920000000000002</v>
      </c>
      <c r="J116" s="12">
        <v>0</v>
      </c>
      <c r="K116" s="13">
        <v>1703.0518000000002</v>
      </c>
      <c r="L116" s="13">
        <v>0</v>
      </c>
    </row>
    <row r="117" spans="1:12" x14ac:dyDescent="0.2">
      <c r="A117" s="19" t="s">
        <v>196</v>
      </c>
      <c r="B117" s="19" t="s">
        <v>344</v>
      </c>
      <c r="C117" s="19" t="s">
        <v>30</v>
      </c>
      <c r="D117" s="19" t="s">
        <v>345</v>
      </c>
      <c r="E117" s="9" t="s">
        <v>144</v>
      </c>
      <c r="F117" s="10">
        <v>0</v>
      </c>
      <c r="G117" s="10">
        <v>0</v>
      </c>
      <c r="H117" s="11">
        <v>0.56451252739537805</v>
      </c>
      <c r="I117" s="12">
        <v>4.2249999999999996</v>
      </c>
      <c r="J117" s="12">
        <v>0</v>
      </c>
      <c r="K117" s="13">
        <v>1749.9888000000001</v>
      </c>
      <c r="L117" s="13">
        <v>0</v>
      </c>
    </row>
    <row r="118" spans="1:12" x14ac:dyDescent="0.2">
      <c r="A118" s="19" t="s">
        <v>196</v>
      </c>
      <c r="B118" s="19" t="s">
        <v>344</v>
      </c>
      <c r="C118" s="19" t="s">
        <v>30</v>
      </c>
      <c r="D118" s="19" t="s">
        <v>345</v>
      </c>
      <c r="E118" s="9" t="s">
        <v>145</v>
      </c>
      <c r="F118" s="10">
        <v>0</v>
      </c>
      <c r="G118" s="10">
        <v>0</v>
      </c>
      <c r="H118" s="11">
        <v>0.56124807279035505</v>
      </c>
      <c r="I118" s="12">
        <v>4.3600000000000003</v>
      </c>
      <c r="J118" s="12">
        <v>0</v>
      </c>
      <c r="K118" s="13">
        <v>1683.7442000000001</v>
      </c>
      <c r="L118" s="13">
        <v>0</v>
      </c>
    </row>
    <row r="119" spans="1:12" x14ac:dyDescent="0.2">
      <c r="A119" s="19" t="s">
        <v>196</v>
      </c>
      <c r="B119" s="19" t="s">
        <v>344</v>
      </c>
      <c r="C119" s="19" t="s">
        <v>30</v>
      </c>
      <c r="D119" s="19" t="s">
        <v>345</v>
      </c>
      <c r="E119" s="9" t="s">
        <v>146</v>
      </c>
      <c r="F119" s="10">
        <v>0</v>
      </c>
      <c r="G119" s="10">
        <v>0</v>
      </c>
      <c r="H119" s="11">
        <v>0.55810116280611499</v>
      </c>
      <c r="I119" s="12">
        <v>4.5</v>
      </c>
      <c r="J119" s="12">
        <v>0</v>
      </c>
      <c r="K119" s="13">
        <v>1730.1136000000001</v>
      </c>
      <c r="L119" s="13">
        <v>0</v>
      </c>
    </row>
    <row r="120" spans="1:12" x14ac:dyDescent="0.2">
      <c r="A120" s="19" t="s">
        <v>196</v>
      </c>
      <c r="B120" s="19" t="s">
        <v>344</v>
      </c>
      <c r="C120" s="19" t="s">
        <v>30</v>
      </c>
      <c r="D120" s="19" t="s">
        <v>345</v>
      </c>
      <c r="E120" s="9" t="s">
        <v>147</v>
      </c>
      <c r="F120" s="10">
        <v>0</v>
      </c>
      <c r="G120" s="10">
        <v>0</v>
      </c>
      <c r="H120" s="11">
        <v>0.55486199936073599</v>
      </c>
      <c r="I120" s="12">
        <v>4.5760000000000005</v>
      </c>
      <c r="J120" s="12">
        <v>0</v>
      </c>
      <c r="K120" s="13">
        <v>1720.0722000000001</v>
      </c>
      <c r="L120" s="13">
        <v>0</v>
      </c>
    </row>
    <row r="121" spans="1:12" x14ac:dyDescent="0.2">
      <c r="A121" s="19" t="s">
        <v>196</v>
      </c>
      <c r="B121" s="19" t="s">
        <v>344</v>
      </c>
      <c r="C121" s="19" t="s">
        <v>30</v>
      </c>
      <c r="D121" s="19" t="s">
        <v>345</v>
      </c>
      <c r="E121" s="9" t="s">
        <v>148</v>
      </c>
      <c r="F121" s="10">
        <v>0</v>
      </c>
      <c r="G121" s="10">
        <v>0</v>
      </c>
      <c r="H121" s="11">
        <v>0.55163568218672299</v>
      </c>
      <c r="I121" s="12">
        <v>4.4580000000000002</v>
      </c>
      <c r="J121" s="12">
        <v>0</v>
      </c>
      <c r="K121" s="13">
        <v>1544.5799000000002</v>
      </c>
      <c r="L121" s="13">
        <v>0</v>
      </c>
    </row>
    <row r="122" spans="1:12" x14ac:dyDescent="0.2">
      <c r="A122" s="19" t="s">
        <v>196</v>
      </c>
      <c r="B122" s="19" t="s">
        <v>344</v>
      </c>
      <c r="C122" s="19" t="s">
        <v>30</v>
      </c>
      <c r="D122" s="19" t="s">
        <v>345</v>
      </c>
      <c r="E122" s="9" t="s">
        <v>149</v>
      </c>
      <c r="F122" s="10">
        <v>0</v>
      </c>
      <c r="G122" s="10">
        <v>0</v>
      </c>
      <c r="H122" s="11">
        <v>0.54873262676739598</v>
      </c>
      <c r="I122" s="12">
        <v>4.3250000000000002</v>
      </c>
      <c r="J122" s="12">
        <v>0</v>
      </c>
      <c r="K122" s="13">
        <v>1701.0711000000001</v>
      </c>
      <c r="L122" s="13">
        <v>0</v>
      </c>
    </row>
    <row r="123" spans="1:12" x14ac:dyDescent="0.2">
      <c r="A123" s="19" t="s">
        <v>196</v>
      </c>
      <c r="B123" s="19" t="s">
        <v>344</v>
      </c>
      <c r="C123" s="19" t="s">
        <v>30</v>
      </c>
      <c r="D123" s="19" t="s">
        <v>345</v>
      </c>
      <c r="E123" s="9" t="s">
        <v>150</v>
      </c>
      <c r="F123" s="10">
        <v>0</v>
      </c>
      <c r="G123" s="10">
        <v>0</v>
      </c>
      <c r="H123" s="11">
        <v>0.54553074487259201</v>
      </c>
      <c r="I123" s="12">
        <v>4.1399999999999997</v>
      </c>
      <c r="J123" s="12">
        <v>0</v>
      </c>
      <c r="K123" s="13">
        <v>1636.5922</v>
      </c>
      <c r="L123" s="13">
        <v>0</v>
      </c>
    </row>
    <row r="124" spans="1:12" x14ac:dyDescent="0.2">
      <c r="A124" s="19" t="s">
        <v>196</v>
      </c>
      <c r="B124" s="19" t="s">
        <v>344</v>
      </c>
      <c r="C124" s="19" t="s">
        <v>30</v>
      </c>
      <c r="D124" s="19" t="s">
        <v>345</v>
      </c>
      <c r="E124" s="9" t="s">
        <v>151</v>
      </c>
      <c r="F124" s="10">
        <v>0</v>
      </c>
      <c r="G124" s="10">
        <v>0</v>
      </c>
      <c r="H124" s="11">
        <v>0.54244436612949398</v>
      </c>
      <c r="I124" s="12">
        <v>4.13</v>
      </c>
      <c r="J124" s="12">
        <v>0</v>
      </c>
      <c r="K124" s="13">
        <v>1681.5775000000001</v>
      </c>
      <c r="L124" s="13">
        <v>0</v>
      </c>
    </row>
    <row r="125" spans="1:12" x14ac:dyDescent="0.2">
      <c r="A125" s="19" t="s">
        <v>196</v>
      </c>
      <c r="B125" s="19" t="s">
        <v>344</v>
      </c>
      <c r="C125" s="19" t="s">
        <v>30</v>
      </c>
      <c r="D125" s="19" t="s">
        <v>345</v>
      </c>
      <c r="E125" s="9" t="s">
        <v>152</v>
      </c>
      <c r="F125" s="10">
        <v>0</v>
      </c>
      <c r="G125" s="10">
        <v>0</v>
      </c>
      <c r="H125" s="11">
        <v>0.53926772602016992</v>
      </c>
      <c r="I125" s="12">
        <v>4.1660000000000004</v>
      </c>
      <c r="J125" s="12">
        <v>0</v>
      </c>
      <c r="K125" s="13">
        <v>1617.8032000000001</v>
      </c>
      <c r="L125" s="13">
        <v>0</v>
      </c>
    </row>
    <row r="126" spans="1:12" x14ac:dyDescent="0.2">
      <c r="A126" s="19" t="s">
        <v>196</v>
      </c>
      <c r="B126" s="19" t="s">
        <v>344</v>
      </c>
      <c r="C126" s="19" t="s">
        <v>30</v>
      </c>
      <c r="D126" s="19" t="s">
        <v>345</v>
      </c>
      <c r="E126" s="9" t="s">
        <v>153</v>
      </c>
      <c r="F126" s="10">
        <v>0</v>
      </c>
      <c r="G126" s="10">
        <v>0</v>
      </c>
      <c r="H126" s="11">
        <v>0.53634367813297401</v>
      </c>
      <c r="I126" s="12">
        <v>4.21</v>
      </c>
      <c r="J126" s="12">
        <v>0</v>
      </c>
      <c r="K126" s="13">
        <v>1662.6654000000001</v>
      </c>
      <c r="L126" s="13">
        <v>0</v>
      </c>
    </row>
    <row r="127" spans="1:12" x14ac:dyDescent="0.2">
      <c r="A127" s="19" t="s">
        <v>196</v>
      </c>
      <c r="B127" s="19" t="s">
        <v>344</v>
      </c>
      <c r="C127" s="19" t="s">
        <v>30</v>
      </c>
      <c r="D127" s="19" t="s">
        <v>345</v>
      </c>
      <c r="E127" s="9" t="s">
        <v>154</v>
      </c>
      <c r="F127" s="10">
        <v>0</v>
      </c>
      <c r="G127" s="10">
        <v>0</v>
      </c>
      <c r="H127" s="11">
        <v>0.53336408222599596</v>
      </c>
      <c r="I127" s="12">
        <v>4.26</v>
      </c>
      <c r="J127" s="12">
        <v>0</v>
      </c>
      <c r="K127" s="13">
        <v>1653.4287000000002</v>
      </c>
      <c r="L127" s="13">
        <v>0</v>
      </c>
    </row>
    <row r="128" spans="1:12" x14ac:dyDescent="0.2">
      <c r="A128" s="19" t="s">
        <v>196</v>
      </c>
      <c r="B128" s="19" t="s">
        <v>344</v>
      </c>
      <c r="C128" s="19" t="s">
        <v>30</v>
      </c>
      <c r="D128" s="19" t="s">
        <v>345</v>
      </c>
      <c r="E128" s="9" t="s">
        <v>155</v>
      </c>
      <c r="F128" s="10">
        <v>0</v>
      </c>
      <c r="G128" s="10">
        <v>0</v>
      </c>
      <c r="H128" s="11">
        <v>0.53039815646509703</v>
      </c>
      <c r="I128" s="12">
        <v>4.2720000000000002</v>
      </c>
      <c r="J128" s="12">
        <v>0</v>
      </c>
      <c r="K128" s="13">
        <v>1591.1945000000001</v>
      </c>
      <c r="L128" s="13">
        <v>0</v>
      </c>
    </row>
    <row r="129" spans="1:12" x14ac:dyDescent="0.2">
      <c r="A129" s="19" t="s">
        <v>196</v>
      </c>
      <c r="B129" s="19" t="s">
        <v>344</v>
      </c>
      <c r="C129" s="19" t="s">
        <v>30</v>
      </c>
      <c r="D129" s="19" t="s">
        <v>345</v>
      </c>
      <c r="E129" s="9" t="s">
        <v>156</v>
      </c>
      <c r="F129" s="10">
        <v>0</v>
      </c>
      <c r="G129" s="10">
        <v>0</v>
      </c>
      <c r="H129" s="11">
        <v>0.52754088027456203</v>
      </c>
      <c r="I129" s="12">
        <v>4.3049999999999997</v>
      </c>
      <c r="J129" s="12">
        <v>0</v>
      </c>
      <c r="K129" s="13">
        <v>1635.3767</v>
      </c>
      <c r="L129" s="13">
        <v>0</v>
      </c>
    </row>
    <row r="130" spans="1:12" x14ac:dyDescent="0.2">
      <c r="A130" s="19" t="s">
        <v>196</v>
      </c>
      <c r="B130" s="19" t="s">
        <v>344</v>
      </c>
      <c r="C130" s="19" t="s">
        <v>30</v>
      </c>
      <c r="D130" s="19" t="s">
        <v>345</v>
      </c>
      <c r="E130" s="9" t="s">
        <v>157</v>
      </c>
      <c r="F130" s="10">
        <v>0</v>
      </c>
      <c r="G130" s="10">
        <v>0</v>
      </c>
      <c r="H130" s="11">
        <v>0.52460172596606802</v>
      </c>
      <c r="I130" s="12">
        <v>4.4400000000000004</v>
      </c>
      <c r="J130" s="12">
        <v>0</v>
      </c>
      <c r="K130" s="13">
        <v>1573.8052</v>
      </c>
      <c r="L130" s="13">
        <v>0</v>
      </c>
    </row>
    <row r="131" spans="1:12" x14ac:dyDescent="0.2">
      <c r="A131" s="19" t="s">
        <v>196</v>
      </c>
      <c r="B131" s="19" t="s">
        <v>344</v>
      </c>
      <c r="C131" s="19" t="s">
        <v>30</v>
      </c>
      <c r="D131" s="19" t="s">
        <v>345</v>
      </c>
      <c r="E131" s="9" t="s">
        <v>158</v>
      </c>
      <c r="F131" s="10">
        <v>0</v>
      </c>
      <c r="G131" s="10">
        <v>0</v>
      </c>
      <c r="H131" s="11">
        <v>0.52177027563193801</v>
      </c>
      <c r="I131" s="12">
        <v>4.58</v>
      </c>
      <c r="J131" s="12">
        <v>0</v>
      </c>
      <c r="K131" s="13">
        <v>1617.4879000000001</v>
      </c>
      <c r="L131" s="13">
        <v>0</v>
      </c>
    </row>
    <row r="132" spans="1:12" x14ac:dyDescent="0.2">
      <c r="A132" s="19" t="s">
        <v>196</v>
      </c>
      <c r="B132" s="19" t="s">
        <v>344</v>
      </c>
      <c r="C132" s="19" t="s">
        <v>30</v>
      </c>
      <c r="D132" s="19" t="s">
        <v>345</v>
      </c>
      <c r="E132" s="9" t="s">
        <v>159</v>
      </c>
      <c r="F132" s="10">
        <v>0</v>
      </c>
      <c r="G132" s="10">
        <v>0</v>
      </c>
      <c r="H132" s="11">
        <v>0.51885772335013203</v>
      </c>
      <c r="I132" s="12">
        <v>4.6610000000000005</v>
      </c>
      <c r="J132" s="12">
        <v>0</v>
      </c>
      <c r="K132" s="13">
        <v>1608.4589000000001</v>
      </c>
      <c r="L132" s="13">
        <v>0</v>
      </c>
    </row>
    <row r="133" spans="1:12" x14ac:dyDescent="0.2">
      <c r="A133" s="19" t="s">
        <v>196</v>
      </c>
      <c r="B133" s="19" t="s">
        <v>344</v>
      </c>
      <c r="C133" s="19" t="s">
        <v>30</v>
      </c>
      <c r="D133" s="19" t="s">
        <v>345</v>
      </c>
      <c r="E133" s="9" t="s">
        <v>160</v>
      </c>
      <c r="F133" s="10">
        <v>0</v>
      </c>
      <c r="G133" s="10">
        <v>0</v>
      </c>
      <c r="H133" s="11">
        <v>0.51595862525772196</v>
      </c>
      <c r="I133" s="12">
        <v>4.5430000000000001</v>
      </c>
      <c r="J133" s="12">
        <v>0</v>
      </c>
      <c r="K133" s="13">
        <v>1496.28</v>
      </c>
      <c r="L133" s="13">
        <v>0</v>
      </c>
    </row>
    <row r="134" spans="1:12" x14ac:dyDescent="0.2">
      <c r="A134" s="19" t="s">
        <v>196</v>
      </c>
      <c r="B134" s="19" t="s">
        <v>344</v>
      </c>
      <c r="C134" s="19" t="s">
        <v>30</v>
      </c>
      <c r="D134" s="19" t="s">
        <v>345</v>
      </c>
      <c r="E134" s="9" t="s">
        <v>161</v>
      </c>
      <c r="F134" s="10">
        <v>0</v>
      </c>
      <c r="G134" s="10">
        <v>0</v>
      </c>
      <c r="H134" s="11">
        <v>0.51325870722324596</v>
      </c>
      <c r="I134" s="12">
        <v>4.41</v>
      </c>
      <c r="J134" s="12">
        <v>0</v>
      </c>
      <c r="K134" s="13">
        <v>1591.1020000000001</v>
      </c>
      <c r="L134" s="13">
        <v>0</v>
      </c>
    </row>
    <row r="135" spans="1:12" x14ac:dyDescent="0.2">
      <c r="A135" s="19" t="s">
        <v>196</v>
      </c>
      <c r="B135" s="19" t="s">
        <v>344</v>
      </c>
      <c r="C135" s="19" t="s">
        <v>30</v>
      </c>
      <c r="D135" s="19" t="s">
        <v>345</v>
      </c>
      <c r="E135" s="9" t="s">
        <v>162</v>
      </c>
      <c r="F135" s="10">
        <v>0</v>
      </c>
      <c r="G135" s="10">
        <v>0</v>
      </c>
      <c r="H135" s="11">
        <v>0.51038552541343496</v>
      </c>
      <c r="I135" s="12">
        <v>4.2249999999999996</v>
      </c>
      <c r="J135" s="12">
        <v>0</v>
      </c>
      <c r="K135" s="13">
        <v>1531.1566</v>
      </c>
      <c r="L135" s="13">
        <v>0</v>
      </c>
    </row>
    <row r="136" spans="1:12" x14ac:dyDescent="0.2">
      <c r="A136" s="19" t="s">
        <v>196</v>
      </c>
      <c r="B136" s="19" t="s">
        <v>344</v>
      </c>
      <c r="C136" s="19" t="s">
        <v>30</v>
      </c>
      <c r="D136" s="19" t="s">
        <v>345</v>
      </c>
      <c r="E136" s="9" t="s">
        <v>163</v>
      </c>
      <c r="F136" s="10">
        <v>0</v>
      </c>
      <c r="G136" s="10">
        <v>0</v>
      </c>
      <c r="H136" s="11">
        <v>0.50761771547877199</v>
      </c>
      <c r="I136" s="12">
        <v>4.2149999999999999</v>
      </c>
      <c r="J136" s="12">
        <v>0</v>
      </c>
      <c r="K136" s="13">
        <v>1573.6149</v>
      </c>
      <c r="L136" s="13">
        <v>0</v>
      </c>
    </row>
    <row r="137" spans="1:12" x14ac:dyDescent="0.2">
      <c r="A137" s="19" t="s">
        <v>196</v>
      </c>
      <c r="B137" s="19" t="s">
        <v>344</v>
      </c>
      <c r="C137" s="19" t="s">
        <v>30</v>
      </c>
      <c r="D137" s="19" t="s">
        <v>345</v>
      </c>
      <c r="E137" s="9" t="s">
        <v>164</v>
      </c>
      <c r="F137" s="10">
        <v>0</v>
      </c>
      <c r="G137" s="10">
        <v>0</v>
      </c>
      <c r="H137" s="11">
        <v>0.50477071431003406</v>
      </c>
      <c r="I137" s="12">
        <v>4.2510000000000003</v>
      </c>
      <c r="J137" s="12">
        <v>0</v>
      </c>
      <c r="K137" s="13">
        <v>1514.3121000000001</v>
      </c>
      <c r="L137" s="13">
        <v>0</v>
      </c>
    </row>
    <row r="138" spans="1:12" x14ac:dyDescent="0.2">
      <c r="A138" s="19" t="s">
        <v>196</v>
      </c>
      <c r="B138" s="19" t="s">
        <v>344</v>
      </c>
      <c r="C138" s="19" t="s">
        <v>30</v>
      </c>
      <c r="D138" s="19" t="s">
        <v>345</v>
      </c>
      <c r="E138" s="9" t="s">
        <v>165</v>
      </c>
      <c r="F138" s="10">
        <v>0</v>
      </c>
      <c r="G138" s="10">
        <v>0</v>
      </c>
      <c r="H138" s="11">
        <v>0.50202815879598406</v>
      </c>
      <c r="I138" s="12">
        <v>4.2949999999999999</v>
      </c>
      <c r="J138" s="12">
        <v>0</v>
      </c>
      <c r="K138" s="13">
        <v>1556.2873000000002</v>
      </c>
      <c r="L138" s="13">
        <v>0</v>
      </c>
    </row>
    <row r="139" spans="1:12" x14ac:dyDescent="0.2">
      <c r="A139" s="19" t="s">
        <v>196</v>
      </c>
      <c r="B139" s="19" t="s">
        <v>344</v>
      </c>
      <c r="C139" s="19" t="s">
        <v>30</v>
      </c>
      <c r="D139" s="19" t="s">
        <v>345</v>
      </c>
      <c r="E139" s="9" t="s">
        <v>166</v>
      </c>
      <c r="F139" s="10">
        <v>0</v>
      </c>
      <c r="G139" s="10">
        <v>0</v>
      </c>
      <c r="H139" s="11">
        <v>0.499207169508745</v>
      </c>
      <c r="I139" s="12">
        <v>4.3449999999999998</v>
      </c>
      <c r="J139" s="12">
        <v>0</v>
      </c>
      <c r="K139" s="13">
        <v>1547.5422000000001</v>
      </c>
      <c r="L139" s="13">
        <v>0</v>
      </c>
    </row>
    <row r="140" spans="1:12" x14ac:dyDescent="0.2">
      <c r="A140" s="19" t="s">
        <v>196</v>
      </c>
      <c r="B140" s="19" t="s">
        <v>344</v>
      </c>
      <c r="C140" s="19" t="s">
        <v>30</v>
      </c>
      <c r="D140" s="19" t="s">
        <v>345</v>
      </c>
      <c r="E140" s="9" t="s">
        <v>167</v>
      </c>
      <c r="F140" s="10">
        <v>0</v>
      </c>
      <c r="G140" s="10">
        <v>0</v>
      </c>
      <c r="H140" s="11">
        <v>0.49639933477000903</v>
      </c>
      <c r="I140" s="12">
        <v>4.3570000000000002</v>
      </c>
      <c r="J140" s="12">
        <v>0</v>
      </c>
      <c r="K140" s="13">
        <v>1489.1980000000001</v>
      </c>
      <c r="L140" s="13">
        <v>0</v>
      </c>
    </row>
    <row r="141" spans="1:12" x14ac:dyDescent="0.2">
      <c r="A141" s="19" t="s">
        <v>196</v>
      </c>
      <c r="B141" s="19" t="s">
        <v>344</v>
      </c>
      <c r="C141" s="19" t="s">
        <v>30</v>
      </c>
      <c r="D141" s="19" t="s">
        <v>345</v>
      </c>
      <c r="E141" s="9" t="s">
        <v>168</v>
      </c>
      <c r="F141" s="10">
        <v>0</v>
      </c>
      <c r="G141" s="10">
        <v>0</v>
      </c>
      <c r="H141" s="11">
        <v>0.49369455925636602</v>
      </c>
      <c r="I141" s="12">
        <v>4.3899999999999997</v>
      </c>
      <c r="J141" s="12">
        <v>0</v>
      </c>
      <c r="K141" s="13">
        <v>1530.4531000000002</v>
      </c>
      <c r="L141" s="13">
        <v>0</v>
      </c>
    </row>
    <row r="142" spans="1:12" x14ac:dyDescent="0.2">
      <c r="A142" s="19" t="s">
        <v>196</v>
      </c>
      <c r="B142" s="19" t="s">
        <v>344</v>
      </c>
      <c r="C142" s="19" t="s">
        <v>30</v>
      </c>
      <c r="D142" s="19" t="s">
        <v>345</v>
      </c>
      <c r="E142" s="9" t="s">
        <v>169</v>
      </c>
      <c r="F142" s="10">
        <v>0</v>
      </c>
      <c r="G142" s="10">
        <v>0</v>
      </c>
      <c r="H142" s="11">
        <v>0.49091248229270601</v>
      </c>
      <c r="I142" s="12">
        <v>4.5250000000000004</v>
      </c>
      <c r="J142" s="12">
        <v>0</v>
      </c>
      <c r="K142" s="13">
        <v>1472.7374</v>
      </c>
      <c r="L142" s="13">
        <v>0</v>
      </c>
    </row>
    <row r="143" spans="1:12" x14ac:dyDescent="0.2">
      <c r="A143" s="3" t="s">
        <v>196</v>
      </c>
      <c r="B143" s="3" t="s">
        <v>344</v>
      </c>
      <c r="C143" s="3" t="s">
        <v>30</v>
      </c>
      <c r="D143" s="3" t="s">
        <v>345</v>
      </c>
      <c r="E143" s="9" t="s">
        <v>170</v>
      </c>
      <c r="F143" s="10">
        <v>0</v>
      </c>
      <c r="G143" s="10">
        <v>0</v>
      </c>
      <c r="H143" s="11">
        <v>0.48823255224636303</v>
      </c>
      <c r="I143" s="12">
        <v>4.665</v>
      </c>
      <c r="J143" s="12">
        <v>0</v>
      </c>
      <c r="K143" s="13">
        <v>1513.5209</v>
      </c>
      <c r="L143" s="13">
        <v>0</v>
      </c>
    </row>
    <row r="144" spans="1:12" x14ac:dyDescent="0.2">
      <c r="A144" s="3" t="s">
        <v>196</v>
      </c>
      <c r="B144" s="3" t="s">
        <v>344</v>
      </c>
      <c r="C144" s="3" t="s">
        <v>30</v>
      </c>
      <c r="D144" s="3" t="s">
        <v>345</v>
      </c>
      <c r="E144" s="9" t="s">
        <v>171</v>
      </c>
      <c r="F144" s="10">
        <v>0</v>
      </c>
      <c r="G144" s="10">
        <v>0</v>
      </c>
      <c r="H144" s="11">
        <v>0.48547606486746903</v>
      </c>
      <c r="I144" s="12">
        <v>4.7510000000000003</v>
      </c>
      <c r="J144" s="12">
        <v>0</v>
      </c>
      <c r="K144" s="13">
        <v>1504.9758000000002</v>
      </c>
      <c r="L144" s="13">
        <v>0</v>
      </c>
    </row>
    <row r="145" spans="1:12" x14ac:dyDescent="0.2">
      <c r="A145" s="3" t="s">
        <v>196</v>
      </c>
      <c r="B145" s="3" t="s">
        <v>344</v>
      </c>
      <c r="C145" s="3" t="s">
        <v>30</v>
      </c>
      <c r="D145" s="3" t="s">
        <v>345</v>
      </c>
      <c r="E145" s="9" t="s">
        <v>172</v>
      </c>
      <c r="F145" s="10">
        <v>0</v>
      </c>
      <c r="G145" s="10">
        <v>0</v>
      </c>
      <c r="H145" s="11">
        <v>0.48273251765486203</v>
      </c>
      <c r="I145" s="12">
        <v>4.633</v>
      </c>
      <c r="J145" s="12">
        <v>0</v>
      </c>
      <c r="K145" s="13">
        <v>1351.6510000000001</v>
      </c>
      <c r="L145" s="13">
        <v>0</v>
      </c>
    </row>
    <row r="146" spans="1:12" x14ac:dyDescent="0.2">
      <c r="A146" s="3" t="s">
        <v>196</v>
      </c>
      <c r="B146" s="3" t="s">
        <v>344</v>
      </c>
      <c r="C146" s="3" t="s">
        <v>30</v>
      </c>
      <c r="D146" s="3" t="s">
        <v>345</v>
      </c>
      <c r="E146" s="9" t="s">
        <v>173</v>
      </c>
      <c r="F146" s="10">
        <v>0</v>
      </c>
      <c r="G146" s="10">
        <v>0</v>
      </c>
      <c r="H146" s="11">
        <v>0.48026556130939996</v>
      </c>
      <c r="I146" s="12">
        <v>4.5</v>
      </c>
      <c r="J146" s="12">
        <v>0</v>
      </c>
      <c r="K146" s="13">
        <v>1488.8232</v>
      </c>
      <c r="L146" s="13">
        <v>0</v>
      </c>
    </row>
    <row r="147" spans="1:12" x14ac:dyDescent="0.2">
      <c r="A147" s="3" t="s">
        <v>196</v>
      </c>
      <c r="B147" s="3" t="s">
        <v>344</v>
      </c>
      <c r="C147" s="3" t="s">
        <v>30</v>
      </c>
      <c r="D147" s="3" t="s">
        <v>345</v>
      </c>
      <c r="E147" s="9" t="s">
        <v>174</v>
      </c>
      <c r="F147" s="10">
        <v>0</v>
      </c>
      <c r="G147" s="10">
        <v>0</v>
      </c>
      <c r="H147" s="11">
        <v>0.47754652244597601</v>
      </c>
      <c r="I147" s="12">
        <v>4.3150000000000004</v>
      </c>
      <c r="J147" s="12">
        <v>0</v>
      </c>
      <c r="K147" s="13">
        <v>1432.6396</v>
      </c>
      <c r="L147" s="13">
        <v>0</v>
      </c>
    </row>
    <row r="148" spans="1:12" x14ac:dyDescent="0.2">
      <c r="A148" s="3" t="s">
        <v>196</v>
      </c>
      <c r="B148" s="3" t="s">
        <v>344</v>
      </c>
      <c r="C148" s="3" t="s">
        <v>30</v>
      </c>
      <c r="D148" s="3" t="s">
        <v>345</v>
      </c>
      <c r="E148" s="9" t="s">
        <v>175</v>
      </c>
      <c r="F148" s="10">
        <v>0</v>
      </c>
      <c r="G148" s="10">
        <v>0</v>
      </c>
      <c r="H148" s="11">
        <v>0.47492739600600004</v>
      </c>
      <c r="I148" s="12">
        <v>4.3049999999999997</v>
      </c>
      <c r="J148" s="12">
        <v>0</v>
      </c>
      <c r="K148" s="13">
        <v>1472.2749000000001</v>
      </c>
      <c r="L148" s="13">
        <v>0</v>
      </c>
    </row>
    <row r="149" spans="1:12" x14ac:dyDescent="0.2">
      <c r="A149" s="3" t="s">
        <v>196</v>
      </c>
      <c r="B149" s="3" t="s">
        <v>344</v>
      </c>
      <c r="C149" s="3" t="s">
        <v>30</v>
      </c>
      <c r="D149" s="3" t="s">
        <v>345</v>
      </c>
      <c r="E149" s="9" t="s">
        <v>176</v>
      </c>
      <c r="F149" s="10">
        <v>0</v>
      </c>
      <c r="G149" s="10">
        <v>0</v>
      </c>
      <c r="H149" s="11">
        <v>0.47223353147614799</v>
      </c>
      <c r="I149" s="12">
        <v>4.3410000000000002</v>
      </c>
      <c r="J149" s="12">
        <v>0</v>
      </c>
      <c r="K149" s="13">
        <v>1416.7006000000001</v>
      </c>
      <c r="L149" s="13">
        <v>0</v>
      </c>
    </row>
    <row r="150" spans="1:12" x14ac:dyDescent="0.2">
      <c r="A150" s="3" t="s">
        <v>196</v>
      </c>
      <c r="B150" s="3" t="s">
        <v>344</v>
      </c>
      <c r="C150" s="3" t="s">
        <v>30</v>
      </c>
      <c r="D150" s="3" t="s">
        <v>345</v>
      </c>
      <c r="E150" s="9" t="s">
        <v>177</v>
      </c>
      <c r="F150" s="10">
        <v>0</v>
      </c>
      <c r="G150" s="10">
        <v>0</v>
      </c>
      <c r="H150" s="11">
        <v>0.46963868631774403</v>
      </c>
      <c r="I150" s="12">
        <v>4.3849999999999998</v>
      </c>
      <c r="J150" s="12">
        <v>0</v>
      </c>
      <c r="K150" s="13">
        <v>1455.8799000000001</v>
      </c>
      <c r="L150" s="13">
        <v>0</v>
      </c>
    </row>
    <row r="151" spans="1:12" x14ac:dyDescent="0.2">
      <c r="A151" s="3" t="s">
        <v>196</v>
      </c>
      <c r="B151" s="3" t="s">
        <v>344</v>
      </c>
      <c r="C151" s="3" t="s">
        <v>30</v>
      </c>
      <c r="D151" s="3" t="s">
        <v>345</v>
      </c>
      <c r="E151" s="9" t="s">
        <v>178</v>
      </c>
      <c r="F151" s="10">
        <v>0</v>
      </c>
      <c r="G151" s="10">
        <v>0</v>
      </c>
      <c r="H151" s="11">
        <v>0.46696982884022803</v>
      </c>
      <c r="I151" s="12">
        <v>4.4349999999999996</v>
      </c>
      <c r="J151" s="12">
        <v>0</v>
      </c>
      <c r="K151" s="13">
        <v>1447.6065000000001</v>
      </c>
      <c r="L151" s="13">
        <v>0</v>
      </c>
    </row>
    <row r="152" spans="1:12" x14ac:dyDescent="0.2">
      <c r="A152" s="3" t="s">
        <v>196</v>
      </c>
      <c r="B152" s="3" t="s">
        <v>344</v>
      </c>
      <c r="C152" s="3" t="s">
        <v>30</v>
      </c>
      <c r="D152" s="3" t="s">
        <v>345</v>
      </c>
      <c r="E152" s="9" t="s">
        <v>179</v>
      </c>
      <c r="F152" s="10">
        <v>0</v>
      </c>
      <c r="G152" s="10">
        <v>0</v>
      </c>
      <c r="H152" s="11">
        <v>0.46431361584889402</v>
      </c>
      <c r="I152" s="12">
        <v>4.4470000000000001</v>
      </c>
      <c r="J152" s="12">
        <v>0</v>
      </c>
      <c r="K152" s="13">
        <v>1392.9408000000001</v>
      </c>
      <c r="L152" s="13">
        <v>0</v>
      </c>
    </row>
    <row r="153" spans="1:12" x14ac:dyDescent="0.2">
      <c r="A153" s="3" t="s">
        <v>196</v>
      </c>
      <c r="B153" s="3" t="s">
        <v>344</v>
      </c>
      <c r="C153" s="3" t="s">
        <v>30</v>
      </c>
      <c r="D153" s="3" t="s">
        <v>345</v>
      </c>
      <c r="E153" s="9" t="s">
        <v>180</v>
      </c>
      <c r="F153" s="10">
        <v>0</v>
      </c>
      <c r="G153" s="10">
        <v>0</v>
      </c>
      <c r="H153" s="11">
        <v>0.461755085795928</v>
      </c>
      <c r="I153" s="12">
        <v>4.4800000000000004</v>
      </c>
      <c r="J153" s="12">
        <v>0</v>
      </c>
      <c r="K153" s="13">
        <v>1431.4408000000001</v>
      </c>
      <c r="L153" s="13">
        <v>0</v>
      </c>
    </row>
    <row r="154" spans="1:12" x14ac:dyDescent="0.2">
      <c r="A154" s="3" t="s">
        <v>196</v>
      </c>
      <c r="B154" s="3" t="s">
        <v>344</v>
      </c>
      <c r="C154" s="3" t="s">
        <v>30</v>
      </c>
      <c r="D154" s="3" t="s">
        <v>345</v>
      </c>
      <c r="E154" s="9" t="s">
        <v>181</v>
      </c>
      <c r="F154" s="10">
        <v>0</v>
      </c>
      <c r="G154" s="10">
        <v>0</v>
      </c>
      <c r="H154" s="11">
        <v>0.459123628109603</v>
      </c>
      <c r="I154" s="12">
        <v>4.6150000000000002</v>
      </c>
      <c r="J154" s="12">
        <v>0</v>
      </c>
      <c r="K154" s="13">
        <v>1377.3709000000001</v>
      </c>
      <c r="L154" s="13">
        <v>0</v>
      </c>
    </row>
    <row r="155" spans="1:12" x14ac:dyDescent="0.2">
      <c r="A155" s="3" t="s">
        <v>196</v>
      </c>
      <c r="B155" s="3" t="s">
        <v>344</v>
      </c>
      <c r="C155" s="3" t="s">
        <v>30</v>
      </c>
      <c r="D155" s="3" t="s">
        <v>345</v>
      </c>
      <c r="E155" s="9" t="s">
        <v>182</v>
      </c>
      <c r="F155" s="10">
        <v>0</v>
      </c>
      <c r="G155" s="10">
        <v>0</v>
      </c>
      <c r="H155" s="11">
        <v>0.45658897418123401</v>
      </c>
      <c r="I155" s="12">
        <v>4.7549999999999999</v>
      </c>
      <c r="J155" s="12">
        <v>0</v>
      </c>
      <c r="K155" s="13">
        <v>1415.4258</v>
      </c>
      <c r="L155" s="13">
        <v>0</v>
      </c>
    </row>
    <row r="156" spans="1:12" x14ac:dyDescent="0.2">
      <c r="A156" s="3" t="s">
        <v>196</v>
      </c>
      <c r="B156" s="3" t="s">
        <v>344</v>
      </c>
      <c r="C156" s="3" t="s">
        <v>30</v>
      </c>
      <c r="D156" s="3" t="s">
        <v>345</v>
      </c>
      <c r="E156" s="9" t="s">
        <v>183</v>
      </c>
      <c r="F156" s="10">
        <v>0</v>
      </c>
      <c r="G156" s="10">
        <v>0</v>
      </c>
      <c r="H156" s="11">
        <v>0.45398210525826199</v>
      </c>
      <c r="I156" s="12">
        <v>4.8410000000000002</v>
      </c>
      <c r="J156" s="12">
        <v>0</v>
      </c>
      <c r="K156" s="13">
        <v>1407.3445000000002</v>
      </c>
      <c r="L156" s="13">
        <v>0</v>
      </c>
    </row>
    <row r="157" spans="1:12" x14ac:dyDescent="0.2">
      <c r="A157" s="3" t="s">
        <v>196</v>
      </c>
      <c r="B157" s="3" t="s">
        <v>344</v>
      </c>
      <c r="C157" s="3" t="s">
        <v>30</v>
      </c>
      <c r="D157" s="3" t="s">
        <v>345</v>
      </c>
      <c r="E157" s="9" t="s">
        <v>184</v>
      </c>
      <c r="F157" s="10">
        <v>0</v>
      </c>
      <c r="G157" s="10">
        <v>0</v>
      </c>
      <c r="H157" s="11">
        <v>0.45138766854051199</v>
      </c>
      <c r="I157" s="12">
        <v>4.7229999999999999</v>
      </c>
      <c r="J157" s="12">
        <v>0</v>
      </c>
      <c r="K157" s="13">
        <v>1263.8855000000001</v>
      </c>
      <c r="L157" s="13">
        <v>0</v>
      </c>
    </row>
    <row r="158" spans="1:12" x14ac:dyDescent="0.2">
      <c r="A158" s="3" t="s">
        <v>196</v>
      </c>
      <c r="B158" s="3" t="s">
        <v>344</v>
      </c>
      <c r="C158" s="3" t="s">
        <v>30</v>
      </c>
      <c r="D158" s="3" t="s">
        <v>345</v>
      </c>
      <c r="E158" s="9" t="s">
        <v>185</v>
      </c>
      <c r="F158" s="10">
        <v>0</v>
      </c>
      <c r="G158" s="10">
        <v>0</v>
      </c>
      <c r="H158" s="11">
        <v>0.44905495641403803</v>
      </c>
      <c r="I158" s="12">
        <v>4.59</v>
      </c>
      <c r="J158" s="12">
        <v>0</v>
      </c>
      <c r="K158" s="13">
        <v>1392.0704000000001</v>
      </c>
      <c r="L158" s="13">
        <v>0</v>
      </c>
    </row>
    <row r="159" spans="1:12" x14ac:dyDescent="0.2">
      <c r="A159" s="3" t="s">
        <v>196</v>
      </c>
      <c r="B159" s="3" t="s">
        <v>344</v>
      </c>
      <c r="C159" s="3" t="s">
        <v>30</v>
      </c>
      <c r="D159" s="3" t="s">
        <v>345</v>
      </c>
      <c r="E159" s="9" t="s">
        <v>186</v>
      </c>
      <c r="F159" s="10">
        <v>0</v>
      </c>
      <c r="G159" s="10">
        <v>0</v>
      </c>
      <c r="H159" s="11">
        <v>0.44648406253539602</v>
      </c>
      <c r="I159" s="12">
        <v>4.4050000000000002</v>
      </c>
      <c r="J159" s="12">
        <v>0</v>
      </c>
      <c r="K159" s="13">
        <v>1339.4522000000002</v>
      </c>
      <c r="L159" s="13">
        <v>0</v>
      </c>
    </row>
    <row r="160" spans="1:12" x14ac:dyDescent="0.2">
      <c r="A160" s="3" t="s">
        <v>196</v>
      </c>
      <c r="B160" s="3" t="s">
        <v>344</v>
      </c>
      <c r="C160" s="3" t="s">
        <v>30</v>
      </c>
      <c r="D160" s="3" t="s">
        <v>345</v>
      </c>
      <c r="E160" s="9" t="s">
        <v>187</v>
      </c>
      <c r="F160" s="10">
        <v>0</v>
      </c>
      <c r="G160" s="10">
        <v>0</v>
      </c>
      <c r="H160" s="11">
        <v>0.44400781982882903</v>
      </c>
      <c r="I160" s="12">
        <v>4.3949999999999996</v>
      </c>
      <c r="J160" s="12">
        <v>0</v>
      </c>
      <c r="K160" s="13">
        <v>1376.4242000000002</v>
      </c>
      <c r="L160" s="13">
        <v>0</v>
      </c>
    </row>
    <row r="161" spans="1:12" x14ac:dyDescent="0.2">
      <c r="A161" s="3" t="s">
        <v>196</v>
      </c>
      <c r="B161" s="3" t="s">
        <v>344</v>
      </c>
      <c r="C161" s="3" t="s">
        <v>30</v>
      </c>
      <c r="D161" s="3" t="s">
        <v>345</v>
      </c>
      <c r="E161" s="9" t="s">
        <v>188</v>
      </c>
      <c r="F161" s="10">
        <v>0</v>
      </c>
      <c r="G161" s="10">
        <v>0</v>
      </c>
      <c r="H161" s="11">
        <v>0.44146110382655701</v>
      </c>
      <c r="I161" s="12">
        <v>4.431</v>
      </c>
      <c r="J161" s="12">
        <v>0</v>
      </c>
      <c r="K161" s="13">
        <v>1324.3833</v>
      </c>
      <c r="L161" s="13">
        <v>0</v>
      </c>
    </row>
    <row r="162" spans="1:12" x14ac:dyDescent="0.2">
      <c r="A162" s="3" t="s">
        <v>196</v>
      </c>
      <c r="B162" s="3" t="s">
        <v>344</v>
      </c>
      <c r="C162" s="3" t="s">
        <v>30</v>
      </c>
      <c r="D162" s="3" t="s">
        <v>345</v>
      </c>
      <c r="E162" s="9" t="s">
        <v>189</v>
      </c>
      <c r="F162" s="10">
        <v>0</v>
      </c>
      <c r="G162" s="10">
        <v>0</v>
      </c>
      <c r="H162" s="11">
        <v>0.43900817898766303</v>
      </c>
      <c r="I162" s="12">
        <v>4.4749999999999996</v>
      </c>
      <c r="J162" s="12">
        <v>0</v>
      </c>
      <c r="K162" s="13">
        <v>1360.9254000000001</v>
      </c>
      <c r="L162" s="13">
        <v>0</v>
      </c>
    </row>
    <row r="163" spans="1:12" x14ac:dyDescent="0.2">
      <c r="A163" s="3" t="s">
        <v>196</v>
      </c>
      <c r="B163" s="3" t="s">
        <v>344</v>
      </c>
      <c r="C163" s="3" t="s">
        <v>30</v>
      </c>
      <c r="D163" s="3" t="s">
        <v>345</v>
      </c>
      <c r="E163" s="9" t="s">
        <v>190</v>
      </c>
      <c r="F163" s="10">
        <v>0</v>
      </c>
      <c r="G163" s="10">
        <v>0</v>
      </c>
      <c r="H163" s="11">
        <v>0.43648547545551203</v>
      </c>
      <c r="I163" s="12">
        <v>4.5250000000000004</v>
      </c>
      <c r="J163" s="12">
        <v>0</v>
      </c>
      <c r="K163" s="13">
        <v>1353.105</v>
      </c>
      <c r="L163" s="13">
        <v>0</v>
      </c>
    </row>
    <row r="164" spans="1:12" x14ac:dyDescent="0.2">
      <c r="A164" s="3" t="s">
        <v>196</v>
      </c>
      <c r="B164" s="3" t="s">
        <v>344</v>
      </c>
      <c r="C164" s="3" t="s">
        <v>30</v>
      </c>
      <c r="D164" s="3" t="s">
        <v>345</v>
      </c>
      <c r="E164" s="9" t="s">
        <v>191</v>
      </c>
      <c r="F164" s="10">
        <v>0</v>
      </c>
      <c r="G164" s="10">
        <v>0</v>
      </c>
      <c r="H164" s="11">
        <v>0.43397491170490898</v>
      </c>
      <c r="I164" s="12">
        <v>4.5369999999999999</v>
      </c>
      <c r="J164" s="12">
        <v>0</v>
      </c>
      <c r="K164" s="13">
        <v>1301.9247</v>
      </c>
      <c r="L164" s="13">
        <v>0</v>
      </c>
    </row>
    <row r="165" spans="1:12" x14ac:dyDescent="0.2">
      <c r="A165" s="3" t="s">
        <v>196</v>
      </c>
      <c r="B165" s="3" t="s">
        <v>344</v>
      </c>
      <c r="C165" s="3" t="s">
        <v>30</v>
      </c>
      <c r="D165" s="3" t="s">
        <v>345</v>
      </c>
      <c r="E165" s="9" t="s">
        <v>192</v>
      </c>
      <c r="F165" s="10">
        <v>0</v>
      </c>
      <c r="G165" s="10">
        <v>0</v>
      </c>
      <c r="H165" s="11">
        <v>0.43155685246314801</v>
      </c>
      <c r="I165" s="12">
        <v>4.57</v>
      </c>
      <c r="J165" s="12">
        <v>0</v>
      </c>
      <c r="K165" s="13">
        <v>1337.8262</v>
      </c>
      <c r="L165" s="13">
        <v>0</v>
      </c>
    </row>
    <row r="166" spans="1:12" x14ac:dyDescent="0.2">
      <c r="A166" s="3" t="s">
        <v>196</v>
      </c>
      <c r="B166" s="3" t="s">
        <v>344</v>
      </c>
      <c r="C166" s="3" t="s">
        <v>30</v>
      </c>
      <c r="D166" s="3" t="s">
        <v>345</v>
      </c>
      <c r="E166" s="9" t="s">
        <v>194</v>
      </c>
      <c r="F166" s="10">
        <v>0</v>
      </c>
      <c r="G166" s="10">
        <v>0</v>
      </c>
      <c r="H166" s="11">
        <v>0.429070052382166</v>
      </c>
      <c r="I166" s="12">
        <v>4.7050000000000001</v>
      </c>
      <c r="J166" s="12">
        <v>0</v>
      </c>
      <c r="K166" s="13">
        <v>1287.2102</v>
      </c>
      <c r="L166" s="13">
        <v>0</v>
      </c>
    </row>
    <row r="167" spans="1:12" x14ac:dyDescent="0.2">
      <c r="A167" s="3" t="s">
        <v>196</v>
      </c>
      <c r="B167" s="3" t="s">
        <v>344</v>
      </c>
      <c r="C167" s="3" t="s">
        <v>30</v>
      </c>
      <c r="D167" s="3" t="s">
        <v>345</v>
      </c>
      <c r="E167" s="9" t="s">
        <v>195</v>
      </c>
      <c r="F167" s="10">
        <v>0</v>
      </c>
      <c r="G167" s="10">
        <v>0</v>
      </c>
      <c r="H167" s="11">
        <v>0.426674910593342</v>
      </c>
      <c r="I167" s="12">
        <v>4.8449999999999998</v>
      </c>
      <c r="J167" s="12">
        <v>0</v>
      </c>
      <c r="K167" s="13">
        <v>1322.6922</v>
      </c>
      <c r="L167" s="13">
        <v>0</v>
      </c>
    </row>
    <row r="168" spans="1:12" x14ac:dyDescent="0.2">
      <c r="A168" s="3" t="s">
        <v>196</v>
      </c>
      <c r="B168" s="3" t="s">
        <v>346</v>
      </c>
      <c r="C168" s="3" t="s">
        <v>30</v>
      </c>
      <c r="D168" s="3" t="s">
        <v>345</v>
      </c>
      <c r="E168" s="9" t="s">
        <v>32</v>
      </c>
      <c r="F168" s="10">
        <v>0</v>
      </c>
      <c r="G168" s="10">
        <v>0</v>
      </c>
      <c r="H168" s="11">
        <v>1</v>
      </c>
      <c r="I168" s="12">
        <v>3.738</v>
      </c>
      <c r="J168" s="12">
        <v>0</v>
      </c>
      <c r="K168" s="13">
        <v>4140</v>
      </c>
      <c r="L168" s="13">
        <v>0</v>
      </c>
    </row>
    <row r="169" spans="1:12" x14ac:dyDescent="0.2">
      <c r="A169" s="3" t="s">
        <v>196</v>
      </c>
      <c r="B169" s="3" t="s">
        <v>346</v>
      </c>
      <c r="C169" s="3" t="s">
        <v>30</v>
      </c>
      <c r="D169" s="3" t="s">
        <v>345</v>
      </c>
      <c r="E169" s="9" t="s">
        <v>33</v>
      </c>
      <c r="F169" s="10">
        <v>0</v>
      </c>
      <c r="G169" s="10">
        <v>0</v>
      </c>
      <c r="H169" s="11">
        <v>0.99664340870046397</v>
      </c>
      <c r="I169" s="12">
        <v>3.93</v>
      </c>
      <c r="J169" s="12">
        <v>0</v>
      </c>
      <c r="K169" s="13">
        <v>4263.6405000000004</v>
      </c>
      <c r="L169" s="13">
        <v>0</v>
      </c>
    </row>
    <row r="170" spans="1:12" x14ac:dyDescent="0.2">
      <c r="A170" s="3" t="s">
        <v>196</v>
      </c>
      <c r="B170" s="3" t="s">
        <v>346</v>
      </c>
      <c r="C170" s="3" t="s">
        <v>30</v>
      </c>
      <c r="D170" s="3" t="s">
        <v>345</v>
      </c>
      <c r="E170" s="9" t="s">
        <v>34</v>
      </c>
      <c r="F170" s="10">
        <v>0</v>
      </c>
      <c r="G170" s="10">
        <v>0</v>
      </c>
      <c r="H170" s="11">
        <v>0.99329309286646705</v>
      </c>
      <c r="I170" s="12">
        <v>4.0090000000000003</v>
      </c>
      <c r="J170" s="12">
        <v>0</v>
      </c>
      <c r="K170" s="13">
        <v>4249.3078999999998</v>
      </c>
      <c r="L170" s="13">
        <v>0</v>
      </c>
    </row>
    <row r="171" spans="1:12" x14ac:dyDescent="0.2">
      <c r="A171" s="3" t="s">
        <v>196</v>
      </c>
      <c r="B171" s="3" t="s">
        <v>346</v>
      </c>
      <c r="C171" s="3" t="s">
        <v>30</v>
      </c>
      <c r="D171" s="3" t="s">
        <v>345</v>
      </c>
      <c r="E171" s="9" t="s">
        <v>35</v>
      </c>
      <c r="F171" s="10">
        <v>0</v>
      </c>
      <c r="G171" s="10">
        <v>0</v>
      </c>
      <c r="H171" s="11">
        <v>0.99000517543250099</v>
      </c>
      <c r="I171" s="12">
        <v>4.0460000000000003</v>
      </c>
      <c r="J171" s="12">
        <v>0</v>
      </c>
      <c r="K171" s="13">
        <v>4098.6214</v>
      </c>
      <c r="L171" s="13">
        <v>0</v>
      </c>
    </row>
    <row r="172" spans="1:12" x14ac:dyDescent="0.2">
      <c r="A172" s="3" t="s">
        <v>196</v>
      </c>
      <c r="B172" s="3" t="s">
        <v>346</v>
      </c>
      <c r="C172" s="3" t="s">
        <v>30</v>
      </c>
      <c r="D172" s="3" t="s">
        <v>345</v>
      </c>
      <c r="E172" s="9" t="s">
        <v>36</v>
      </c>
      <c r="F172" s="10">
        <v>0</v>
      </c>
      <c r="G172" s="10">
        <v>0</v>
      </c>
      <c r="H172" s="11">
        <v>0.98675301920029101</v>
      </c>
      <c r="I172" s="12">
        <v>4.0790000000000006</v>
      </c>
      <c r="J172" s="12">
        <v>0</v>
      </c>
      <c r="K172" s="13">
        <v>4221.3294000000005</v>
      </c>
      <c r="L172" s="13">
        <v>0</v>
      </c>
    </row>
    <row r="173" spans="1:12" x14ac:dyDescent="0.2">
      <c r="A173" s="3" t="s">
        <v>196</v>
      </c>
      <c r="B173" s="3" t="s">
        <v>346</v>
      </c>
      <c r="C173" s="3" t="s">
        <v>30</v>
      </c>
      <c r="D173" s="3" t="s">
        <v>345</v>
      </c>
      <c r="E173" s="9" t="s">
        <v>37</v>
      </c>
      <c r="F173" s="10">
        <v>0</v>
      </c>
      <c r="G173" s="10">
        <v>0</v>
      </c>
      <c r="H173" s="11">
        <v>0.98345248896229398</v>
      </c>
      <c r="I173" s="12">
        <v>4.2439999999999998</v>
      </c>
      <c r="J173" s="12">
        <v>0</v>
      </c>
      <c r="K173" s="13">
        <v>4071.4933000000001</v>
      </c>
      <c r="L173" s="13">
        <v>0</v>
      </c>
    </row>
    <row r="174" spans="1:12" x14ac:dyDescent="0.2">
      <c r="A174" s="3" t="s">
        <v>196</v>
      </c>
      <c r="B174" s="3" t="s">
        <v>346</v>
      </c>
      <c r="C174" s="3" t="s">
        <v>30</v>
      </c>
      <c r="D174" s="3" t="s">
        <v>345</v>
      </c>
      <c r="E174" s="9" t="s">
        <v>38</v>
      </c>
      <c r="F174" s="10">
        <v>0</v>
      </c>
      <c r="G174" s="10">
        <v>0</v>
      </c>
      <c r="H174" s="11">
        <v>0.98028334530546102</v>
      </c>
      <c r="I174" s="12">
        <v>4.4089999999999998</v>
      </c>
      <c r="J174" s="12">
        <v>0</v>
      </c>
      <c r="K174" s="13">
        <v>4193.6522000000004</v>
      </c>
      <c r="L174" s="13">
        <v>0</v>
      </c>
    </row>
    <row r="175" spans="1:12" x14ac:dyDescent="0.2">
      <c r="A175" s="3" t="s">
        <v>196</v>
      </c>
      <c r="B175" s="3" t="s">
        <v>346</v>
      </c>
      <c r="C175" s="3" t="s">
        <v>30</v>
      </c>
      <c r="D175" s="3" t="s">
        <v>345</v>
      </c>
      <c r="E175" s="9" t="s">
        <v>39</v>
      </c>
      <c r="F175" s="10">
        <v>0</v>
      </c>
      <c r="G175" s="10">
        <v>0</v>
      </c>
      <c r="H175" s="11">
        <v>0.97693380832523102</v>
      </c>
      <c r="I175" s="12">
        <v>4.4770000000000003</v>
      </c>
      <c r="J175" s="12">
        <v>0</v>
      </c>
      <c r="K175" s="13">
        <v>4179.3227999999999</v>
      </c>
      <c r="L175" s="13">
        <v>0</v>
      </c>
    </row>
    <row r="176" spans="1:12" x14ac:dyDescent="0.2">
      <c r="A176" s="3" t="s">
        <v>196</v>
      </c>
      <c r="B176" s="3" t="s">
        <v>346</v>
      </c>
      <c r="C176" s="3" t="s">
        <v>30</v>
      </c>
      <c r="D176" s="3" t="s">
        <v>345</v>
      </c>
      <c r="E176" s="9" t="s">
        <v>40</v>
      </c>
      <c r="F176" s="10">
        <v>0</v>
      </c>
      <c r="G176" s="10">
        <v>0</v>
      </c>
      <c r="H176" s="11">
        <v>0.97342334215466797</v>
      </c>
      <c r="I176" s="12">
        <v>4.3600000000000003</v>
      </c>
      <c r="J176" s="12">
        <v>0</v>
      </c>
      <c r="K176" s="13">
        <v>3761.3078</v>
      </c>
      <c r="L176" s="13">
        <v>0</v>
      </c>
    </row>
    <row r="177" spans="1:12" x14ac:dyDescent="0.2">
      <c r="A177" s="3" t="s">
        <v>196</v>
      </c>
      <c r="B177" s="3" t="s">
        <v>346</v>
      </c>
      <c r="C177" s="3" t="s">
        <v>30</v>
      </c>
      <c r="D177" s="3" t="s">
        <v>345</v>
      </c>
      <c r="E177" s="9" t="s">
        <v>41</v>
      </c>
      <c r="F177" s="10">
        <v>0</v>
      </c>
      <c r="G177" s="10">
        <v>0</v>
      </c>
      <c r="H177" s="11">
        <v>0.97021719058081102</v>
      </c>
      <c r="I177" s="12">
        <v>4.1900000000000004</v>
      </c>
      <c r="J177" s="12">
        <v>0</v>
      </c>
      <c r="K177" s="13">
        <v>4150.5891000000001</v>
      </c>
      <c r="L177" s="13">
        <v>0</v>
      </c>
    </row>
    <row r="178" spans="1:12" x14ac:dyDescent="0.2">
      <c r="A178" s="3" t="s">
        <v>196</v>
      </c>
      <c r="B178" s="3" t="s">
        <v>346</v>
      </c>
      <c r="C178" s="3" t="s">
        <v>30</v>
      </c>
      <c r="D178" s="3" t="s">
        <v>345</v>
      </c>
      <c r="E178" s="9" t="s">
        <v>42</v>
      </c>
      <c r="F178" s="10">
        <v>0</v>
      </c>
      <c r="G178" s="10">
        <v>0</v>
      </c>
      <c r="H178" s="11">
        <v>0.96661116567823402</v>
      </c>
      <c r="I178" s="12">
        <v>3.84</v>
      </c>
      <c r="J178" s="12">
        <v>0</v>
      </c>
      <c r="K178" s="13">
        <v>4001.7702000000004</v>
      </c>
      <c r="L178" s="13">
        <v>0</v>
      </c>
    </row>
    <row r="179" spans="1:12" x14ac:dyDescent="0.2">
      <c r="A179" s="3" t="s">
        <v>196</v>
      </c>
      <c r="B179" s="3" t="s">
        <v>346</v>
      </c>
      <c r="C179" s="3" t="s">
        <v>30</v>
      </c>
      <c r="D179" s="3" t="s">
        <v>345</v>
      </c>
      <c r="E179" s="9" t="s">
        <v>43</v>
      </c>
      <c r="F179" s="10">
        <v>0</v>
      </c>
      <c r="G179" s="10">
        <v>0</v>
      </c>
      <c r="H179" s="11">
        <v>0.96306345471940302</v>
      </c>
      <c r="I179" s="12">
        <v>3.7650000000000001</v>
      </c>
      <c r="J179" s="12">
        <v>0</v>
      </c>
      <c r="K179" s="13">
        <v>4119.9854999999998</v>
      </c>
      <c r="L179" s="13">
        <v>0</v>
      </c>
    </row>
    <row r="180" spans="1:12" x14ac:dyDescent="0.2">
      <c r="A180" s="3" t="s">
        <v>196</v>
      </c>
      <c r="B180" s="3" t="s">
        <v>346</v>
      </c>
      <c r="C180" s="3" t="s">
        <v>30</v>
      </c>
      <c r="D180" s="3" t="s">
        <v>345</v>
      </c>
      <c r="E180" s="9" t="s">
        <v>44</v>
      </c>
      <c r="F180" s="10">
        <v>0</v>
      </c>
      <c r="G180" s="10">
        <v>0</v>
      </c>
      <c r="H180" s="11">
        <v>0.95935224196747304</v>
      </c>
      <c r="I180" s="12">
        <v>3.81</v>
      </c>
      <c r="J180" s="12">
        <v>0</v>
      </c>
      <c r="K180" s="13">
        <v>3971.7183</v>
      </c>
      <c r="L180" s="13">
        <v>0</v>
      </c>
    </row>
    <row r="181" spans="1:12" x14ac:dyDescent="0.2">
      <c r="A181" s="3" t="s">
        <v>196</v>
      </c>
      <c r="B181" s="3" t="s">
        <v>346</v>
      </c>
      <c r="C181" s="3" t="s">
        <v>30</v>
      </c>
      <c r="D181" s="3" t="s">
        <v>345</v>
      </c>
      <c r="E181" s="9" t="s">
        <v>45</v>
      </c>
      <c r="F181" s="10">
        <v>0</v>
      </c>
      <c r="G181" s="10">
        <v>0</v>
      </c>
      <c r="H181" s="11">
        <v>0.95568570475684</v>
      </c>
      <c r="I181" s="12">
        <v>3.85</v>
      </c>
      <c r="J181" s="12">
        <v>0</v>
      </c>
      <c r="K181" s="13">
        <v>4088.4234000000001</v>
      </c>
      <c r="L181" s="13">
        <v>0</v>
      </c>
    </row>
    <row r="182" spans="1:12" x14ac:dyDescent="0.2">
      <c r="A182" s="3" t="s">
        <v>196</v>
      </c>
      <c r="B182" s="3" t="s">
        <v>346</v>
      </c>
      <c r="C182" s="3" t="s">
        <v>30</v>
      </c>
      <c r="D182" s="3" t="s">
        <v>345</v>
      </c>
      <c r="E182" s="9" t="s">
        <v>46</v>
      </c>
      <c r="F182" s="10">
        <v>0</v>
      </c>
      <c r="G182" s="10">
        <v>0</v>
      </c>
      <c r="H182" s="11">
        <v>0.95179225669850798</v>
      </c>
      <c r="I182" s="12">
        <v>3.87</v>
      </c>
      <c r="J182" s="12">
        <v>0</v>
      </c>
      <c r="K182" s="13">
        <v>4071.7673</v>
      </c>
      <c r="L182" s="13">
        <v>0</v>
      </c>
    </row>
    <row r="183" spans="1:12" x14ac:dyDescent="0.2">
      <c r="A183" s="3" t="s">
        <v>196</v>
      </c>
      <c r="B183" s="3" t="s">
        <v>346</v>
      </c>
      <c r="C183" s="3" t="s">
        <v>30</v>
      </c>
      <c r="D183" s="3" t="s">
        <v>345</v>
      </c>
      <c r="E183" s="9" t="s">
        <v>47</v>
      </c>
      <c r="F183" s="10">
        <v>0</v>
      </c>
      <c r="G183" s="10">
        <v>0</v>
      </c>
      <c r="H183" s="11">
        <v>0.94784235627967506</v>
      </c>
      <c r="I183" s="12">
        <v>3.887</v>
      </c>
      <c r="J183" s="12">
        <v>0</v>
      </c>
      <c r="K183" s="13">
        <v>3924.0674000000004</v>
      </c>
      <c r="L183" s="13">
        <v>0</v>
      </c>
    </row>
    <row r="184" spans="1:12" x14ac:dyDescent="0.2">
      <c r="A184" s="3" t="s">
        <v>196</v>
      </c>
      <c r="B184" s="3" t="s">
        <v>346</v>
      </c>
      <c r="C184" s="3" t="s">
        <v>30</v>
      </c>
      <c r="D184" s="3" t="s">
        <v>345</v>
      </c>
      <c r="E184" s="9" t="s">
        <v>48</v>
      </c>
      <c r="F184" s="10">
        <v>0</v>
      </c>
      <c r="G184" s="10">
        <v>0</v>
      </c>
      <c r="H184" s="11">
        <v>0.94394984742562105</v>
      </c>
      <c r="I184" s="12">
        <v>3.9049999999999998</v>
      </c>
      <c r="J184" s="12">
        <v>0</v>
      </c>
      <c r="K184" s="13">
        <v>4038.2174</v>
      </c>
      <c r="L184" s="13">
        <v>0</v>
      </c>
    </row>
    <row r="185" spans="1:12" x14ac:dyDescent="0.2">
      <c r="A185" s="3" t="s">
        <v>196</v>
      </c>
      <c r="B185" s="3" t="s">
        <v>346</v>
      </c>
      <c r="C185" s="3" t="s">
        <v>30</v>
      </c>
      <c r="D185" s="3" t="s">
        <v>345</v>
      </c>
      <c r="E185" s="9" t="s">
        <v>49</v>
      </c>
      <c r="F185" s="10">
        <v>0</v>
      </c>
      <c r="G185" s="10">
        <v>0</v>
      </c>
      <c r="H185" s="11">
        <v>0.93984585221975903</v>
      </c>
      <c r="I185" s="12">
        <v>4.0149999999999997</v>
      </c>
      <c r="J185" s="12">
        <v>0</v>
      </c>
      <c r="K185" s="13">
        <v>3890.9618</v>
      </c>
      <c r="L185" s="13">
        <v>0</v>
      </c>
    </row>
    <row r="186" spans="1:12" x14ac:dyDescent="0.2">
      <c r="A186" s="3" t="s">
        <v>196</v>
      </c>
      <c r="B186" s="3" t="s">
        <v>346</v>
      </c>
      <c r="C186" s="3" t="s">
        <v>30</v>
      </c>
      <c r="D186" s="3" t="s">
        <v>345</v>
      </c>
      <c r="E186" s="9" t="s">
        <v>50</v>
      </c>
      <c r="F186" s="10">
        <v>0</v>
      </c>
      <c r="G186" s="10">
        <v>0</v>
      </c>
      <c r="H186" s="11">
        <v>0.93581829068419298</v>
      </c>
      <c r="I186" s="12">
        <v>4.1449999999999996</v>
      </c>
      <c r="J186" s="12">
        <v>0</v>
      </c>
      <c r="K186" s="13">
        <v>4003.4306000000001</v>
      </c>
      <c r="L186" s="13">
        <v>0</v>
      </c>
    </row>
    <row r="187" spans="1:12" x14ac:dyDescent="0.2">
      <c r="A187" s="3" t="s">
        <v>196</v>
      </c>
      <c r="B187" s="3" t="s">
        <v>346</v>
      </c>
      <c r="C187" s="3" t="s">
        <v>30</v>
      </c>
      <c r="D187" s="3" t="s">
        <v>345</v>
      </c>
      <c r="E187" s="9" t="s">
        <v>51</v>
      </c>
      <c r="F187" s="10">
        <v>0</v>
      </c>
      <c r="G187" s="10">
        <v>0</v>
      </c>
      <c r="H187" s="11">
        <v>0.93157870458999703</v>
      </c>
      <c r="I187" s="12">
        <v>4.2050000000000001</v>
      </c>
      <c r="J187" s="12">
        <v>0</v>
      </c>
      <c r="K187" s="13">
        <v>3985.2937000000002</v>
      </c>
      <c r="L187" s="13">
        <v>0</v>
      </c>
    </row>
    <row r="188" spans="1:12" x14ac:dyDescent="0.2">
      <c r="A188" s="3" t="s">
        <v>196</v>
      </c>
      <c r="B188" s="3" t="s">
        <v>346</v>
      </c>
      <c r="C188" s="3" t="s">
        <v>30</v>
      </c>
      <c r="D188" s="3" t="s">
        <v>345</v>
      </c>
      <c r="E188" s="9" t="s">
        <v>52</v>
      </c>
      <c r="F188" s="10">
        <v>0</v>
      </c>
      <c r="G188" s="10">
        <v>0</v>
      </c>
      <c r="H188" s="11">
        <v>0.92725365051805997</v>
      </c>
      <c r="I188" s="12">
        <v>4.085</v>
      </c>
      <c r="J188" s="12">
        <v>0</v>
      </c>
      <c r="K188" s="13">
        <v>3582.9081000000001</v>
      </c>
      <c r="L188" s="13">
        <v>0</v>
      </c>
    </row>
    <row r="189" spans="1:12" x14ac:dyDescent="0.2">
      <c r="A189" s="3" t="s">
        <v>196</v>
      </c>
      <c r="B189" s="3" t="s">
        <v>346</v>
      </c>
      <c r="C189" s="3" t="s">
        <v>30</v>
      </c>
      <c r="D189" s="3" t="s">
        <v>345</v>
      </c>
      <c r="E189" s="9" t="s">
        <v>53</v>
      </c>
      <c r="F189" s="10">
        <v>0</v>
      </c>
      <c r="G189" s="10">
        <v>0</v>
      </c>
      <c r="H189" s="11">
        <v>0.92329531676324506</v>
      </c>
      <c r="I189" s="12">
        <v>3.9380000000000002</v>
      </c>
      <c r="J189" s="12">
        <v>0</v>
      </c>
      <c r="K189" s="13">
        <v>3949.8574000000003</v>
      </c>
      <c r="L189" s="13">
        <v>0</v>
      </c>
    </row>
    <row r="190" spans="1:12" x14ac:dyDescent="0.2">
      <c r="A190" s="3" t="s">
        <v>196</v>
      </c>
      <c r="B190" s="3" t="s">
        <v>346</v>
      </c>
      <c r="C190" s="3" t="s">
        <v>30</v>
      </c>
      <c r="D190" s="3" t="s">
        <v>345</v>
      </c>
      <c r="E190" s="9" t="s">
        <v>54</v>
      </c>
      <c r="F190" s="10">
        <v>0</v>
      </c>
      <c r="G190" s="10">
        <v>0</v>
      </c>
      <c r="H190" s="11">
        <v>0.91889981235344997</v>
      </c>
      <c r="I190" s="12">
        <v>3.6749999999999998</v>
      </c>
      <c r="J190" s="12">
        <v>0</v>
      </c>
      <c r="K190" s="13">
        <v>3804.2452000000003</v>
      </c>
      <c r="L190" s="13">
        <v>0</v>
      </c>
    </row>
    <row r="191" spans="1:12" x14ac:dyDescent="0.2">
      <c r="A191" s="3" t="s">
        <v>196</v>
      </c>
      <c r="B191" s="3" t="s">
        <v>346</v>
      </c>
      <c r="C191" s="3" t="s">
        <v>30</v>
      </c>
      <c r="D191" s="3" t="s">
        <v>345</v>
      </c>
      <c r="E191" s="9" t="s">
        <v>55</v>
      </c>
      <c r="F191" s="10">
        <v>0</v>
      </c>
      <c r="G191" s="10">
        <v>0</v>
      </c>
      <c r="H191" s="11">
        <v>0.91465692359888506</v>
      </c>
      <c r="I191" s="12">
        <v>3.66</v>
      </c>
      <c r="J191" s="12">
        <v>0</v>
      </c>
      <c r="K191" s="13">
        <v>3912.9023000000002</v>
      </c>
      <c r="L191" s="13">
        <v>0</v>
      </c>
    </row>
    <row r="192" spans="1:12" x14ac:dyDescent="0.2">
      <c r="A192" s="3" t="s">
        <v>196</v>
      </c>
      <c r="B192" s="3" t="s">
        <v>346</v>
      </c>
      <c r="C192" s="3" t="s">
        <v>30</v>
      </c>
      <c r="D192" s="3" t="s">
        <v>345</v>
      </c>
      <c r="E192" s="9" t="s">
        <v>56</v>
      </c>
      <c r="F192" s="10">
        <v>0</v>
      </c>
      <c r="G192" s="10">
        <v>0</v>
      </c>
      <c r="H192" s="11">
        <v>0.91022480217082402</v>
      </c>
      <c r="I192" s="12">
        <v>3.7</v>
      </c>
      <c r="J192" s="12">
        <v>0</v>
      </c>
      <c r="K192" s="13">
        <v>3768.3307</v>
      </c>
      <c r="L192" s="13">
        <v>0</v>
      </c>
    </row>
    <row r="193" spans="1:12" x14ac:dyDescent="0.2">
      <c r="A193" s="3" t="s">
        <v>196</v>
      </c>
      <c r="B193" s="3" t="s">
        <v>346</v>
      </c>
      <c r="C193" s="3" t="s">
        <v>30</v>
      </c>
      <c r="D193" s="3" t="s">
        <v>345</v>
      </c>
      <c r="E193" s="9" t="s">
        <v>57</v>
      </c>
      <c r="F193" s="10">
        <v>0</v>
      </c>
      <c r="G193" s="10">
        <v>0</v>
      </c>
      <c r="H193" s="11">
        <v>0.905914874022823</v>
      </c>
      <c r="I193" s="12">
        <v>3.7549999999999999</v>
      </c>
      <c r="J193" s="12">
        <v>0</v>
      </c>
      <c r="K193" s="13">
        <v>3875.5038000000004</v>
      </c>
      <c r="L193" s="13">
        <v>0</v>
      </c>
    </row>
    <row r="194" spans="1:12" x14ac:dyDescent="0.2">
      <c r="A194" s="3" t="s">
        <v>196</v>
      </c>
      <c r="B194" s="3" t="s">
        <v>346</v>
      </c>
      <c r="C194" s="3" t="s">
        <v>30</v>
      </c>
      <c r="D194" s="3" t="s">
        <v>345</v>
      </c>
      <c r="E194" s="9" t="s">
        <v>58</v>
      </c>
      <c r="F194" s="10">
        <v>0</v>
      </c>
      <c r="G194" s="10">
        <v>0</v>
      </c>
      <c r="H194" s="11">
        <v>0.90145359822375604</v>
      </c>
      <c r="I194" s="12">
        <v>3.7850000000000001</v>
      </c>
      <c r="J194" s="12">
        <v>0</v>
      </c>
      <c r="K194" s="13">
        <v>3856.4185000000002</v>
      </c>
      <c r="L194" s="13">
        <v>0</v>
      </c>
    </row>
    <row r="195" spans="1:12" x14ac:dyDescent="0.2">
      <c r="A195" s="3" t="s">
        <v>196</v>
      </c>
      <c r="B195" s="3" t="s">
        <v>346</v>
      </c>
      <c r="C195" s="3" t="s">
        <v>30</v>
      </c>
      <c r="D195" s="3" t="s">
        <v>345</v>
      </c>
      <c r="E195" s="9" t="s">
        <v>59</v>
      </c>
      <c r="F195" s="10">
        <v>0</v>
      </c>
      <c r="G195" s="10">
        <v>0</v>
      </c>
      <c r="H195" s="11">
        <v>0.89695074493903304</v>
      </c>
      <c r="I195" s="12">
        <v>3.7970000000000002</v>
      </c>
      <c r="J195" s="12">
        <v>0</v>
      </c>
      <c r="K195" s="13">
        <v>3713.3761</v>
      </c>
      <c r="L195" s="13">
        <v>0</v>
      </c>
    </row>
    <row r="196" spans="1:12" x14ac:dyDescent="0.2">
      <c r="A196" s="3" t="s">
        <v>196</v>
      </c>
      <c r="B196" s="3" t="s">
        <v>346</v>
      </c>
      <c r="C196" s="3" t="s">
        <v>30</v>
      </c>
      <c r="D196" s="3" t="s">
        <v>345</v>
      </c>
      <c r="E196" s="9" t="s">
        <v>60</v>
      </c>
      <c r="F196" s="10">
        <v>0</v>
      </c>
      <c r="G196" s="10">
        <v>0</v>
      </c>
      <c r="H196" s="11">
        <v>0.89259483574919707</v>
      </c>
      <c r="I196" s="12">
        <v>3.82</v>
      </c>
      <c r="J196" s="12">
        <v>0</v>
      </c>
      <c r="K196" s="13">
        <v>3818.5207</v>
      </c>
      <c r="L196" s="13">
        <v>0</v>
      </c>
    </row>
    <row r="197" spans="1:12" x14ac:dyDescent="0.2">
      <c r="A197" s="3" t="s">
        <v>196</v>
      </c>
      <c r="B197" s="3" t="s">
        <v>346</v>
      </c>
      <c r="C197" s="3" t="s">
        <v>30</v>
      </c>
      <c r="D197" s="3" t="s">
        <v>345</v>
      </c>
      <c r="E197" s="9" t="s">
        <v>61</v>
      </c>
      <c r="F197" s="10">
        <v>0</v>
      </c>
      <c r="G197" s="10">
        <v>0</v>
      </c>
      <c r="H197" s="11">
        <v>0.888109355578514</v>
      </c>
      <c r="I197" s="12">
        <v>3.9550000000000001</v>
      </c>
      <c r="J197" s="12">
        <v>0</v>
      </c>
      <c r="K197" s="13">
        <v>3676.7727</v>
      </c>
      <c r="L197" s="13">
        <v>0</v>
      </c>
    </row>
    <row r="198" spans="1:12" x14ac:dyDescent="0.2">
      <c r="A198" s="3" t="s">
        <v>196</v>
      </c>
      <c r="B198" s="3" t="s">
        <v>346</v>
      </c>
      <c r="C198" s="3" t="s">
        <v>30</v>
      </c>
      <c r="D198" s="3" t="s">
        <v>345</v>
      </c>
      <c r="E198" s="9" t="s">
        <v>62</v>
      </c>
      <c r="F198" s="10">
        <v>0</v>
      </c>
      <c r="G198" s="10">
        <v>0</v>
      </c>
      <c r="H198" s="11">
        <v>0.88373678249752496</v>
      </c>
      <c r="I198" s="12">
        <v>4.0949999999999998</v>
      </c>
      <c r="J198" s="12">
        <v>0</v>
      </c>
      <c r="K198" s="13">
        <v>3780.6260000000002</v>
      </c>
      <c r="L198" s="13">
        <v>0</v>
      </c>
    </row>
    <row r="199" spans="1:12" x14ac:dyDescent="0.2">
      <c r="A199" s="3" t="s">
        <v>196</v>
      </c>
      <c r="B199" s="3" t="s">
        <v>346</v>
      </c>
      <c r="C199" s="3" t="s">
        <v>30</v>
      </c>
      <c r="D199" s="3" t="s">
        <v>345</v>
      </c>
      <c r="E199" s="9" t="s">
        <v>63</v>
      </c>
      <c r="F199" s="10">
        <v>0</v>
      </c>
      <c r="G199" s="10">
        <v>0</v>
      </c>
      <c r="H199" s="11">
        <v>0.87921050917870991</v>
      </c>
      <c r="I199" s="12">
        <v>4.141</v>
      </c>
      <c r="J199" s="12">
        <v>0</v>
      </c>
      <c r="K199" s="13">
        <v>3761.2626</v>
      </c>
      <c r="L199" s="13">
        <v>0</v>
      </c>
    </row>
    <row r="200" spans="1:12" x14ac:dyDescent="0.2">
      <c r="A200" s="3" t="s">
        <v>196</v>
      </c>
      <c r="B200" s="3" t="s">
        <v>346</v>
      </c>
      <c r="C200" s="3" t="s">
        <v>30</v>
      </c>
      <c r="D200" s="3" t="s">
        <v>345</v>
      </c>
      <c r="E200" s="9" t="s">
        <v>64</v>
      </c>
      <c r="F200" s="10">
        <v>0</v>
      </c>
      <c r="G200" s="10">
        <v>0</v>
      </c>
      <c r="H200" s="11">
        <v>0.87468014501161506</v>
      </c>
      <c r="I200" s="12">
        <v>4.0230000000000006</v>
      </c>
      <c r="J200" s="12">
        <v>0</v>
      </c>
      <c r="K200" s="13">
        <v>3500.4699000000001</v>
      </c>
      <c r="L200" s="13">
        <v>0</v>
      </c>
    </row>
    <row r="201" spans="1:12" x14ac:dyDescent="0.2">
      <c r="A201" s="3" t="s">
        <v>196</v>
      </c>
      <c r="B201" s="3" t="s">
        <v>346</v>
      </c>
      <c r="C201" s="3" t="s">
        <v>30</v>
      </c>
      <c r="D201" s="3" t="s">
        <v>345</v>
      </c>
      <c r="E201" s="9" t="s">
        <v>65</v>
      </c>
      <c r="F201" s="10">
        <v>0</v>
      </c>
      <c r="G201" s="10">
        <v>0</v>
      </c>
      <c r="H201" s="11">
        <v>0.87041629436680601</v>
      </c>
      <c r="I201" s="12">
        <v>3.89</v>
      </c>
      <c r="J201" s="12">
        <v>0</v>
      </c>
      <c r="K201" s="13">
        <v>3723.6409000000003</v>
      </c>
      <c r="L201" s="13">
        <v>0</v>
      </c>
    </row>
    <row r="202" spans="1:12" x14ac:dyDescent="0.2">
      <c r="A202" s="3" t="s">
        <v>196</v>
      </c>
      <c r="B202" s="3" t="s">
        <v>346</v>
      </c>
      <c r="C202" s="3" t="s">
        <v>30</v>
      </c>
      <c r="D202" s="3" t="s">
        <v>345</v>
      </c>
      <c r="E202" s="9" t="s">
        <v>66</v>
      </c>
      <c r="F202" s="10">
        <v>0</v>
      </c>
      <c r="G202" s="10">
        <v>0</v>
      </c>
      <c r="H202" s="11">
        <v>0.86589999682363805</v>
      </c>
      <c r="I202" s="12">
        <v>3.7050000000000001</v>
      </c>
      <c r="J202" s="12">
        <v>0</v>
      </c>
      <c r="K202" s="13">
        <v>3584.826</v>
      </c>
      <c r="L202" s="13">
        <v>0</v>
      </c>
    </row>
    <row r="203" spans="1:12" x14ac:dyDescent="0.2">
      <c r="A203" s="3" t="s">
        <v>196</v>
      </c>
      <c r="B203" s="3" t="s">
        <v>346</v>
      </c>
      <c r="C203" s="3" t="s">
        <v>30</v>
      </c>
      <c r="D203" s="3" t="s">
        <v>345</v>
      </c>
      <c r="E203" s="9" t="s">
        <v>67</v>
      </c>
      <c r="F203" s="10">
        <v>0</v>
      </c>
      <c r="G203" s="10">
        <v>0</v>
      </c>
      <c r="H203" s="11">
        <v>0.86157914028754901</v>
      </c>
      <c r="I203" s="12">
        <v>3.6949999999999998</v>
      </c>
      <c r="J203" s="12">
        <v>0</v>
      </c>
      <c r="K203" s="13">
        <v>3685.8356000000003</v>
      </c>
      <c r="L203" s="13">
        <v>0</v>
      </c>
    </row>
    <row r="204" spans="1:12" x14ac:dyDescent="0.2">
      <c r="A204" s="3" t="s">
        <v>196</v>
      </c>
      <c r="B204" s="3" t="s">
        <v>346</v>
      </c>
      <c r="C204" s="3" t="s">
        <v>30</v>
      </c>
      <c r="D204" s="3" t="s">
        <v>345</v>
      </c>
      <c r="E204" s="9" t="s">
        <v>68</v>
      </c>
      <c r="F204" s="10">
        <v>0</v>
      </c>
      <c r="G204" s="10">
        <v>0</v>
      </c>
      <c r="H204" s="11">
        <v>0.85709495918656398</v>
      </c>
      <c r="I204" s="12">
        <v>3.7310000000000003</v>
      </c>
      <c r="J204" s="12">
        <v>0</v>
      </c>
      <c r="K204" s="13">
        <v>3548.3731000000002</v>
      </c>
      <c r="L204" s="13">
        <v>0</v>
      </c>
    </row>
    <row r="205" spans="1:12" x14ac:dyDescent="0.2">
      <c r="A205" s="3" t="s">
        <v>196</v>
      </c>
      <c r="B205" s="3" t="s">
        <v>346</v>
      </c>
      <c r="C205" s="3" t="s">
        <v>30</v>
      </c>
      <c r="D205" s="3" t="s">
        <v>345</v>
      </c>
      <c r="E205" s="9" t="s">
        <v>69</v>
      </c>
      <c r="F205" s="10">
        <v>0</v>
      </c>
      <c r="G205" s="10">
        <v>0</v>
      </c>
      <c r="H205" s="11">
        <v>0.85277022401061497</v>
      </c>
      <c r="I205" s="12">
        <v>3.7749999999999999</v>
      </c>
      <c r="J205" s="12">
        <v>0</v>
      </c>
      <c r="K205" s="13">
        <v>3648.1510000000003</v>
      </c>
      <c r="L205" s="13">
        <v>0</v>
      </c>
    </row>
    <row r="206" spans="1:12" x14ac:dyDescent="0.2">
      <c r="A206" s="3" t="s">
        <v>196</v>
      </c>
      <c r="B206" s="3" t="s">
        <v>346</v>
      </c>
      <c r="C206" s="3" t="s">
        <v>30</v>
      </c>
      <c r="D206" s="3" t="s">
        <v>345</v>
      </c>
      <c r="E206" s="9" t="s">
        <v>70</v>
      </c>
      <c r="F206" s="10">
        <v>0</v>
      </c>
      <c r="G206" s="10">
        <v>0</v>
      </c>
      <c r="H206" s="11">
        <v>0.84832156509385703</v>
      </c>
      <c r="I206" s="12">
        <v>3.8250000000000002</v>
      </c>
      <c r="J206" s="12">
        <v>0</v>
      </c>
      <c r="K206" s="13">
        <v>3629.1197000000002</v>
      </c>
      <c r="L206" s="13">
        <v>0</v>
      </c>
    </row>
    <row r="207" spans="1:12" x14ac:dyDescent="0.2">
      <c r="A207" s="3" t="s">
        <v>196</v>
      </c>
      <c r="B207" s="3" t="s">
        <v>346</v>
      </c>
      <c r="C207" s="3" t="s">
        <v>30</v>
      </c>
      <c r="D207" s="3" t="s">
        <v>345</v>
      </c>
      <c r="E207" s="9" t="s">
        <v>71</v>
      </c>
      <c r="F207" s="10">
        <v>0</v>
      </c>
      <c r="G207" s="10">
        <v>0</v>
      </c>
      <c r="H207" s="11">
        <v>0.84385797140526098</v>
      </c>
      <c r="I207" s="12">
        <v>3.8370000000000002</v>
      </c>
      <c r="J207" s="12">
        <v>0</v>
      </c>
      <c r="K207" s="13">
        <v>3493.5720000000001</v>
      </c>
      <c r="L207" s="13">
        <v>0</v>
      </c>
    </row>
    <row r="208" spans="1:12" x14ac:dyDescent="0.2">
      <c r="A208" s="3" t="s">
        <v>196</v>
      </c>
      <c r="B208" s="3" t="s">
        <v>346</v>
      </c>
      <c r="C208" s="3" t="s">
        <v>30</v>
      </c>
      <c r="D208" s="3" t="s">
        <v>345</v>
      </c>
      <c r="E208" s="9" t="s">
        <v>72</v>
      </c>
      <c r="F208" s="10">
        <v>0</v>
      </c>
      <c r="G208" s="10">
        <v>0</v>
      </c>
      <c r="H208" s="11">
        <v>0.83955504177616302</v>
      </c>
      <c r="I208" s="12">
        <v>3.87</v>
      </c>
      <c r="J208" s="12">
        <v>0</v>
      </c>
      <c r="K208" s="13">
        <v>3591.6165000000001</v>
      </c>
      <c r="L208" s="13">
        <v>0</v>
      </c>
    </row>
    <row r="209" spans="1:12" x14ac:dyDescent="0.2">
      <c r="A209" s="3" t="s">
        <v>196</v>
      </c>
      <c r="B209" s="3" t="s">
        <v>346</v>
      </c>
      <c r="C209" s="3" t="s">
        <v>30</v>
      </c>
      <c r="D209" s="3" t="s">
        <v>345</v>
      </c>
      <c r="E209" s="9" t="s">
        <v>73</v>
      </c>
      <c r="F209" s="10">
        <v>0</v>
      </c>
      <c r="G209" s="10">
        <v>0</v>
      </c>
      <c r="H209" s="11">
        <v>0.835126024277419</v>
      </c>
      <c r="I209" s="12">
        <v>4.0049999999999999</v>
      </c>
      <c r="J209" s="12">
        <v>0</v>
      </c>
      <c r="K209" s="13">
        <v>3457.4217000000003</v>
      </c>
      <c r="L209" s="13">
        <v>0</v>
      </c>
    </row>
    <row r="210" spans="1:12" x14ac:dyDescent="0.2">
      <c r="A210" s="3" t="s">
        <v>196</v>
      </c>
      <c r="B210" s="3" t="s">
        <v>346</v>
      </c>
      <c r="C210" s="3" t="s">
        <v>30</v>
      </c>
      <c r="D210" s="3" t="s">
        <v>345</v>
      </c>
      <c r="E210" s="9" t="s">
        <v>74</v>
      </c>
      <c r="F210" s="10">
        <v>0</v>
      </c>
      <c r="G210" s="10">
        <v>0</v>
      </c>
      <c r="H210" s="11">
        <v>0.83082928846759496</v>
      </c>
      <c r="I210" s="12">
        <v>4.1449999999999996</v>
      </c>
      <c r="J210" s="12">
        <v>0</v>
      </c>
      <c r="K210" s="13">
        <v>3554.2877000000003</v>
      </c>
      <c r="L210" s="13">
        <v>0</v>
      </c>
    </row>
    <row r="211" spans="1:12" x14ac:dyDescent="0.2">
      <c r="A211" s="3" t="s">
        <v>196</v>
      </c>
      <c r="B211" s="3" t="s">
        <v>346</v>
      </c>
      <c r="C211" s="3" t="s">
        <v>30</v>
      </c>
      <c r="D211" s="3" t="s">
        <v>345</v>
      </c>
      <c r="E211" s="9" t="s">
        <v>75</v>
      </c>
      <c r="F211" s="10">
        <v>0</v>
      </c>
      <c r="G211" s="10">
        <v>0</v>
      </c>
      <c r="H211" s="11">
        <v>0.82639298045737397</v>
      </c>
      <c r="I211" s="12">
        <v>4.1760000000000002</v>
      </c>
      <c r="J211" s="12">
        <v>0</v>
      </c>
      <c r="K211" s="13">
        <v>3535.3092000000001</v>
      </c>
      <c r="L211" s="13">
        <v>0</v>
      </c>
    </row>
    <row r="212" spans="1:12" x14ac:dyDescent="0.2">
      <c r="A212" s="3" t="s">
        <v>196</v>
      </c>
      <c r="B212" s="3" t="s">
        <v>346</v>
      </c>
      <c r="C212" s="3" t="s">
        <v>30</v>
      </c>
      <c r="D212" s="3" t="s">
        <v>345</v>
      </c>
      <c r="E212" s="9" t="s">
        <v>76</v>
      </c>
      <c r="F212" s="10">
        <v>0</v>
      </c>
      <c r="G212" s="10">
        <v>0</v>
      </c>
      <c r="H212" s="11">
        <v>0.82195880004421606</v>
      </c>
      <c r="I212" s="12">
        <v>4.0579999999999998</v>
      </c>
      <c r="J212" s="12">
        <v>0</v>
      </c>
      <c r="K212" s="13">
        <v>3176.0488</v>
      </c>
      <c r="L212" s="13">
        <v>0</v>
      </c>
    </row>
    <row r="213" spans="1:12" x14ac:dyDescent="0.2">
      <c r="A213" s="3" t="s">
        <v>196</v>
      </c>
      <c r="B213" s="3" t="s">
        <v>346</v>
      </c>
      <c r="C213" s="3" t="s">
        <v>30</v>
      </c>
      <c r="D213" s="3" t="s">
        <v>345</v>
      </c>
      <c r="E213" s="9" t="s">
        <v>77</v>
      </c>
      <c r="F213" s="10">
        <v>0</v>
      </c>
      <c r="G213" s="10">
        <v>0</v>
      </c>
      <c r="H213" s="11">
        <v>0.81794605442144797</v>
      </c>
      <c r="I213" s="12">
        <v>3.9249999999999998</v>
      </c>
      <c r="J213" s="12">
        <v>0</v>
      </c>
      <c r="K213" s="13">
        <v>3499.1732000000002</v>
      </c>
      <c r="L213" s="13">
        <v>0</v>
      </c>
    </row>
    <row r="214" spans="1:12" x14ac:dyDescent="0.2">
      <c r="A214" s="3" t="s">
        <v>196</v>
      </c>
      <c r="B214" s="3" t="s">
        <v>346</v>
      </c>
      <c r="C214" s="3" t="s">
        <v>30</v>
      </c>
      <c r="D214" s="3" t="s">
        <v>345</v>
      </c>
      <c r="E214" s="9" t="s">
        <v>78</v>
      </c>
      <c r="F214" s="10">
        <v>0</v>
      </c>
      <c r="G214" s="10">
        <v>0</v>
      </c>
      <c r="H214" s="11">
        <v>0.81355127838570807</v>
      </c>
      <c r="I214" s="12">
        <v>3.74</v>
      </c>
      <c r="J214" s="12">
        <v>0</v>
      </c>
      <c r="K214" s="13">
        <v>3368.1023</v>
      </c>
      <c r="L214" s="13">
        <v>0</v>
      </c>
    </row>
    <row r="215" spans="1:12" x14ac:dyDescent="0.2">
      <c r="A215" s="3" t="s">
        <v>196</v>
      </c>
      <c r="B215" s="3" t="s">
        <v>346</v>
      </c>
      <c r="C215" s="3" t="s">
        <v>30</v>
      </c>
      <c r="D215" s="3" t="s">
        <v>345</v>
      </c>
      <c r="E215" s="9" t="s">
        <v>79</v>
      </c>
      <c r="F215" s="10">
        <v>0</v>
      </c>
      <c r="G215" s="10">
        <v>0</v>
      </c>
      <c r="H215" s="11">
        <v>0.80934211588354199</v>
      </c>
      <c r="I215" s="12">
        <v>3.73</v>
      </c>
      <c r="J215" s="12">
        <v>0</v>
      </c>
      <c r="K215" s="13">
        <v>3462.3656000000001</v>
      </c>
      <c r="L215" s="13">
        <v>0</v>
      </c>
    </row>
    <row r="216" spans="1:12" x14ac:dyDescent="0.2">
      <c r="A216" s="3" t="s">
        <v>196</v>
      </c>
      <c r="B216" s="3" t="s">
        <v>346</v>
      </c>
      <c r="C216" s="3" t="s">
        <v>30</v>
      </c>
      <c r="D216" s="3" t="s">
        <v>345</v>
      </c>
      <c r="E216" s="9" t="s">
        <v>80</v>
      </c>
      <c r="F216" s="10">
        <v>0</v>
      </c>
      <c r="G216" s="10">
        <v>0</v>
      </c>
      <c r="H216" s="11">
        <v>0.80498842542559601</v>
      </c>
      <c r="I216" s="12">
        <v>3.766</v>
      </c>
      <c r="J216" s="12">
        <v>0</v>
      </c>
      <c r="K216" s="13">
        <v>3332.6521000000002</v>
      </c>
      <c r="L216" s="13">
        <v>0</v>
      </c>
    </row>
    <row r="217" spans="1:12" x14ac:dyDescent="0.2">
      <c r="A217" s="3" t="s">
        <v>196</v>
      </c>
      <c r="B217" s="3" t="s">
        <v>346</v>
      </c>
      <c r="C217" s="3" t="s">
        <v>30</v>
      </c>
      <c r="D217" s="3" t="s">
        <v>345</v>
      </c>
      <c r="E217" s="9" t="s">
        <v>81</v>
      </c>
      <c r="F217" s="10">
        <v>0</v>
      </c>
      <c r="G217" s="10">
        <v>0</v>
      </c>
      <c r="H217" s="11">
        <v>0.80074205641823304</v>
      </c>
      <c r="I217" s="12">
        <v>3.81</v>
      </c>
      <c r="J217" s="12">
        <v>0</v>
      </c>
      <c r="K217" s="13">
        <v>3425.5745000000002</v>
      </c>
      <c r="L217" s="13">
        <v>0</v>
      </c>
    </row>
    <row r="218" spans="1:12" x14ac:dyDescent="0.2">
      <c r="A218" s="3" t="s">
        <v>196</v>
      </c>
      <c r="B218" s="3" t="s">
        <v>346</v>
      </c>
      <c r="C218" s="3" t="s">
        <v>30</v>
      </c>
      <c r="D218" s="3" t="s">
        <v>345</v>
      </c>
      <c r="E218" s="9" t="s">
        <v>82</v>
      </c>
      <c r="F218" s="10">
        <v>0</v>
      </c>
      <c r="G218" s="10">
        <v>0</v>
      </c>
      <c r="H218" s="11">
        <v>0.79631887483295405</v>
      </c>
      <c r="I218" s="12">
        <v>3.86</v>
      </c>
      <c r="J218" s="12">
        <v>0</v>
      </c>
      <c r="K218" s="13">
        <v>3406.6521000000002</v>
      </c>
      <c r="L218" s="13">
        <v>0</v>
      </c>
    </row>
    <row r="219" spans="1:12" x14ac:dyDescent="0.2">
      <c r="A219" s="3" t="s">
        <v>196</v>
      </c>
      <c r="B219" s="3" t="s">
        <v>346</v>
      </c>
      <c r="C219" s="3" t="s">
        <v>30</v>
      </c>
      <c r="D219" s="3" t="s">
        <v>345</v>
      </c>
      <c r="E219" s="9" t="s">
        <v>83</v>
      </c>
      <c r="F219" s="10">
        <v>0</v>
      </c>
      <c r="G219" s="10">
        <v>0</v>
      </c>
      <c r="H219" s="11">
        <v>0.79189056297656302</v>
      </c>
      <c r="I219" s="12">
        <v>3.8720000000000003</v>
      </c>
      <c r="J219" s="12">
        <v>0</v>
      </c>
      <c r="K219" s="13">
        <v>3278.4268999999999</v>
      </c>
      <c r="L219" s="13">
        <v>0</v>
      </c>
    </row>
    <row r="220" spans="1:12" x14ac:dyDescent="0.2">
      <c r="A220" s="3" t="s">
        <v>196</v>
      </c>
      <c r="B220" s="3" t="s">
        <v>346</v>
      </c>
      <c r="C220" s="3" t="s">
        <v>30</v>
      </c>
      <c r="D220" s="3" t="s">
        <v>345</v>
      </c>
      <c r="E220" s="9" t="s">
        <v>84</v>
      </c>
      <c r="F220" s="10">
        <v>0</v>
      </c>
      <c r="G220" s="10">
        <v>0</v>
      </c>
      <c r="H220" s="11">
        <v>0.78760055719433297</v>
      </c>
      <c r="I220" s="12">
        <v>3.9049999999999998</v>
      </c>
      <c r="J220" s="12">
        <v>0</v>
      </c>
      <c r="K220" s="13">
        <v>3369.3552</v>
      </c>
      <c r="L220" s="13">
        <v>0</v>
      </c>
    </row>
    <row r="221" spans="1:12" x14ac:dyDescent="0.2">
      <c r="A221" s="3" t="s">
        <v>196</v>
      </c>
      <c r="B221" s="3" t="s">
        <v>346</v>
      </c>
      <c r="C221" s="3" t="s">
        <v>30</v>
      </c>
      <c r="D221" s="3" t="s">
        <v>345</v>
      </c>
      <c r="E221" s="9" t="s">
        <v>85</v>
      </c>
      <c r="F221" s="10">
        <v>0</v>
      </c>
      <c r="G221" s="10">
        <v>0</v>
      </c>
      <c r="H221" s="11">
        <v>0.78316320898539205</v>
      </c>
      <c r="I221" s="12">
        <v>4.04</v>
      </c>
      <c r="J221" s="12">
        <v>0</v>
      </c>
      <c r="K221" s="13">
        <v>3242.2957000000001</v>
      </c>
      <c r="L221" s="13">
        <v>0</v>
      </c>
    </row>
    <row r="222" spans="1:12" x14ac:dyDescent="0.2">
      <c r="A222" s="3" t="s">
        <v>196</v>
      </c>
      <c r="B222" s="3" t="s">
        <v>346</v>
      </c>
      <c r="C222" s="3" t="s">
        <v>30</v>
      </c>
      <c r="D222" s="3" t="s">
        <v>345</v>
      </c>
      <c r="E222" s="9" t="s">
        <v>86</v>
      </c>
      <c r="F222" s="10">
        <v>0</v>
      </c>
      <c r="G222" s="10">
        <v>0</v>
      </c>
      <c r="H222" s="11">
        <v>0.77886513422586801</v>
      </c>
      <c r="I222" s="12">
        <v>4.18</v>
      </c>
      <c r="J222" s="12">
        <v>0</v>
      </c>
      <c r="K222" s="13">
        <v>3331.9850000000001</v>
      </c>
      <c r="L222" s="13">
        <v>0</v>
      </c>
    </row>
    <row r="223" spans="1:12" x14ac:dyDescent="0.2">
      <c r="A223" s="3" t="s">
        <v>196</v>
      </c>
      <c r="B223" s="3" t="s">
        <v>346</v>
      </c>
      <c r="C223" s="3" t="s">
        <v>30</v>
      </c>
      <c r="D223" s="3" t="s">
        <v>345</v>
      </c>
      <c r="E223" s="9" t="s">
        <v>87</v>
      </c>
      <c r="F223" s="10">
        <v>0</v>
      </c>
      <c r="G223" s="10">
        <v>0</v>
      </c>
      <c r="H223" s="11">
        <v>0.77442014333711506</v>
      </c>
      <c r="I223" s="12">
        <v>4.226</v>
      </c>
      <c r="J223" s="12">
        <v>0</v>
      </c>
      <c r="K223" s="13">
        <v>3312.9694</v>
      </c>
      <c r="L223" s="13">
        <v>0</v>
      </c>
    </row>
    <row r="224" spans="1:12" x14ac:dyDescent="0.2">
      <c r="A224" s="3" t="s">
        <v>196</v>
      </c>
      <c r="B224" s="3" t="s">
        <v>346</v>
      </c>
      <c r="C224" s="3" t="s">
        <v>30</v>
      </c>
      <c r="D224" s="3" t="s">
        <v>345</v>
      </c>
      <c r="E224" s="9" t="s">
        <v>88</v>
      </c>
      <c r="F224" s="10">
        <v>0</v>
      </c>
      <c r="G224" s="10">
        <v>0</v>
      </c>
      <c r="H224" s="11">
        <v>0.76997179847100305</v>
      </c>
      <c r="I224" s="12">
        <v>4.1080000000000005</v>
      </c>
      <c r="J224" s="12">
        <v>0</v>
      </c>
      <c r="K224" s="13">
        <v>2975.1710000000003</v>
      </c>
      <c r="L224" s="13">
        <v>0</v>
      </c>
    </row>
    <row r="225" spans="1:12" x14ac:dyDescent="0.2">
      <c r="A225" s="3" t="s">
        <v>196</v>
      </c>
      <c r="B225" s="3" t="s">
        <v>346</v>
      </c>
      <c r="C225" s="3" t="s">
        <v>30</v>
      </c>
      <c r="D225" s="3" t="s">
        <v>345</v>
      </c>
      <c r="E225" s="9" t="s">
        <v>89</v>
      </c>
      <c r="F225" s="10">
        <v>0</v>
      </c>
      <c r="G225" s="10">
        <v>0</v>
      </c>
      <c r="H225" s="11">
        <v>0.76595135099771205</v>
      </c>
      <c r="I225" s="12">
        <v>3.9750000000000001</v>
      </c>
      <c r="J225" s="12">
        <v>0</v>
      </c>
      <c r="K225" s="13">
        <v>3276.7399</v>
      </c>
      <c r="L225" s="13">
        <v>0</v>
      </c>
    </row>
    <row r="226" spans="1:12" x14ac:dyDescent="0.2">
      <c r="A226" s="3" t="s">
        <v>196</v>
      </c>
      <c r="B226" s="3" t="s">
        <v>346</v>
      </c>
      <c r="C226" s="3" t="s">
        <v>30</v>
      </c>
      <c r="D226" s="3" t="s">
        <v>345</v>
      </c>
      <c r="E226" s="9" t="s">
        <v>90</v>
      </c>
      <c r="F226" s="10">
        <v>0</v>
      </c>
      <c r="G226" s="10">
        <v>0</v>
      </c>
      <c r="H226" s="11">
        <v>0.76149760169991698</v>
      </c>
      <c r="I226" s="12">
        <v>3.79</v>
      </c>
      <c r="J226" s="12">
        <v>0</v>
      </c>
      <c r="K226" s="13">
        <v>3152.6001000000001</v>
      </c>
      <c r="L226" s="13">
        <v>0</v>
      </c>
    </row>
    <row r="227" spans="1:12" x14ac:dyDescent="0.2">
      <c r="A227" s="3" t="s">
        <v>196</v>
      </c>
      <c r="B227" s="3" t="s">
        <v>346</v>
      </c>
      <c r="C227" s="3" t="s">
        <v>30</v>
      </c>
      <c r="D227" s="3" t="s">
        <v>345</v>
      </c>
      <c r="E227" s="9" t="s">
        <v>91</v>
      </c>
      <c r="F227" s="10">
        <v>0</v>
      </c>
      <c r="G227" s="10">
        <v>0</v>
      </c>
      <c r="H227" s="11">
        <v>0.75718530093734404</v>
      </c>
      <c r="I227" s="12">
        <v>3.78</v>
      </c>
      <c r="J227" s="12">
        <v>0</v>
      </c>
      <c r="K227" s="13">
        <v>3239.2387000000003</v>
      </c>
      <c r="L227" s="13">
        <v>0</v>
      </c>
    </row>
    <row r="228" spans="1:12" x14ac:dyDescent="0.2">
      <c r="A228" s="3" t="s">
        <v>196</v>
      </c>
      <c r="B228" s="3" t="s">
        <v>346</v>
      </c>
      <c r="C228" s="3" t="s">
        <v>30</v>
      </c>
      <c r="D228" s="3" t="s">
        <v>345</v>
      </c>
      <c r="E228" s="9" t="s">
        <v>92</v>
      </c>
      <c r="F228" s="10">
        <v>0</v>
      </c>
      <c r="G228" s="10">
        <v>0</v>
      </c>
      <c r="H228" s="11">
        <v>0.75272730223976991</v>
      </c>
      <c r="I228" s="12">
        <v>3.8160000000000003</v>
      </c>
      <c r="J228" s="12">
        <v>0</v>
      </c>
      <c r="K228" s="13">
        <v>3116.2910000000002</v>
      </c>
      <c r="L228" s="13">
        <v>0</v>
      </c>
    </row>
    <row r="229" spans="1:12" x14ac:dyDescent="0.2">
      <c r="A229" s="3" t="s">
        <v>196</v>
      </c>
      <c r="B229" s="3" t="s">
        <v>346</v>
      </c>
      <c r="C229" s="3" t="s">
        <v>30</v>
      </c>
      <c r="D229" s="3" t="s">
        <v>345</v>
      </c>
      <c r="E229" s="9" t="s">
        <v>93</v>
      </c>
      <c r="F229" s="10">
        <v>0</v>
      </c>
      <c r="G229" s="10">
        <v>0</v>
      </c>
      <c r="H229" s="11">
        <v>0.74875232985095097</v>
      </c>
      <c r="I229" s="12">
        <v>3.86</v>
      </c>
      <c r="J229" s="12">
        <v>0</v>
      </c>
      <c r="K229" s="13">
        <v>3203.1625000000004</v>
      </c>
      <c r="L229" s="13">
        <v>0</v>
      </c>
    </row>
    <row r="230" spans="1:12" x14ac:dyDescent="0.2">
      <c r="A230" s="3" t="s">
        <v>196</v>
      </c>
      <c r="B230" s="3" t="s">
        <v>346</v>
      </c>
      <c r="C230" s="3" t="s">
        <v>30</v>
      </c>
      <c r="D230" s="3" t="s">
        <v>345</v>
      </c>
      <c r="E230" s="9" t="s">
        <v>94</v>
      </c>
      <c r="F230" s="10">
        <v>0</v>
      </c>
      <c r="G230" s="10">
        <v>0</v>
      </c>
      <c r="H230" s="11">
        <v>0.74470585099082198</v>
      </c>
      <c r="I230" s="12">
        <v>3.91</v>
      </c>
      <c r="J230" s="12">
        <v>0</v>
      </c>
      <c r="K230" s="13">
        <v>3185.8516</v>
      </c>
      <c r="L230" s="13">
        <v>0</v>
      </c>
    </row>
    <row r="231" spans="1:12" x14ac:dyDescent="0.2">
      <c r="A231" s="3" t="s">
        <v>196</v>
      </c>
      <c r="B231" s="3" t="s">
        <v>346</v>
      </c>
      <c r="C231" s="3" t="s">
        <v>30</v>
      </c>
      <c r="D231" s="3" t="s">
        <v>345</v>
      </c>
      <c r="E231" s="9" t="s">
        <v>95</v>
      </c>
      <c r="F231" s="10">
        <v>0</v>
      </c>
      <c r="G231" s="10">
        <v>0</v>
      </c>
      <c r="H231" s="11">
        <v>0.74066700205713298</v>
      </c>
      <c r="I231" s="12">
        <v>3.9220000000000002</v>
      </c>
      <c r="J231" s="12">
        <v>0</v>
      </c>
      <c r="K231" s="13">
        <v>3066.3614000000002</v>
      </c>
      <c r="L231" s="13">
        <v>0</v>
      </c>
    </row>
    <row r="232" spans="1:12" x14ac:dyDescent="0.2">
      <c r="A232" s="3" t="s">
        <v>196</v>
      </c>
      <c r="B232" s="3" t="s">
        <v>346</v>
      </c>
      <c r="C232" s="3" t="s">
        <v>30</v>
      </c>
      <c r="D232" s="3" t="s">
        <v>345</v>
      </c>
      <c r="E232" s="9" t="s">
        <v>96</v>
      </c>
      <c r="F232" s="10">
        <v>0</v>
      </c>
      <c r="G232" s="10">
        <v>0</v>
      </c>
      <c r="H232" s="11">
        <v>0.73676581130682406</v>
      </c>
      <c r="I232" s="12">
        <v>3.9550000000000001</v>
      </c>
      <c r="J232" s="12">
        <v>0</v>
      </c>
      <c r="K232" s="13">
        <v>3151.8841000000002</v>
      </c>
      <c r="L232" s="13">
        <v>0</v>
      </c>
    </row>
    <row r="233" spans="1:12" x14ac:dyDescent="0.2">
      <c r="A233" s="3" t="s">
        <v>196</v>
      </c>
      <c r="B233" s="3" t="s">
        <v>346</v>
      </c>
      <c r="C233" s="3" t="s">
        <v>30</v>
      </c>
      <c r="D233" s="3" t="s">
        <v>345</v>
      </c>
      <c r="E233" s="9" t="s">
        <v>97</v>
      </c>
      <c r="F233" s="10">
        <v>0</v>
      </c>
      <c r="G233" s="10">
        <v>0</v>
      </c>
      <c r="H233" s="11">
        <v>0.73274230993443401</v>
      </c>
      <c r="I233" s="12">
        <v>4.09</v>
      </c>
      <c r="J233" s="12">
        <v>0</v>
      </c>
      <c r="K233" s="13">
        <v>3033.5532000000003</v>
      </c>
      <c r="L233" s="13">
        <v>0</v>
      </c>
    </row>
    <row r="234" spans="1:12" x14ac:dyDescent="0.2">
      <c r="A234" s="3" t="s">
        <v>196</v>
      </c>
      <c r="B234" s="3" t="s">
        <v>346</v>
      </c>
      <c r="C234" s="3" t="s">
        <v>30</v>
      </c>
      <c r="D234" s="3" t="s">
        <v>345</v>
      </c>
      <c r="E234" s="9" t="s">
        <v>98</v>
      </c>
      <c r="F234" s="10">
        <v>0</v>
      </c>
      <c r="G234" s="10">
        <v>0</v>
      </c>
      <c r="H234" s="11">
        <v>0.72885618352133497</v>
      </c>
      <c r="I234" s="12">
        <v>4.2300000000000004</v>
      </c>
      <c r="J234" s="12">
        <v>0</v>
      </c>
      <c r="K234" s="13">
        <v>3118.0468000000001</v>
      </c>
      <c r="L234" s="13">
        <v>0</v>
      </c>
    </row>
    <row r="235" spans="1:12" x14ac:dyDescent="0.2">
      <c r="A235" s="3" t="s">
        <v>196</v>
      </c>
      <c r="B235" s="3" t="s">
        <v>346</v>
      </c>
      <c r="C235" s="3" t="s">
        <v>30</v>
      </c>
      <c r="D235" s="3" t="s">
        <v>345</v>
      </c>
      <c r="E235" s="9" t="s">
        <v>99</v>
      </c>
      <c r="F235" s="10">
        <v>0</v>
      </c>
      <c r="G235" s="10">
        <v>0</v>
      </c>
      <c r="H235" s="11">
        <v>0.72484846545932102</v>
      </c>
      <c r="I235" s="12">
        <v>4.2860000000000005</v>
      </c>
      <c r="J235" s="12">
        <v>0</v>
      </c>
      <c r="K235" s="13">
        <v>3100.9017000000003</v>
      </c>
      <c r="L235" s="13">
        <v>0</v>
      </c>
    </row>
    <row r="236" spans="1:12" x14ac:dyDescent="0.2">
      <c r="A236" s="3" t="s">
        <v>196</v>
      </c>
      <c r="B236" s="3" t="s">
        <v>346</v>
      </c>
      <c r="C236" s="3" t="s">
        <v>30</v>
      </c>
      <c r="D236" s="3" t="s">
        <v>345</v>
      </c>
      <c r="E236" s="9" t="s">
        <v>100</v>
      </c>
      <c r="F236" s="10">
        <v>0</v>
      </c>
      <c r="G236" s="10">
        <v>0</v>
      </c>
      <c r="H236" s="11">
        <v>0.72084893274513506</v>
      </c>
      <c r="I236" s="12">
        <v>4.1680000000000001</v>
      </c>
      <c r="J236" s="12">
        <v>0</v>
      </c>
      <c r="K236" s="13">
        <v>2785.3603000000003</v>
      </c>
      <c r="L236" s="13">
        <v>0</v>
      </c>
    </row>
    <row r="237" spans="1:12" x14ac:dyDescent="0.2">
      <c r="A237" s="3" t="s">
        <v>196</v>
      </c>
      <c r="B237" s="3" t="s">
        <v>346</v>
      </c>
      <c r="C237" s="3" t="s">
        <v>30</v>
      </c>
      <c r="D237" s="3" t="s">
        <v>345</v>
      </c>
      <c r="E237" s="9" t="s">
        <v>101</v>
      </c>
      <c r="F237" s="10">
        <v>0</v>
      </c>
      <c r="G237" s="10">
        <v>0</v>
      </c>
      <c r="H237" s="11">
        <v>0.71724357799098992</v>
      </c>
      <c r="I237" s="12">
        <v>4.0350000000000001</v>
      </c>
      <c r="J237" s="12">
        <v>0</v>
      </c>
      <c r="K237" s="13">
        <v>3068.3679999999999</v>
      </c>
      <c r="L237" s="13">
        <v>0</v>
      </c>
    </row>
    <row r="238" spans="1:12" x14ac:dyDescent="0.2">
      <c r="A238" s="3" t="s">
        <v>196</v>
      </c>
      <c r="B238" s="3" t="s">
        <v>346</v>
      </c>
      <c r="C238" s="3" t="s">
        <v>30</v>
      </c>
      <c r="D238" s="3" t="s">
        <v>345</v>
      </c>
      <c r="E238" s="9" t="s">
        <v>102</v>
      </c>
      <c r="F238" s="10">
        <v>0</v>
      </c>
      <c r="G238" s="10">
        <v>0</v>
      </c>
      <c r="H238" s="11">
        <v>0.71325992485730905</v>
      </c>
      <c r="I238" s="12">
        <v>3.85</v>
      </c>
      <c r="J238" s="12">
        <v>0</v>
      </c>
      <c r="K238" s="13">
        <v>2952.8960999999999</v>
      </c>
      <c r="L238" s="13">
        <v>0</v>
      </c>
    </row>
    <row r="239" spans="1:12" x14ac:dyDescent="0.2">
      <c r="A239" s="3" t="s">
        <v>196</v>
      </c>
      <c r="B239" s="3" t="s">
        <v>346</v>
      </c>
      <c r="C239" s="3" t="s">
        <v>30</v>
      </c>
      <c r="D239" s="3" t="s">
        <v>345</v>
      </c>
      <c r="E239" s="9" t="s">
        <v>103</v>
      </c>
      <c r="F239" s="10">
        <v>0</v>
      </c>
      <c r="G239" s="10">
        <v>0</v>
      </c>
      <c r="H239" s="11">
        <v>0.70941286831488704</v>
      </c>
      <c r="I239" s="12">
        <v>3.84</v>
      </c>
      <c r="J239" s="12">
        <v>0</v>
      </c>
      <c r="K239" s="13">
        <v>3034.8683000000001</v>
      </c>
      <c r="L239" s="13">
        <v>0</v>
      </c>
    </row>
    <row r="240" spans="1:12" x14ac:dyDescent="0.2">
      <c r="A240" s="3" t="s">
        <v>196</v>
      </c>
      <c r="B240" s="3" t="s">
        <v>346</v>
      </c>
      <c r="C240" s="3" t="s">
        <v>30</v>
      </c>
      <c r="D240" s="3" t="s">
        <v>345</v>
      </c>
      <c r="E240" s="9" t="s">
        <v>104</v>
      </c>
      <c r="F240" s="10">
        <v>0</v>
      </c>
      <c r="G240" s="10">
        <v>0</v>
      </c>
      <c r="H240" s="11">
        <v>0.70544604119712806</v>
      </c>
      <c r="I240" s="12">
        <v>3.8760000000000003</v>
      </c>
      <c r="J240" s="12">
        <v>0</v>
      </c>
      <c r="K240" s="13">
        <v>2920.5466000000001</v>
      </c>
      <c r="L240" s="13">
        <v>0</v>
      </c>
    </row>
    <row r="241" spans="1:12" x14ac:dyDescent="0.2">
      <c r="A241" s="3" t="s">
        <v>196</v>
      </c>
      <c r="B241" s="3" t="s">
        <v>346</v>
      </c>
      <c r="C241" s="3" t="s">
        <v>30</v>
      </c>
      <c r="D241" s="3" t="s">
        <v>345</v>
      </c>
      <c r="E241" s="9" t="s">
        <v>105</v>
      </c>
      <c r="F241" s="10">
        <v>0</v>
      </c>
      <c r="G241" s="10">
        <v>0</v>
      </c>
      <c r="H241" s="11">
        <v>0.70161546567214206</v>
      </c>
      <c r="I241" s="12">
        <v>3.92</v>
      </c>
      <c r="J241" s="12">
        <v>0</v>
      </c>
      <c r="K241" s="13">
        <v>3001.511</v>
      </c>
      <c r="L241" s="13">
        <v>0</v>
      </c>
    </row>
    <row r="242" spans="1:12" x14ac:dyDescent="0.2">
      <c r="A242" s="3" t="s">
        <v>196</v>
      </c>
      <c r="B242" s="3" t="s">
        <v>346</v>
      </c>
      <c r="C242" s="3" t="s">
        <v>30</v>
      </c>
      <c r="D242" s="3" t="s">
        <v>345</v>
      </c>
      <c r="E242" s="9" t="s">
        <v>106</v>
      </c>
      <c r="F242" s="10">
        <v>0</v>
      </c>
      <c r="G242" s="10">
        <v>0</v>
      </c>
      <c r="H242" s="11">
        <v>0.69766587118740198</v>
      </c>
      <c r="I242" s="12">
        <v>3.97</v>
      </c>
      <c r="J242" s="12">
        <v>0</v>
      </c>
      <c r="K242" s="13">
        <v>2984.6146000000003</v>
      </c>
      <c r="L242" s="13">
        <v>0</v>
      </c>
    </row>
    <row r="243" spans="1:12" x14ac:dyDescent="0.2">
      <c r="A243" s="3" t="s">
        <v>196</v>
      </c>
      <c r="B243" s="3" t="s">
        <v>346</v>
      </c>
      <c r="C243" s="3" t="s">
        <v>30</v>
      </c>
      <c r="D243" s="3" t="s">
        <v>345</v>
      </c>
      <c r="E243" s="9" t="s">
        <v>107</v>
      </c>
      <c r="F243" s="10">
        <v>0</v>
      </c>
      <c r="G243" s="10">
        <v>0</v>
      </c>
      <c r="H243" s="11">
        <v>0.693725187392356</v>
      </c>
      <c r="I243" s="12">
        <v>3.9820000000000002</v>
      </c>
      <c r="J243" s="12">
        <v>0</v>
      </c>
      <c r="K243" s="13">
        <v>2872.0223000000001</v>
      </c>
      <c r="L243" s="13">
        <v>0</v>
      </c>
    </row>
    <row r="244" spans="1:12" x14ac:dyDescent="0.2">
      <c r="A244" s="3" t="s">
        <v>196</v>
      </c>
      <c r="B244" s="3" t="s">
        <v>346</v>
      </c>
      <c r="C244" s="3" t="s">
        <v>30</v>
      </c>
      <c r="D244" s="3" t="s">
        <v>345</v>
      </c>
      <c r="E244" s="9" t="s">
        <v>108</v>
      </c>
      <c r="F244" s="10">
        <v>0</v>
      </c>
      <c r="G244" s="10">
        <v>0</v>
      </c>
      <c r="H244" s="11">
        <v>0.68992020241259799</v>
      </c>
      <c r="I244" s="12">
        <v>4.0149999999999997</v>
      </c>
      <c r="J244" s="12">
        <v>0</v>
      </c>
      <c r="K244" s="13">
        <v>2951.4785999999999</v>
      </c>
      <c r="L244" s="13">
        <v>0</v>
      </c>
    </row>
    <row r="245" spans="1:12" x14ac:dyDescent="0.2">
      <c r="A245" s="3" t="s">
        <v>196</v>
      </c>
      <c r="B245" s="3" t="s">
        <v>346</v>
      </c>
      <c r="C245" s="3" t="s">
        <v>30</v>
      </c>
      <c r="D245" s="3" t="s">
        <v>345</v>
      </c>
      <c r="E245" s="9" t="s">
        <v>109</v>
      </c>
      <c r="F245" s="10">
        <v>0</v>
      </c>
      <c r="G245" s="10">
        <v>0</v>
      </c>
      <c r="H245" s="11">
        <v>0.68599734852240402</v>
      </c>
      <c r="I245" s="12">
        <v>4.1500000000000004</v>
      </c>
      <c r="J245" s="12">
        <v>0</v>
      </c>
      <c r="K245" s="13">
        <v>2840.029</v>
      </c>
      <c r="L245" s="13">
        <v>0</v>
      </c>
    </row>
    <row r="246" spans="1:12" x14ac:dyDescent="0.2">
      <c r="A246" s="3" t="s">
        <v>196</v>
      </c>
      <c r="B246" s="3" t="s">
        <v>346</v>
      </c>
      <c r="C246" s="3" t="s">
        <v>30</v>
      </c>
      <c r="D246" s="3" t="s">
        <v>345</v>
      </c>
      <c r="E246" s="9" t="s">
        <v>110</v>
      </c>
      <c r="F246" s="10">
        <v>0</v>
      </c>
      <c r="G246" s="10">
        <v>0</v>
      </c>
      <c r="H246" s="11">
        <v>0.68220980579853896</v>
      </c>
      <c r="I246" s="12">
        <v>4.29</v>
      </c>
      <c r="J246" s="12">
        <v>0</v>
      </c>
      <c r="K246" s="13">
        <v>2918.4935</v>
      </c>
      <c r="L246" s="13">
        <v>0</v>
      </c>
    </row>
    <row r="247" spans="1:12" x14ac:dyDescent="0.2">
      <c r="A247" s="3" t="s">
        <v>196</v>
      </c>
      <c r="B247" s="3" t="s">
        <v>346</v>
      </c>
      <c r="C247" s="3" t="s">
        <v>30</v>
      </c>
      <c r="D247" s="3" t="s">
        <v>345</v>
      </c>
      <c r="E247" s="9" t="s">
        <v>111</v>
      </c>
      <c r="F247" s="10">
        <v>0</v>
      </c>
      <c r="G247" s="10">
        <v>0</v>
      </c>
      <c r="H247" s="11">
        <v>0.67830516719789602</v>
      </c>
      <c r="I247" s="12">
        <v>4.351</v>
      </c>
      <c r="J247" s="12">
        <v>0</v>
      </c>
      <c r="K247" s="13">
        <v>2901.7895000000003</v>
      </c>
      <c r="L247" s="13">
        <v>0</v>
      </c>
    </row>
    <row r="248" spans="1:12" x14ac:dyDescent="0.2">
      <c r="A248" s="3" t="s">
        <v>196</v>
      </c>
      <c r="B248" s="3" t="s">
        <v>346</v>
      </c>
      <c r="C248" s="3" t="s">
        <v>30</v>
      </c>
      <c r="D248" s="3" t="s">
        <v>345</v>
      </c>
      <c r="E248" s="9" t="s">
        <v>112</v>
      </c>
      <c r="F248" s="10">
        <v>0</v>
      </c>
      <c r="G248" s="10">
        <v>0</v>
      </c>
      <c r="H248" s="11">
        <v>0.67440993051604703</v>
      </c>
      <c r="I248" s="12">
        <v>4.2330000000000005</v>
      </c>
      <c r="J248" s="12">
        <v>0</v>
      </c>
      <c r="K248" s="13">
        <v>2698.9884999999999</v>
      </c>
      <c r="L248" s="13">
        <v>0</v>
      </c>
    </row>
    <row r="249" spans="1:12" x14ac:dyDescent="0.2">
      <c r="A249" s="3" t="s">
        <v>196</v>
      </c>
      <c r="B249" s="3" t="s">
        <v>346</v>
      </c>
      <c r="C249" s="3" t="s">
        <v>30</v>
      </c>
      <c r="D249" s="3" t="s">
        <v>345</v>
      </c>
      <c r="E249" s="9" t="s">
        <v>113</v>
      </c>
      <c r="F249" s="10">
        <v>0</v>
      </c>
      <c r="G249" s="10">
        <v>0</v>
      </c>
      <c r="H249" s="11">
        <v>0.67077459629956704</v>
      </c>
      <c r="I249" s="12">
        <v>4.0999999999999996</v>
      </c>
      <c r="J249" s="12">
        <v>0</v>
      </c>
      <c r="K249" s="13">
        <v>2869.5736999999999</v>
      </c>
      <c r="L249" s="13">
        <v>0</v>
      </c>
    </row>
    <row r="250" spans="1:12" x14ac:dyDescent="0.2">
      <c r="A250" s="3" t="s">
        <v>196</v>
      </c>
      <c r="B250" s="3" t="s">
        <v>346</v>
      </c>
      <c r="C250" s="3" t="s">
        <v>30</v>
      </c>
      <c r="D250" s="3" t="s">
        <v>345</v>
      </c>
      <c r="E250" s="9" t="s">
        <v>114</v>
      </c>
      <c r="F250" s="10">
        <v>0</v>
      </c>
      <c r="G250" s="10">
        <v>0</v>
      </c>
      <c r="H250" s="11">
        <v>0.666897829227456</v>
      </c>
      <c r="I250" s="12">
        <v>3.915</v>
      </c>
      <c r="J250" s="12">
        <v>0</v>
      </c>
      <c r="K250" s="13">
        <v>2760.9570000000003</v>
      </c>
      <c r="L250" s="13">
        <v>0</v>
      </c>
    </row>
    <row r="251" spans="1:12" x14ac:dyDescent="0.2">
      <c r="A251" s="3" t="s">
        <v>196</v>
      </c>
      <c r="B251" s="3" t="s">
        <v>346</v>
      </c>
      <c r="C251" s="3" t="s">
        <v>30</v>
      </c>
      <c r="D251" s="3" t="s">
        <v>345</v>
      </c>
      <c r="E251" s="9" t="s">
        <v>115</v>
      </c>
      <c r="F251" s="10">
        <v>0</v>
      </c>
      <c r="G251" s="10">
        <v>0</v>
      </c>
      <c r="H251" s="11">
        <v>0.66315533598693899</v>
      </c>
      <c r="I251" s="12">
        <v>3.9049999999999998</v>
      </c>
      <c r="J251" s="12">
        <v>0</v>
      </c>
      <c r="K251" s="13">
        <v>2836.9785000000002</v>
      </c>
      <c r="L251" s="13">
        <v>0</v>
      </c>
    </row>
    <row r="252" spans="1:12" x14ac:dyDescent="0.2">
      <c r="A252" s="3" t="s">
        <v>196</v>
      </c>
      <c r="B252" s="3" t="s">
        <v>346</v>
      </c>
      <c r="C252" s="3" t="s">
        <v>30</v>
      </c>
      <c r="D252" s="3" t="s">
        <v>345</v>
      </c>
      <c r="E252" s="9" t="s">
        <v>116</v>
      </c>
      <c r="F252" s="10">
        <v>0</v>
      </c>
      <c r="G252" s="10">
        <v>0</v>
      </c>
      <c r="H252" s="11">
        <v>0.65929770749929606</v>
      </c>
      <c r="I252" s="12">
        <v>3.9410000000000003</v>
      </c>
      <c r="J252" s="12">
        <v>0</v>
      </c>
      <c r="K252" s="13">
        <v>2729.4925000000003</v>
      </c>
      <c r="L252" s="13">
        <v>0</v>
      </c>
    </row>
    <row r="253" spans="1:12" x14ac:dyDescent="0.2">
      <c r="A253" s="3" t="s">
        <v>196</v>
      </c>
      <c r="B253" s="3" t="s">
        <v>346</v>
      </c>
      <c r="C253" s="3" t="s">
        <v>30</v>
      </c>
      <c r="D253" s="3" t="s">
        <v>345</v>
      </c>
      <c r="E253" s="9" t="s">
        <v>117</v>
      </c>
      <c r="F253" s="10">
        <v>0</v>
      </c>
      <c r="G253" s="10">
        <v>0</v>
      </c>
      <c r="H253" s="11">
        <v>0.65576689480973605</v>
      </c>
      <c r="I253" s="12">
        <v>3.9849999999999999</v>
      </c>
      <c r="J253" s="12">
        <v>0</v>
      </c>
      <c r="K253" s="13">
        <v>2805.3708000000001</v>
      </c>
      <c r="L253" s="13">
        <v>0</v>
      </c>
    </row>
    <row r="254" spans="1:12" x14ac:dyDescent="0.2">
      <c r="A254" s="3" t="s">
        <v>196</v>
      </c>
      <c r="B254" s="3" t="s">
        <v>346</v>
      </c>
      <c r="C254" s="3" t="s">
        <v>30</v>
      </c>
      <c r="D254" s="3" t="s">
        <v>345</v>
      </c>
      <c r="E254" s="9" t="s">
        <v>118</v>
      </c>
      <c r="F254" s="10">
        <v>0</v>
      </c>
      <c r="G254" s="10">
        <v>0</v>
      </c>
      <c r="H254" s="11">
        <v>0.65216148015572706</v>
      </c>
      <c r="I254" s="12">
        <v>4.0350000000000001</v>
      </c>
      <c r="J254" s="12">
        <v>0</v>
      </c>
      <c r="K254" s="13">
        <v>2789.9468000000002</v>
      </c>
      <c r="L254" s="13">
        <v>0</v>
      </c>
    </row>
    <row r="255" spans="1:12" x14ac:dyDescent="0.2">
      <c r="A255" s="3" t="s">
        <v>196</v>
      </c>
      <c r="B255" s="3" t="s">
        <v>346</v>
      </c>
      <c r="C255" s="3" t="s">
        <v>30</v>
      </c>
      <c r="D255" s="3" t="s">
        <v>345</v>
      </c>
      <c r="E255" s="9" t="s">
        <v>119</v>
      </c>
      <c r="F255" s="10">
        <v>0</v>
      </c>
      <c r="G255" s="10">
        <v>0</v>
      </c>
      <c r="H255" s="11">
        <v>0.64856887893494897</v>
      </c>
      <c r="I255" s="12">
        <v>4.0470000000000006</v>
      </c>
      <c r="J255" s="12">
        <v>0</v>
      </c>
      <c r="K255" s="13">
        <v>2685.0752000000002</v>
      </c>
      <c r="L255" s="13">
        <v>0</v>
      </c>
    </row>
    <row r="256" spans="1:12" x14ac:dyDescent="0.2">
      <c r="A256" s="3" t="s">
        <v>196</v>
      </c>
      <c r="B256" s="3" t="s">
        <v>346</v>
      </c>
      <c r="C256" s="3" t="s">
        <v>30</v>
      </c>
      <c r="D256" s="3" t="s">
        <v>345</v>
      </c>
      <c r="E256" s="9" t="s">
        <v>120</v>
      </c>
      <c r="F256" s="10">
        <v>0</v>
      </c>
      <c r="G256" s="10">
        <v>0</v>
      </c>
      <c r="H256" s="11">
        <v>0.64510437494094597</v>
      </c>
      <c r="I256" s="12">
        <v>4.08</v>
      </c>
      <c r="J256" s="12">
        <v>0</v>
      </c>
      <c r="K256" s="13">
        <v>2759.7565</v>
      </c>
      <c r="L256" s="13">
        <v>0</v>
      </c>
    </row>
    <row r="257" spans="1:12" x14ac:dyDescent="0.2">
      <c r="A257" s="3" t="s">
        <v>196</v>
      </c>
      <c r="B257" s="3" t="s">
        <v>346</v>
      </c>
      <c r="C257" s="3" t="s">
        <v>30</v>
      </c>
      <c r="D257" s="3" t="s">
        <v>345</v>
      </c>
      <c r="E257" s="9" t="s">
        <v>121</v>
      </c>
      <c r="F257" s="10">
        <v>0</v>
      </c>
      <c r="G257" s="10">
        <v>0</v>
      </c>
      <c r="H257" s="11">
        <v>0.64153700779234102</v>
      </c>
      <c r="I257" s="12">
        <v>4.2149999999999999</v>
      </c>
      <c r="J257" s="12">
        <v>0</v>
      </c>
      <c r="K257" s="13">
        <v>2655.9632000000001</v>
      </c>
      <c r="L257" s="13">
        <v>0</v>
      </c>
    </row>
    <row r="258" spans="1:12" x14ac:dyDescent="0.2">
      <c r="A258" s="3" t="s">
        <v>196</v>
      </c>
      <c r="B258" s="3" t="s">
        <v>346</v>
      </c>
      <c r="C258" s="3" t="s">
        <v>30</v>
      </c>
      <c r="D258" s="3" t="s">
        <v>345</v>
      </c>
      <c r="E258" s="9" t="s">
        <v>122</v>
      </c>
      <c r="F258" s="10">
        <v>0</v>
      </c>
      <c r="G258" s="10">
        <v>0</v>
      </c>
      <c r="H258" s="11">
        <v>0.63809693606038498</v>
      </c>
      <c r="I258" s="12">
        <v>4.3550000000000004</v>
      </c>
      <c r="J258" s="12">
        <v>0</v>
      </c>
      <c r="K258" s="13">
        <v>2729.7787000000003</v>
      </c>
      <c r="L258" s="13">
        <v>0</v>
      </c>
    </row>
    <row r="259" spans="1:12" x14ac:dyDescent="0.2">
      <c r="A259" s="3" t="s">
        <v>196</v>
      </c>
      <c r="B259" s="3" t="s">
        <v>346</v>
      </c>
      <c r="C259" s="3" t="s">
        <v>30</v>
      </c>
      <c r="D259" s="3" t="s">
        <v>345</v>
      </c>
      <c r="E259" s="9" t="s">
        <v>123</v>
      </c>
      <c r="F259" s="10">
        <v>0</v>
      </c>
      <c r="G259" s="10">
        <v>0</v>
      </c>
      <c r="H259" s="11">
        <v>0.63455482730725699</v>
      </c>
      <c r="I259" s="12">
        <v>4.4210000000000003</v>
      </c>
      <c r="J259" s="12">
        <v>0</v>
      </c>
      <c r="K259" s="13">
        <v>2714.6256000000003</v>
      </c>
      <c r="L259" s="13">
        <v>0</v>
      </c>
    </row>
    <row r="260" spans="1:12" x14ac:dyDescent="0.2">
      <c r="A260" s="3" t="s">
        <v>196</v>
      </c>
      <c r="B260" s="3" t="s">
        <v>346</v>
      </c>
      <c r="C260" s="3" t="s">
        <v>30</v>
      </c>
      <c r="D260" s="3" t="s">
        <v>345</v>
      </c>
      <c r="E260" s="9" t="s">
        <v>124</v>
      </c>
      <c r="F260" s="10">
        <v>0</v>
      </c>
      <c r="G260" s="10">
        <v>0</v>
      </c>
      <c r="H260" s="11">
        <v>0.63102556299956603</v>
      </c>
      <c r="I260" s="12">
        <v>4.3029999999999999</v>
      </c>
      <c r="J260" s="12">
        <v>0</v>
      </c>
      <c r="K260" s="13">
        <v>2438.2828</v>
      </c>
      <c r="L260" s="13">
        <v>0</v>
      </c>
    </row>
    <row r="261" spans="1:12" x14ac:dyDescent="0.2">
      <c r="A261" s="3" t="s">
        <v>196</v>
      </c>
      <c r="B261" s="3" t="s">
        <v>346</v>
      </c>
      <c r="C261" s="3" t="s">
        <v>30</v>
      </c>
      <c r="D261" s="3" t="s">
        <v>345</v>
      </c>
      <c r="E261" s="9" t="s">
        <v>125</v>
      </c>
      <c r="F261" s="10">
        <v>0</v>
      </c>
      <c r="G261" s="10">
        <v>0</v>
      </c>
      <c r="H261" s="11">
        <v>0.62784888458973698</v>
      </c>
      <c r="I261" s="12">
        <v>4.17</v>
      </c>
      <c r="J261" s="12">
        <v>0</v>
      </c>
      <c r="K261" s="13">
        <v>2685.9375</v>
      </c>
      <c r="L261" s="13">
        <v>0</v>
      </c>
    </row>
    <row r="262" spans="1:12" x14ac:dyDescent="0.2">
      <c r="A262" s="3" t="s">
        <v>196</v>
      </c>
      <c r="B262" s="3" t="s">
        <v>346</v>
      </c>
      <c r="C262" s="3" t="s">
        <v>30</v>
      </c>
      <c r="D262" s="3" t="s">
        <v>345</v>
      </c>
      <c r="E262" s="9" t="s">
        <v>126</v>
      </c>
      <c r="F262" s="10">
        <v>0</v>
      </c>
      <c r="G262" s="10">
        <v>0</v>
      </c>
      <c r="H262" s="11">
        <v>0.62434407942955206</v>
      </c>
      <c r="I262" s="12">
        <v>3.9849999999999999</v>
      </c>
      <c r="J262" s="12">
        <v>0</v>
      </c>
      <c r="K262" s="13">
        <v>2584.7845000000002</v>
      </c>
      <c r="L262" s="13">
        <v>0</v>
      </c>
    </row>
    <row r="263" spans="1:12" x14ac:dyDescent="0.2">
      <c r="A263" s="3" t="s">
        <v>196</v>
      </c>
      <c r="B263" s="3" t="s">
        <v>346</v>
      </c>
      <c r="C263" s="3" t="s">
        <v>30</v>
      </c>
      <c r="D263" s="3" t="s">
        <v>345</v>
      </c>
      <c r="E263" s="9" t="s">
        <v>127</v>
      </c>
      <c r="F263" s="10">
        <v>0</v>
      </c>
      <c r="G263" s="10">
        <v>0</v>
      </c>
      <c r="H263" s="11">
        <v>0.62096457455529597</v>
      </c>
      <c r="I263" s="12">
        <v>3.9750000000000001</v>
      </c>
      <c r="J263" s="12">
        <v>0</v>
      </c>
      <c r="K263" s="13">
        <v>2656.4864000000002</v>
      </c>
      <c r="L263" s="13">
        <v>0</v>
      </c>
    </row>
    <row r="264" spans="1:12" x14ac:dyDescent="0.2">
      <c r="A264" s="3" t="s">
        <v>196</v>
      </c>
      <c r="B264" s="3" t="s">
        <v>346</v>
      </c>
      <c r="C264" s="3" t="s">
        <v>30</v>
      </c>
      <c r="D264" s="3" t="s">
        <v>345</v>
      </c>
      <c r="E264" s="9" t="s">
        <v>128</v>
      </c>
      <c r="F264" s="10">
        <v>0</v>
      </c>
      <c r="G264" s="10">
        <v>0</v>
      </c>
      <c r="H264" s="11">
        <v>0.61748507319401402</v>
      </c>
      <c r="I264" s="12">
        <v>4.0110000000000001</v>
      </c>
      <c r="J264" s="12">
        <v>0</v>
      </c>
      <c r="K264" s="13">
        <v>2556.3882000000003</v>
      </c>
      <c r="L264" s="13">
        <v>0</v>
      </c>
    </row>
    <row r="265" spans="1:12" x14ac:dyDescent="0.2">
      <c r="A265" s="3" t="s">
        <v>196</v>
      </c>
      <c r="B265" s="3" t="s">
        <v>346</v>
      </c>
      <c r="C265" s="3" t="s">
        <v>30</v>
      </c>
      <c r="D265" s="3" t="s">
        <v>345</v>
      </c>
      <c r="E265" s="9" t="s">
        <v>129</v>
      </c>
      <c r="F265" s="10">
        <v>0</v>
      </c>
      <c r="G265" s="10">
        <v>0</v>
      </c>
      <c r="H265" s="11">
        <v>0.61413006229987199</v>
      </c>
      <c r="I265" s="12">
        <v>4.0549999999999997</v>
      </c>
      <c r="J265" s="12">
        <v>0</v>
      </c>
      <c r="K265" s="13">
        <v>2627.2483999999999</v>
      </c>
      <c r="L265" s="13">
        <v>0</v>
      </c>
    </row>
    <row r="266" spans="1:12" x14ac:dyDescent="0.2">
      <c r="A266" s="3" t="s">
        <v>196</v>
      </c>
      <c r="B266" s="3" t="s">
        <v>346</v>
      </c>
      <c r="C266" s="3" t="s">
        <v>30</v>
      </c>
      <c r="D266" s="3" t="s">
        <v>345</v>
      </c>
      <c r="E266" s="9" t="s">
        <v>130</v>
      </c>
      <c r="F266" s="10">
        <v>0</v>
      </c>
      <c r="G266" s="10">
        <v>0</v>
      </c>
      <c r="H266" s="11">
        <v>0.61067587718863203</v>
      </c>
      <c r="I266" s="12">
        <v>4.1050000000000004</v>
      </c>
      <c r="J266" s="12">
        <v>0</v>
      </c>
      <c r="K266" s="13">
        <v>2612.4713999999999</v>
      </c>
      <c r="L266" s="13">
        <v>0</v>
      </c>
    </row>
    <row r="267" spans="1:12" x14ac:dyDescent="0.2">
      <c r="A267" s="3" t="s">
        <v>196</v>
      </c>
      <c r="B267" s="3" t="s">
        <v>346</v>
      </c>
      <c r="C267" s="3" t="s">
        <v>30</v>
      </c>
      <c r="D267" s="3" t="s">
        <v>345</v>
      </c>
      <c r="E267" s="9" t="s">
        <v>131</v>
      </c>
      <c r="F267" s="10">
        <v>0</v>
      </c>
      <c r="G267" s="10">
        <v>0</v>
      </c>
      <c r="H267" s="11">
        <v>0.607234561413725</v>
      </c>
      <c r="I267" s="12">
        <v>4.117</v>
      </c>
      <c r="J267" s="12">
        <v>0</v>
      </c>
      <c r="K267" s="13">
        <v>2513.9511000000002</v>
      </c>
      <c r="L267" s="13">
        <v>0</v>
      </c>
    </row>
    <row r="268" spans="1:12" x14ac:dyDescent="0.2">
      <c r="A268" s="3" t="s">
        <v>196</v>
      </c>
      <c r="B268" s="3" t="s">
        <v>346</v>
      </c>
      <c r="C268" s="3" t="s">
        <v>30</v>
      </c>
      <c r="D268" s="3" t="s">
        <v>345</v>
      </c>
      <c r="E268" s="9" t="s">
        <v>132</v>
      </c>
      <c r="F268" s="10">
        <v>0</v>
      </c>
      <c r="G268" s="10">
        <v>0</v>
      </c>
      <c r="H268" s="11">
        <v>0.60391651095809096</v>
      </c>
      <c r="I268" s="12">
        <v>4.1500000000000004</v>
      </c>
      <c r="J268" s="12">
        <v>0</v>
      </c>
      <c r="K268" s="13">
        <v>2583.5548000000003</v>
      </c>
      <c r="L268" s="13">
        <v>0</v>
      </c>
    </row>
    <row r="269" spans="1:12" x14ac:dyDescent="0.2">
      <c r="A269" s="3" t="s">
        <v>196</v>
      </c>
      <c r="B269" s="3" t="s">
        <v>346</v>
      </c>
      <c r="C269" s="3" t="s">
        <v>30</v>
      </c>
      <c r="D269" s="3" t="s">
        <v>345</v>
      </c>
      <c r="E269" s="9" t="s">
        <v>133</v>
      </c>
      <c r="F269" s="10">
        <v>0</v>
      </c>
      <c r="G269" s="10">
        <v>0</v>
      </c>
      <c r="H269" s="11">
        <v>0.600500523911913</v>
      </c>
      <c r="I269" s="12">
        <v>4.2850000000000001</v>
      </c>
      <c r="J269" s="12">
        <v>0</v>
      </c>
      <c r="K269" s="13">
        <v>2486.0722000000001</v>
      </c>
      <c r="L269" s="13">
        <v>0</v>
      </c>
    </row>
    <row r="270" spans="1:12" x14ac:dyDescent="0.2">
      <c r="A270" s="3" t="s">
        <v>196</v>
      </c>
      <c r="B270" s="3" t="s">
        <v>346</v>
      </c>
      <c r="C270" s="3" t="s">
        <v>30</v>
      </c>
      <c r="D270" s="3" t="s">
        <v>345</v>
      </c>
      <c r="E270" s="9" t="s">
        <v>134</v>
      </c>
      <c r="F270" s="10">
        <v>0</v>
      </c>
      <c r="G270" s="10">
        <v>0</v>
      </c>
      <c r="H270" s="11">
        <v>0.59720698753410706</v>
      </c>
      <c r="I270" s="12">
        <v>4.4249999999999998</v>
      </c>
      <c r="J270" s="12">
        <v>0</v>
      </c>
      <c r="K270" s="13">
        <v>2554.8515000000002</v>
      </c>
      <c r="L270" s="13">
        <v>0</v>
      </c>
    </row>
    <row r="271" spans="1:12" x14ac:dyDescent="0.2">
      <c r="A271" s="3" t="s">
        <v>196</v>
      </c>
      <c r="B271" s="3" t="s">
        <v>346</v>
      </c>
      <c r="C271" s="3" t="s">
        <v>30</v>
      </c>
      <c r="D271" s="3" t="s">
        <v>345</v>
      </c>
      <c r="E271" s="9" t="s">
        <v>135</v>
      </c>
      <c r="F271" s="10">
        <v>0</v>
      </c>
      <c r="G271" s="10">
        <v>0</v>
      </c>
      <c r="H271" s="11">
        <v>0.59381633336612405</v>
      </c>
      <c r="I271" s="12">
        <v>4.4960000000000004</v>
      </c>
      <c r="J271" s="12">
        <v>0</v>
      </c>
      <c r="K271" s="13">
        <v>2540.3463000000002</v>
      </c>
      <c r="L271" s="13">
        <v>0</v>
      </c>
    </row>
    <row r="272" spans="1:12" x14ac:dyDescent="0.2">
      <c r="A272" s="3" t="s">
        <v>196</v>
      </c>
      <c r="B272" s="3" t="s">
        <v>346</v>
      </c>
      <c r="C272" s="3" t="s">
        <v>30</v>
      </c>
      <c r="D272" s="3" t="s">
        <v>345</v>
      </c>
      <c r="E272" s="9" t="s">
        <v>136</v>
      </c>
      <c r="F272" s="10">
        <v>0</v>
      </c>
      <c r="G272" s="10">
        <v>0</v>
      </c>
      <c r="H272" s="11">
        <v>0.59043855383240607</v>
      </c>
      <c r="I272" s="12">
        <v>4.3780000000000001</v>
      </c>
      <c r="J272" s="12">
        <v>0</v>
      </c>
      <c r="K272" s="13">
        <v>2281.4546</v>
      </c>
      <c r="L272" s="13">
        <v>0</v>
      </c>
    </row>
    <row r="273" spans="1:12" x14ac:dyDescent="0.2">
      <c r="A273" s="3" t="s">
        <v>196</v>
      </c>
      <c r="B273" s="3" t="s">
        <v>346</v>
      </c>
      <c r="C273" s="3" t="s">
        <v>30</v>
      </c>
      <c r="D273" s="3" t="s">
        <v>345</v>
      </c>
      <c r="E273" s="9" t="s">
        <v>137</v>
      </c>
      <c r="F273" s="10">
        <v>0</v>
      </c>
      <c r="G273" s="10">
        <v>0</v>
      </c>
      <c r="H273" s="11">
        <v>0.58739872206243704</v>
      </c>
      <c r="I273" s="12">
        <v>4.2450000000000001</v>
      </c>
      <c r="J273" s="12">
        <v>0</v>
      </c>
      <c r="K273" s="13">
        <v>2512.8917000000001</v>
      </c>
      <c r="L273" s="13">
        <v>0</v>
      </c>
    </row>
    <row r="274" spans="1:12" x14ac:dyDescent="0.2">
      <c r="A274" s="3" t="s">
        <v>196</v>
      </c>
      <c r="B274" s="3" t="s">
        <v>346</v>
      </c>
      <c r="C274" s="3" t="s">
        <v>30</v>
      </c>
      <c r="D274" s="3" t="s">
        <v>345</v>
      </c>
      <c r="E274" s="9" t="s">
        <v>138</v>
      </c>
      <c r="F274" s="10">
        <v>0</v>
      </c>
      <c r="G274" s="10">
        <v>0</v>
      </c>
      <c r="H274" s="11">
        <v>0.58404544499115696</v>
      </c>
      <c r="I274" s="12">
        <v>4.0599999999999996</v>
      </c>
      <c r="J274" s="12">
        <v>0</v>
      </c>
      <c r="K274" s="13">
        <v>2417.9481000000001</v>
      </c>
      <c r="L274" s="13">
        <v>0</v>
      </c>
    </row>
    <row r="275" spans="1:12" x14ac:dyDescent="0.2">
      <c r="A275" s="3" t="s">
        <v>196</v>
      </c>
      <c r="B275" s="3" t="s">
        <v>346</v>
      </c>
      <c r="C275" s="3" t="s">
        <v>30</v>
      </c>
      <c r="D275" s="3" t="s">
        <v>345</v>
      </c>
      <c r="E275" s="9" t="s">
        <v>139</v>
      </c>
      <c r="F275" s="10">
        <v>0</v>
      </c>
      <c r="G275" s="10">
        <v>0</v>
      </c>
      <c r="H275" s="11">
        <v>0.58081259490039605</v>
      </c>
      <c r="I275" s="12">
        <v>4.05</v>
      </c>
      <c r="J275" s="12">
        <v>0</v>
      </c>
      <c r="K275" s="13">
        <v>2484.7163</v>
      </c>
      <c r="L275" s="13">
        <v>0</v>
      </c>
    </row>
    <row r="276" spans="1:12" x14ac:dyDescent="0.2">
      <c r="A276" s="3" t="s">
        <v>196</v>
      </c>
      <c r="B276" s="3" t="s">
        <v>346</v>
      </c>
      <c r="C276" s="3" t="s">
        <v>30</v>
      </c>
      <c r="D276" s="3" t="s">
        <v>345</v>
      </c>
      <c r="E276" s="9" t="s">
        <v>140</v>
      </c>
      <c r="F276" s="10">
        <v>0</v>
      </c>
      <c r="G276" s="10">
        <v>0</v>
      </c>
      <c r="H276" s="11">
        <v>0.57748464709236702</v>
      </c>
      <c r="I276" s="12">
        <v>4.0860000000000003</v>
      </c>
      <c r="J276" s="12">
        <v>0</v>
      </c>
      <c r="K276" s="13">
        <v>2390.7864</v>
      </c>
      <c r="L276" s="13">
        <v>0</v>
      </c>
    </row>
    <row r="277" spans="1:12" x14ac:dyDescent="0.2">
      <c r="A277" s="3" t="s">
        <v>196</v>
      </c>
      <c r="B277" s="3" t="s">
        <v>346</v>
      </c>
      <c r="C277" s="3" t="s">
        <v>30</v>
      </c>
      <c r="D277" s="3" t="s">
        <v>345</v>
      </c>
      <c r="E277" s="9" t="s">
        <v>141</v>
      </c>
      <c r="F277" s="10">
        <v>0</v>
      </c>
      <c r="G277" s="10">
        <v>0</v>
      </c>
      <c r="H277" s="11">
        <v>0.57427630619849002</v>
      </c>
      <c r="I277" s="12">
        <v>4.13</v>
      </c>
      <c r="J277" s="12">
        <v>0</v>
      </c>
      <c r="K277" s="13">
        <v>2456.7539999999999</v>
      </c>
      <c r="L277" s="13">
        <v>0</v>
      </c>
    </row>
    <row r="278" spans="1:12" x14ac:dyDescent="0.2">
      <c r="A278" s="3" t="s">
        <v>196</v>
      </c>
      <c r="B278" s="3" t="s">
        <v>346</v>
      </c>
      <c r="C278" s="3" t="s">
        <v>30</v>
      </c>
      <c r="D278" s="3" t="s">
        <v>345</v>
      </c>
      <c r="E278" s="9" t="s">
        <v>142</v>
      </c>
      <c r="F278" s="10">
        <v>0</v>
      </c>
      <c r="G278" s="10">
        <v>0</v>
      </c>
      <c r="H278" s="11">
        <v>0.57097368067898802</v>
      </c>
      <c r="I278" s="12">
        <v>4.18</v>
      </c>
      <c r="J278" s="12">
        <v>0</v>
      </c>
      <c r="K278" s="13">
        <v>2442.6253999999999</v>
      </c>
      <c r="L278" s="13">
        <v>0</v>
      </c>
    </row>
    <row r="279" spans="1:12" x14ac:dyDescent="0.2">
      <c r="A279" s="3" t="s">
        <v>196</v>
      </c>
      <c r="B279" s="3" t="s">
        <v>346</v>
      </c>
      <c r="C279" s="3" t="s">
        <v>30</v>
      </c>
      <c r="D279" s="3" t="s">
        <v>345</v>
      </c>
      <c r="E279" s="9" t="s">
        <v>143</v>
      </c>
      <c r="F279" s="10">
        <v>0</v>
      </c>
      <c r="G279" s="10">
        <v>0</v>
      </c>
      <c r="H279" s="11">
        <v>0.56768392019008707</v>
      </c>
      <c r="I279" s="12">
        <v>4.1920000000000002</v>
      </c>
      <c r="J279" s="12">
        <v>0</v>
      </c>
      <c r="K279" s="13">
        <v>2350.2114000000001</v>
      </c>
      <c r="L279" s="13">
        <v>0</v>
      </c>
    </row>
    <row r="280" spans="1:12" x14ac:dyDescent="0.2">
      <c r="A280" s="3" t="s">
        <v>196</v>
      </c>
      <c r="B280" s="3" t="s">
        <v>346</v>
      </c>
      <c r="C280" s="3" t="s">
        <v>30</v>
      </c>
      <c r="D280" s="3" t="s">
        <v>345</v>
      </c>
      <c r="E280" s="9" t="s">
        <v>144</v>
      </c>
      <c r="F280" s="10">
        <v>0</v>
      </c>
      <c r="G280" s="10">
        <v>0</v>
      </c>
      <c r="H280" s="11">
        <v>0.56451252739537805</v>
      </c>
      <c r="I280" s="12">
        <v>4.2249999999999996</v>
      </c>
      <c r="J280" s="12">
        <v>0</v>
      </c>
      <c r="K280" s="13">
        <v>2414.9846000000002</v>
      </c>
      <c r="L280" s="13">
        <v>0</v>
      </c>
    </row>
    <row r="281" spans="1:12" x14ac:dyDescent="0.2">
      <c r="A281" s="3" t="s">
        <v>196</v>
      </c>
      <c r="B281" s="3" t="s">
        <v>346</v>
      </c>
      <c r="C281" s="3" t="s">
        <v>30</v>
      </c>
      <c r="D281" s="3" t="s">
        <v>345</v>
      </c>
      <c r="E281" s="9" t="s">
        <v>145</v>
      </c>
      <c r="F281" s="10">
        <v>0</v>
      </c>
      <c r="G281" s="10">
        <v>0</v>
      </c>
      <c r="H281" s="11">
        <v>0.56124807279035505</v>
      </c>
      <c r="I281" s="12">
        <v>4.3600000000000003</v>
      </c>
      <c r="J281" s="12">
        <v>0</v>
      </c>
      <c r="K281" s="13">
        <v>2323.567</v>
      </c>
      <c r="L281" s="13">
        <v>0</v>
      </c>
    </row>
    <row r="282" spans="1:12" x14ac:dyDescent="0.2">
      <c r="A282" s="3" t="s">
        <v>196</v>
      </c>
      <c r="B282" s="3" t="s">
        <v>346</v>
      </c>
      <c r="C282" s="3" t="s">
        <v>30</v>
      </c>
      <c r="D282" s="3" t="s">
        <v>345</v>
      </c>
      <c r="E282" s="9" t="s">
        <v>146</v>
      </c>
      <c r="F282" s="10">
        <v>0</v>
      </c>
      <c r="G282" s="10">
        <v>0</v>
      </c>
      <c r="H282" s="11">
        <v>0.55810116280611499</v>
      </c>
      <c r="I282" s="12">
        <v>4.5</v>
      </c>
      <c r="J282" s="12">
        <v>0</v>
      </c>
      <c r="K282" s="13">
        <v>2387.5568000000003</v>
      </c>
      <c r="L282" s="13">
        <v>0</v>
      </c>
    </row>
    <row r="283" spans="1:12" x14ac:dyDescent="0.2">
      <c r="A283" s="3" t="s">
        <v>196</v>
      </c>
      <c r="B283" s="3" t="s">
        <v>346</v>
      </c>
      <c r="C283" s="3" t="s">
        <v>30</v>
      </c>
      <c r="D283" s="3" t="s">
        <v>345</v>
      </c>
      <c r="E283" s="9" t="s">
        <v>147</v>
      </c>
      <c r="F283" s="10">
        <v>0</v>
      </c>
      <c r="G283" s="10">
        <v>0</v>
      </c>
      <c r="H283" s="11">
        <v>0.55486199936073599</v>
      </c>
      <c r="I283" s="12">
        <v>4.5760000000000005</v>
      </c>
      <c r="J283" s="12">
        <v>0</v>
      </c>
      <c r="K283" s="13">
        <v>2373.6995999999999</v>
      </c>
      <c r="L283" s="13">
        <v>0</v>
      </c>
    </row>
    <row r="284" spans="1:12" x14ac:dyDescent="0.2">
      <c r="A284" s="3" t="s">
        <v>196</v>
      </c>
      <c r="B284" s="3" t="s">
        <v>346</v>
      </c>
      <c r="C284" s="3" t="s">
        <v>30</v>
      </c>
      <c r="D284" s="3" t="s">
        <v>345</v>
      </c>
      <c r="E284" s="9" t="s">
        <v>148</v>
      </c>
      <c r="F284" s="10">
        <v>0</v>
      </c>
      <c r="G284" s="10">
        <v>0</v>
      </c>
      <c r="H284" s="11">
        <v>0.55163568218672299</v>
      </c>
      <c r="I284" s="12">
        <v>4.4580000000000002</v>
      </c>
      <c r="J284" s="12">
        <v>0</v>
      </c>
      <c r="K284" s="13">
        <v>2131.5203000000001</v>
      </c>
      <c r="L284" s="13">
        <v>0</v>
      </c>
    </row>
    <row r="285" spans="1:12" x14ac:dyDescent="0.2">
      <c r="A285" s="3" t="s">
        <v>196</v>
      </c>
      <c r="B285" s="3" t="s">
        <v>346</v>
      </c>
      <c r="C285" s="3" t="s">
        <v>30</v>
      </c>
      <c r="D285" s="3" t="s">
        <v>345</v>
      </c>
      <c r="E285" s="9" t="s">
        <v>149</v>
      </c>
      <c r="F285" s="10">
        <v>0</v>
      </c>
      <c r="G285" s="10">
        <v>0</v>
      </c>
      <c r="H285" s="11">
        <v>0.54873262676739598</v>
      </c>
      <c r="I285" s="12">
        <v>4.3250000000000002</v>
      </c>
      <c r="J285" s="12">
        <v>0</v>
      </c>
      <c r="K285" s="13">
        <v>2347.4782</v>
      </c>
      <c r="L285" s="13">
        <v>0</v>
      </c>
    </row>
    <row r="286" spans="1:12" x14ac:dyDescent="0.2">
      <c r="A286" s="3" t="s">
        <v>196</v>
      </c>
      <c r="B286" s="3" t="s">
        <v>346</v>
      </c>
      <c r="C286" s="3" t="s">
        <v>30</v>
      </c>
      <c r="D286" s="3" t="s">
        <v>345</v>
      </c>
      <c r="E286" s="9" t="s">
        <v>150</v>
      </c>
      <c r="F286" s="10">
        <v>0</v>
      </c>
      <c r="G286" s="10">
        <v>0</v>
      </c>
      <c r="H286" s="11">
        <v>0.54553074487259201</v>
      </c>
      <c r="I286" s="12">
        <v>4.1399999999999997</v>
      </c>
      <c r="J286" s="12">
        <v>0</v>
      </c>
      <c r="K286" s="13">
        <v>2258.4973</v>
      </c>
      <c r="L286" s="13">
        <v>0</v>
      </c>
    </row>
    <row r="287" spans="1:12" x14ac:dyDescent="0.2">
      <c r="A287" s="3" t="s">
        <v>196</v>
      </c>
      <c r="B287" s="3" t="s">
        <v>346</v>
      </c>
      <c r="C287" s="3" t="s">
        <v>30</v>
      </c>
      <c r="D287" s="3" t="s">
        <v>345</v>
      </c>
      <c r="E287" s="9" t="s">
        <v>151</v>
      </c>
      <c r="F287" s="10">
        <v>0</v>
      </c>
      <c r="G287" s="10">
        <v>0</v>
      </c>
      <c r="H287" s="11">
        <v>0.54244436612949398</v>
      </c>
      <c r="I287" s="12">
        <v>4.13</v>
      </c>
      <c r="J287" s="12">
        <v>0</v>
      </c>
      <c r="K287" s="13">
        <v>2320.5770000000002</v>
      </c>
      <c r="L287" s="13">
        <v>0</v>
      </c>
    </row>
    <row r="288" spans="1:12" x14ac:dyDescent="0.2">
      <c r="A288" s="3" t="s">
        <v>196</v>
      </c>
      <c r="B288" s="3" t="s">
        <v>346</v>
      </c>
      <c r="C288" s="3" t="s">
        <v>30</v>
      </c>
      <c r="D288" s="3" t="s">
        <v>345</v>
      </c>
      <c r="E288" s="9" t="s">
        <v>152</v>
      </c>
      <c r="F288" s="10">
        <v>0</v>
      </c>
      <c r="G288" s="10">
        <v>0</v>
      </c>
      <c r="H288" s="11">
        <v>0.53926772602016992</v>
      </c>
      <c r="I288" s="12">
        <v>4.1660000000000004</v>
      </c>
      <c r="J288" s="12">
        <v>0</v>
      </c>
      <c r="K288" s="13">
        <v>2232.5684000000001</v>
      </c>
      <c r="L288" s="13">
        <v>0</v>
      </c>
    </row>
    <row r="289" spans="1:12" x14ac:dyDescent="0.2">
      <c r="A289" s="3" t="s">
        <v>196</v>
      </c>
      <c r="B289" s="3" t="s">
        <v>346</v>
      </c>
      <c r="C289" s="3" t="s">
        <v>30</v>
      </c>
      <c r="D289" s="3" t="s">
        <v>345</v>
      </c>
      <c r="E289" s="9" t="s">
        <v>153</v>
      </c>
      <c r="F289" s="10">
        <v>0</v>
      </c>
      <c r="G289" s="10">
        <v>0</v>
      </c>
      <c r="H289" s="11">
        <v>0.53634367813297401</v>
      </c>
      <c r="I289" s="12">
        <v>4.21</v>
      </c>
      <c r="J289" s="12">
        <v>0</v>
      </c>
      <c r="K289" s="13">
        <v>2294.4783000000002</v>
      </c>
      <c r="L289" s="13">
        <v>0</v>
      </c>
    </row>
    <row r="290" spans="1:12" x14ac:dyDescent="0.2">
      <c r="A290" s="3" t="s">
        <v>196</v>
      </c>
      <c r="B290" s="3" t="s">
        <v>346</v>
      </c>
      <c r="C290" s="3" t="s">
        <v>30</v>
      </c>
      <c r="D290" s="3" t="s">
        <v>345</v>
      </c>
      <c r="E290" s="9" t="s">
        <v>154</v>
      </c>
      <c r="F290" s="10">
        <v>0</v>
      </c>
      <c r="G290" s="10">
        <v>0</v>
      </c>
      <c r="H290" s="11">
        <v>0.53336408222599596</v>
      </c>
      <c r="I290" s="12">
        <v>4.26</v>
      </c>
      <c r="J290" s="12">
        <v>0</v>
      </c>
      <c r="K290" s="13">
        <v>2281.7315000000003</v>
      </c>
      <c r="L290" s="13">
        <v>0</v>
      </c>
    </row>
    <row r="291" spans="1:12" x14ac:dyDescent="0.2">
      <c r="A291" s="3" t="s">
        <v>196</v>
      </c>
      <c r="B291" s="3" t="s">
        <v>346</v>
      </c>
      <c r="C291" s="3" t="s">
        <v>30</v>
      </c>
      <c r="D291" s="3" t="s">
        <v>345</v>
      </c>
      <c r="E291" s="9" t="s">
        <v>155</v>
      </c>
      <c r="F291" s="10">
        <v>0</v>
      </c>
      <c r="G291" s="10">
        <v>0</v>
      </c>
      <c r="H291" s="11">
        <v>0.53039815646509703</v>
      </c>
      <c r="I291" s="12">
        <v>4.2720000000000002</v>
      </c>
      <c r="J291" s="12">
        <v>0</v>
      </c>
      <c r="K291" s="13">
        <v>2195.8484000000003</v>
      </c>
      <c r="L291" s="13">
        <v>0</v>
      </c>
    </row>
    <row r="292" spans="1:12" x14ac:dyDescent="0.2">
      <c r="A292" s="3" t="s">
        <v>196</v>
      </c>
      <c r="B292" s="3" t="s">
        <v>346</v>
      </c>
      <c r="C292" s="3" t="s">
        <v>30</v>
      </c>
      <c r="D292" s="3" t="s">
        <v>345</v>
      </c>
      <c r="E292" s="9" t="s">
        <v>156</v>
      </c>
      <c r="F292" s="10">
        <v>0</v>
      </c>
      <c r="G292" s="10">
        <v>0</v>
      </c>
      <c r="H292" s="11">
        <v>0.52754088027456203</v>
      </c>
      <c r="I292" s="12">
        <v>4.3049999999999997</v>
      </c>
      <c r="J292" s="12">
        <v>0</v>
      </c>
      <c r="K292" s="13">
        <v>2256.8199</v>
      </c>
      <c r="L292" s="13">
        <v>0</v>
      </c>
    </row>
    <row r="293" spans="1:12" x14ac:dyDescent="0.2">
      <c r="A293" s="3" t="s">
        <v>196</v>
      </c>
      <c r="B293" s="3" t="s">
        <v>346</v>
      </c>
      <c r="C293" s="3" t="s">
        <v>30</v>
      </c>
      <c r="D293" s="3" t="s">
        <v>345</v>
      </c>
      <c r="E293" s="9" t="s">
        <v>157</v>
      </c>
      <c r="F293" s="10">
        <v>0</v>
      </c>
      <c r="G293" s="10">
        <v>0</v>
      </c>
      <c r="H293" s="11">
        <v>0.52460172596606802</v>
      </c>
      <c r="I293" s="12">
        <v>4.4400000000000004</v>
      </c>
      <c r="J293" s="12">
        <v>0</v>
      </c>
      <c r="K293" s="13">
        <v>2171.8511000000003</v>
      </c>
      <c r="L293" s="13">
        <v>0</v>
      </c>
    </row>
    <row r="294" spans="1:12" x14ac:dyDescent="0.2">
      <c r="A294" s="3" t="s">
        <v>196</v>
      </c>
      <c r="B294" s="3" t="s">
        <v>346</v>
      </c>
      <c r="C294" s="3" t="s">
        <v>30</v>
      </c>
      <c r="D294" s="3" t="s">
        <v>345</v>
      </c>
      <c r="E294" s="9" t="s">
        <v>158</v>
      </c>
      <c r="F294" s="10">
        <v>0</v>
      </c>
      <c r="G294" s="10">
        <v>0</v>
      </c>
      <c r="H294" s="11">
        <v>0.52177027563193801</v>
      </c>
      <c r="I294" s="12">
        <v>4.58</v>
      </c>
      <c r="J294" s="12">
        <v>0</v>
      </c>
      <c r="K294" s="13">
        <v>2232.1332000000002</v>
      </c>
      <c r="L294" s="13">
        <v>0</v>
      </c>
    </row>
    <row r="295" spans="1:12" x14ac:dyDescent="0.2">
      <c r="A295" s="3" t="s">
        <v>196</v>
      </c>
      <c r="B295" s="3" t="s">
        <v>346</v>
      </c>
      <c r="C295" s="3" t="s">
        <v>30</v>
      </c>
      <c r="D295" s="3" t="s">
        <v>345</v>
      </c>
      <c r="E295" s="9" t="s">
        <v>159</v>
      </c>
      <c r="F295" s="10">
        <v>0</v>
      </c>
      <c r="G295" s="10">
        <v>0</v>
      </c>
      <c r="H295" s="11">
        <v>0.51885772335013203</v>
      </c>
      <c r="I295" s="12">
        <v>4.6610000000000005</v>
      </c>
      <c r="J295" s="12">
        <v>0</v>
      </c>
      <c r="K295" s="13">
        <v>2219.6732999999999</v>
      </c>
      <c r="L295" s="13">
        <v>0</v>
      </c>
    </row>
    <row r="296" spans="1:12" x14ac:dyDescent="0.2">
      <c r="A296" s="3" t="s">
        <v>196</v>
      </c>
      <c r="B296" s="3" t="s">
        <v>346</v>
      </c>
      <c r="C296" s="3" t="s">
        <v>30</v>
      </c>
      <c r="D296" s="3" t="s">
        <v>345</v>
      </c>
      <c r="E296" s="9" t="s">
        <v>160</v>
      </c>
      <c r="F296" s="10">
        <v>0</v>
      </c>
      <c r="G296" s="10">
        <v>0</v>
      </c>
      <c r="H296" s="11">
        <v>0.51595862525772196</v>
      </c>
      <c r="I296" s="12">
        <v>4.5430000000000001</v>
      </c>
      <c r="J296" s="12">
        <v>0</v>
      </c>
      <c r="K296" s="13">
        <v>2064.8663999999999</v>
      </c>
      <c r="L296" s="13">
        <v>0</v>
      </c>
    </row>
    <row r="297" spans="1:12" x14ac:dyDescent="0.2">
      <c r="A297" s="3" t="s">
        <v>196</v>
      </c>
      <c r="B297" s="3" t="s">
        <v>346</v>
      </c>
      <c r="C297" s="3" t="s">
        <v>30</v>
      </c>
      <c r="D297" s="3" t="s">
        <v>345</v>
      </c>
      <c r="E297" s="9" t="s">
        <v>161</v>
      </c>
      <c r="F297" s="10">
        <v>0</v>
      </c>
      <c r="G297" s="10">
        <v>0</v>
      </c>
      <c r="H297" s="11">
        <v>0.51325870722324596</v>
      </c>
      <c r="I297" s="12">
        <v>4.41</v>
      </c>
      <c r="J297" s="12">
        <v>0</v>
      </c>
      <c r="K297" s="13">
        <v>2195.7207000000003</v>
      </c>
      <c r="L297" s="13">
        <v>0</v>
      </c>
    </row>
    <row r="298" spans="1:12" x14ac:dyDescent="0.2">
      <c r="A298" s="3" t="s">
        <v>196</v>
      </c>
      <c r="B298" s="3" t="s">
        <v>346</v>
      </c>
      <c r="C298" s="3" t="s">
        <v>30</v>
      </c>
      <c r="D298" s="3" t="s">
        <v>345</v>
      </c>
      <c r="E298" s="9" t="s">
        <v>162</v>
      </c>
      <c r="F298" s="10">
        <v>0</v>
      </c>
      <c r="G298" s="10">
        <v>0</v>
      </c>
      <c r="H298" s="11">
        <v>0.51038552541343496</v>
      </c>
      <c r="I298" s="12">
        <v>4.2249999999999996</v>
      </c>
      <c r="J298" s="12">
        <v>0</v>
      </c>
      <c r="K298" s="13">
        <v>2112.9961000000003</v>
      </c>
      <c r="L298" s="13">
        <v>0</v>
      </c>
    </row>
    <row r="299" spans="1:12" x14ac:dyDescent="0.2">
      <c r="A299" s="3" t="s">
        <v>196</v>
      </c>
      <c r="B299" s="3" t="s">
        <v>346</v>
      </c>
      <c r="C299" s="3" t="s">
        <v>30</v>
      </c>
      <c r="D299" s="3" t="s">
        <v>345</v>
      </c>
      <c r="E299" s="9" t="s">
        <v>163</v>
      </c>
      <c r="F299" s="10">
        <v>0</v>
      </c>
      <c r="G299" s="10">
        <v>0</v>
      </c>
      <c r="H299" s="11">
        <v>0.50761771547877199</v>
      </c>
      <c r="I299" s="12">
        <v>4.2149999999999999</v>
      </c>
      <c r="J299" s="12">
        <v>0</v>
      </c>
      <c r="K299" s="13">
        <v>2171.5886</v>
      </c>
      <c r="L299" s="13">
        <v>0</v>
      </c>
    </row>
    <row r="300" spans="1:12" x14ac:dyDescent="0.2">
      <c r="A300" s="3" t="s">
        <v>196</v>
      </c>
      <c r="B300" s="3" t="s">
        <v>346</v>
      </c>
      <c r="C300" s="3" t="s">
        <v>30</v>
      </c>
      <c r="D300" s="3" t="s">
        <v>345</v>
      </c>
      <c r="E300" s="9" t="s">
        <v>164</v>
      </c>
      <c r="F300" s="10">
        <v>0</v>
      </c>
      <c r="G300" s="10">
        <v>0</v>
      </c>
      <c r="H300" s="11">
        <v>0.50477071431003406</v>
      </c>
      <c r="I300" s="12">
        <v>4.2510000000000003</v>
      </c>
      <c r="J300" s="12">
        <v>0</v>
      </c>
      <c r="K300" s="13">
        <v>2089.7508000000003</v>
      </c>
      <c r="L300" s="13">
        <v>0</v>
      </c>
    </row>
    <row r="301" spans="1:12" x14ac:dyDescent="0.2">
      <c r="A301" s="3" t="s">
        <v>196</v>
      </c>
      <c r="B301" s="3" t="s">
        <v>346</v>
      </c>
      <c r="C301" s="3" t="s">
        <v>30</v>
      </c>
      <c r="D301" s="3" t="s">
        <v>345</v>
      </c>
      <c r="E301" s="9" t="s">
        <v>165</v>
      </c>
      <c r="F301" s="10">
        <v>0</v>
      </c>
      <c r="G301" s="10">
        <v>0</v>
      </c>
      <c r="H301" s="11">
        <v>0.50202815879598406</v>
      </c>
      <c r="I301" s="12">
        <v>4.2949999999999999</v>
      </c>
      <c r="J301" s="12">
        <v>0</v>
      </c>
      <c r="K301" s="13">
        <v>2147.6765</v>
      </c>
      <c r="L301" s="13">
        <v>0</v>
      </c>
    </row>
    <row r="302" spans="1:12" x14ac:dyDescent="0.2">
      <c r="A302" s="3" t="s">
        <v>196</v>
      </c>
      <c r="B302" s="3" t="s">
        <v>346</v>
      </c>
      <c r="C302" s="3" t="s">
        <v>30</v>
      </c>
      <c r="D302" s="3" t="s">
        <v>345</v>
      </c>
      <c r="E302" s="9" t="s">
        <v>166</v>
      </c>
      <c r="F302" s="10">
        <v>0</v>
      </c>
      <c r="G302" s="10">
        <v>0</v>
      </c>
      <c r="H302" s="11">
        <v>0.499207169508745</v>
      </c>
      <c r="I302" s="12">
        <v>4.3449999999999998</v>
      </c>
      <c r="J302" s="12">
        <v>0</v>
      </c>
      <c r="K302" s="13">
        <v>2135.6083000000003</v>
      </c>
      <c r="L302" s="13">
        <v>0</v>
      </c>
    </row>
    <row r="303" spans="1:12" x14ac:dyDescent="0.2">
      <c r="A303" s="3" t="s">
        <v>196</v>
      </c>
      <c r="B303" s="3" t="s">
        <v>346</v>
      </c>
      <c r="C303" s="3" t="s">
        <v>30</v>
      </c>
      <c r="D303" s="3" t="s">
        <v>345</v>
      </c>
      <c r="E303" s="9" t="s">
        <v>167</v>
      </c>
      <c r="F303" s="10">
        <v>0</v>
      </c>
      <c r="G303" s="10">
        <v>0</v>
      </c>
      <c r="H303" s="11">
        <v>0.49639933477000903</v>
      </c>
      <c r="I303" s="12">
        <v>4.3570000000000002</v>
      </c>
      <c r="J303" s="12">
        <v>0</v>
      </c>
      <c r="K303" s="13">
        <v>2055.0932000000003</v>
      </c>
      <c r="L303" s="13">
        <v>0</v>
      </c>
    </row>
    <row r="304" spans="1:12" x14ac:dyDescent="0.2">
      <c r="A304" s="3" t="s">
        <v>196</v>
      </c>
      <c r="B304" s="3" t="s">
        <v>346</v>
      </c>
      <c r="C304" s="3" t="s">
        <v>30</v>
      </c>
      <c r="D304" s="3" t="s">
        <v>345</v>
      </c>
      <c r="E304" s="9" t="s">
        <v>168</v>
      </c>
      <c r="F304" s="10">
        <v>0</v>
      </c>
      <c r="G304" s="10">
        <v>0</v>
      </c>
      <c r="H304" s="11">
        <v>0.49369455925636602</v>
      </c>
      <c r="I304" s="12">
        <v>4.3899999999999997</v>
      </c>
      <c r="J304" s="12">
        <v>0</v>
      </c>
      <c r="K304" s="13">
        <v>2112.0253000000002</v>
      </c>
      <c r="L304" s="13">
        <v>0</v>
      </c>
    </row>
    <row r="305" spans="1:12" x14ac:dyDescent="0.2">
      <c r="A305" s="3" t="s">
        <v>196</v>
      </c>
      <c r="B305" s="3" t="s">
        <v>346</v>
      </c>
      <c r="C305" s="3" t="s">
        <v>30</v>
      </c>
      <c r="D305" s="3" t="s">
        <v>345</v>
      </c>
      <c r="E305" s="9" t="s">
        <v>169</v>
      </c>
      <c r="F305" s="10">
        <v>0</v>
      </c>
      <c r="G305" s="10">
        <v>0</v>
      </c>
      <c r="H305" s="11">
        <v>0.49091248229270601</v>
      </c>
      <c r="I305" s="12">
        <v>4.5250000000000004</v>
      </c>
      <c r="J305" s="12">
        <v>0</v>
      </c>
      <c r="K305" s="13">
        <v>2032.3777</v>
      </c>
      <c r="L305" s="13">
        <v>0</v>
      </c>
    </row>
    <row r="306" spans="1:12" x14ac:dyDescent="0.2">
      <c r="A306" s="3" t="s">
        <v>196</v>
      </c>
      <c r="B306" s="3" t="s">
        <v>346</v>
      </c>
      <c r="C306" s="3" t="s">
        <v>30</v>
      </c>
      <c r="D306" s="3" t="s">
        <v>345</v>
      </c>
      <c r="E306" s="9" t="s">
        <v>170</v>
      </c>
      <c r="F306" s="10">
        <v>0</v>
      </c>
      <c r="G306" s="10">
        <v>0</v>
      </c>
      <c r="H306" s="11">
        <v>0.48823255224636303</v>
      </c>
      <c r="I306" s="12">
        <v>4.665</v>
      </c>
      <c r="J306" s="12">
        <v>0</v>
      </c>
      <c r="K306" s="13">
        <v>2088.6588999999999</v>
      </c>
      <c r="L306" s="13">
        <v>0</v>
      </c>
    </row>
    <row r="307" spans="1:12" x14ac:dyDescent="0.2">
      <c r="A307" s="3" t="s">
        <v>196</v>
      </c>
      <c r="B307" s="3" t="s">
        <v>346</v>
      </c>
      <c r="C307" s="3" t="s">
        <v>30</v>
      </c>
      <c r="D307" s="3" t="s">
        <v>345</v>
      </c>
      <c r="E307" s="9" t="s">
        <v>171</v>
      </c>
      <c r="F307" s="10">
        <v>0</v>
      </c>
      <c r="G307" s="10">
        <v>0</v>
      </c>
      <c r="H307" s="11">
        <v>0.48547606486746903</v>
      </c>
      <c r="I307" s="12">
        <v>4.7510000000000003</v>
      </c>
      <c r="J307" s="12">
        <v>0</v>
      </c>
      <c r="K307" s="13">
        <v>2076.8666000000003</v>
      </c>
      <c r="L307" s="13">
        <v>0</v>
      </c>
    </row>
    <row r="308" spans="1:12" x14ac:dyDescent="0.2">
      <c r="A308" s="3" t="s">
        <v>196</v>
      </c>
      <c r="B308" s="3" t="s">
        <v>346</v>
      </c>
      <c r="C308" s="3" t="s">
        <v>30</v>
      </c>
      <c r="D308" s="3" t="s">
        <v>345</v>
      </c>
      <c r="E308" s="9" t="s">
        <v>172</v>
      </c>
      <c r="F308" s="10">
        <v>0</v>
      </c>
      <c r="G308" s="10">
        <v>0</v>
      </c>
      <c r="H308" s="11">
        <v>0.48273251765486203</v>
      </c>
      <c r="I308" s="12">
        <v>4.633</v>
      </c>
      <c r="J308" s="12">
        <v>0</v>
      </c>
      <c r="K308" s="13">
        <v>1865.2784000000001</v>
      </c>
      <c r="L308" s="13">
        <v>0</v>
      </c>
    </row>
    <row r="309" spans="1:12" x14ac:dyDescent="0.2">
      <c r="A309" s="3" t="s">
        <v>196</v>
      </c>
      <c r="B309" s="3" t="s">
        <v>346</v>
      </c>
      <c r="C309" s="3" t="s">
        <v>30</v>
      </c>
      <c r="D309" s="3" t="s">
        <v>345</v>
      </c>
      <c r="E309" s="9" t="s">
        <v>173</v>
      </c>
      <c r="F309" s="10">
        <v>0</v>
      </c>
      <c r="G309" s="10">
        <v>0</v>
      </c>
      <c r="H309" s="11">
        <v>0.48026556130939996</v>
      </c>
      <c r="I309" s="12">
        <v>4.5</v>
      </c>
      <c r="J309" s="12">
        <v>0</v>
      </c>
      <c r="K309" s="13">
        <v>2054.5761000000002</v>
      </c>
      <c r="L309" s="13">
        <v>0</v>
      </c>
    </row>
    <row r="310" spans="1:12" x14ac:dyDescent="0.2">
      <c r="A310" s="3" t="s">
        <v>196</v>
      </c>
      <c r="B310" s="3" t="s">
        <v>346</v>
      </c>
      <c r="C310" s="3" t="s">
        <v>30</v>
      </c>
      <c r="D310" s="3" t="s">
        <v>345</v>
      </c>
      <c r="E310" s="9" t="s">
        <v>174</v>
      </c>
      <c r="F310" s="10">
        <v>0</v>
      </c>
      <c r="G310" s="10">
        <v>0</v>
      </c>
      <c r="H310" s="11">
        <v>0.47754652244597601</v>
      </c>
      <c r="I310" s="12">
        <v>4.3150000000000004</v>
      </c>
      <c r="J310" s="12">
        <v>0</v>
      </c>
      <c r="K310" s="13">
        <v>1977.0426</v>
      </c>
      <c r="L310" s="13">
        <v>0</v>
      </c>
    </row>
    <row r="311" spans="1:12" x14ac:dyDescent="0.2">
      <c r="A311" s="3" t="s">
        <v>196</v>
      </c>
      <c r="B311" s="3" t="s">
        <v>346</v>
      </c>
      <c r="C311" s="3" t="s">
        <v>30</v>
      </c>
      <c r="D311" s="3" t="s">
        <v>345</v>
      </c>
      <c r="E311" s="9" t="s">
        <v>175</v>
      </c>
      <c r="F311" s="10">
        <v>0</v>
      </c>
      <c r="G311" s="10">
        <v>0</v>
      </c>
      <c r="H311" s="11">
        <v>0.47492739600600004</v>
      </c>
      <c r="I311" s="12">
        <v>4.3049999999999997</v>
      </c>
      <c r="J311" s="12">
        <v>0</v>
      </c>
      <c r="K311" s="13">
        <v>2031.7394000000002</v>
      </c>
      <c r="L311" s="13">
        <v>0</v>
      </c>
    </row>
    <row r="312" spans="1:12" x14ac:dyDescent="0.2">
      <c r="A312" s="3" t="s">
        <v>196</v>
      </c>
      <c r="B312" s="3" t="s">
        <v>346</v>
      </c>
      <c r="C312" s="3" t="s">
        <v>30</v>
      </c>
      <c r="D312" s="3" t="s">
        <v>345</v>
      </c>
      <c r="E312" s="9" t="s">
        <v>176</v>
      </c>
      <c r="F312" s="10">
        <v>0</v>
      </c>
      <c r="G312" s="10">
        <v>0</v>
      </c>
      <c r="H312" s="11">
        <v>0.47223353147614799</v>
      </c>
      <c r="I312" s="12">
        <v>4.3410000000000002</v>
      </c>
      <c r="J312" s="12">
        <v>0</v>
      </c>
      <c r="K312" s="13">
        <v>1955.0468000000001</v>
      </c>
      <c r="L312" s="13">
        <v>0</v>
      </c>
    </row>
    <row r="313" spans="1:12" x14ac:dyDescent="0.2">
      <c r="A313" s="3" t="s">
        <v>196</v>
      </c>
      <c r="B313" s="3" t="s">
        <v>346</v>
      </c>
      <c r="C313" s="3" t="s">
        <v>30</v>
      </c>
      <c r="D313" s="3" t="s">
        <v>345</v>
      </c>
      <c r="E313" s="9" t="s">
        <v>177</v>
      </c>
      <c r="F313" s="10">
        <v>0</v>
      </c>
      <c r="G313" s="10">
        <v>0</v>
      </c>
      <c r="H313" s="11">
        <v>0.46963868631774403</v>
      </c>
      <c r="I313" s="12">
        <v>4.3849999999999998</v>
      </c>
      <c r="J313" s="12">
        <v>0</v>
      </c>
      <c r="K313" s="13">
        <v>2009.1143000000002</v>
      </c>
      <c r="L313" s="13">
        <v>0</v>
      </c>
    </row>
    <row r="314" spans="1:12" x14ac:dyDescent="0.2">
      <c r="A314" s="3" t="s">
        <v>196</v>
      </c>
      <c r="B314" s="3" t="s">
        <v>346</v>
      </c>
      <c r="C314" s="3" t="s">
        <v>30</v>
      </c>
      <c r="D314" s="3" t="s">
        <v>345</v>
      </c>
      <c r="E314" s="9" t="s">
        <v>178</v>
      </c>
      <c r="F314" s="10">
        <v>0</v>
      </c>
      <c r="G314" s="10">
        <v>0</v>
      </c>
      <c r="H314" s="11">
        <v>0.46696982884022803</v>
      </c>
      <c r="I314" s="12">
        <v>4.4349999999999996</v>
      </c>
      <c r="J314" s="12">
        <v>0</v>
      </c>
      <c r="K314" s="13">
        <v>1997.6969000000001</v>
      </c>
      <c r="L314" s="13">
        <v>0</v>
      </c>
    </row>
    <row r="315" spans="1:12" x14ac:dyDescent="0.2">
      <c r="A315" s="3" t="s">
        <v>196</v>
      </c>
      <c r="B315" s="3" t="s">
        <v>346</v>
      </c>
      <c r="C315" s="3" t="s">
        <v>30</v>
      </c>
      <c r="D315" s="3" t="s">
        <v>345</v>
      </c>
      <c r="E315" s="9" t="s">
        <v>179</v>
      </c>
      <c r="F315" s="10">
        <v>0</v>
      </c>
      <c r="G315" s="10">
        <v>0</v>
      </c>
      <c r="H315" s="11">
        <v>0.46431361584889402</v>
      </c>
      <c r="I315" s="12">
        <v>4.4470000000000001</v>
      </c>
      <c r="J315" s="12">
        <v>0</v>
      </c>
      <c r="K315" s="13">
        <v>1922.2584000000002</v>
      </c>
      <c r="L315" s="13">
        <v>0</v>
      </c>
    </row>
    <row r="316" spans="1:12" x14ac:dyDescent="0.2">
      <c r="A316" s="3" t="s">
        <v>196</v>
      </c>
      <c r="B316" s="3" t="s">
        <v>346</v>
      </c>
      <c r="C316" s="3" t="s">
        <v>30</v>
      </c>
      <c r="D316" s="3" t="s">
        <v>345</v>
      </c>
      <c r="E316" s="9" t="s">
        <v>180</v>
      </c>
      <c r="F316" s="10">
        <v>0</v>
      </c>
      <c r="G316" s="10">
        <v>0</v>
      </c>
      <c r="H316" s="11">
        <v>0.461755085795928</v>
      </c>
      <c r="I316" s="12">
        <v>4.4800000000000004</v>
      </c>
      <c r="J316" s="12">
        <v>0</v>
      </c>
      <c r="K316" s="13">
        <v>1975.3883000000001</v>
      </c>
      <c r="L316" s="13">
        <v>0</v>
      </c>
    </row>
    <row r="317" spans="1:12" x14ac:dyDescent="0.2">
      <c r="A317" s="3" t="s">
        <v>196</v>
      </c>
      <c r="B317" s="3" t="s">
        <v>346</v>
      </c>
      <c r="C317" s="3" t="s">
        <v>30</v>
      </c>
      <c r="D317" s="3" t="s">
        <v>345</v>
      </c>
      <c r="E317" s="9" t="s">
        <v>181</v>
      </c>
      <c r="F317" s="10">
        <v>0</v>
      </c>
      <c r="G317" s="10">
        <v>0</v>
      </c>
      <c r="H317" s="11">
        <v>0.459123628109603</v>
      </c>
      <c r="I317" s="12">
        <v>4.6150000000000002</v>
      </c>
      <c r="J317" s="12">
        <v>0</v>
      </c>
      <c r="K317" s="13">
        <v>1900.7718</v>
      </c>
      <c r="L317" s="13">
        <v>0</v>
      </c>
    </row>
    <row r="318" spans="1:12" x14ac:dyDescent="0.2">
      <c r="A318" s="3" t="s">
        <v>196</v>
      </c>
      <c r="B318" s="3" t="s">
        <v>346</v>
      </c>
      <c r="C318" s="3" t="s">
        <v>30</v>
      </c>
      <c r="D318" s="3" t="s">
        <v>345</v>
      </c>
      <c r="E318" s="9" t="s">
        <v>182</v>
      </c>
      <c r="F318" s="10">
        <v>0</v>
      </c>
      <c r="G318" s="10">
        <v>0</v>
      </c>
      <c r="H318" s="11">
        <v>0.45658897418123401</v>
      </c>
      <c r="I318" s="12">
        <v>4.7549999999999999</v>
      </c>
      <c r="J318" s="12">
        <v>0</v>
      </c>
      <c r="K318" s="13">
        <v>1953.2876000000001</v>
      </c>
      <c r="L318" s="13">
        <v>0</v>
      </c>
    </row>
    <row r="319" spans="1:12" x14ac:dyDescent="0.2">
      <c r="A319" s="3" t="s">
        <v>196</v>
      </c>
      <c r="B319" s="3" t="s">
        <v>346</v>
      </c>
      <c r="C319" s="3" t="s">
        <v>30</v>
      </c>
      <c r="D319" s="3" t="s">
        <v>345</v>
      </c>
      <c r="E319" s="9" t="s">
        <v>183</v>
      </c>
      <c r="F319" s="10">
        <v>0</v>
      </c>
      <c r="G319" s="10">
        <v>0</v>
      </c>
      <c r="H319" s="11">
        <v>0.45398210525826199</v>
      </c>
      <c r="I319" s="12">
        <v>4.8410000000000002</v>
      </c>
      <c r="J319" s="12">
        <v>0</v>
      </c>
      <c r="K319" s="13">
        <v>1942.1354000000001</v>
      </c>
      <c r="L319" s="13">
        <v>0</v>
      </c>
    </row>
    <row r="320" spans="1:12" x14ac:dyDescent="0.2">
      <c r="A320" s="3" t="s">
        <v>196</v>
      </c>
      <c r="B320" s="3" t="s">
        <v>346</v>
      </c>
      <c r="C320" s="3" t="s">
        <v>30</v>
      </c>
      <c r="D320" s="3" t="s">
        <v>345</v>
      </c>
      <c r="E320" s="9" t="s">
        <v>184</v>
      </c>
      <c r="F320" s="10">
        <v>0</v>
      </c>
      <c r="G320" s="10">
        <v>0</v>
      </c>
      <c r="H320" s="11">
        <v>0.45138766854051199</v>
      </c>
      <c r="I320" s="12">
        <v>4.7229999999999999</v>
      </c>
      <c r="J320" s="12">
        <v>0</v>
      </c>
      <c r="K320" s="13">
        <v>1744.162</v>
      </c>
      <c r="L320" s="13">
        <v>0</v>
      </c>
    </row>
    <row r="321" spans="1:12" x14ac:dyDescent="0.2">
      <c r="A321" s="3" t="s">
        <v>196</v>
      </c>
      <c r="B321" s="3" t="s">
        <v>346</v>
      </c>
      <c r="C321" s="3" t="s">
        <v>30</v>
      </c>
      <c r="D321" s="3" t="s">
        <v>345</v>
      </c>
      <c r="E321" s="9" t="s">
        <v>185</v>
      </c>
      <c r="F321" s="10">
        <v>0</v>
      </c>
      <c r="G321" s="10">
        <v>0</v>
      </c>
      <c r="H321" s="11">
        <v>0.44905495641403803</v>
      </c>
      <c r="I321" s="12">
        <v>4.59</v>
      </c>
      <c r="J321" s="12">
        <v>0</v>
      </c>
      <c r="K321" s="13">
        <v>1921.0571</v>
      </c>
      <c r="L321" s="13">
        <v>0</v>
      </c>
    </row>
    <row r="322" spans="1:12" x14ac:dyDescent="0.2">
      <c r="A322" s="3" t="s">
        <v>196</v>
      </c>
      <c r="B322" s="3" t="s">
        <v>346</v>
      </c>
      <c r="C322" s="3" t="s">
        <v>30</v>
      </c>
      <c r="D322" s="3" t="s">
        <v>345</v>
      </c>
      <c r="E322" s="9" t="s">
        <v>186</v>
      </c>
      <c r="F322" s="10">
        <v>0</v>
      </c>
      <c r="G322" s="10">
        <v>0</v>
      </c>
      <c r="H322" s="11">
        <v>0.44648406253539602</v>
      </c>
      <c r="I322" s="12">
        <v>4.4050000000000002</v>
      </c>
      <c r="J322" s="12">
        <v>0</v>
      </c>
      <c r="K322" s="13">
        <v>1848.4440000000002</v>
      </c>
      <c r="L322" s="13">
        <v>0</v>
      </c>
    </row>
    <row r="323" spans="1:12" x14ac:dyDescent="0.2">
      <c r="A323" s="3" t="s">
        <v>196</v>
      </c>
      <c r="B323" s="3" t="s">
        <v>346</v>
      </c>
      <c r="C323" s="3" t="s">
        <v>30</v>
      </c>
      <c r="D323" s="3" t="s">
        <v>345</v>
      </c>
      <c r="E323" s="9" t="s">
        <v>187</v>
      </c>
      <c r="F323" s="10">
        <v>0</v>
      </c>
      <c r="G323" s="10">
        <v>0</v>
      </c>
      <c r="H323" s="11">
        <v>0.44400781982882903</v>
      </c>
      <c r="I323" s="12">
        <v>4.3949999999999996</v>
      </c>
      <c r="J323" s="12">
        <v>0</v>
      </c>
      <c r="K323" s="13">
        <v>1899.4655</v>
      </c>
      <c r="L323" s="13">
        <v>0</v>
      </c>
    </row>
    <row r="324" spans="1:12" x14ac:dyDescent="0.2">
      <c r="A324" s="3" t="s">
        <v>196</v>
      </c>
      <c r="B324" s="3" t="s">
        <v>346</v>
      </c>
      <c r="C324" s="3" t="s">
        <v>30</v>
      </c>
      <c r="D324" s="3" t="s">
        <v>345</v>
      </c>
      <c r="E324" s="9" t="s">
        <v>188</v>
      </c>
      <c r="F324" s="10">
        <v>0</v>
      </c>
      <c r="G324" s="10">
        <v>0</v>
      </c>
      <c r="H324" s="11">
        <v>0.44146110382655701</v>
      </c>
      <c r="I324" s="12">
        <v>4.431</v>
      </c>
      <c r="J324" s="12">
        <v>0</v>
      </c>
      <c r="K324" s="13">
        <v>1827.6490000000001</v>
      </c>
      <c r="L324" s="13">
        <v>0</v>
      </c>
    </row>
    <row r="325" spans="1:12" x14ac:dyDescent="0.2">
      <c r="A325" s="3" t="s">
        <v>196</v>
      </c>
      <c r="B325" s="3" t="s">
        <v>346</v>
      </c>
      <c r="C325" s="3" t="s">
        <v>30</v>
      </c>
      <c r="D325" s="3" t="s">
        <v>345</v>
      </c>
      <c r="E325" s="9" t="s">
        <v>189</v>
      </c>
      <c r="F325" s="10">
        <v>0</v>
      </c>
      <c r="G325" s="10">
        <v>0</v>
      </c>
      <c r="H325" s="11">
        <v>0.43900817898766303</v>
      </c>
      <c r="I325" s="12">
        <v>4.4749999999999996</v>
      </c>
      <c r="J325" s="12">
        <v>0</v>
      </c>
      <c r="K325" s="13">
        <v>1878.077</v>
      </c>
      <c r="L325" s="13">
        <v>0</v>
      </c>
    </row>
    <row r="326" spans="1:12" x14ac:dyDescent="0.2">
      <c r="A326" s="3" t="s">
        <v>196</v>
      </c>
      <c r="B326" s="3" t="s">
        <v>346</v>
      </c>
      <c r="C326" s="3" t="s">
        <v>30</v>
      </c>
      <c r="D326" s="3" t="s">
        <v>345</v>
      </c>
      <c r="E326" s="9" t="s">
        <v>190</v>
      </c>
      <c r="F326" s="10">
        <v>0</v>
      </c>
      <c r="G326" s="10">
        <v>0</v>
      </c>
      <c r="H326" s="11">
        <v>0.43648547545551203</v>
      </c>
      <c r="I326" s="12">
        <v>4.5250000000000004</v>
      </c>
      <c r="J326" s="12">
        <v>0</v>
      </c>
      <c r="K326" s="13">
        <v>1867.2849000000001</v>
      </c>
      <c r="L326" s="13">
        <v>0</v>
      </c>
    </row>
    <row r="327" spans="1:12" x14ac:dyDescent="0.2">
      <c r="A327" s="3" t="s">
        <v>196</v>
      </c>
      <c r="B327" s="3" t="s">
        <v>346</v>
      </c>
      <c r="C327" s="3" t="s">
        <v>30</v>
      </c>
      <c r="D327" s="3" t="s">
        <v>345</v>
      </c>
      <c r="E327" s="9" t="s">
        <v>191</v>
      </c>
      <c r="F327" s="10">
        <v>0</v>
      </c>
      <c r="G327" s="10">
        <v>0</v>
      </c>
      <c r="H327" s="11">
        <v>0.43397491170490898</v>
      </c>
      <c r="I327" s="12">
        <v>4.5369999999999999</v>
      </c>
      <c r="J327" s="12">
        <v>0</v>
      </c>
      <c r="K327" s="13">
        <v>1796.6561000000002</v>
      </c>
      <c r="L327" s="13">
        <v>0</v>
      </c>
    </row>
    <row r="328" spans="1:12" x14ac:dyDescent="0.2">
      <c r="A328" s="3" t="s">
        <v>196</v>
      </c>
      <c r="B328" s="3" t="s">
        <v>346</v>
      </c>
      <c r="C328" s="3" t="s">
        <v>30</v>
      </c>
      <c r="D328" s="3" t="s">
        <v>345</v>
      </c>
      <c r="E328" s="9" t="s">
        <v>192</v>
      </c>
      <c r="F328" s="10">
        <v>0</v>
      </c>
      <c r="G328" s="10">
        <v>0</v>
      </c>
      <c r="H328" s="11">
        <v>0.43155685246314801</v>
      </c>
      <c r="I328" s="12">
        <v>4.57</v>
      </c>
      <c r="J328" s="12">
        <v>0</v>
      </c>
      <c r="K328" s="13">
        <v>1846.2002</v>
      </c>
      <c r="L328" s="13">
        <v>0</v>
      </c>
    </row>
    <row r="329" spans="1:12" x14ac:dyDescent="0.2">
      <c r="A329" s="3" t="s">
        <v>196</v>
      </c>
      <c r="B329" s="3" t="s">
        <v>346</v>
      </c>
      <c r="C329" s="3" t="s">
        <v>30</v>
      </c>
      <c r="D329" s="3" t="s">
        <v>345</v>
      </c>
      <c r="E329" s="9" t="s">
        <v>194</v>
      </c>
      <c r="F329" s="10">
        <v>0</v>
      </c>
      <c r="G329" s="10">
        <v>0</v>
      </c>
      <c r="H329" s="11">
        <v>0.429070052382166</v>
      </c>
      <c r="I329" s="12">
        <v>4.7050000000000001</v>
      </c>
      <c r="J329" s="12">
        <v>0</v>
      </c>
      <c r="K329" s="13">
        <v>1776.35</v>
      </c>
      <c r="L329" s="13">
        <v>0</v>
      </c>
    </row>
    <row r="330" spans="1:12" x14ac:dyDescent="0.2">
      <c r="A330" s="3" t="s">
        <v>196</v>
      </c>
      <c r="B330" s="3" t="s">
        <v>346</v>
      </c>
      <c r="C330" s="3" t="s">
        <v>30</v>
      </c>
      <c r="D330" s="3" t="s">
        <v>345</v>
      </c>
      <c r="E330" s="9" t="s">
        <v>195</v>
      </c>
      <c r="F330" s="10">
        <v>0</v>
      </c>
      <c r="G330" s="10">
        <v>0</v>
      </c>
      <c r="H330" s="11">
        <v>0.426674910593342</v>
      </c>
      <c r="I330" s="12">
        <v>4.8449999999999998</v>
      </c>
      <c r="J330" s="12">
        <v>0</v>
      </c>
      <c r="K330" s="13">
        <v>1825.3153</v>
      </c>
      <c r="L330" s="13">
        <v>0</v>
      </c>
    </row>
    <row r="628" spans="7:7" ht="13.5" thickBot="1" x14ac:dyDescent="0.25">
      <c r="G628" s="42"/>
    </row>
    <row r="629" spans="7:7" ht="13.5" thickTop="1" x14ac:dyDescent="0.2"/>
    <row r="932" spans="7:7" ht="13.5" thickBot="1" x14ac:dyDescent="0.25">
      <c r="G932" s="42"/>
    </row>
    <row r="933" spans="7:7" ht="13.5" thickTop="1" x14ac:dyDescent="0.2"/>
    <row r="1231" spans="7:7" ht="15.75" x14ac:dyDescent="0.25">
      <c r="G1231" s="44"/>
    </row>
    <row r="3514" spans="7:7" x14ac:dyDescent="0.2">
      <c r="G3514" s="45"/>
    </row>
    <row r="3547" spans="7:7" x14ac:dyDescent="0.2">
      <c r="G3547" s="45"/>
    </row>
  </sheetData>
  <autoFilter ref="A4:Q3546"/>
  <dataConsolidate/>
  <phoneticPr fontId="0" type="noConversion"/>
  <pageMargins left="0.25" right="0.25" top="1" bottom="1" header="0.5" footer="0.5"/>
  <pageSetup scale="65" fitToHeight="5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40"/>
  <sheetViews>
    <sheetView workbookViewId="0">
      <selection activeCell="J1" sqref="J1"/>
    </sheetView>
  </sheetViews>
  <sheetFormatPr defaultRowHeight="12.75" x14ac:dyDescent="0.2"/>
  <cols>
    <col min="1" max="1" width="27.85546875" customWidth="1"/>
    <col min="5" max="5" width="12.85546875" customWidth="1"/>
    <col min="12" max="12" width="10.85546875" customWidth="1"/>
  </cols>
  <sheetData>
    <row r="4" spans="1:12" x14ac:dyDescent="0.2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SUM(K7:K340)</f>
        <v>813496.26010000054</v>
      </c>
      <c r="L4" s="21">
        <f>SUM(L7:L640)</f>
        <v>0</v>
      </c>
    </row>
    <row r="5" spans="1:12" x14ac:dyDescent="0.2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</row>
    <row r="6" spans="1:12" x14ac:dyDescent="0.2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</row>
    <row r="7" spans="1:12" x14ac:dyDescent="0.2">
      <c r="A7" s="19" t="s">
        <v>196</v>
      </c>
      <c r="B7" s="19" t="s">
        <v>344</v>
      </c>
      <c r="C7" s="19" t="s">
        <v>30</v>
      </c>
      <c r="D7" s="19" t="s">
        <v>345</v>
      </c>
      <c r="E7" s="9" t="s">
        <v>32</v>
      </c>
      <c r="F7" s="10">
        <v>0</v>
      </c>
      <c r="G7" s="10">
        <v>0</v>
      </c>
      <c r="H7" s="11">
        <v>1</v>
      </c>
      <c r="I7" s="12">
        <v>3.738</v>
      </c>
      <c r="J7" s="12">
        <v>0</v>
      </c>
      <c r="K7" s="13">
        <v>3000</v>
      </c>
      <c r="L7" s="13">
        <v>0</v>
      </c>
    </row>
    <row r="8" spans="1:12" x14ac:dyDescent="0.2">
      <c r="A8" s="19" t="s">
        <v>196</v>
      </c>
      <c r="B8" s="19" t="s">
        <v>344</v>
      </c>
      <c r="C8" s="19" t="s">
        <v>30</v>
      </c>
      <c r="D8" s="19" t="s">
        <v>345</v>
      </c>
      <c r="E8" s="9" t="s">
        <v>33</v>
      </c>
      <c r="F8" s="10">
        <v>0</v>
      </c>
      <c r="G8" s="10">
        <v>0</v>
      </c>
      <c r="H8" s="11">
        <v>0.99664340870046408</v>
      </c>
      <c r="I8" s="12">
        <v>3.93</v>
      </c>
      <c r="J8" s="12">
        <v>0</v>
      </c>
      <c r="K8" s="13">
        <v>3089.5946000000004</v>
      </c>
      <c r="L8" s="13">
        <v>0</v>
      </c>
    </row>
    <row r="9" spans="1:12" x14ac:dyDescent="0.2">
      <c r="A9" s="19" t="s">
        <v>196</v>
      </c>
      <c r="B9" s="19" t="s">
        <v>344</v>
      </c>
      <c r="C9" s="19" t="s">
        <v>30</v>
      </c>
      <c r="D9" s="19" t="s">
        <v>345</v>
      </c>
      <c r="E9" s="9" t="s">
        <v>34</v>
      </c>
      <c r="F9" s="10">
        <v>0</v>
      </c>
      <c r="G9" s="10">
        <v>0</v>
      </c>
      <c r="H9" s="11">
        <v>0.99329309286646694</v>
      </c>
      <c r="I9" s="12">
        <v>4.0090000000000003</v>
      </c>
      <c r="J9" s="12">
        <v>0</v>
      </c>
      <c r="K9" s="13">
        <v>3079.2085999999999</v>
      </c>
      <c r="L9" s="13">
        <v>0</v>
      </c>
    </row>
    <row r="10" spans="1:12" x14ac:dyDescent="0.2">
      <c r="A10" s="19" t="s">
        <v>196</v>
      </c>
      <c r="B10" s="19" t="s">
        <v>344</v>
      </c>
      <c r="C10" s="19" t="s">
        <v>30</v>
      </c>
      <c r="D10" s="19" t="s">
        <v>345</v>
      </c>
      <c r="E10" s="9" t="s">
        <v>35</v>
      </c>
      <c r="F10" s="10">
        <v>0</v>
      </c>
      <c r="G10" s="10">
        <v>0</v>
      </c>
      <c r="H10" s="11">
        <v>0.99000517543250099</v>
      </c>
      <c r="I10" s="12">
        <v>4.0460000000000003</v>
      </c>
      <c r="J10" s="12">
        <v>0</v>
      </c>
      <c r="K10" s="13">
        <v>2970.0155</v>
      </c>
      <c r="L10" s="13">
        <v>0</v>
      </c>
    </row>
    <row r="11" spans="1:12" x14ac:dyDescent="0.2">
      <c r="A11" s="19" t="s">
        <v>196</v>
      </c>
      <c r="B11" s="19" t="s">
        <v>344</v>
      </c>
      <c r="C11" s="19" t="s">
        <v>30</v>
      </c>
      <c r="D11" s="19" t="s">
        <v>345</v>
      </c>
      <c r="E11" s="9" t="s">
        <v>36</v>
      </c>
      <c r="F11" s="10">
        <v>0</v>
      </c>
      <c r="G11" s="10">
        <v>0</v>
      </c>
      <c r="H11" s="11">
        <v>0.98675301920029101</v>
      </c>
      <c r="I11" s="12">
        <v>4.0790000000000006</v>
      </c>
      <c r="J11" s="12">
        <v>0</v>
      </c>
      <c r="K11" s="13">
        <v>3058.9344000000001</v>
      </c>
      <c r="L11" s="13">
        <v>0</v>
      </c>
    </row>
    <row r="12" spans="1:12" x14ac:dyDescent="0.2">
      <c r="A12" s="19" t="s">
        <v>196</v>
      </c>
      <c r="B12" s="19" t="s">
        <v>344</v>
      </c>
      <c r="C12" s="19" t="s">
        <v>30</v>
      </c>
      <c r="D12" s="19" t="s">
        <v>345</v>
      </c>
      <c r="E12" s="9" t="s">
        <v>37</v>
      </c>
      <c r="F12" s="10">
        <v>0</v>
      </c>
      <c r="G12" s="10">
        <v>0</v>
      </c>
      <c r="H12" s="11">
        <v>0.98345248896229409</v>
      </c>
      <c r="I12" s="12">
        <v>4.2439999999999998</v>
      </c>
      <c r="J12" s="12">
        <v>0</v>
      </c>
      <c r="K12" s="13">
        <v>2950.3575000000001</v>
      </c>
      <c r="L12" s="13">
        <v>0</v>
      </c>
    </row>
    <row r="13" spans="1:12" x14ac:dyDescent="0.2">
      <c r="A13" s="19" t="s">
        <v>196</v>
      </c>
      <c r="B13" s="19" t="s">
        <v>344</v>
      </c>
      <c r="C13" s="19" t="s">
        <v>30</v>
      </c>
      <c r="D13" s="19" t="s">
        <v>345</v>
      </c>
      <c r="E13" s="9" t="s">
        <v>38</v>
      </c>
      <c r="F13" s="10">
        <v>0</v>
      </c>
      <c r="G13" s="10">
        <v>0</v>
      </c>
      <c r="H13" s="11">
        <v>0.98028334530546102</v>
      </c>
      <c r="I13" s="12">
        <v>4.4089999999999998</v>
      </c>
      <c r="J13" s="12">
        <v>0</v>
      </c>
      <c r="K13" s="13">
        <v>3038.8784000000001</v>
      </c>
      <c r="L13" s="13">
        <v>0</v>
      </c>
    </row>
    <row r="14" spans="1:12" x14ac:dyDescent="0.2">
      <c r="A14" s="19" t="s">
        <v>196</v>
      </c>
      <c r="B14" s="19" t="s">
        <v>344</v>
      </c>
      <c r="C14" s="19" t="s">
        <v>30</v>
      </c>
      <c r="D14" s="19" t="s">
        <v>345</v>
      </c>
      <c r="E14" s="9" t="s">
        <v>39</v>
      </c>
      <c r="F14" s="10">
        <v>0</v>
      </c>
      <c r="G14" s="10">
        <v>0</v>
      </c>
      <c r="H14" s="11">
        <v>0.97693380832523102</v>
      </c>
      <c r="I14" s="12">
        <v>4.4770000000000003</v>
      </c>
      <c r="J14" s="12">
        <v>0</v>
      </c>
      <c r="K14" s="13">
        <v>3028.4947999999999</v>
      </c>
      <c r="L14" s="13">
        <v>0</v>
      </c>
    </row>
    <row r="15" spans="1:12" x14ac:dyDescent="0.2">
      <c r="A15" s="19" t="s">
        <v>196</v>
      </c>
      <c r="B15" s="19" t="s">
        <v>344</v>
      </c>
      <c r="C15" s="19" t="s">
        <v>30</v>
      </c>
      <c r="D15" s="19" t="s">
        <v>345</v>
      </c>
      <c r="E15" s="9" t="s">
        <v>40</v>
      </c>
      <c r="F15" s="10">
        <v>0</v>
      </c>
      <c r="G15" s="10">
        <v>0</v>
      </c>
      <c r="H15" s="11">
        <v>0.97342334215466797</v>
      </c>
      <c r="I15" s="12">
        <v>4.3600000000000003</v>
      </c>
      <c r="J15" s="12">
        <v>0</v>
      </c>
      <c r="K15" s="13">
        <v>2725.5853999999999</v>
      </c>
      <c r="L15" s="13">
        <v>0</v>
      </c>
    </row>
    <row r="16" spans="1:12" x14ac:dyDescent="0.2">
      <c r="A16" s="19" t="s">
        <v>196</v>
      </c>
      <c r="B16" s="19" t="s">
        <v>344</v>
      </c>
      <c r="C16" s="19" t="s">
        <v>30</v>
      </c>
      <c r="D16" s="19" t="s">
        <v>345</v>
      </c>
      <c r="E16" s="9" t="s">
        <v>41</v>
      </c>
      <c r="F16" s="10">
        <v>0</v>
      </c>
      <c r="G16" s="10">
        <v>0</v>
      </c>
      <c r="H16" s="11">
        <v>0.97021719058081102</v>
      </c>
      <c r="I16" s="12">
        <v>4.1900000000000004</v>
      </c>
      <c r="J16" s="12">
        <v>0</v>
      </c>
      <c r="K16" s="13">
        <v>3007.6732999999999</v>
      </c>
      <c r="L16" s="13">
        <v>0</v>
      </c>
    </row>
    <row r="17" spans="1:12" x14ac:dyDescent="0.2">
      <c r="A17" s="19" t="s">
        <v>196</v>
      </c>
      <c r="B17" s="19" t="s">
        <v>344</v>
      </c>
      <c r="C17" s="19" t="s">
        <v>30</v>
      </c>
      <c r="D17" s="19" t="s">
        <v>345</v>
      </c>
      <c r="E17" s="9" t="s">
        <v>42</v>
      </c>
      <c r="F17" s="10">
        <v>0</v>
      </c>
      <c r="G17" s="10">
        <v>0</v>
      </c>
      <c r="H17" s="11">
        <v>0.96661116567823402</v>
      </c>
      <c r="I17" s="12">
        <v>3.84</v>
      </c>
      <c r="J17" s="12">
        <v>0</v>
      </c>
      <c r="K17" s="13">
        <v>2899.8335000000002</v>
      </c>
      <c r="L17" s="13">
        <v>0</v>
      </c>
    </row>
    <row r="18" spans="1:12" x14ac:dyDescent="0.2">
      <c r="A18" s="19" t="s">
        <v>196</v>
      </c>
      <c r="B18" s="19" t="s">
        <v>344</v>
      </c>
      <c r="C18" s="19" t="s">
        <v>30</v>
      </c>
      <c r="D18" s="19" t="s">
        <v>345</v>
      </c>
      <c r="E18" s="9" t="s">
        <v>43</v>
      </c>
      <c r="F18" s="10">
        <v>0</v>
      </c>
      <c r="G18" s="10">
        <v>0</v>
      </c>
      <c r="H18" s="11">
        <v>0.96306345471940302</v>
      </c>
      <c r="I18" s="12">
        <v>3.7650000000000001</v>
      </c>
      <c r="J18" s="12">
        <v>0</v>
      </c>
      <c r="K18" s="13">
        <v>2985.4967000000001</v>
      </c>
      <c r="L18" s="13">
        <v>0</v>
      </c>
    </row>
    <row r="19" spans="1:12" x14ac:dyDescent="0.2">
      <c r="A19" s="19" t="s">
        <v>196</v>
      </c>
      <c r="B19" s="19" t="s">
        <v>344</v>
      </c>
      <c r="C19" s="19" t="s">
        <v>30</v>
      </c>
      <c r="D19" s="19" t="s">
        <v>345</v>
      </c>
      <c r="E19" s="9" t="s">
        <v>44</v>
      </c>
      <c r="F19" s="10">
        <v>0</v>
      </c>
      <c r="G19" s="10">
        <v>0</v>
      </c>
      <c r="H19" s="11">
        <v>0.95935224196747293</v>
      </c>
      <c r="I19" s="12">
        <v>3.81</v>
      </c>
      <c r="J19" s="12">
        <v>0</v>
      </c>
      <c r="K19" s="13">
        <v>2878.0567000000001</v>
      </c>
      <c r="L19" s="13">
        <v>0</v>
      </c>
    </row>
    <row r="20" spans="1:12" x14ac:dyDescent="0.2">
      <c r="A20" s="19" t="s">
        <v>196</v>
      </c>
      <c r="B20" s="19" t="s">
        <v>344</v>
      </c>
      <c r="C20" s="19" t="s">
        <v>30</v>
      </c>
      <c r="D20" s="19" t="s">
        <v>345</v>
      </c>
      <c r="E20" s="9" t="s">
        <v>45</v>
      </c>
      <c r="F20" s="10">
        <v>0</v>
      </c>
      <c r="G20" s="10">
        <v>0</v>
      </c>
      <c r="H20" s="11">
        <v>0.95568570475684</v>
      </c>
      <c r="I20" s="12">
        <v>3.85</v>
      </c>
      <c r="J20" s="12">
        <v>0</v>
      </c>
      <c r="K20" s="13">
        <v>2962.6257000000001</v>
      </c>
      <c r="L20" s="13">
        <v>0</v>
      </c>
    </row>
    <row r="21" spans="1:12" x14ac:dyDescent="0.2">
      <c r="A21" s="19" t="s">
        <v>196</v>
      </c>
      <c r="B21" s="19" t="s">
        <v>344</v>
      </c>
      <c r="C21" s="19" t="s">
        <v>30</v>
      </c>
      <c r="D21" s="19" t="s">
        <v>345</v>
      </c>
      <c r="E21" s="9" t="s">
        <v>46</v>
      </c>
      <c r="F21" s="10">
        <v>0</v>
      </c>
      <c r="G21" s="10">
        <v>0</v>
      </c>
      <c r="H21" s="11">
        <v>0.95179225669850798</v>
      </c>
      <c r="I21" s="12">
        <v>3.87</v>
      </c>
      <c r="J21" s="12">
        <v>0</v>
      </c>
      <c r="K21" s="13">
        <v>2950.556</v>
      </c>
      <c r="L21" s="13">
        <v>0</v>
      </c>
    </row>
    <row r="22" spans="1:12" x14ac:dyDescent="0.2">
      <c r="A22" s="19" t="s">
        <v>196</v>
      </c>
      <c r="B22" s="19" t="s">
        <v>344</v>
      </c>
      <c r="C22" s="19" t="s">
        <v>30</v>
      </c>
      <c r="D22" s="19" t="s">
        <v>345</v>
      </c>
      <c r="E22" s="9" t="s">
        <v>47</v>
      </c>
      <c r="F22" s="10">
        <v>0</v>
      </c>
      <c r="G22" s="10">
        <v>0</v>
      </c>
      <c r="H22" s="11">
        <v>0.94784235627967506</v>
      </c>
      <c r="I22" s="12">
        <v>3.887</v>
      </c>
      <c r="J22" s="12">
        <v>0</v>
      </c>
      <c r="K22" s="13">
        <v>2843.5271000000002</v>
      </c>
      <c r="L22" s="13">
        <v>0</v>
      </c>
    </row>
    <row r="23" spans="1:12" x14ac:dyDescent="0.2">
      <c r="A23" s="19" t="s">
        <v>196</v>
      </c>
      <c r="B23" s="19" t="s">
        <v>344</v>
      </c>
      <c r="C23" s="19" t="s">
        <v>30</v>
      </c>
      <c r="D23" s="19" t="s">
        <v>345</v>
      </c>
      <c r="E23" s="9" t="s">
        <v>48</v>
      </c>
      <c r="F23" s="10">
        <v>0</v>
      </c>
      <c r="G23" s="10">
        <v>0</v>
      </c>
      <c r="H23" s="11">
        <v>0.94394984742562105</v>
      </c>
      <c r="I23" s="12">
        <v>3.9049999999999998</v>
      </c>
      <c r="J23" s="12">
        <v>0</v>
      </c>
      <c r="K23" s="13">
        <v>2926.2445000000002</v>
      </c>
      <c r="L23" s="13">
        <v>0</v>
      </c>
    </row>
    <row r="24" spans="1:12" x14ac:dyDescent="0.2">
      <c r="A24" s="19" t="s">
        <v>196</v>
      </c>
      <c r="B24" s="19" t="s">
        <v>344</v>
      </c>
      <c r="C24" s="19" t="s">
        <v>30</v>
      </c>
      <c r="D24" s="19" t="s">
        <v>345</v>
      </c>
      <c r="E24" s="9" t="s">
        <v>49</v>
      </c>
      <c r="F24" s="10">
        <v>0</v>
      </c>
      <c r="G24" s="10">
        <v>0</v>
      </c>
      <c r="H24" s="11">
        <v>0.93984585221975903</v>
      </c>
      <c r="I24" s="12">
        <v>4.0149999999999997</v>
      </c>
      <c r="J24" s="12">
        <v>0</v>
      </c>
      <c r="K24" s="13">
        <v>2819.5376000000001</v>
      </c>
      <c r="L24" s="13">
        <v>0</v>
      </c>
    </row>
    <row r="25" spans="1:12" x14ac:dyDescent="0.2">
      <c r="A25" s="19" t="s">
        <v>196</v>
      </c>
      <c r="B25" s="19" t="s">
        <v>344</v>
      </c>
      <c r="C25" s="19" t="s">
        <v>30</v>
      </c>
      <c r="D25" s="19" t="s">
        <v>345</v>
      </c>
      <c r="E25" s="9" t="s">
        <v>50</v>
      </c>
      <c r="F25" s="10">
        <v>0</v>
      </c>
      <c r="G25" s="10">
        <v>0</v>
      </c>
      <c r="H25" s="11">
        <v>0.93581829068419309</v>
      </c>
      <c r="I25" s="12">
        <v>4.1449999999999996</v>
      </c>
      <c r="J25" s="12">
        <v>0</v>
      </c>
      <c r="K25" s="13">
        <v>2901.0367000000001</v>
      </c>
      <c r="L25" s="13">
        <v>0</v>
      </c>
    </row>
    <row r="26" spans="1:12" x14ac:dyDescent="0.2">
      <c r="A26" s="19" t="s">
        <v>196</v>
      </c>
      <c r="B26" s="19" t="s">
        <v>344</v>
      </c>
      <c r="C26" s="19" t="s">
        <v>30</v>
      </c>
      <c r="D26" s="19" t="s">
        <v>345</v>
      </c>
      <c r="E26" s="9" t="s">
        <v>51</v>
      </c>
      <c r="F26" s="10">
        <v>0</v>
      </c>
      <c r="G26" s="10">
        <v>0</v>
      </c>
      <c r="H26" s="11">
        <v>0.93157870458999703</v>
      </c>
      <c r="I26" s="12">
        <v>4.2050000000000001</v>
      </c>
      <c r="J26" s="12">
        <v>0</v>
      </c>
      <c r="K26" s="13">
        <v>2887.8940000000002</v>
      </c>
      <c r="L26" s="13">
        <v>0</v>
      </c>
    </row>
    <row r="27" spans="1:12" x14ac:dyDescent="0.2">
      <c r="A27" s="19" t="s">
        <v>196</v>
      </c>
      <c r="B27" s="19" t="s">
        <v>344</v>
      </c>
      <c r="C27" s="19" t="s">
        <v>30</v>
      </c>
      <c r="D27" s="19" t="s">
        <v>345</v>
      </c>
      <c r="E27" s="9" t="s">
        <v>52</v>
      </c>
      <c r="F27" s="10">
        <v>0</v>
      </c>
      <c r="G27" s="10">
        <v>0</v>
      </c>
      <c r="H27" s="11">
        <v>0.92725365051805997</v>
      </c>
      <c r="I27" s="12">
        <v>4.085</v>
      </c>
      <c r="J27" s="12">
        <v>0</v>
      </c>
      <c r="K27" s="13">
        <v>2596.3102000000003</v>
      </c>
      <c r="L27" s="13">
        <v>0</v>
      </c>
    </row>
    <row r="28" spans="1:12" x14ac:dyDescent="0.2">
      <c r="A28" s="19" t="s">
        <v>196</v>
      </c>
      <c r="B28" s="19" t="s">
        <v>344</v>
      </c>
      <c r="C28" s="19" t="s">
        <v>30</v>
      </c>
      <c r="D28" s="19" t="s">
        <v>345</v>
      </c>
      <c r="E28" s="9" t="s">
        <v>53</v>
      </c>
      <c r="F28" s="10">
        <v>0</v>
      </c>
      <c r="G28" s="10">
        <v>0</v>
      </c>
      <c r="H28" s="11">
        <v>0.92329531676324494</v>
      </c>
      <c r="I28" s="12">
        <v>3.9380000000000002</v>
      </c>
      <c r="J28" s="12">
        <v>0</v>
      </c>
      <c r="K28" s="13">
        <v>2862.2155000000002</v>
      </c>
      <c r="L28" s="13">
        <v>0</v>
      </c>
    </row>
    <row r="29" spans="1:12" x14ac:dyDescent="0.2">
      <c r="A29" s="19" t="s">
        <v>196</v>
      </c>
      <c r="B29" s="19" t="s">
        <v>344</v>
      </c>
      <c r="C29" s="19" t="s">
        <v>30</v>
      </c>
      <c r="D29" s="19" t="s">
        <v>345</v>
      </c>
      <c r="E29" s="9" t="s">
        <v>54</v>
      </c>
      <c r="F29" s="10">
        <v>0</v>
      </c>
      <c r="G29" s="10">
        <v>0</v>
      </c>
      <c r="H29" s="11">
        <v>0.91889981235344986</v>
      </c>
      <c r="I29" s="12">
        <v>3.6749999999999998</v>
      </c>
      <c r="J29" s="12">
        <v>0</v>
      </c>
      <c r="K29" s="13">
        <v>2756.6994</v>
      </c>
      <c r="L29" s="13">
        <v>0</v>
      </c>
    </row>
    <row r="30" spans="1:12" x14ac:dyDescent="0.2">
      <c r="A30" s="19" t="s">
        <v>196</v>
      </c>
      <c r="B30" s="19" t="s">
        <v>344</v>
      </c>
      <c r="C30" s="19" t="s">
        <v>30</v>
      </c>
      <c r="D30" s="19" t="s">
        <v>345</v>
      </c>
      <c r="E30" s="9" t="s">
        <v>55</v>
      </c>
      <c r="F30" s="10">
        <v>0</v>
      </c>
      <c r="G30" s="10">
        <v>0</v>
      </c>
      <c r="H30" s="11">
        <v>0.91465692359888495</v>
      </c>
      <c r="I30" s="12">
        <v>3.66</v>
      </c>
      <c r="J30" s="12">
        <v>0</v>
      </c>
      <c r="K30" s="13">
        <v>2835.4365000000003</v>
      </c>
      <c r="L30" s="13">
        <v>0</v>
      </c>
    </row>
    <row r="31" spans="1:12" x14ac:dyDescent="0.2">
      <c r="A31" s="19" t="s">
        <v>196</v>
      </c>
      <c r="B31" s="19" t="s">
        <v>344</v>
      </c>
      <c r="C31" s="19" t="s">
        <v>30</v>
      </c>
      <c r="D31" s="19" t="s">
        <v>345</v>
      </c>
      <c r="E31" s="9" t="s">
        <v>56</v>
      </c>
      <c r="F31" s="10">
        <v>0</v>
      </c>
      <c r="G31" s="10">
        <v>0</v>
      </c>
      <c r="H31" s="11">
        <v>0.91022480217082402</v>
      </c>
      <c r="I31" s="12">
        <v>3.7</v>
      </c>
      <c r="J31" s="12">
        <v>0</v>
      </c>
      <c r="K31" s="13">
        <v>2730.6744000000003</v>
      </c>
      <c r="L31" s="13">
        <v>0</v>
      </c>
    </row>
    <row r="32" spans="1:12" x14ac:dyDescent="0.2">
      <c r="A32" s="19" t="s">
        <v>196</v>
      </c>
      <c r="B32" s="19" t="s">
        <v>344</v>
      </c>
      <c r="C32" s="19" t="s">
        <v>30</v>
      </c>
      <c r="D32" s="19" t="s">
        <v>345</v>
      </c>
      <c r="E32" s="9" t="s">
        <v>57</v>
      </c>
      <c r="F32" s="10">
        <v>0</v>
      </c>
      <c r="G32" s="10">
        <v>0</v>
      </c>
      <c r="H32" s="11">
        <v>0.905914874022823</v>
      </c>
      <c r="I32" s="12">
        <v>3.7549999999999999</v>
      </c>
      <c r="J32" s="12">
        <v>0</v>
      </c>
      <c r="K32" s="13">
        <v>2808.3361</v>
      </c>
      <c r="L32" s="13">
        <v>0</v>
      </c>
    </row>
    <row r="33" spans="1:12" x14ac:dyDescent="0.2">
      <c r="A33" s="19" t="s">
        <v>196</v>
      </c>
      <c r="B33" s="19" t="s">
        <v>344</v>
      </c>
      <c r="C33" s="19" t="s">
        <v>30</v>
      </c>
      <c r="D33" s="19" t="s">
        <v>345</v>
      </c>
      <c r="E33" s="9" t="s">
        <v>58</v>
      </c>
      <c r="F33" s="10">
        <v>0</v>
      </c>
      <c r="G33" s="10">
        <v>0</v>
      </c>
      <c r="H33" s="11">
        <v>0.90145359822375604</v>
      </c>
      <c r="I33" s="12">
        <v>3.7850000000000001</v>
      </c>
      <c r="J33" s="12">
        <v>0</v>
      </c>
      <c r="K33" s="13">
        <v>2794.5062000000003</v>
      </c>
      <c r="L33" s="13">
        <v>0</v>
      </c>
    </row>
    <row r="34" spans="1:12" x14ac:dyDescent="0.2">
      <c r="A34" s="19" t="s">
        <v>196</v>
      </c>
      <c r="B34" s="19" t="s">
        <v>344</v>
      </c>
      <c r="C34" s="19" t="s">
        <v>30</v>
      </c>
      <c r="D34" s="19" t="s">
        <v>345</v>
      </c>
      <c r="E34" s="9" t="s">
        <v>59</v>
      </c>
      <c r="F34" s="10">
        <v>0</v>
      </c>
      <c r="G34" s="10">
        <v>0</v>
      </c>
      <c r="H34" s="11">
        <v>0.89695074493903293</v>
      </c>
      <c r="I34" s="12">
        <v>3.7970000000000002</v>
      </c>
      <c r="J34" s="12">
        <v>0</v>
      </c>
      <c r="K34" s="13">
        <v>2690.8522000000003</v>
      </c>
      <c r="L34" s="13">
        <v>0</v>
      </c>
    </row>
    <row r="35" spans="1:12" x14ac:dyDescent="0.2">
      <c r="A35" s="19" t="s">
        <v>196</v>
      </c>
      <c r="B35" s="19" t="s">
        <v>344</v>
      </c>
      <c r="C35" s="19" t="s">
        <v>30</v>
      </c>
      <c r="D35" s="19" t="s">
        <v>345</v>
      </c>
      <c r="E35" s="9" t="s">
        <v>60</v>
      </c>
      <c r="F35" s="10">
        <v>0</v>
      </c>
      <c r="G35" s="10">
        <v>0</v>
      </c>
      <c r="H35" s="11">
        <v>0.89259483574919707</v>
      </c>
      <c r="I35" s="12">
        <v>3.82</v>
      </c>
      <c r="J35" s="12">
        <v>0</v>
      </c>
      <c r="K35" s="13">
        <v>2767.0440000000003</v>
      </c>
      <c r="L35" s="13">
        <v>0</v>
      </c>
    </row>
    <row r="36" spans="1:12" x14ac:dyDescent="0.2">
      <c r="A36" s="19" t="s">
        <v>196</v>
      </c>
      <c r="B36" s="19" t="s">
        <v>344</v>
      </c>
      <c r="C36" s="19" t="s">
        <v>30</v>
      </c>
      <c r="D36" s="19" t="s">
        <v>345</v>
      </c>
      <c r="E36" s="9" t="s">
        <v>61</v>
      </c>
      <c r="F36" s="10">
        <v>0</v>
      </c>
      <c r="G36" s="10">
        <v>0</v>
      </c>
      <c r="H36" s="11">
        <v>0.888109355578514</v>
      </c>
      <c r="I36" s="12">
        <v>3.9550000000000001</v>
      </c>
      <c r="J36" s="12">
        <v>0</v>
      </c>
      <c r="K36" s="13">
        <v>2664.3281000000002</v>
      </c>
      <c r="L36" s="13">
        <v>0</v>
      </c>
    </row>
    <row r="37" spans="1:12" x14ac:dyDescent="0.2">
      <c r="A37" s="19" t="s">
        <v>196</v>
      </c>
      <c r="B37" s="19" t="s">
        <v>344</v>
      </c>
      <c r="C37" s="19" t="s">
        <v>30</v>
      </c>
      <c r="D37" s="19" t="s">
        <v>345</v>
      </c>
      <c r="E37" s="9" t="s">
        <v>62</v>
      </c>
      <c r="F37" s="10">
        <v>0</v>
      </c>
      <c r="G37" s="10">
        <v>0</v>
      </c>
      <c r="H37" s="11">
        <v>0.88373678249752496</v>
      </c>
      <c r="I37" s="12">
        <v>4.0949999999999998</v>
      </c>
      <c r="J37" s="12">
        <v>0</v>
      </c>
      <c r="K37" s="13">
        <v>2739.5840000000003</v>
      </c>
      <c r="L37" s="13">
        <v>0</v>
      </c>
    </row>
    <row r="38" spans="1:12" x14ac:dyDescent="0.2">
      <c r="A38" s="19" t="s">
        <v>196</v>
      </c>
      <c r="B38" s="19" t="s">
        <v>344</v>
      </c>
      <c r="C38" s="19" t="s">
        <v>30</v>
      </c>
      <c r="D38" s="19" t="s">
        <v>345</v>
      </c>
      <c r="E38" s="9" t="s">
        <v>63</v>
      </c>
      <c r="F38" s="10">
        <v>0</v>
      </c>
      <c r="G38" s="10">
        <v>0</v>
      </c>
      <c r="H38" s="11">
        <v>0.87921050917870991</v>
      </c>
      <c r="I38" s="12">
        <v>4.141</v>
      </c>
      <c r="J38" s="12">
        <v>0</v>
      </c>
      <c r="K38" s="13">
        <v>2725.5526</v>
      </c>
      <c r="L38" s="13">
        <v>0</v>
      </c>
    </row>
    <row r="39" spans="1:12" x14ac:dyDescent="0.2">
      <c r="A39" s="19" t="s">
        <v>196</v>
      </c>
      <c r="B39" s="19" t="s">
        <v>344</v>
      </c>
      <c r="C39" s="19" t="s">
        <v>30</v>
      </c>
      <c r="D39" s="19" t="s">
        <v>345</v>
      </c>
      <c r="E39" s="9" t="s">
        <v>64</v>
      </c>
      <c r="F39" s="10">
        <v>0</v>
      </c>
      <c r="G39" s="10">
        <v>0</v>
      </c>
      <c r="H39" s="11">
        <v>0.87468014501161506</v>
      </c>
      <c r="I39" s="12">
        <v>4.0230000000000006</v>
      </c>
      <c r="J39" s="12">
        <v>0</v>
      </c>
      <c r="K39" s="13">
        <v>2536.5724</v>
      </c>
      <c r="L39" s="13">
        <v>0</v>
      </c>
    </row>
    <row r="40" spans="1:12" x14ac:dyDescent="0.2">
      <c r="A40" s="19" t="s">
        <v>196</v>
      </c>
      <c r="B40" s="19" t="s">
        <v>344</v>
      </c>
      <c r="C40" s="19" t="s">
        <v>30</v>
      </c>
      <c r="D40" s="19" t="s">
        <v>345</v>
      </c>
      <c r="E40" s="9" t="s">
        <v>65</v>
      </c>
      <c r="F40" s="10">
        <v>0</v>
      </c>
      <c r="G40" s="10">
        <v>0</v>
      </c>
      <c r="H40" s="11">
        <v>0.87041629436680601</v>
      </c>
      <c r="I40" s="12">
        <v>3.89</v>
      </c>
      <c r="J40" s="12">
        <v>0</v>
      </c>
      <c r="K40" s="13">
        <v>2698.2905000000001</v>
      </c>
      <c r="L40" s="13">
        <v>0</v>
      </c>
    </row>
    <row r="41" spans="1:12" x14ac:dyDescent="0.2">
      <c r="A41" s="19" t="s">
        <v>196</v>
      </c>
      <c r="B41" s="19" t="s">
        <v>344</v>
      </c>
      <c r="C41" s="19" t="s">
        <v>30</v>
      </c>
      <c r="D41" s="19" t="s">
        <v>345</v>
      </c>
      <c r="E41" s="9" t="s">
        <v>66</v>
      </c>
      <c r="F41" s="10">
        <v>0</v>
      </c>
      <c r="G41" s="10">
        <v>0</v>
      </c>
      <c r="H41" s="11">
        <v>0.86589999682363805</v>
      </c>
      <c r="I41" s="12">
        <v>3.7050000000000001</v>
      </c>
      <c r="J41" s="12">
        <v>0</v>
      </c>
      <c r="K41" s="13">
        <v>2597.6999999999998</v>
      </c>
      <c r="L41" s="13">
        <v>0</v>
      </c>
    </row>
    <row r="42" spans="1:12" x14ac:dyDescent="0.2">
      <c r="A42" s="19" t="s">
        <v>196</v>
      </c>
      <c r="B42" s="19" t="s">
        <v>344</v>
      </c>
      <c r="C42" s="19" t="s">
        <v>30</v>
      </c>
      <c r="D42" s="19" t="s">
        <v>345</v>
      </c>
      <c r="E42" s="9" t="s">
        <v>67</v>
      </c>
      <c r="F42" s="10">
        <v>0</v>
      </c>
      <c r="G42" s="10">
        <v>0</v>
      </c>
      <c r="H42" s="11">
        <v>0.86157914028754901</v>
      </c>
      <c r="I42" s="12">
        <v>3.6949999999999998</v>
      </c>
      <c r="J42" s="12">
        <v>0</v>
      </c>
      <c r="K42" s="13">
        <v>2670.8953000000001</v>
      </c>
      <c r="L42" s="13">
        <v>0</v>
      </c>
    </row>
    <row r="43" spans="1:12" x14ac:dyDescent="0.2">
      <c r="A43" s="19" t="s">
        <v>196</v>
      </c>
      <c r="B43" s="19" t="s">
        <v>344</v>
      </c>
      <c r="C43" s="19" t="s">
        <v>30</v>
      </c>
      <c r="D43" s="19" t="s">
        <v>345</v>
      </c>
      <c r="E43" s="9" t="s">
        <v>68</v>
      </c>
      <c r="F43" s="10">
        <v>0</v>
      </c>
      <c r="G43" s="10">
        <v>0</v>
      </c>
      <c r="H43" s="11">
        <v>0.85709495918656398</v>
      </c>
      <c r="I43" s="12">
        <v>3.7310000000000003</v>
      </c>
      <c r="J43" s="12">
        <v>0</v>
      </c>
      <c r="K43" s="13">
        <v>2571.2849000000001</v>
      </c>
      <c r="L43" s="13">
        <v>0</v>
      </c>
    </row>
    <row r="44" spans="1:12" x14ac:dyDescent="0.2">
      <c r="A44" s="19" t="s">
        <v>196</v>
      </c>
      <c r="B44" s="19" t="s">
        <v>344</v>
      </c>
      <c r="C44" s="19" t="s">
        <v>30</v>
      </c>
      <c r="D44" s="19" t="s">
        <v>345</v>
      </c>
      <c r="E44" s="9" t="s">
        <v>69</v>
      </c>
      <c r="F44" s="10">
        <v>0</v>
      </c>
      <c r="G44" s="10">
        <v>0</v>
      </c>
      <c r="H44" s="11">
        <v>0.85277022401061497</v>
      </c>
      <c r="I44" s="12">
        <v>3.7749999999999999</v>
      </c>
      <c r="J44" s="12">
        <v>0</v>
      </c>
      <c r="K44" s="13">
        <v>2643.5877</v>
      </c>
      <c r="L44" s="13">
        <v>0</v>
      </c>
    </row>
    <row r="45" spans="1:12" x14ac:dyDescent="0.2">
      <c r="A45" s="19" t="s">
        <v>196</v>
      </c>
      <c r="B45" s="19" t="s">
        <v>344</v>
      </c>
      <c r="C45" s="19" t="s">
        <v>30</v>
      </c>
      <c r="D45" s="19" t="s">
        <v>345</v>
      </c>
      <c r="E45" s="9" t="s">
        <v>70</v>
      </c>
      <c r="F45" s="10">
        <v>0</v>
      </c>
      <c r="G45" s="10">
        <v>0</v>
      </c>
      <c r="H45" s="11">
        <v>0.84832156509385703</v>
      </c>
      <c r="I45" s="12">
        <v>3.8250000000000002</v>
      </c>
      <c r="J45" s="12">
        <v>0</v>
      </c>
      <c r="K45" s="13">
        <v>2629.7969000000003</v>
      </c>
      <c r="L45" s="13">
        <v>0</v>
      </c>
    </row>
    <row r="46" spans="1:12" x14ac:dyDescent="0.2">
      <c r="A46" s="19" t="s">
        <v>196</v>
      </c>
      <c r="B46" s="19" t="s">
        <v>344</v>
      </c>
      <c r="C46" s="19" t="s">
        <v>30</v>
      </c>
      <c r="D46" s="19" t="s">
        <v>345</v>
      </c>
      <c r="E46" s="9" t="s">
        <v>71</v>
      </c>
      <c r="F46" s="10">
        <v>0</v>
      </c>
      <c r="G46" s="10">
        <v>0</v>
      </c>
      <c r="H46" s="11">
        <v>0.84385797140526109</v>
      </c>
      <c r="I46" s="12">
        <v>3.8370000000000002</v>
      </c>
      <c r="J46" s="12">
        <v>0</v>
      </c>
      <c r="K46" s="13">
        <v>2531.5739000000003</v>
      </c>
      <c r="L46" s="13">
        <v>0</v>
      </c>
    </row>
    <row r="47" spans="1:12" x14ac:dyDescent="0.2">
      <c r="A47" s="19" t="s">
        <v>196</v>
      </c>
      <c r="B47" s="19" t="s">
        <v>344</v>
      </c>
      <c r="C47" s="19" t="s">
        <v>30</v>
      </c>
      <c r="D47" s="19" t="s">
        <v>345</v>
      </c>
      <c r="E47" s="9" t="s">
        <v>72</v>
      </c>
      <c r="F47" s="10">
        <v>0</v>
      </c>
      <c r="G47" s="10">
        <v>0</v>
      </c>
      <c r="H47" s="11">
        <v>0.83955504177616302</v>
      </c>
      <c r="I47" s="12">
        <v>3.87</v>
      </c>
      <c r="J47" s="12">
        <v>0</v>
      </c>
      <c r="K47" s="13">
        <v>2602.6206000000002</v>
      </c>
      <c r="L47" s="13">
        <v>0</v>
      </c>
    </row>
    <row r="48" spans="1:12" x14ac:dyDescent="0.2">
      <c r="A48" s="19" t="s">
        <v>196</v>
      </c>
      <c r="B48" s="19" t="s">
        <v>344</v>
      </c>
      <c r="C48" s="19" t="s">
        <v>30</v>
      </c>
      <c r="D48" s="19" t="s">
        <v>345</v>
      </c>
      <c r="E48" s="9" t="s">
        <v>73</v>
      </c>
      <c r="F48" s="10">
        <v>0</v>
      </c>
      <c r="G48" s="10">
        <v>0</v>
      </c>
      <c r="H48" s="11">
        <v>0.835126024277419</v>
      </c>
      <c r="I48" s="12">
        <v>4.0049999999999999</v>
      </c>
      <c r="J48" s="12">
        <v>0</v>
      </c>
      <c r="K48" s="13">
        <v>2505.3780999999999</v>
      </c>
      <c r="L48" s="13">
        <v>0</v>
      </c>
    </row>
    <row r="49" spans="1:12" x14ac:dyDescent="0.2">
      <c r="A49" s="19" t="s">
        <v>196</v>
      </c>
      <c r="B49" s="19" t="s">
        <v>344</v>
      </c>
      <c r="C49" s="19" t="s">
        <v>30</v>
      </c>
      <c r="D49" s="19" t="s">
        <v>345</v>
      </c>
      <c r="E49" s="9" t="s">
        <v>74</v>
      </c>
      <c r="F49" s="10">
        <v>0</v>
      </c>
      <c r="G49" s="10">
        <v>0</v>
      </c>
      <c r="H49" s="11">
        <v>0.83082928846759496</v>
      </c>
      <c r="I49" s="12">
        <v>4.1449999999999996</v>
      </c>
      <c r="J49" s="12">
        <v>0</v>
      </c>
      <c r="K49" s="13">
        <v>2575.5708</v>
      </c>
      <c r="L49" s="13">
        <v>0</v>
      </c>
    </row>
    <row r="50" spans="1:12" x14ac:dyDescent="0.2">
      <c r="A50" s="19" t="s">
        <v>196</v>
      </c>
      <c r="B50" s="19" t="s">
        <v>344</v>
      </c>
      <c r="C50" s="19" t="s">
        <v>30</v>
      </c>
      <c r="D50" s="19" t="s">
        <v>345</v>
      </c>
      <c r="E50" s="9" t="s">
        <v>75</v>
      </c>
      <c r="F50" s="10">
        <v>0</v>
      </c>
      <c r="G50" s="10">
        <v>0</v>
      </c>
      <c r="H50" s="11">
        <v>0.82639298045737408</v>
      </c>
      <c r="I50" s="12">
        <v>4.1760000000000002</v>
      </c>
      <c r="J50" s="12">
        <v>0</v>
      </c>
      <c r="K50" s="13">
        <v>2561.8182000000002</v>
      </c>
      <c r="L50" s="13">
        <v>0</v>
      </c>
    </row>
    <row r="51" spans="1:12" x14ac:dyDescent="0.2">
      <c r="A51" s="19" t="s">
        <v>196</v>
      </c>
      <c r="B51" s="19" t="s">
        <v>344</v>
      </c>
      <c r="C51" s="19" t="s">
        <v>30</v>
      </c>
      <c r="D51" s="19" t="s">
        <v>345</v>
      </c>
      <c r="E51" s="9" t="s">
        <v>76</v>
      </c>
      <c r="F51" s="10">
        <v>0</v>
      </c>
      <c r="G51" s="10">
        <v>0</v>
      </c>
      <c r="H51" s="11">
        <v>0.82195880004421595</v>
      </c>
      <c r="I51" s="12">
        <v>4.0579999999999998</v>
      </c>
      <c r="J51" s="12">
        <v>0</v>
      </c>
      <c r="K51" s="13">
        <v>2301.4846000000002</v>
      </c>
      <c r="L51" s="13">
        <v>0</v>
      </c>
    </row>
    <row r="52" spans="1:12" x14ac:dyDescent="0.2">
      <c r="A52" s="19" t="s">
        <v>196</v>
      </c>
      <c r="B52" s="19" t="s">
        <v>344</v>
      </c>
      <c r="C52" s="19" t="s">
        <v>30</v>
      </c>
      <c r="D52" s="19" t="s">
        <v>345</v>
      </c>
      <c r="E52" s="9" t="s">
        <v>77</v>
      </c>
      <c r="F52" s="10">
        <v>0</v>
      </c>
      <c r="G52" s="10">
        <v>0</v>
      </c>
      <c r="H52" s="11">
        <v>0.81794605442144797</v>
      </c>
      <c r="I52" s="12">
        <v>3.9249999999999998</v>
      </c>
      <c r="J52" s="12">
        <v>0</v>
      </c>
      <c r="K52" s="13">
        <v>2535.6328000000003</v>
      </c>
      <c r="L52" s="13">
        <v>0</v>
      </c>
    </row>
    <row r="53" spans="1:12" x14ac:dyDescent="0.2">
      <c r="A53" s="19" t="s">
        <v>196</v>
      </c>
      <c r="B53" s="19" t="s">
        <v>344</v>
      </c>
      <c r="C53" s="19" t="s">
        <v>30</v>
      </c>
      <c r="D53" s="19" t="s">
        <v>345</v>
      </c>
      <c r="E53" s="9" t="s">
        <v>78</v>
      </c>
      <c r="F53" s="10">
        <v>0</v>
      </c>
      <c r="G53" s="10">
        <v>0</v>
      </c>
      <c r="H53" s="11">
        <v>0.81355127838570807</v>
      </c>
      <c r="I53" s="12">
        <v>3.74</v>
      </c>
      <c r="J53" s="12">
        <v>0</v>
      </c>
      <c r="K53" s="13">
        <v>2440.6538</v>
      </c>
      <c r="L53" s="13">
        <v>0</v>
      </c>
    </row>
    <row r="54" spans="1:12" x14ac:dyDescent="0.2">
      <c r="A54" s="19" t="s">
        <v>196</v>
      </c>
      <c r="B54" s="19" t="s">
        <v>344</v>
      </c>
      <c r="C54" s="19" t="s">
        <v>30</v>
      </c>
      <c r="D54" s="19" t="s">
        <v>345</v>
      </c>
      <c r="E54" s="9" t="s">
        <v>79</v>
      </c>
      <c r="F54" s="10">
        <v>0</v>
      </c>
      <c r="G54" s="10">
        <v>0</v>
      </c>
      <c r="H54" s="11">
        <v>0.80934211588354199</v>
      </c>
      <c r="I54" s="12">
        <v>3.73</v>
      </c>
      <c r="J54" s="12">
        <v>0</v>
      </c>
      <c r="K54" s="13">
        <v>2508.9606000000003</v>
      </c>
      <c r="L54" s="13">
        <v>0</v>
      </c>
    </row>
    <row r="55" spans="1:12" x14ac:dyDescent="0.2">
      <c r="A55" s="19" t="s">
        <v>196</v>
      </c>
      <c r="B55" s="19" t="s">
        <v>344</v>
      </c>
      <c r="C55" s="19" t="s">
        <v>30</v>
      </c>
      <c r="D55" s="19" t="s">
        <v>345</v>
      </c>
      <c r="E55" s="9" t="s">
        <v>80</v>
      </c>
      <c r="F55" s="10">
        <v>0</v>
      </c>
      <c r="G55" s="10">
        <v>0</v>
      </c>
      <c r="H55" s="11">
        <v>0.80498842542559601</v>
      </c>
      <c r="I55" s="12">
        <v>3.766</v>
      </c>
      <c r="J55" s="12">
        <v>0</v>
      </c>
      <c r="K55" s="13">
        <v>2414.9653000000003</v>
      </c>
      <c r="L55" s="13">
        <v>0</v>
      </c>
    </row>
    <row r="56" spans="1:12" x14ac:dyDescent="0.2">
      <c r="A56" s="19" t="s">
        <v>196</v>
      </c>
      <c r="B56" s="19" t="s">
        <v>344</v>
      </c>
      <c r="C56" s="19" t="s">
        <v>30</v>
      </c>
      <c r="D56" s="19" t="s">
        <v>345</v>
      </c>
      <c r="E56" s="9" t="s">
        <v>81</v>
      </c>
      <c r="F56" s="10">
        <v>0</v>
      </c>
      <c r="G56" s="10">
        <v>0</v>
      </c>
      <c r="H56" s="11">
        <v>0.80074205641823293</v>
      </c>
      <c r="I56" s="12">
        <v>3.81</v>
      </c>
      <c r="J56" s="12">
        <v>0</v>
      </c>
      <c r="K56" s="13">
        <v>2482.3004000000001</v>
      </c>
      <c r="L56" s="13">
        <v>0</v>
      </c>
    </row>
    <row r="57" spans="1:12" x14ac:dyDescent="0.2">
      <c r="A57" s="19" t="s">
        <v>196</v>
      </c>
      <c r="B57" s="19" t="s">
        <v>344</v>
      </c>
      <c r="C57" s="19" t="s">
        <v>30</v>
      </c>
      <c r="D57" s="19" t="s">
        <v>345</v>
      </c>
      <c r="E57" s="9" t="s">
        <v>82</v>
      </c>
      <c r="F57" s="10">
        <v>0</v>
      </c>
      <c r="G57" s="10">
        <v>0</v>
      </c>
      <c r="H57" s="11">
        <v>0.79631887483295405</v>
      </c>
      <c r="I57" s="12">
        <v>3.86</v>
      </c>
      <c r="J57" s="12">
        <v>0</v>
      </c>
      <c r="K57" s="13">
        <v>2468.5885000000003</v>
      </c>
      <c r="L57" s="13">
        <v>0</v>
      </c>
    </row>
    <row r="58" spans="1:12" x14ac:dyDescent="0.2">
      <c r="A58" s="19" t="s">
        <v>196</v>
      </c>
      <c r="B58" s="19" t="s">
        <v>344</v>
      </c>
      <c r="C58" s="19" t="s">
        <v>30</v>
      </c>
      <c r="D58" s="19" t="s">
        <v>345</v>
      </c>
      <c r="E58" s="9" t="s">
        <v>83</v>
      </c>
      <c r="F58" s="10">
        <v>0</v>
      </c>
      <c r="G58" s="10">
        <v>0</v>
      </c>
      <c r="H58" s="11">
        <v>0.79189056297656302</v>
      </c>
      <c r="I58" s="12">
        <v>3.8720000000000003</v>
      </c>
      <c r="J58" s="12">
        <v>0</v>
      </c>
      <c r="K58" s="13">
        <v>2375.6717000000003</v>
      </c>
      <c r="L58" s="13">
        <v>0</v>
      </c>
    </row>
    <row r="59" spans="1:12" x14ac:dyDescent="0.2">
      <c r="A59" s="19" t="s">
        <v>196</v>
      </c>
      <c r="B59" s="19" t="s">
        <v>344</v>
      </c>
      <c r="C59" s="19" t="s">
        <v>30</v>
      </c>
      <c r="D59" s="19" t="s">
        <v>345</v>
      </c>
      <c r="E59" s="9" t="s">
        <v>84</v>
      </c>
      <c r="F59" s="10">
        <v>0</v>
      </c>
      <c r="G59" s="10">
        <v>0</v>
      </c>
      <c r="H59" s="11">
        <v>0.78760055719433308</v>
      </c>
      <c r="I59" s="12">
        <v>3.9049999999999998</v>
      </c>
      <c r="J59" s="12">
        <v>0</v>
      </c>
      <c r="K59" s="13">
        <v>2441.5617000000002</v>
      </c>
      <c r="L59" s="13">
        <v>0</v>
      </c>
    </row>
    <row r="60" spans="1:12" x14ac:dyDescent="0.2">
      <c r="A60" s="19" t="s">
        <v>196</v>
      </c>
      <c r="B60" s="19" t="s">
        <v>344</v>
      </c>
      <c r="C60" s="19" t="s">
        <v>30</v>
      </c>
      <c r="D60" s="19" t="s">
        <v>345</v>
      </c>
      <c r="E60" s="9" t="s">
        <v>85</v>
      </c>
      <c r="F60" s="10">
        <v>0</v>
      </c>
      <c r="G60" s="10">
        <v>0</v>
      </c>
      <c r="H60" s="11">
        <v>0.78316320898539205</v>
      </c>
      <c r="I60" s="12">
        <v>4.04</v>
      </c>
      <c r="J60" s="12">
        <v>0</v>
      </c>
      <c r="K60" s="13">
        <v>2349.4896000000003</v>
      </c>
      <c r="L60" s="13">
        <v>0</v>
      </c>
    </row>
    <row r="61" spans="1:12" x14ac:dyDescent="0.2">
      <c r="A61" s="19" t="s">
        <v>196</v>
      </c>
      <c r="B61" s="19" t="s">
        <v>344</v>
      </c>
      <c r="C61" s="19" t="s">
        <v>30</v>
      </c>
      <c r="D61" s="19" t="s">
        <v>345</v>
      </c>
      <c r="E61" s="9" t="s">
        <v>86</v>
      </c>
      <c r="F61" s="10">
        <v>0</v>
      </c>
      <c r="G61" s="10">
        <v>0</v>
      </c>
      <c r="H61" s="11">
        <v>0.77886513422586801</v>
      </c>
      <c r="I61" s="12">
        <v>4.18</v>
      </c>
      <c r="J61" s="12">
        <v>0</v>
      </c>
      <c r="K61" s="13">
        <v>2414.4819000000002</v>
      </c>
      <c r="L61" s="13">
        <v>0</v>
      </c>
    </row>
    <row r="62" spans="1:12" x14ac:dyDescent="0.2">
      <c r="A62" s="19" t="s">
        <v>196</v>
      </c>
      <c r="B62" s="19" t="s">
        <v>344</v>
      </c>
      <c r="C62" s="19" t="s">
        <v>30</v>
      </c>
      <c r="D62" s="19" t="s">
        <v>345</v>
      </c>
      <c r="E62" s="9" t="s">
        <v>87</v>
      </c>
      <c r="F62" s="10">
        <v>0</v>
      </c>
      <c r="G62" s="10">
        <v>0</v>
      </c>
      <c r="H62" s="11">
        <v>0.77442014333711506</v>
      </c>
      <c r="I62" s="12">
        <v>4.226</v>
      </c>
      <c r="J62" s="12">
        <v>0</v>
      </c>
      <c r="K62" s="13">
        <v>2400.7024000000001</v>
      </c>
      <c r="L62" s="13">
        <v>0</v>
      </c>
    </row>
    <row r="63" spans="1:12" x14ac:dyDescent="0.2">
      <c r="A63" s="19" t="s">
        <v>196</v>
      </c>
      <c r="B63" s="19" t="s">
        <v>344</v>
      </c>
      <c r="C63" s="19" t="s">
        <v>30</v>
      </c>
      <c r="D63" s="19" t="s">
        <v>345</v>
      </c>
      <c r="E63" s="9" t="s">
        <v>88</v>
      </c>
      <c r="F63" s="10">
        <v>0</v>
      </c>
      <c r="G63" s="10">
        <v>0</v>
      </c>
      <c r="H63" s="11">
        <v>0.76997179847100305</v>
      </c>
      <c r="I63" s="12">
        <v>4.1080000000000005</v>
      </c>
      <c r="J63" s="12">
        <v>0</v>
      </c>
      <c r="K63" s="13">
        <v>2155.9210000000003</v>
      </c>
      <c r="L63" s="13">
        <v>0</v>
      </c>
    </row>
    <row r="64" spans="1:12" x14ac:dyDescent="0.2">
      <c r="A64" s="19" t="s">
        <v>196</v>
      </c>
      <c r="B64" s="19" t="s">
        <v>344</v>
      </c>
      <c r="C64" s="19" t="s">
        <v>30</v>
      </c>
      <c r="D64" s="19" t="s">
        <v>345</v>
      </c>
      <c r="E64" s="9" t="s">
        <v>89</v>
      </c>
      <c r="F64" s="10">
        <v>0</v>
      </c>
      <c r="G64" s="10">
        <v>0</v>
      </c>
      <c r="H64" s="11">
        <v>0.76595135099771205</v>
      </c>
      <c r="I64" s="12">
        <v>3.9750000000000001</v>
      </c>
      <c r="J64" s="12">
        <v>0</v>
      </c>
      <c r="K64" s="13">
        <v>2374.4492</v>
      </c>
      <c r="L64" s="13">
        <v>0</v>
      </c>
    </row>
    <row r="65" spans="1:12" x14ac:dyDescent="0.2">
      <c r="A65" s="19" t="s">
        <v>196</v>
      </c>
      <c r="B65" s="19" t="s">
        <v>344</v>
      </c>
      <c r="C65" s="19" t="s">
        <v>30</v>
      </c>
      <c r="D65" s="19" t="s">
        <v>345</v>
      </c>
      <c r="E65" s="9" t="s">
        <v>90</v>
      </c>
      <c r="F65" s="10">
        <v>0</v>
      </c>
      <c r="G65" s="10">
        <v>0</v>
      </c>
      <c r="H65" s="11">
        <v>0.76149760169991698</v>
      </c>
      <c r="I65" s="12">
        <v>3.79</v>
      </c>
      <c r="J65" s="12">
        <v>0</v>
      </c>
      <c r="K65" s="13">
        <v>2284.4928</v>
      </c>
      <c r="L65" s="13">
        <v>0</v>
      </c>
    </row>
    <row r="66" spans="1:12" x14ac:dyDescent="0.2">
      <c r="A66" s="19" t="s">
        <v>196</v>
      </c>
      <c r="B66" s="19" t="s">
        <v>344</v>
      </c>
      <c r="C66" s="19" t="s">
        <v>30</v>
      </c>
      <c r="D66" s="19" t="s">
        <v>345</v>
      </c>
      <c r="E66" s="9" t="s">
        <v>91</v>
      </c>
      <c r="F66" s="10">
        <v>0</v>
      </c>
      <c r="G66" s="10">
        <v>0</v>
      </c>
      <c r="H66" s="11">
        <v>0.75718530093734404</v>
      </c>
      <c r="I66" s="12">
        <v>3.78</v>
      </c>
      <c r="J66" s="12">
        <v>0</v>
      </c>
      <c r="K66" s="13">
        <v>2347.2744000000002</v>
      </c>
      <c r="L66" s="13">
        <v>0</v>
      </c>
    </row>
    <row r="67" spans="1:12" x14ac:dyDescent="0.2">
      <c r="A67" s="19" t="s">
        <v>196</v>
      </c>
      <c r="B67" s="19" t="s">
        <v>344</v>
      </c>
      <c r="C67" s="19" t="s">
        <v>30</v>
      </c>
      <c r="D67" s="19" t="s">
        <v>345</v>
      </c>
      <c r="E67" s="9" t="s">
        <v>92</v>
      </c>
      <c r="F67" s="10">
        <v>0</v>
      </c>
      <c r="G67" s="10">
        <v>0</v>
      </c>
      <c r="H67" s="11">
        <v>0.75272730223976991</v>
      </c>
      <c r="I67" s="12">
        <v>3.8160000000000003</v>
      </c>
      <c r="J67" s="12">
        <v>0</v>
      </c>
      <c r="K67" s="13">
        <v>2258.1819</v>
      </c>
      <c r="L67" s="13">
        <v>0</v>
      </c>
    </row>
    <row r="68" spans="1:12" x14ac:dyDescent="0.2">
      <c r="A68" s="19" t="s">
        <v>196</v>
      </c>
      <c r="B68" s="19" t="s">
        <v>344</v>
      </c>
      <c r="C68" s="19" t="s">
        <v>30</v>
      </c>
      <c r="D68" s="19" t="s">
        <v>345</v>
      </c>
      <c r="E68" s="9" t="s">
        <v>93</v>
      </c>
      <c r="F68" s="10">
        <v>0</v>
      </c>
      <c r="G68" s="10">
        <v>0</v>
      </c>
      <c r="H68" s="11">
        <v>0.74875232985095108</v>
      </c>
      <c r="I68" s="12">
        <v>3.86</v>
      </c>
      <c r="J68" s="12">
        <v>0</v>
      </c>
      <c r="K68" s="13">
        <v>2321.1322</v>
      </c>
      <c r="L68" s="13">
        <v>0</v>
      </c>
    </row>
    <row r="69" spans="1:12" x14ac:dyDescent="0.2">
      <c r="A69" s="19" t="s">
        <v>196</v>
      </c>
      <c r="B69" s="19" t="s">
        <v>344</v>
      </c>
      <c r="C69" s="19" t="s">
        <v>30</v>
      </c>
      <c r="D69" s="19" t="s">
        <v>345</v>
      </c>
      <c r="E69" s="9" t="s">
        <v>94</v>
      </c>
      <c r="F69" s="10">
        <v>0</v>
      </c>
      <c r="G69" s="10">
        <v>0</v>
      </c>
      <c r="H69" s="11">
        <v>0.74470585099082198</v>
      </c>
      <c r="I69" s="12">
        <v>3.91</v>
      </c>
      <c r="J69" s="12">
        <v>0</v>
      </c>
      <c r="K69" s="13">
        <v>2308.5880999999999</v>
      </c>
      <c r="L69" s="13">
        <v>0</v>
      </c>
    </row>
    <row r="70" spans="1:12" x14ac:dyDescent="0.2">
      <c r="A70" s="19" t="s">
        <v>196</v>
      </c>
      <c r="B70" s="19" t="s">
        <v>344</v>
      </c>
      <c r="C70" s="19" t="s">
        <v>30</v>
      </c>
      <c r="D70" s="19" t="s">
        <v>345</v>
      </c>
      <c r="E70" s="9" t="s">
        <v>95</v>
      </c>
      <c r="F70" s="10">
        <v>0</v>
      </c>
      <c r="G70" s="10">
        <v>0</v>
      </c>
      <c r="H70" s="11">
        <v>0.74066700205713298</v>
      </c>
      <c r="I70" s="12">
        <v>3.9220000000000002</v>
      </c>
      <c r="J70" s="12">
        <v>0</v>
      </c>
      <c r="K70" s="13">
        <v>2222.0010000000002</v>
      </c>
      <c r="L70" s="13">
        <v>0</v>
      </c>
    </row>
    <row r="71" spans="1:12" x14ac:dyDescent="0.2">
      <c r="A71" s="19" t="s">
        <v>196</v>
      </c>
      <c r="B71" s="19" t="s">
        <v>344</v>
      </c>
      <c r="C71" s="19" t="s">
        <v>30</v>
      </c>
      <c r="D71" s="19" t="s">
        <v>345</v>
      </c>
      <c r="E71" s="9" t="s">
        <v>96</v>
      </c>
      <c r="F71" s="10">
        <v>0</v>
      </c>
      <c r="G71" s="10">
        <v>0</v>
      </c>
      <c r="H71" s="11">
        <v>0.73676581130682395</v>
      </c>
      <c r="I71" s="12">
        <v>3.9550000000000001</v>
      </c>
      <c r="J71" s="12">
        <v>0</v>
      </c>
      <c r="K71" s="13">
        <v>2283.9740000000002</v>
      </c>
      <c r="L71" s="13">
        <v>0</v>
      </c>
    </row>
    <row r="72" spans="1:12" x14ac:dyDescent="0.2">
      <c r="A72" s="19" t="s">
        <v>196</v>
      </c>
      <c r="B72" s="19" t="s">
        <v>344</v>
      </c>
      <c r="C72" s="19" t="s">
        <v>30</v>
      </c>
      <c r="D72" s="19" t="s">
        <v>345</v>
      </c>
      <c r="E72" s="9" t="s">
        <v>97</v>
      </c>
      <c r="F72" s="10">
        <v>0</v>
      </c>
      <c r="G72" s="10">
        <v>0</v>
      </c>
      <c r="H72" s="11">
        <v>0.73274230993443412</v>
      </c>
      <c r="I72" s="12">
        <v>4.09</v>
      </c>
      <c r="J72" s="12">
        <v>0</v>
      </c>
      <c r="K72" s="13">
        <v>2198.2269000000001</v>
      </c>
      <c r="L72" s="13">
        <v>0</v>
      </c>
    </row>
    <row r="73" spans="1:12" x14ac:dyDescent="0.2">
      <c r="A73" s="19" t="s">
        <v>196</v>
      </c>
      <c r="B73" s="19" t="s">
        <v>344</v>
      </c>
      <c r="C73" s="19" t="s">
        <v>30</v>
      </c>
      <c r="D73" s="19" t="s">
        <v>345</v>
      </c>
      <c r="E73" s="9" t="s">
        <v>98</v>
      </c>
      <c r="F73" s="10">
        <v>0</v>
      </c>
      <c r="G73" s="10">
        <v>0</v>
      </c>
      <c r="H73" s="11">
        <v>0.72885618352133497</v>
      </c>
      <c r="I73" s="12">
        <v>4.2300000000000004</v>
      </c>
      <c r="J73" s="12">
        <v>0</v>
      </c>
      <c r="K73" s="13">
        <v>2259.4542000000001</v>
      </c>
      <c r="L73" s="13">
        <v>0</v>
      </c>
    </row>
    <row r="74" spans="1:12" x14ac:dyDescent="0.2">
      <c r="A74" s="19" t="s">
        <v>196</v>
      </c>
      <c r="B74" s="19" t="s">
        <v>344</v>
      </c>
      <c r="C74" s="19" t="s">
        <v>30</v>
      </c>
      <c r="D74" s="19" t="s">
        <v>345</v>
      </c>
      <c r="E74" s="9" t="s">
        <v>99</v>
      </c>
      <c r="F74" s="10">
        <v>0</v>
      </c>
      <c r="G74" s="10">
        <v>0</v>
      </c>
      <c r="H74" s="11">
        <v>0.72484846545932102</v>
      </c>
      <c r="I74" s="12">
        <v>4.2860000000000005</v>
      </c>
      <c r="J74" s="12">
        <v>0</v>
      </c>
      <c r="K74" s="13">
        <v>2247.0302000000001</v>
      </c>
      <c r="L74" s="13">
        <v>0</v>
      </c>
    </row>
    <row r="75" spans="1:12" x14ac:dyDescent="0.2">
      <c r="A75" s="19" t="s">
        <v>196</v>
      </c>
      <c r="B75" s="19" t="s">
        <v>344</v>
      </c>
      <c r="C75" s="19" t="s">
        <v>30</v>
      </c>
      <c r="D75" s="19" t="s">
        <v>345</v>
      </c>
      <c r="E75" s="9" t="s">
        <v>100</v>
      </c>
      <c r="F75" s="10">
        <v>0</v>
      </c>
      <c r="G75" s="10">
        <v>0</v>
      </c>
      <c r="H75" s="11">
        <v>0.72084893274513506</v>
      </c>
      <c r="I75" s="12">
        <v>4.1680000000000001</v>
      </c>
      <c r="J75" s="12">
        <v>0</v>
      </c>
      <c r="K75" s="13">
        <v>2018.3770000000002</v>
      </c>
      <c r="L75" s="13">
        <v>0</v>
      </c>
    </row>
    <row r="76" spans="1:12" x14ac:dyDescent="0.2">
      <c r="A76" s="19" t="s">
        <v>196</v>
      </c>
      <c r="B76" s="19" t="s">
        <v>344</v>
      </c>
      <c r="C76" s="19" t="s">
        <v>30</v>
      </c>
      <c r="D76" s="19" t="s">
        <v>345</v>
      </c>
      <c r="E76" s="9" t="s">
        <v>101</v>
      </c>
      <c r="F76" s="10">
        <v>0</v>
      </c>
      <c r="G76" s="10">
        <v>0</v>
      </c>
      <c r="H76" s="11">
        <v>0.71724357799098992</v>
      </c>
      <c r="I76" s="12">
        <v>4.0350000000000001</v>
      </c>
      <c r="J76" s="12">
        <v>0</v>
      </c>
      <c r="K76" s="13">
        <v>2223.4551000000001</v>
      </c>
      <c r="L76" s="13">
        <v>0</v>
      </c>
    </row>
    <row r="77" spans="1:12" x14ac:dyDescent="0.2">
      <c r="A77" s="19" t="s">
        <v>196</v>
      </c>
      <c r="B77" s="19" t="s">
        <v>344</v>
      </c>
      <c r="C77" s="19" t="s">
        <v>30</v>
      </c>
      <c r="D77" s="19" t="s">
        <v>345</v>
      </c>
      <c r="E77" s="9" t="s">
        <v>102</v>
      </c>
      <c r="F77" s="10">
        <v>0</v>
      </c>
      <c r="G77" s="10">
        <v>0</v>
      </c>
      <c r="H77" s="11">
        <v>0.71325992485730905</v>
      </c>
      <c r="I77" s="12">
        <v>3.85</v>
      </c>
      <c r="J77" s="12">
        <v>0</v>
      </c>
      <c r="K77" s="13">
        <v>2139.7798000000003</v>
      </c>
      <c r="L77" s="13">
        <v>0</v>
      </c>
    </row>
    <row r="78" spans="1:12" x14ac:dyDescent="0.2">
      <c r="A78" s="19" t="s">
        <v>196</v>
      </c>
      <c r="B78" s="19" t="s">
        <v>344</v>
      </c>
      <c r="C78" s="19" t="s">
        <v>30</v>
      </c>
      <c r="D78" s="19" t="s">
        <v>345</v>
      </c>
      <c r="E78" s="9" t="s">
        <v>103</v>
      </c>
      <c r="F78" s="10">
        <v>0</v>
      </c>
      <c r="G78" s="10">
        <v>0</v>
      </c>
      <c r="H78" s="11">
        <v>0.70941286831488704</v>
      </c>
      <c r="I78" s="12">
        <v>3.84</v>
      </c>
      <c r="J78" s="12">
        <v>0</v>
      </c>
      <c r="K78" s="13">
        <v>2199.1799000000001</v>
      </c>
      <c r="L78" s="13">
        <v>0</v>
      </c>
    </row>
    <row r="79" spans="1:12" x14ac:dyDescent="0.2">
      <c r="A79" s="19" t="s">
        <v>196</v>
      </c>
      <c r="B79" s="19" t="s">
        <v>344</v>
      </c>
      <c r="C79" s="19" t="s">
        <v>30</v>
      </c>
      <c r="D79" s="19" t="s">
        <v>345</v>
      </c>
      <c r="E79" s="9" t="s">
        <v>104</v>
      </c>
      <c r="F79" s="10">
        <v>0</v>
      </c>
      <c r="G79" s="10">
        <v>0</v>
      </c>
      <c r="H79" s="11">
        <v>0.70544604119712795</v>
      </c>
      <c r="I79" s="12">
        <v>3.8760000000000003</v>
      </c>
      <c r="J79" s="12">
        <v>0</v>
      </c>
      <c r="K79" s="13">
        <v>2116.3380999999999</v>
      </c>
      <c r="L79" s="13">
        <v>0</v>
      </c>
    </row>
    <row r="80" spans="1:12" x14ac:dyDescent="0.2">
      <c r="A80" s="19" t="s">
        <v>196</v>
      </c>
      <c r="B80" s="19" t="s">
        <v>344</v>
      </c>
      <c r="C80" s="19" t="s">
        <v>30</v>
      </c>
      <c r="D80" s="19" t="s">
        <v>345</v>
      </c>
      <c r="E80" s="9" t="s">
        <v>105</v>
      </c>
      <c r="F80" s="10">
        <v>0</v>
      </c>
      <c r="G80" s="10">
        <v>0</v>
      </c>
      <c r="H80" s="11">
        <v>0.70161546567214195</v>
      </c>
      <c r="I80" s="12">
        <v>3.92</v>
      </c>
      <c r="J80" s="12">
        <v>0</v>
      </c>
      <c r="K80" s="13">
        <v>2175.0079000000001</v>
      </c>
      <c r="L80" s="13">
        <v>0</v>
      </c>
    </row>
    <row r="81" spans="1:12" x14ac:dyDescent="0.2">
      <c r="A81" s="19" t="s">
        <v>196</v>
      </c>
      <c r="B81" s="19" t="s">
        <v>344</v>
      </c>
      <c r="C81" s="19" t="s">
        <v>30</v>
      </c>
      <c r="D81" s="19" t="s">
        <v>345</v>
      </c>
      <c r="E81" s="9" t="s">
        <v>106</v>
      </c>
      <c r="F81" s="10">
        <v>0</v>
      </c>
      <c r="G81" s="10">
        <v>0</v>
      </c>
      <c r="H81" s="11">
        <v>0.69766587118740198</v>
      </c>
      <c r="I81" s="12">
        <v>3.97</v>
      </c>
      <c r="J81" s="12">
        <v>0</v>
      </c>
      <c r="K81" s="13">
        <v>2162.7642000000001</v>
      </c>
      <c r="L81" s="13">
        <v>0</v>
      </c>
    </row>
    <row r="82" spans="1:12" x14ac:dyDescent="0.2">
      <c r="A82" s="19" t="s">
        <v>196</v>
      </c>
      <c r="B82" s="19" t="s">
        <v>344</v>
      </c>
      <c r="C82" s="19" t="s">
        <v>30</v>
      </c>
      <c r="D82" s="19" t="s">
        <v>345</v>
      </c>
      <c r="E82" s="9" t="s">
        <v>107</v>
      </c>
      <c r="F82" s="10">
        <v>0</v>
      </c>
      <c r="G82" s="10">
        <v>0</v>
      </c>
      <c r="H82" s="11">
        <v>0.693725187392356</v>
      </c>
      <c r="I82" s="12">
        <v>3.9820000000000002</v>
      </c>
      <c r="J82" s="12">
        <v>0</v>
      </c>
      <c r="K82" s="13">
        <v>2081.1756</v>
      </c>
      <c r="L82" s="13">
        <v>0</v>
      </c>
    </row>
    <row r="83" spans="1:12" x14ac:dyDescent="0.2">
      <c r="A83" s="19" t="s">
        <v>196</v>
      </c>
      <c r="B83" s="19" t="s">
        <v>344</v>
      </c>
      <c r="C83" s="19" t="s">
        <v>30</v>
      </c>
      <c r="D83" s="19" t="s">
        <v>345</v>
      </c>
      <c r="E83" s="9" t="s">
        <v>108</v>
      </c>
      <c r="F83" s="10">
        <v>0</v>
      </c>
      <c r="G83" s="10">
        <v>0</v>
      </c>
      <c r="H83" s="11">
        <v>0.68992020241259799</v>
      </c>
      <c r="I83" s="12">
        <v>4.0149999999999997</v>
      </c>
      <c r="J83" s="12">
        <v>0</v>
      </c>
      <c r="K83" s="13">
        <v>2138.7526000000003</v>
      </c>
      <c r="L83" s="13">
        <v>0</v>
      </c>
    </row>
    <row r="84" spans="1:12" x14ac:dyDescent="0.2">
      <c r="A84" s="19" t="s">
        <v>196</v>
      </c>
      <c r="B84" s="19" t="s">
        <v>344</v>
      </c>
      <c r="C84" s="19" t="s">
        <v>30</v>
      </c>
      <c r="D84" s="19" t="s">
        <v>345</v>
      </c>
      <c r="E84" s="9" t="s">
        <v>109</v>
      </c>
      <c r="F84" s="10">
        <v>0</v>
      </c>
      <c r="G84" s="10">
        <v>0</v>
      </c>
      <c r="H84" s="11">
        <v>0.68599734852240402</v>
      </c>
      <c r="I84" s="12">
        <v>4.1500000000000004</v>
      </c>
      <c r="J84" s="12">
        <v>0</v>
      </c>
      <c r="K84" s="13">
        <v>2057.9920000000002</v>
      </c>
      <c r="L84" s="13">
        <v>0</v>
      </c>
    </row>
    <row r="85" spans="1:12" x14ac:dyDescent="0.2">
      <c r="A85" s="19" t="s">
        <v>196</v>
      </c>
      <c r="B85" s="19" t="s">
        <v>344</v>
      </c>
      <c r="C85" s="19" t="s">
        <v>30</v>
      </c>
      <c r="D85" s="19" t="s">
        <v>345</v>
      </c>
      <c r="E85" s="9" t="s">
        <v>110</v>
      </c>
      <c r="F85" s="10">
        <v>0</v>
      </c>
      <c r="G85" s="10">
        <v>0</v>
      </c>
      <c r="H85" s="11">
        <v>0.68220980579853896</v>
      </c>
      <c r="I85" s="12">
        <v>4.29</v>
      </c>
      <c r="J85" s="12">
        <v>0</v>
      </c>
      <c r="K85" s="13">
        <v>2114.8504000000003</v>
      </c>
      <c r="L85" s="13">
        <v>0</v>
      </c>
    </row>
    <row r="86" spans="1:12" x14ac:dyDescent="0.2">
      <c r="A86" s="19" t="s">
        <v>196</v>
      </c>
      <c r="B86" s="19" t="s">
        <v>344</v>
      </c>
      <c r="C86" s="19" t="s">
        <v>30</v>
      </c>
      <c r="D86" s="19" t="s">
        <v>345</v>
      </c>
      <c r="E86" s="9" t="s">
        <v>111</v>
      </c>
      <c r="F86" s="10">
        <v>0</v>
      </c>
      <c r="G86" s="10">
        <v>0</v>
      </c>
      <c r="H86" s="11">
        <v>0.67830516719789591</v>
      </c>
      <c r="I86" s="12">
        <v>4.351</v>
      </c>
      <c r="J86" s="12">
        <v>0</v>
      </c>
      <c r="K86" s="13">
        <v>2102.7460000000001</v>
      </c>
      <c r="L86" s="13">
        <v>0</v>
      </c>
    </row>
    <row r="87" spans="1:12" x14ac:dyDescent="0.2">
      <c r="A87" s="19" t="s">
        <v>196</v>
      </c>
      <c r="B87" s="19" t="s">
        <v>344</v>
      </c>
      <c r="C87" s="19" t="s">
        <v>30</v>
      </c>
      <c r="D87" s="19" t="s">
        <v>345</v>
      </c>
      <c r="E87" s="9" t="s">
        <v>112</v>
      </c>
      <c r="F87" s="10">
        <v>0</v>
      </c>
      <c r="G87" s="10">
        <v>0</v>
      </c>
      <c r="H87" s="11">
        <v>0.67440993051604703</v>
      </c>
      <c r="I87" s="12">
        <v>4.2330000000000005</v>
      </c>
      <c r="J87" s="12">
        <v>0</v>
      </c>
      <c r="K87" s="13">
        <v>1955.7888</v>
      </c>
      <c r="L87" s="13">
        <v>0</v>
      </c>
    </row>
    <row r="88" spans="1:12" x14ac:dyDescent="0.2">
      <c r="A88" s="19" t="s">
        <v>196</v>
      </c>
      <c r="B88" s="19" t="s">
        <v>344</v>
      </c>
      <c r="C88" s="19" t="s">
        <v>30</v>
      </c>
      <c r="D88" s="19" t="s">
        <v>345</v>
      </c>
      <c r="E88" s="9" t="s">
        <v>113</v>
      </c>
      <c r="F88" s="10">
        <v>0</v>
      </c>
      <c r="G88" s="10">
        <v>0</v>
      </c>
      <c r="H88" s="11">
        <v>0.67077459629956704</v>
      </c>
      <c r="I88" s="12">
        <v>4.0999999999999996</v>
      </c>
      <c r="J88" s="12">
        <v>0</v>
      </c>
      <c r="K88" s="13">
        <v>2079.4012000000002</v>
      </c>
      <c r="L88" s="13">
        <v>0</v>
      </c>
    </row>
    <row r="89" spans="1:12" x14ac:dyDescent="0.2">
      <c r="A89" s="19" t="s">
        <v>196</v>
      </c>
      <c r="B89" s="19" t="s">
        <v>344</v>
      </c>
      <c r="C89" s="19" t="s">
        <v>30</v>
      </c>
      <c r="D89" s="19" t="s">
        <v>345</v>
      </c>
      <c r="E89" s="9" t="s">
        <v>114</v>
      </c>
      <c r="F89" s="10">
        <v>0</v>
      </c>
      <c r="G89" s="10">
        <v>0</v>
      </c>
      <c r="H89" s="11">
        <v>0.666897829227456</v>
      </c>
      <c r="I89" s="12">
        <v>3.915</v>
      </c>
      <c r="J89" s="12">
        <v>0</v>
      </c>
      <c r="K89" s="13">
        <v>2000.6935000000001</v>
      </c>
      <c r="L89" s="13">
        <v>0</v>
      </c>
    </row>
    <row r="90" spans="1:12" x14ac:dyDescent="0.2">
      <c r="A90" s="19" t="s">
        <v>196</v>
      </c>
      <c r="B90" s="19" t="s">
        <v>344</v>
      </c>
      <c r="C90" s="19" t="s">
        <v>30</v>
      </c>
      <c r="D90" s="19" t="s">
        <v>345</v>
      </c>
      <c r="E90" s="9" t="s">
        <v>115</v>
      </c>
      <c r="F90" s="10">
        <v>0</v>
      </c>
      <c r="G90" s="10">
        <v>0</v>
      </c>
      <c r="H90" s="11">
        <v>0.66315533598693899</v>
      </c>
      <c r="I90" s="12">
        <v>3.9049999999999998</v>
      </c>
      <c r="J90" s="12">
        <v>0</v>
      </c>
      <c r="K90" s="13">
        <v>2055.7815000000001</v>
      </c>
      <c r="L90" s="13">
        <v>0</v>
      </c>
    </row>
    <row r="91" spans="1:12" x14ac:dyDescent="0.2">
      <c r="A91" s="19" t="s">
        <v>196</v>
      </c>
      <c r="B91" s="19" t="s">
        <v>344</v>
      </c>
      <c r="C91" s="19" t="s">
        <v>30</v>
      </c>
      <c r="D91" s="19" t="s">
        <v>345</v>
      </c>
      <c r="E91" s="9" t="s">
        <v>116</v>
      </c>
      <c r="F91" s="10">
        <v>0</v>
      </c>
      <c r="G91" s="10">
        <v>0</v>
      </c>
      <c r="H91" s="11">
        <v>0.65929770749929595</v>
      </c>
      <c r="I91" s="12">
        <v>3.9410000000000003</v>
      </c>
      <c r="J91" s="12">
        <v>0</v>
      </c>
      <c r="K91" s="13">
        <v>1977.8931</v>
      </c>
      <c r="L91" s="13">
        <v>0</v>
      </c>
    </row>
    <row r="92" spans="1:12" x14ac:dyDescent="0.2">
      <c r="A92" s="19" t="s">
        <v>196</v>
      </c>
      <c r="B92" s="19" t="s">
        <v>344</v>
      </c>
      <c r="C92" s="19" t="s">
        <v>30</v>
      </c>
      <c r="D92" s="19" t="s">
        <v>345</v>
      </c>
      <c r="E92" s="9" t="s">
        <v>117</v>
      </c>
      <c r="F92" s="10">
        <v>0</v>
      </c>
      <c r="G92" s="10">
        <v>0</v>
      </c>
      <c r="H92" s="11">
        <v>0.65576689480973605</v>
      </c>
      <c r="I92" s="12">
        <v>3.9849999999999999</v>
      </c>
      <c r="J92" s="12">
        <v>0</v>
      </c>
      <c r="K92" s="13">
        <v>2032.8774000000001</v>
      </c>
      <c r="L92" s="13">
        <v>0</v>
      </c>
    </row>
    <row r="93" spans="1:12" x14ac:dyDescent="0.2">
      <c r="A93" s="19" t="s">
        <v>196</v>
      </c>
      <c r="B93" s="19" t="s">
        <v>344</v>
      </c>
      <c r="C93" s="19" t="s">
        <v>30</v>
      </c>
      <c r="D93" s="19" t="s">
        <v>345</v>
      </c>
      <c r="E93" s="9" t="s">
        <v>118</v>
      </c>
      <c r="F93" s="10">
        <v>0</v>
      </c>
      <c r="G93" s="10">
        <v>0</v>
      </c>
      <c r="H93" s="11">
        <v>0.65216148015572695</v>
      </c>
      <c r="I93" s="12">
        <v>4.0350000000000001</v>
      </c>
      <c r="J93" s="12">
        <v>0</v>
      </c>
      <c r="K93" s="13">
        <v>2021.7006000000001</v>
      </c>
      <c r="L93" s="13">
        <v>0</v>
      </c>
    </row>
    <row r="94" spans="1:12" x14ac:dyDescent="0.2">
      <c r="A94" s="19" t="s">
        <v>196</v>
      </c>
      <c r="B94" s="19" t="s">
        <v>344</v>
      </c>
      <c r="C94" s="19" t="s">
        <v>30</v>
      </c>
      <c r="D94" s="19" t="s">
        <v>345</v>
      </c>
      <c r="E94" s="9" t="s">
        <v>119</v>
      </c>
      <c r="F94" s="10">
        <v>0</v>
      </c>
      <c r="G94" s="10">
        <v>0</v>
      </c>
      <c r="H94" s="11">
        <v>0.64856887893494897</v>
      </c>
      <c r="I94" s="12">
        <v>4.0470000000000006</v>
      </c>
      <c r="J94" s="12">
        <v>0</v>
      </c>
      <c r="K94" s="13">
        <v>1945.7066</v>
      </c>
      <c r="L94" s="13">
        <v>0</v>
      </c>
    </row>
    <row r="95" spans="1:12" x14ac:dyDescent="0.2">
      <c r="A95" s="19" t="s">
        <v>196</v>
      </c>
      <c r="B95" s="19" t="s">
        <v>344</v>
      </c>
      <c r="C95" s="19" t="s">
        <v>30</v>
      </c>
      <c r="D95" s="19" t="s">
        <v>345</v>
      </c>
      <c r="E95" s="9" t="s">
        <v>120</v>
      </c>
      <c r="F95" s="10">
        <v>0</v>
      </c>
      <c r="G95" s="10">
        <v>0</v>
      </c>
      <c r="H95" s="11">
        <v>0.64510437494094597</v>
      </c>
      <c r="I95" s="12">
        <v>4.08</v>
      </c>
      <c r="J95" s="12">
        <v>0</v>
      </c>
      <c r="K95" s="13">
        <v>1999.8236000000002</v>
      </c>
      <c r="L95" s="13">
        <v>0</v>
      </c>
    </row>
    <row r="96" spans="1:12" x14ac:dyDescent="0.2">
      <c r="A96" s="19" t="s">
        <v>196</v>
      </c>
      <c r="B96" s="19" t="s">
        <v>344</v>
      </c>
      <c r="C96" s="19" t="s">
        <v>30</v>
      </c>
      <c r="D96" s="19" t="s">
        <v>345</v>
      </c>
      <c r="E96" s="9" t="s">
        <v>121</v>
      </c>
      <c r="F96" s="10">
        <v>0</v>
      </c>
      <c r="G96" s="10">
        <v>0</v>
      </c>
      <c r="H96" s="11">
        <v>0.64153700779234102</v>
      </c>
      <c r="I96" s="12">
        <v>4.2149999999999999</v>
      </c>
      <c r="J96" s="12">
        <v>0</v>
      </c>
      <c r="K96" s="13">
        <v>1924.6110000000001</v>
      </c>
      <c r="L96" s="13">
        <v>0</v>
      </c>
    </row>
    <row r="97" spans="1:12" x14ac:dyDescent="0.2">
      <c r="A97" s="19" t="s">
        <v>196</v>
      </c>
      <c r="B97" s="19" t="s">
        <v>344</v>
      </c>
      <c r="C97" s="19" t="s">
        <v>30</v>
      </c>
      <c r="D97" s="19" t="s">
        <v>345</v>
      </c>
      <c r="E97" s="9" t="s">
        <v>122</v>
      </c>
      <c r="F97" s="10">
        <v>0</v>
      </c>
      <c r="G97" s="10">
        <v>0</v>
      </c>
      <c r="H97" s="11">
        <v>0.63809693606038498</v>
      </c>
      <c r="I97" s="12">
        <v>4.3550000000000004</v>
      </c>
      <c r="J97" s="12">
        <v>0</v>
      </c>
      <c r="K97" s="13">
        <v>1978.1005</v>
      </c>
      <c r="L97" s="13">
        <v>0</v>
      </c>
    </row>
    <row r="98" spans="1:12" x14ac:dyDescent="0.2">
      <c r="A98" s="19" t="s">
        <v>196</v>
      </c>
      <c r="B98" s="19" t="s">
        <v>344</v>
      </c>
      <c r="C98" s="19" t="s">
        <v>30</v>
      </c>
      <c r="D98" s="19" t="s">
        <v>345</v>
      </c>
      <c r="E98" s="9" t="s">
        <v>123</v>
      </c>
      <c r="F98" s="10">
        <v>0</v>
      </c>
      <c r="G98" s="10">
        <v>0</v>
      </c>
      <c r="H98" s="11">
        <v>0.63455482730725699</v>
      </c>
      <c r="I98" s="12">
        <v>4.4210000000000003</v>
      </c>
      <c r="J98" s="12">
        <v>0</v>
      </c>
      <c r="K98" s="13">
        <v>1967.12</v>
      </c>
      <c r="L98" s="13">
        <v>0</v>
      </c>
    </row>
    <row r="99" spans="1:12" x14ac:dyDescent="0.2">
      <c r="A99" s="19" t="s">
        <v>196</v>
      </c>
      <c r="B99" s="19" t="s">
        <v>344</v>
      </c>
      <c r="C99" s="19" t="s">
        <v>30</v>
      </c>
      <c r="D99" s="19" t="s">
        <v>345</v>
      </c>
      <c r="E99" s="9" t="s">
        <v>124</v>
      </c>
      <c r="F99" s="10">
        <v>0</v>
      </c>
      <c r="G99" s="10">
        <v>0</v>
      </c>
      <c r="H99" s="11">
        <v>0.63102556299956603</v>
      </c>
      <c r="I99" s="12">
        <v>4.3029999999999999</v>
      </c>
      <c r="J99" s="12">
        <v>0</v>
      </c>
      <c r="K99" s="13">
        <v>1766.8716000000002</v>
      </c>
      <c r="L99" s="13">
        <v>0</v>
      </c>
    </row>
    <row r="100" spans="1:12" x14ac:dyDescent="0.2">
      <c r="A100" s="19" t="s">
        <v>196</v>
      </c>
      <c r="B100" s="19" t="s">
        <v>344</v>
      </c>
      <c r="C100" s="19" t="s">
        <v>30</v>
      </c>
      <c r="D100" s="19" t="s">
        <v>345</v>
      </c>
      <c r="E100" s="9" t="s">
        <v>125</v>
      </c>
      <c r="F100" s="10">
        <v>0</v>
      </c>
      <c r="G100" s="10">
        <v>0</v>
      </c>
      <c r="H100" s="11">
        <v>0.62784888458973709</v>
      </c>
      <c r="I100" s="12">
        <v>4.17</v>
      </c>
      <c r="J100" s="12">
        <v>0</v>
      </c>
      <c r="K100" s="13">
        <v>1946.3315</v>
      </c>
      <c r="L100" s="13">
        <v>0</v>
      </c>
    </row>
    <row r="101" spans="1:12" x14ac:dyDescent="0.2">
      <c r="A101" s="19" t="s">
        <v>196</v>
      </c>
      <c r="B101" s="19" t="s">
        <v>344</v>
      </c>
      <c r="C101" s="19" t="s">
        <v>30</v>
      </c>
      <c r="D101" s="19" t="s">
        <v>345</v>
      </c>
      <c r="E101" s="9" t="s">
        <v>126</v>
      </c>
      <c r="F101" s="10">
        <v>0</v>
      </c>
      <c r="G101" s="10">
        <v>0</v>
      </c>
      <c r="H101" s="11">
        <v>0.62434407942955206</v>
      </c>
      <c r="I101" s="12">
        <v>3.9849999999999999</v>
      </c>
      <c r="J101" s="12">
        <v>0</v>
      </c>
      <c r="K101" s="13">
        <v>1873.0322000000001</v>
      </c>
      <c r="L101" s="13">
        <v>0</v>
      </c>
    </row>
    <row r="102" spans="1:12" x14ac:dyDescent="0.2">
      <c r="A102" s="19" t="s">
        <v>196</v>
      </c>
      <c r="B102" s="19" t="s">
        <v>344</v>
      </c>
      <c r="C102" s="19" t="s">
        <v>30</v>
      </c>
      <c r="D102" s="19" t="s">
        <v>345</v>
      </c>
      <c r="E102" s="9" t="s">
        <v>127</v>
      </c>
      <c r="F102" s="10">
        <v>0</v>
      </c>
      <c r="G102" s="10">
        <v>0</v>
      </c>
      <c r="H102" s="11">
        <v>0.62096457455529608</v>
      </c>
      <c r="I102" s="12">
        <v>3.9750000000000001</v>
      </c>
      <c r="J102" s="12">
        <v>0</v>
      </c>
      <c r="K102" s="13">
        <v>1924.9902000000002</v>
      </c>
      <c r="L102" s="13">
        <v>0</v>
      </c>
    </row>
    <row r="103" spans="1:12" x14ac:dyDescent="0.2">
      <c r="A103" s="19" t="s">
        <v>196</v>
      </c>
      <c r="B103" s="19" t="s">
        <v>344</v>
      </c>
      <c r="C103" s="19" t="s">
        <v>30</v>
      </c>
      <c r="D103" s="19" t="s">
        <v>345</v>
      </c>
      <c r="E103" s="9" t="s">
        <v>128</v>
      </c>
      <c r="F103" s="10">
        <v>0</v>
      </c>
      <c r="G103" s="10">
        <v>0</v>
      </c>
      <c r="H103" s="11">
        <v>0.61748507319401402</v>
      </c>
      <c r="I103" s="12">
        <v>4.0110000000000001</v>
      </c>
      <c r="J103" s="12">
        <v>0</v>
      </c>
      <c r="K103" s="13">
        <v>1852.4552000000001</v>
      </c>
      <c r="L103" s="13">
        <v>0</v>
      </c>
    </row>
    <row r="104" spans="1:12" x14ac:dyDescent="0.2">
      <c r="A104" s="19" t="s">
        <v>196</v>
      </c>
      <c r="B104" s="19" t="s">
        <v>344</v>
      </c>
      <c r="C104" s="19" t="s">
        <v>30</v>
      </c>
      <c r="D104" s="19" t="s">
        <v>345</v>
      </c>
      <c r="E104" s="9" t="s">
        <v>129</v>
      </c>
      <c r="F104" s="10">
        <v>0</v>
      </c>
      <c r="G104" s="10">
        <v>0</v>
      </c>
      <c r="H104" s="11">
        <v>0.61413006229987199</v>
      </c>
      <c r="I104" s="12">
        <v>4.0549999999999997</v>
      </c>
      <c r="J104" s="12">
        <v>0</v>
      </c>
      <c r="K104" s="13">
        <v>1903.8032000000001</v>
      </c>
      <c r="L104" s="13">
        <v>0</v>
      </c>
    </row>
    <row r="105" spans="1:12" x14ac:dyDescent="0.2">
      <c r="A105" s="19" t="s">
        <v>196</v>
      </c>
      <c r="B105" s="19" t="s">
        <v>344</v>
      </c>
      <c r="C105" s="19" t="s">
        <v>30</v>
      </c>
      <c r="D105" s="19" t="s">
        <v>345</v>
      </c>
      <c r="E105" s="9" t="s">
        <v>130</v>
      </c>
      <c r="F105" s="10">
        <v>0</v>
      </c>
      <c r="G105" s="10">
        <v>0</v>
      </c>
      <c r="H105" s="11">
        <v>0.61067587718863203</v>
      </c>
      <c r="I105" s="12">
        <v>4.1050000000000004</v>
      </c>
      <c r="J105" s="12">
        <v>0</v>
      </c>
      <c r="K105" s="13">
        <v>1893.0952</v>
      </c>
      <c r="L105" s="13">
        <v>0</v>
      </c>
    </row>
    <row r="106" spans="1:12" x14ac:dyDescent="0.2">
      <c r="A106" s="19" t="s">
        <v>196</v>
      </c>
      <c r="B106" s="19" t="s">
        <v>344</v>
      </c>
      <c r="C106" s="19" t="s">
        <v>30</v>
      </c>
      <c r="D106" s="19" t="s">
        <v>345</v>
      </c>
      <c r="E106" s="9" t="s">
        <v>131</v>
      </c>
      <c r="F106" s="10">
        <v>0</v>
      </c>
      <c r="G106" s="10">
        <v>0</v>
      </c>
      <c r="H106" s="11">
        <v>0.607234561413725</v>
      </c>
      <c r="I106" s="12">
        <v>4.117</v>
      </c>
      <c r="J106" s="12">
        <v>0</v>
      </c>
      <c r="K106" s="13">
        <v>1821.7037</v>
      </c>
      <c r="L106" s="13">
        <v>0</v>
      </c>
    </row>
    <row r="107" spans="1:12" x14ac:dyDescent="0.2">
      <c r="A107" s="19" t="s">
        <v>196</v>
      </c>
      <c r="B107" s="19" t="s">
        <v>344</v>
      </c>
      <c r="C107" s="19" t="s">
        <v>30</v>
      </c>
      <c r="D107" s="19" t="s">
        <v>345</v>
      </c>
      <c r="E107" s="9" t="s">
        <v>132</v>
      </c>
      <c r="F107" s="10">
        <v>0</v>
      </c>
      <c r="G107" s="10">
        <v>0</v>
      </c>
      <c r="H107" s="11">
        <v>0.60391651095809096</v>
      </c>
      <c r="I107" s="12">
        <v>4.1500000000000004</v>
      </c>
      <c r="J107" s="12">
        <v>0</v>
      </c>
      <c r="K107" s="13">
        <v>1872.1412</v>
      </c>
      <c r="L107" s="13">
        <v>0</v>
      </c>
    </row>
    <row r="108" spans="1:12" x14ac:dyDescent="0.2">
      <c r="A108" s="19" t="s">
        <v>196</v>
      </c>
      <c r="B108" s="19" t="s">
        <v>344</v>
      </c>
      <c r="C108" s="19" t="s">
        <v>30</v>
      </c>
      <c r="D108" s="19" t="s">
        <v>345</v>
      </c>
      <c r="E108" s="9" t="s">
        <v>133</v>
      </c>
      <c r="F108" s="10">
        <v>0</v>
      </c>
      <c r="G108" s="10">
        <v>0</v>
      </c>
      <c r="H108" s="11">
        <v>0.600500523911913</v>
      </c>
      <c r="I108" s="12">
        <v>4.2850000000000001</v>
      </c>
      <c r="J108" s="12">
        <v>0</v>
      </c>
      <c r="K108" s="13">
        <v>1801.5016000000001</v>
      </c>
      <c r="L108" s="13">
        <v>0</v>
      </c>
    </row>
    <row r="109" spans="1:12" x14ac:dyDescent="0.2">
      <c r="A109" s="19" t="s">
        <v>196</v>
      </c>
      <c r="B109" s="19" t="s">
        <v>344</v>
      </c>
      <c r="C109" s="19" t="s">
        <v>30</v>
      </c>
      <c r="D109" s="19" t="s">
        <v>345</v>
      </c>
      <c r="E109" s="9" t="s">
        <v>134</v>
      </c>
      <c r="F109" s="10">
        <v>0</v>
      </c>
      <c r="G109" s="10">
        <v>0</v>
      </c>
      <c r="H109" s="11">
        <v>0.59720698753410706</v>
      </c>
      <c r="I109" s="12">
        <v>4.4249999999999998</v>
      </c>
      <c r="J109" s="12">
        <v>0</v>
      </c>
      <c r="K109" s="13">
        <v>1851.3417000000002</v>
      </c>
      <c r="L109" s="13">
        <v>0</v>
      </c>
    </row>
    <row r="110" spans="1:12" x14ac:dyDescent="0.2">
      <c r="A110" s="19" t="s">
        <v>196</v>
      </c>
      <c r="B110" s="19" t="s">
        <v>344</v>
      </c>
      <c r="C110" s="19" t="s">
        <v>30</v>
      </c>
      <c r="D110" s="19" t="s">
        <v>345</v>
      </c>
      <c r="E110" s="9" t="s">
        <v>135</v>
      </c>
      <c r="F110" s="10">
        <v>0</v>
      </c>
      <c r="G110" s="10">
        <v>0</v>
      </c>
      <c r="H110" s="11">
        <v>0.59381633336612405</v>
      </c>
      <c r="I110" s="12">
        <v>4.4960000000000004</v>
      </c>
      <c r="J110" s="12">
        <v>0</v>
      </c>
      <c r="K110" s="13">
        <v>1840.8306</v>
      </c>
      <c r="L110" s="13">
        <v>0</v>
      </c>
    </row>
    <row r="111" spans="1:12" x14ac:dyDescent="0.2">
      <c r="A111" s="19" t="s">
        <v>196</v>
      </c>
      <c r="B111" s="19" t="s">
        <v>344</v>
      </c>
      <c r="C111" s="19" t="s">
        <v>30</v>
      </c>
      <c r="D111" s="19" t="s">
        <v>345</v>
      </c>
      <c r="E111" s="9" t="s">
        <v>136</v>
      </c>
      <c r="F111" s="10">
        <v>0</v>
      </c>
      <c r="G111" s="10">
        <v>0</v>
      </c>
      <c r="H111" s="11">
        <v>0.59043855383240607</v>
      </c>
      <c r="I111" s="12">
        <v>4.3780000000000001</v>
      </c>
      <c r="J111" s="12">
        <v>0</v>
      </c>
      <c r="K111" s="13">
        <v>1653.2280000000001</v>
      </c>
      <c r="L111" s="13">
        <v>0</v>
      </c>
    </row>
    <row r="112" spans="1:12" x14ac:dyDescent="0.2">
      <c r="A112" s="19" t="s">
        <v>196</v>
      </c>
      <c r="B112" s="19" t="s">
        <v>344</v>
      </c>
      <c r="C112" s="19" t="s">
        <v>30</v>
      </c>
      <c r="D112" s="19" t="s">
        <v>345</v>
      </c>
      <c r="E112" s="9" t="s">
        <v>137</v>
      </c>
      <c r="F112" s="10">
        <v>0</v>
      </c>
      <c r="G112" s="10">
        <v>0</v>
      </c>
      <c r="H112" s="11">
        <v>0.58739872206243704</v>
      </c>
      <c r="I112" s="12">
        <v>4.2450000000000001</v>
      </c>
      <c r="J112" s="12">
        <v>0</v>
      </c>
      <c r="K112" s="13">
        <v>1820.9360000000001</v>
      </c>
      <c r="L112" s="13">
        <v>0</v>
      </c>
    </row>
    <row r="113" spans="1:12" x14ac:dyDescent="0.2">
      <c r="A113" s="19" t="s">
        <v>196</v>
      </c>
      <c r="B113" s="19" t="s">
        <v>344</v>
      </c>
      <c r="C113" s="19" t="s">
        <v>30</v>
      </c>
      <c r="D113" s="19" t="s">
        <v>345</v>
      </c>
      <c r="E113" s="9" t="s">
        <v>138</v>
      </c>
      <c r="F113" s="10">
        <v>0</v>
      </c>
      <c r="G113" s="10">
        <v>0</v>
      </c>
      <c r="H113" s="11">
        <v>0.58404544499115696</v>
      </c>
      <c r="I113" s="12">
        <v>4.0599999999999996</v>
      </c>
      <c r="J113" s="12">
        <v>0</v>
      </c>
      <c r="K113" s="13">
        <v>1752.1363000000001</v>
      </c>
      <c r="L113" s="13">
        <v>0</v>
      </c>
    </row>
    <row r="114" spans="1:12" x14ac:dyDescent="0.2">
      <c r="A114" s="19" t="s">
        <v>196</v>
      </c>
      <c r="B114" s="19" t="s">
        <v>344</v>
      </c>
      <c r="C114" s="19" t="s">
        <v>30</v>
      </c>
      <c r="D114" s="19" t="s">
        <v>345</v>
      </c>
      <c r="E114" s="9" t="s">
        <v>139</v>
      </c>
      <c r="F114" s="10">
        <v>0</v>
      </c>
      <c r="G114" s="10">
        <v>0</v>
      </c>
      <c r="H114" s="11">
        <v>0.58081259490039605</v>
      </c>
      <c r="I114" s="12">
        <v>4.05</v>
      </c>
      <c r="J114" s="12">
        <v>0</v>
      </c>
      <c r="K114" s="13">
        <v>1800.519</v>
      </c>
      <c r="L114" s="13">
        <v>0</v>
      </c>
    </row>
    <row r="115" spans="1:12" x14ac:dyDescent="0.2">
      <c r="A115" s="19" t="s">
        <v>196</v>
      </c>
      <c r="B115" s="19" t="s">
        <v>344</v>
      </c>
      <c r="C115" s="19" t="s">
        <v>30</v>
      </c>
      <c r="D115" s="19" t="s">
        <v>345</v>
      </c>
      <c r="E115" s="9" t="s">
        <v>140</v>
      </c>
      <c r="F115" s="10">
        <v>0</v>
      </c>
      <c r="G115" s="43">
        <v>0</v>
      </c>
      <c r="H115" s="11">
        <v>0.57748464709236702</v>
      </c>
      <c r="I115" s="12">
        <v>4.0860000000000003</v>
      </c>
      <c r="J115" s="12">
        <v>0</v>
      </c>
      <c r="K115" s="13">
        <v>1732.4539</v>
      </c>
      <c r="L115" s="13">
        <v>0</v>
      </c>
    </row>
    <row r="116" spans="1:12" x14ac:dyDescent="0.2">
      <c r="A116" s="19" t="s">
        <v>196</v>
      </c>
      <c r="B116" s="19" t="s">
        <v>344</v>
      </c>
      <c r="C116" s="19" t="s">
        <v>30</v>
      </c>
      <c r="D116" s="19" t="s">
        <v>345</v>
      </c>
      <c r="E116" s="9" t="s">
        <v>141</v>
      </c>
      <c r="F116" s="10">
        <v>0</v>
      </c>
      <c r="G116" s="10">
        <v>0</v>
      </c>
      <c r="H116" s="11">
        <v>0.57427630619849002</v>
      </c>
      <c r="I116" s="12">
        <v>4.13</v>
      </c>
      <c r="J116" s="12">
        <v>0</v>
      </c>
      <c r="K116" s="13">
        <v>1780.2565000000002</v>
      </c>
      <c r="L116" s="13">
        <v>0</v>
      </c>
    </row>
    <row r="117" spans="1:12" x14ac:dyDescent="0.2">
      <c r="A117" s="19" t="s">
        <v>196</v>
      </c>
      <c r="B117" s="19" t="s">
        <v>344</v>
      </c>
      <c r="C117" s="19" t="s">
        <v>30</v>
      </c>
      <c r="D117" s="19" t="s">
        <v>345</v>
      </c>
      <c r="E117" s="9" t="s">
        <v>142</v>
      </c>
      <c r="F117" s="10">
        <v>0</v>
      </c>
      <c r="G117" s="10">
        <v>0</v>
      </c>
      <c r="H117" s="11">
        <v>0.57097368067898802</v>
      </c>
      <c r="I117" s="12">
        <v>4.18</v>
      </c>
      <c r="J117" s="12">
        <v>0</v>
      </c>
      <c r="K117" s="13">
        <v>1770.0184000000002</v>
      </c>
      <c r="L117" s="13">
        <v>0</v>
      </c>
    </row>
    <row r="118" spans="1:12" x14ac:dyDescent="0.2">
      <c r="A118" s="19" t="s">
        <v>196</v>
      </c>
      <c r="B118" s="19" t="s">
        <v>344</v>
      </c>
      <c r="C118" s="19" t="s">
        <v>30</v>
      </c>
      <c r="D118" s="19" t="s">
        <v>345</v>
      </c>
      <c r="E118" s="9" t="s">
        <v>143</v>
      </c>
      <c r="F118" s="10">
        <v>0</v>
      </c>
      <c r="G118" s="10">
        <v>0</v>
      </c>
      <c r="H118" s="11">
        <v>0.56768392019008707</v>
      </c>
      <c r="I118" s="12">
        <v>4.1920000000000002</v>
      </c>
      <c r="J118" s="12">
        <v>0</v>
      </c>
      <c r="K118" s="13">
        <v>1703.0518000000002</v>
      </c>
      <c r="L118" s="13">
        <v>0</v>
      </c>
    </row>
    <row r="119" spans="1:12" x14ac:dyDescent="0.2">
      <c r="A119" s="19" t="s">
        <v>196</v>
      </c>
      <c r="B119" s="19" t="s">
        <v>344</v>
      </c>
      <c r="C119" s="19" t="s">
        <v>30</v>
      </c>
      <c r="D119" s="19" t="s">
        <v>345</v>
      </c>
      <c r="E119" s="9" t="s">
        <v>144</v>
      </c>
      <c r="F119" s="10">
        <v>0</v>
      </c>
      <c r="G119" s="10">
        <v>0</v>
      </c>
      <c r="H119" s="11">
        <v>0.56451252739537805</v>
      </c>
      <c r="I119" s="12">
        <v>4.2249999999999996</v>
      </c>
      <c r="J119" s="12">
        <v>0</v>
      </c>
      <c r="K119" s="13">
        <v>1749.9888000000001</v>
      </c>
      <c r="L119" s="13">
        <v>0</v>
      </c>
    </row>
    <row r="120" spans="1:12" x14ac:dyDescent="0.2">
      <c r="A120" s="19" t="s">
        <v>196</v>
      </c>
      <c r="B120" s="19" t="s">
        <v>344</v>
      </c>
      <c r="C120" s="19" t="s">
        <v>30</v>
      </c>
      <c r="D120" s="19" t="s">
        <v>345</v>
      </c>
      <c r="E120" s="9" t="s">
        <v>145</v>
      </c>
      <c r="F120" s="10">
        <v>0</v>
      </c>
      <c r="G120" s="10">
        <v>0</v>
      </c>
      <c r="H120" s="11">
        <v>0.56124807279035505</v>
      </c>
      <c r="I120" s="12">
        <v>4.3600000000000003</v>
      </c>
      <c r="J120" s="12">
        <v>0</v>
      </c>
      <c r="K120" s="13">
        <v>1683.7442000000001</v>
      </c>
      <c r="L120" s="13">
        <v>0</v>
      </c>
    </row>
    <row r="121" spans="1:12" x14ac:dyDescent="0.2">
      <c r="A121" s="19" t="s">
        <v>196</v>
      </c>
      <c r="B121" s="19" t="s">
        <v>344</v>
      </c>
      <c r="C121" s="19" t="s">
        <v>30</v>
      </c>
      <c r="D121" s="19" t="s">
        <v>345</v>
      </c>
      <c r="E121" s="9" t="s">
        <v>146</v>
      </c>
      <c r="F121" s="10">
        <v>0</v>
      </c>
      <c r="G121" s="10">
        <v>0</v>
      </c>
      <c r="H121" s="11">
        <v>0.55810116280611499</v>
      </c>
      <c r="I121" s="12">
        <v>4.5</v>
      </c>
      <c r="J121" s="12">
        <v>0</v>
      </c>
      <c r="K121" s="13">
        <v>1730.1136000000001</v>
      </c>
      <c r="L121" s="13">
        <v>0</v>
      </c>
    </row>
    <row r="122" spans="1:12" x14ac:dyDescent="0.2">
      <c r="A122" s="19" t="s">
        <v>196</v>
      </c>
      <c r="B122" s="19" t="s">
        <v>344</v>
      </c>
      <c r="C122" s="19" t="s">
        <v>30</v>
      </c>
      <c r="D122" s="19" t="s">
        <v>345</v>
      </c>
      <c r="E122" s="9" t="s">
        <v>147</v>
      </c>
      <c r="F122" s="10">
        <v>0</v>
      </c>
      <c r="G122" s="10">
        <v>0</v>
      </c>
      <c r="H122" s="11">
        <v>0.55486199936073599</v>
      </c>
      <c r="I122" s="12">
        <v>4.5760000000000005</v>
      </c>
      <c r="J122" s="12">
        <v>0</v>
      </c>
      <c r="K122" s="13">
        <v>1720.0722000000001</v>
      </c>
      <c r="L122" s="13">
        <v>0</v>
      </c>
    </row>
    <row r="123" spans="1:12" x14ac:dyDescent="0.2">
      <c r="A123" s="19" t="s">
        <v>196</v>
      </c>
      <c r="B123" s="19" t="s">
        <v>344</v>
      </c>
      <c r="C123" s="19" t="s">
        <v>30</v>
      </c>
      <c r="D123" s="19" t="s">
        <v>345</v>
      </c>
      <c r="E123" s="9" t="s">
        <v>148</v>
      </c>
      <c r="F123" s="10">
        <v>0</v>
      </c>
      <c r="G123" s="10">
        <v>0</v>
      </c>
      <c r="H123" s="11">
        <v>0.55163568218672299</v>
      </c>
      <c r="I123" s="12">
        <v>4.4580000000000002</v>
      </c>
      <c r="J123" s="12">
        <v>0</v>
      </c>
      <c r="K123" s="13">
        <v>1544.5799000000002</v>
      </c>
      <c r="L123" s="13">
        <v>0</v>
      </c>
    </row>
    <row r="124" spans="1:12" x14ac:dyDescent="0.2">
      <c r="A124" s="19" t="s">
        <v>196</v>
      </c>
      <c r="B124" s="19" t="s">
        <v>344</v>
      </c>
      <c r="C124" s="19" t="s">
        <v>30</v>
      </c>
      <c r="D124" s="19" t="s">
        <v>345</v>
      </c>
      <c r="E124" s="9" t="s">
        <v>149</v>
      </c>
      <c r="F124" s="10">
        <v>0</v>
      </c>
      <c r="G124" s="10">
        <v>0</v>
      </c>
      <c r="H124" s="11">
        <v>0.54873262676739598</v>
      </c>
      <c r="I124" s="12">
        <v>4.3250000000000002</v>
      </c>
      <c r="J124" s="12">
        <v>0</v>
      </c>
      <c r="K124" s="13">
        <v>1701.0711000000001</v>
      </c>
      <c r="L124" s="13">
        <v>0</v>
      </c>
    </row>
    <row r="125" spans="1:12" x14ac:dyDescent="0.2">
      <c r="A125" s="19" t="s">
        <v>196</v>
      </c>
      <c r="B125" s="19" t="s">
        <v>344</v>
      </c>
      <c r="C125" s="19" t="s">
        <v>30</v>
      </c>
      <c r="D125" s="19" t="s">
        <v>345</v>
      </c>
      <c r="E125" s="9" t="s">
        <v>150</v>
      </c>
      <c r="F125" s="10">
        <v>0</v>
      </c>
      <c r="G125" s="10">
        <v>0</v>
      </c>
      <c r="H125" s="11">
        <v>0.54553074487259201</v>
      </c>
      <c r="I125" s="12">
        <v>4.1399999999999997</v>
      </c>
      <c r="J125" s="12">
        <v>0</v>
      </c>
      <c r="K125" s="13">
        <v>1636.5922</v>
      </c>
      <c r="L125" s="13">
        <v>0</v>
      </c>
    </row>
    <row r="126" spans="1:12" x14ac:dyDescent="0.2">
      <c r="A126" s="19" t="s">
        <v>196</v>
      </c>
      <c r="B126" s="19" t="s">
        <v>344</v>
      </c>
      <c r="C126" s="19" t="s">
        <v>30</v>
      </c>
      <c r="D126" s="19" t="s">
        <v>345</v>
      </c>
      <c r="E126" s="9" t="s">
        <v>151</v>
      </c>
      <c r="F126" s="10">
        <v>0</v>
      </c>
      <c r="G126" s="10">
        <v>0</v>
      </c>
      <c r="H126" s="11">
        <v>0.54244436612949398</v>
      </c>
      <c r="I126" s="12">
        <v>4.13</v>
      </c>
      <c r="J126" s="12">
        <v>0</v>
      </c>
      <c r="K126" s="13">
        <v>1681.5775000000001</v>
      </c>
      <c r="L126" s="13">
        <v>0</v>
      </c>
    </row>
    <row r="127" spans="1:12" x14ac:dyDescent="0.2">
      <c r="A127" s="19" t="s">
        <v>196</v>
      </c>
      <c r="B127" s="19" t="s">
        <v>344</v>
      </c>
      <c r="C127" s="19" t="s">
        <v>30</v>
      </c>
      <c r="D127" s="19" t="s">
        <v>345</v>
      </c>
      <c r="E127" s="9" t="s">
        <v>152</v>
      </c>
      <c r="F127" s="10">
        <v>0</v>
      </c>
      <c r="G127" s="10">
        <v>0</v>
      </c>
      <c r="H127" s="11">
        <v>0.53926772602016992</v>
      </c>
      <c r="I127" s="12">
        <v>4.1660000000000004</v>
      </c>
      <c r="J127" s="12">
        <v>0</v>
      </c>
      <c r="K127" s="13">
        <v>1617.8032000000001</v>
      </c>
      <c r="L127" s="13">
        <v>0</v>
      </c>
    </row>
    <row r="128" spans="1:12" x14ac:dyDescent="0.2">
      <c r="A128" s="19" t="s">
        <v>196</v>
      </c>
      <c r="B128" s="19" t="s">
        <v>344</v>
      </c>
      <c r="C128" s="19" t="s">
        <v>30</v>
      </c>
      <c r="D128" s="19" t="s">
        <v>345</v>
      </c>
      <c r="E128" s="9" t="s">
        <v>153</v>
      </c>
      <c r="F128" s="10">
        <v>0</v>
      </c>
      <c r="G128" s="10">
        <v>0</v>
      </c>
      <c r="H128" s="11">
        <v>0.53634367813297401</v>
      </c>
      <c r="I128" s="12">
        <v>4.21</v>
      </c>
      <c r="J128" s="12">
        <v>0</v>
      </c>
      <c r="K128" s="13">
        <v>1662.6654000000001</v>
      </c>
      <c r="L128" s="13">
        <v>0</v>
      </c>
    </row>
    <row r="129" spans="1:12" x14ac:dyDescent="0.2">
      <c r="A129" s="19" t="s">
        <v>196</v>
      </c>
      <c r="B129" s="19" t="s">
        <v>344</v>
      </c>
      <c r="C129" s="19" t="s">
        <v>30</v>
      </c>
      <c r="D129" s="19" t="s">
        <v>345</v>
      </c>
      <c r="E129" s="9" t="s">
        <v>154</v>
      </c>
      <c r="F129" s="10">
        <v>0</v>
      </c>
      <c r="G129" s="10">
        <v>0</v>
      </c>
      <c r="H129" s="11">
        <v>0.53336408222599596</v>
      </c>
      <c r="I129" s="12">
        <v>4.26</v>
      </c>
      <c r="J129" s="12">
        <v>0</v>
      </c>
      <c r="K129" s="13">
        <v>1653.4287000000002</v>
      </c>
      <c r="L129" s="13">
        <v>0</v>
      </c>
    </row>
    <row r="130" spans="1:12" x14ac:dyDescent="0.2">
      <c r="A130" s="19" t="s">
        <v>196</v>
      </c>
      <c r="B130" s="19" t="s">
        <v>344</v>
      </c>
      <c r="C130" s="19" t="s">
        <v>30</v>
      </c>
      <c r="D130" s="19" t="s">
        <v>345</v>
      </c>
      <c r="E130" s="9" t="s">
        <v>155</v>
      </c>
      <c r="F130" s="10">
        <v>0</v>
      </c>
      <c r="G130" s="10">
        <v>0</v>
      </c>
      <c r="H130" s="11">
        <v>0.53039815646509703</v>
      </c>
      <c r="I130" s="12">
        <v>4.2720000000000002</v>
      </c>
      <c r="J130" s="12">
        <v>0</v>
      </c>
      <c r="K130" s="13">
        <v>1591.1945000000001</v>
      </c>
      <c r="L130" s="13">
        <v>0</v>
      </c>
    </row>
    <row r="131" spans="1:12" x14ac:dyDescent="0.2">
      <c r="A131" s="19" t="s">
        <v>196</v>
      </c>
      <c r="B131" s="19" t="s">
        <v>344</v>
      </c>
      <c r="C131" s="19" t="s">
        <v>30</v>
      </c>
      <c r="D131" s="19" t="s">
        <v>345</v>
      </c>
      <c r="E131" s="9" t="s">
        <v>156</v>
      </c>
      <c r="F131" s="10">
        <v>0</v>
      </c>
      <c r="G131" s="10">
        <v>0</v>
      </c>
      <c r="H131" s="11">
        <v>0.52754088027456203</v>
      </c>
      <c r="I131" s="12">
        <v>4.3049999999999997</v>
      </c>
      <c r="J131" s="12">
        <v>0</v>
      </c>
      <c r="K131" s="13">
        <v>1635.3767</v>
      </c>
      <c r="L131" s="13">
        <v>0</v>
      </c>
    </row>
    <row r="132" spans="1:12" x14ac:dyDescent="0.2">
      <c r="A132" s="19" t="s">
        <v>196</v>
      </c>
      <c r="B132" s="19" t="s">
        <v>344</v>
      </c>
      <c r="C132" s="19" t="s">
        <v>30</v>
      </c>
      <c r="D132" s="19" t="s">
        <v>345</v>
      </c>
      <c r="E132" s="9" t="s">
        <v>157</v>
      </c>
      <c r="F132" s="10">
        <v>0</v>
      </c>
      <c r="G132" s="10">
        <v>0</v>
      </c>
      <c r="H132" s="11">
        <v>0.52460172596606802</v>
      </c>
      <c r="I132" s="12">
        <v>4.4400000000000004</v>
      </c>
      <c r="J132" s="12">
        <v>0</v>
      </c>
      <c r="K132" s="13">
        <v>1573.8052</v>
      </c>
      <c r="L132" s="13">
        <v>0</v>
      </c>
    </row>
    <row r="133" spans="1:12" x14ac:dyDescent="0.2">
      <c r="A133" s="19" t="s">
        <v>196</v>
      </c>
      <c r="B133" s="19" t="s">
        <v>344</v>
      </c>
      <c r="C133" s="19" t="s">
        <v>30</v>
      </c>
      <c r="D133" s="19" t="s">
        <v>345</v>
      </c>
      <c r="E133" s="9" t="s">
        <v>158</v>
      </c>
      <c r="F133" s="10">
        <v>0</v>
      </c>
      <c r="G133" s="10">
        <v>0</v>
      </c>
      <c r="H133" s="11">
        <v>0.52177027563193801</v>
      </c>
      <c r="I133" s="12">
        <v>4.58</v>
      </c>
      <c r="J133" s="12">
        <v>0</v>
      </c>
      <c r="K133" s="13">
        <v>1617.4879000000001</v>
      </c>
      <c r="L133" s="13">
        <v>0</v>
      </c>
    </row>
    <row r="134" spans="1:12" x14ac:dyDescent="0.2">
      <c r="A134" s="19" t="s">
        <v>196</v>
      </c>
      <c r="B134" s="19" t="s">
        <v>344</v>
      </c>
      <c r="C134" s="19" t="s">
        <v>30</v>
      </c>
      <c r="D134" s="19" t="s">
        <v>345</v>
      </c>
      <c r="E134" s="9" t="s">
        <v>159</v>
      </c>
      <c r="F134" s="10">
        <v>0</v>
      </c>
      <c r="G134" s="10">
        <v>0</v>
      </c>
      <c r="H134" s="11">
        <v>0.51885772335013203</v>
      </c>
      <c r="I134" s="12">
        <v>4.6610000000000005</v>
      </c>
      <c r="J134" s="12">
        <v>0</v>
      </c>
      <c r="K134" s="13">
        <v>1608.4589000000001</v>
      </c>
      <c r="L134" s="13">
        <v>0</v>
      </c>
    </row>
    <row r="135" spans="1:12" x14ac:dyDescent="0.2">
      <c r="A135" s="19" t="s">
        <v>196</v>
      </c>
      <c r="B135" s="19" t="s">
        <v>344</v>
      </c>
      <c r="C135" s="19" t="s">
        <v>30</v>
      </c>
      <c r="D135" s="19" t="s">
        <v>345</v>
      </c>
      <c r="E135" s="9" t="s">
        <v>160</v>
      </c>
      <c r="F135" s="10">
        <v>0</v>
      </c>
      <c r="G135" s="10">
        <v>0</v>
      </c>
      <c r="H135" s="11">
        <v>0.51595862525772196</v>
      </c>
      <c r="I135" s="12">
        <v>4.5430000000000001</v>
      </c>
      <c r="J135" s="12">
        <v>0</v>
      </c>
      <c r="K135" s="13">
        <v>1496.28</v>
      </c>
      <c r="L135" s="13">
        <v>0</v>
      </c>
    </row>
    <row r="136" spans="1:12" x14ac:dyDescent="0.2">
      <c r="A136" s="19" t="s">
        <v>196</v>
      </c>
      <c r="B136" s="19" t="s">
        <v>344</v>
      </c>
      <c r="C136" s="19" t="s">
        <v>30</v>
      </c>
      <c r="D136" s="19" t="s">
        <v>345</v>
      </c>
      <c r="E136" s="9" t="s">
        <v>161</v>
      </c>
      <c r="F136" s="10">
        <v>0</v>
      </c>
      <c r="G136" s="10">
        <v>0</v>
      </c>
      <c r="H136" s="11">
        <v>0.51325870722324596</v>
      </c>
      <c r="I136" s="12">
        <v>4.41</v>
      </c>
      <c r="J136" s="12">
        <v>0</v>
      </c>
      <c r="K136" s="13">
        <v>1591.1020000000001</v>
      </c>
      <c r="L136" s="13">
        <v>0</v>
      </c>
    </row>
    <row r="137" spans="1:12" x14ac:dyDescent="0.2">
      <c r="A137" s="19" t="s">
        <v>196</v>
      </c>
      <c r="B137" s="19" t="s">
        <v>344</v>
      </c>
      <c r="C137" s="19" t="s">
        <v>30</v>
      </c>
      <c r="D137" s="19" t="s">
        <v>345</v>
      </c>
      <c r="E137" s="9" t="s">
        <v>162</v>
      </c>
      <c r="F137" s="10">
        <v>0</v>
      </c>
      <c r="G137" s="10">
        <v>0</v>
      </c>
      <c r="H137" s="11">
        <v>0.51038552541343496</v>
      </c>
      <c r="I137" s="12">
        <v>4.2249999999999996</v>
      </c>
      <c r="J137" s="12">
        <v>0</v>
      </c>
      <c r="K137" s="13">
        <v>1531.1566</v>
      </c>
      <c r="L137" s="13">
        <v>0</v>
      </c>
    </row>
    <row r="138" spans="1:12" x14ac:dyDescent="0.2">
      <c r="A138" s="19" t="s">
        <v>196</v>
      </c>
      <c r="B138" s="19" t="s">
        <v>344</v>
      </c>
      <c r="C138" s="19" t="s">
        <v>30</v>
      </c>
      <c r="D138" s="19" t="s">
        <v>345</v>
      </c>
      <c r="E138" s="9" t="s">
        <v>163</v>
      </c>
      <c r="F138" s="10">
        <v>0</v>
      </c>
      <c r="G138" s="10">
        <v>0</v>
      </c>
      <c r="H138" s="11">
        <v>0.50761771547877199</v>
      </c>
      <c r="I138" s="12">
        <v>4.2149999999999999</v>
      </c>
      <c r="J138" s="12">
        <v>0</v>
      </c>
      <c r="K138" s="13">
        <v>1573.6149</v>
      </c>
      <c r="L138" s="13">
        <v>0</v>
      </c>
    </row>
    <row r="139" spans="1:12" x14ac:dyDescent="0.2">
      <c r="A139" s="19" t="s">
        <v>196</v>
      </c>
      <c r="B139" s="19" t="s">
        <v>344</v>
      </c>
      <c r="C139" s="19" t="s">
        <v>30</v>
      </c>
      <c r="D139" s="19" t="s">
        <v>345</v>
      </c>
      <c r="E139" s="9" t="s">
        <v>164</v>
      </c>
      <c r="F139" s="10">
        <v>0</v>
      </c>
      <c r="G139" s="10">
        <v>0</v>
      </c>
      <c r="H139" s="11">
        <v>0.50477071431003406</v>
      </c>
      <c r="I139" s="12">
        <v>4.2510000000000003</v>
      </c>
      <c r="J139" s="12">
        <v>0</v>
      </c>
      <c r="K139" s="13">
        <v>1514.3121000000001</v>
      </c>
      <c r="L139" s="13">
        <v>0</v>
      </c>
    </row>
    <row r="140" spans="1:12" x14ac:dyDescent="0.2">
      <c r="A140" s="19" t="s">
        <v>196</v>
      </c>
      <c r="B140" s="19" t="s">
        <v>344</v>
      </c>
      <c r="C140" s="19" t="s">
        <v>30</v>
      </c>
      <c r="D140" s="19" t="s">
        <v>345</v>
      </c>
      <c r="E140" s="9" t="s">
        <v>165</v>
      </c>
      <c r="F140" s="10">
        <v>0</v>
      </c>
      <c r="G140" s="10">
        <v>0</v>
      </c>
      <c r="H140" s="11">
        <v>0.50202815879598406</v>
      </c>
      <c r="I140" s="12">
        <v>4.2949999999999999</v>
      </c>
      <c r="J140" s="12">
        <v>0</v>
      </c>
      <c r="K140" s="13">
        <v>1556.2873000000002</v>
      </c>
      <c r="L140" s="13">
        <v>0</v>
      </c>
    </row>
    <row r="141" spans="1:12" x14ac:dyDescent="0.2">
      <c r="A141" s="19" t="s">
        <v>196</v>
      </c>
      <c r="B141" s="19" t="s">
        <v>344</v>
      </c>
      <c r="C141" s="19" t="s">
        <v>30</v>
      </c>
      <c r="D141" s="19" t="s">
        <v>345</v>
      </c>
      <c r="E141" s="9" t="s">
        <v>166</v>
      </c>
      <c r="F141" s="10">
        <v>0</v>
      </c>
      <c r="G141" s="10">
        <v>0</v>
      </c>
      <c r="H141" s="11">
        <v>0.499207169508745</v>
      </c>
      <c r="I141" s="12">
        <v>4.3449999999999998</v>
      </c>
      <c r="J141" s="12">
        <v>0</v>
      </c>
      <c r="K141" s="13">
        <v>1547.5422000000001</v>
      </c>
      <c r="L141" s="13">
        <v>0</v>
      </c>
    </row>
    <row r="142" spans="1:12" x14ac:dyDescent="0.2">
      <c r="A142" s="19" t="s">
        <v>196</v>
      </c>
      <c r="B142" s="19" t="s">
        <v>344</v>
      </c>
      <c r="C142" s="19" t="s">
        <v>30</v>
      </c>
      <c r="D142" s="19" t="s">
        <v>345</v>
      </c>
      <c r="E142" s="9" t="s">
        <v>167</v>
      </c>
      <c r="F142" s="10">
        <v>0</v>
      </c>
      <c r="G142" s="10">
        <v>0</v>
      </c>
      <c r="H142" s="11">
        <v>0.49639933477000903</v>
      </c>
      <c r="I142" s="12">
        <v>4.3570000000000002</v>
      </c>
      <c r="J142" s="12">
        <v>0</v>
      </c>
      <c r="K142" s="13">
        <v>1489.1980000000001</v>
      </c>
      <c r="L142" s="13">
        <v>0</v>
      </c>
    </row>
    <row r="143" spans="1:12" x14ac:dyDescent="0.2">
      <c r="A143" s="19" t="s">
        <v>196</v>
      </c>
      <c r="B143" s="19" t="s">
        <v>344</v>
      </c>
      <c r="C143" s="19" t="s">
        <v>30</v>
      </c>
      <c r="D143" s="19" t="s">
        <v>345</v>
      </c>
      <c r="E143" s="9" t="s">
        <v>168</v>
      </c>
      <c r="F143" s="10">
        <v>0</v>
      </c>
      <c r="G143" s="10">
        <v>0</v>
      </c>
      <c r="H143" s="11">
        <v>0.49369455925636602</v>
      </c>
      <c r="I143" s="12">
        <v>4.3899999999999997</v>
      </c>
      <c r="J143" s="12">
        <v>0</v>
      </c>
      <c r="K143" s="13">
        <v>1530.4531000000002</v>
      </c>
      <c r="L143" s="13">
        <v>0</v>
      </c>
    </row>
    <row r="144" spans="1:12" x14ac:dyDescent="0.2">
      <c r="A144" s="19" t="s">
        <v>196</v>
      </c>
      <c r="B144" s="19" t="s">
        <v>344</v>
      </c>
      <c r="C144" s="19" t="s">
        <v>30</v>
      </c>
      <c r="D144" s="19" t="s">
        <v>345</v>
      </c>
      <c r="E144" s="9" t="s">
        <v>169</v>
      </c>
      <c r="F144" s="10">
        <v>0</v>
      </c>
      <c r="G144" s="10">
        <v>0</v>
      </c>
      <c r="H144" s="11">
        <v>0.49091248229270601</v>
      </c>
      <c r="I144" s="12">
        <v>4.5250000000000004</v>
      </c>
      <c r="J144" s="12">
        <v>0</v>
      </c>
      <c r="K144" s="13">
        <v>1472.7374</v>
      </c>
      <c r="L144" s="13">
        <v>0</v>
      </c>
    </row>
    <row r="145" spans="1:12" x14ac:dyDescent="0.2">
      <c r="A145" s="3" t="s">
        <v>196</v>
      </c>
      <c r="B145" s="3" t="s">
        <v>344</v>
      </c>
      <c r="C145" s="3" t="s">
        <v>30</v>
      </c>
      <c r="D145" s="3" t="s">
        <v>345</v>
      </c>
      <c r="E145" s="9" t="s">
        <v>170</v>
      </c>
      <c r="F145" s="10">
        <v>0</v>
      </c>
      <c r="G145" s="10">
        <v>0</v>
      </c>
      <c r="H145" s="11">
        <v>0.48823255224636303</v>
      </c>
      <c r="I145" s="12">
        <v>4.665</v>
      </c>
      <c r="J145" s="12">
        <v>0</v>
      </c>
      <c r="K145" s="13">
        <v>1513.5209</v>
      </c>
      <c r="L145" s="13">
        <v>0</v>
      </c>
    </row>
    <row r="146" spans="1:12" x14ac:dyDescent="0.2">
      <c r="A146" s="3" t="s">
        <v>196</v>
      </c>
      <c r="B146" s="3" t="s">
        <v>344</v>
      </c>
      <c r="C146" s="3" t="s">
        <v>30</v>
      </c>
      <c r="D146" s="3" t="s">
        <v>345</v>
      </c>
      <c r="E146" s="9" t="s">
        <v>171</v>
      </c>
      <c r="F146" s="10">
        <v>0</v>
      </c>
      <c r="G146" s="10">
        <v>0</v>
      </c>
      <c r="H146" s="11">
        <v>0.48547606486746903</v>
      </c>
      <c r="I146" s="12">
        <v>4.7510000000000003</v>
      </c>
      <c r="J146" s="12">
        <v>0</v>
      </c>
      <c r="K146" s="13">
        <v>1504.9758000000002</v>
      </c>
      <c r="L146" s="13">
        <v>0</v>
      </c>
    </row>
    <row r="147" spans="1:12" x14ac:dyDescent="0.2">
      <c r="A147" s="3" t="s">
        <v>196</v>
      </c>
      <c r="B147" s="3" t="s">
        <v>344</v>
      </c>
      <c r="C147" s="3" t="s">
        <v>30</v>
      </c>
      <c r="D147" s="3" t="s">
        <v>345</v>
      </c>
      <c r="E147" s="9" t="s">
        <v>172</v>
      </c>
      <c r="F147" s="10">
        <v>0</v>
      </c>
      <c r="G147" s="10">
        <v>0</v>
      </c>
      <c r="H147" s="11">
        <v>0.48273251765486203</v>
      </c>
      <c r="I147" s="12">
        <v>4.633</v>
      </c>
      <c r="J147" s="12">
        <v>0</v>
      </c>
      <c r="K147" s="13">
        <v>1351.6510000000001</v>
      </c>
      <c r="L147" s="13">
        <v>0</v>
      </c>
    </row>
    <row r="148" spans="1:12" x14ac:dyDescent="0.2">
      <c r="A148" s="3" t="s">
        <v>196</v>
      </c>
      <c r="B148" s="3" t="s">
        <v>344</v>
      </c>
      <c r="C148" s="3" t="s">
        <v>30</v>
      </c>
      <c r="D148" s="3" t="s">
        <v>345</v>
      </c>
      <c r="E148" s="9" t="s">
        <v>173</v>
      </c>
      <c r="F148" s="10">
        <v>0</v>
      </c>
      <c r="G148" s="10">
        <v>0</v>
      </c>
      <c r="H148" s="11">
        <v>0.48026556130939996</v>
      </c>
      <c r="I148" s="12">
        <v>4.5</v>
      </c>
      <c r="J148" s="12">
        <v>0</v>
      </c>
      <c r="K148" s="13">
        <v>1488.8232</v>
      </c>
      <c r="L148" s="13">
        <v>0</v>
      </c>
    </row>
    <row r="149" spans="1:12" x14ac:dyDescent="0.2">
      <c r="A149" s="3" t="s">
        <v>196</v>
      </c>
      <c r="B149" s="3" t="s">
        <v>344</v>
      </c>
      <c r="C149" s="3" t="s">
        <v>30</v>
      </c>
      <c r="D149" s="3" t="s">
        <v>345</v>
      </c>
      <c r="E149" s="9" t="s">
        <v>174</v>
      </c>
      <c r="F149" s="10">
        <v>0</v>
      </c>
      <c r="G149" s="10">
        <v>0</v>
      </c>
      <c r="H149" s="11">
        <v>0.47754652244597601</v>
      </c>
      <c r="I149" s="12">
        <v>4.3150000000000004</v>
      </c>
      <c r="J149" s="12">
        <v>0</v>
      </c>
      <c r="K149" s="13">
        <v>1432.6396</v>
      </c>
      <c r="L149" s="13">
        <v>0</v>
      </c>
    </row>
    <row r="150" spans="1:12" x14ac:dyDescent="0.2">
      <c r="A150" s="3" t="s">
        <v>196</v>
      </c>
      <c r="B150" s="3" t="s">
        <v>344</v>
      </c>
      <c r="C150" s="3" t="s">
        <v>30</v>
      </c>
      <c r="D150" s="3" t="s">
        <v>345</v>
      </c>
      <c r="E150" s="9" t="s">
        <v>175</v>
      </c>
      <c r="F150" s="10">
        <v>0</v>
      </c>
      <c r="G150" s="10">
        <v>0</v>
      </c>
      <c r="H150" s="11">
        <v>0.47492739600600004</v>
      </c>
      <c r="I150" s="12">
        <v>4.3049999999999997</v>
      </c>
      <c r="J150" s="12">
        <v>0</v>
      </c>
      <c r="K150" s="13">
        <v>1472.2749000000001</v>
      </c>
      <c r="L150" s="13">
        <v>0</v>
      </c>
    </row>
    <row r="151" spans="1:12" x14ac:dyDescent="0.2">
      <c r="A151" s="3" t="s">
        <v>196</v>
      </c>
      <c r="B151" s="3" t="s">
        <v>344</v>
      </c>
      <c r="C151" s="3" t="s">
        <v>30</v>
      </c>
      <c r="D151" s="3" t="s">
        <v>345</v>
      </c>
      <c r="E151" s="9" t="s">
        <v>176</v>
      </c>
      <c r="F151" s="10">
        <v>0</v>
      </c>
      <c r="G151" s="10">
        <v>0</v>
      </c>
      <c r="H151" s="11">
        <v>0.47223353147614799</v>
      </c>
      <c r="I151" s="12">
        <v>4.3410000000000002</v>
      </c>
      <c r="J151" s="12">
        <v>0</v>
      </c>
      <c r="K151" s="13">
        <v>1416.7006000000001</v>
      </c>
      <c r="L151" s="13">
        <v>0</v>
      </c>
    </row>
    <row r="152" spans="1:12" x14ac:dyDescent="0.2">
      <c r="A152" s="3" t="s">
        <v>196</v>
      </c>
      <c r="B152" s="3" t="s">
        <v>344</v>
      </c>
      <c r="C152" s="3" t="s">
        <v>30</v>
      </c>
      <c r="D152" s="3" t="s">
        <v>345</v>
      </c>
      <c r="E152" s="9" t="s">
        <v>177</v>
      </c>
      <c r="F152" s="10">
        <v>0</v>
      </c>
      <c r="G152" s="10">
        <v>0</v>
      </c>
      <c r="H152" s="11">
        <v>0.46963868631774403</v>
      </c>
      <c r="I152" s="12">
        <v>4.3849999999999998</v>
      </c>
      <c r="J152" s="12">
        <v>0</v>
      </c>
      <c r="K152" s="13">
        <v>1455.8799000000001</v>
      </c>
      <c r="L152" s="13">
        <v>0</v>
      </c>
    </row>
    <row r="153" spans="1:12" x14ac:dyDescent="0.2">
      <c r="A153" s="3" t="s">
        <v>196</v>
      </c>
      <c r="B153" s="3" t="s">
        <v>344</v>
      </c>
      <c r="C153" s="3" t="s">
        <v>30</v>
      </c>
      <c r="D153" s="3" t="s">
        <v>345</v>
      </c>
      <c r="E153" s="9" t="s">
        <v>178</v>
      </c>
      <c r="F153" s="10">
        <v>0</v>
      </c>
      <c r="G153" s="10">
        <v>0</v>
      </c>
      <c r="H153" s="11">
        <v>0.46696982884022803</v>
      </c>
      <c r="I153" s="12">
        <v>4.4349999999999996</v>
      </c>
      <c r="J153" s="12">
        <v>0</v>
      </c>
      <c r="K153" s="13">
        <v>1447.6065000000001</v>
      </c>
      <c r="L153" s="13">
        <v>0</v>
      </c>
    </row>
    <row r="154" spans="1:12" x14ac:dyDescent="0.2">
      <c r="A154" s="3" t="s">
        <v>196</v>
      </c>
      <c r="B154" s="3" t="s">
        <v>344</v>
      </c>
      <c r="C154" s="3" t="s">
        <v>30</v>
      </c>
      <c r="D154" s="3" t="s">
        <v>345</v>
      </c>
      <c r="E154" s="9" t="s">
        <v>179</v>
      </c>
      <c r="F154" s="10">
        <v>0</v>
      </c>
      <c r="G154" s="10">
        <v>0</v>
      </c>
      <c r="H154" s="11">
        <v>0.46431361584889402</v>
      </c>
      <c r="I154" s="12">
        <v>4.4470000000000001</v>
      </c>
      <c r="J154" s="12">
        <v>0</v>
      </c>
      <c r="K154" s="13">
        <v>1392.9408000000001</v>
      </c>
      <c r="L154" s="13">
        <v>0</v>
      </c>
    </row>
    <row r="155" spans="1:12" x14ac:dyDescent="0.2">
      <c r="A155" s="3" t="s">
        <v>196</v>
      </c>
      <c r="B155" s="3" t="s">
        <v>344</v>
      </c>
      <c r="C155" s="3" t="s">
        <v>30</v>
      </c>
      <c r="D155" s="3" t="s">
        <v>345</v>
      </c>
      <c r="E155" s="9" t="s">
        <v>180</v>
      </c>
      <c r="F155" s="10">
        <v>0</v>
      </c>
      <c r="G155" s="10">
        <v>0</v>
      </c>
      <c r="H155" s="11">
        <v>0.461755085795928</v>
      </c>
      <c r="I155" s="12">
        <v>4.4800000000000004</v>
      </c>
      <c r="J155" s="12">
        <v>0</v>
      </c>
      <c r="K155" s="13">
        <v>1431.4408000000001</v>
      </c>
      <c r="L155" s="13">
        <v>0</v>
      </c>
    </row>
    <row r="156" spans="1:12" x14ac:dyDescent="0.2">
      <c r="A156" s="3" t="s">
        <v>196</v>
      </c>
      <c r="B156" s="3" t="s">
        <v>344</v>
      </c>
      <c r="C156" s="3" t="s">
        <v>30</v>
      </c>
      <c r="D156" s="3" t="s">
        <v>345</v>
      </c>
      <c r="E156" s="9" t="s">
        <v>181</v>
      </c>
      <c r="F156" s="10">
        <v>0</v>
      </c>
      <c r="G156" s="10">
        <v>0</v>
      </c>
      <c r="H156" s="11">
        <v>0.459123628109603</v>
      </c>
      <c r="I156" s="12">
        <v>4.6150000000000002</v>
      </c>
      <c r="J156" s="12">
        <v>0</v>
      </c>
      <c r="K156" s="13">
        <v>1377.3709000000001</v>
      </c>
      <c r="L156" s="13">
        <v>0</v>
      </c>
    </row>
    <row r="157" spans="1:12" x14ac:dyDescent="0.2">
      <c r="A157" s="3" t="s">
        <v>196</v>
      </c>
      <c r="B157" s="3" t="s">
        <v>344</v>
      </c>
      <c r="C157" s="3" t="s">
        <v>30</v>
      </c>
      <c r="D157" s="3" t="s">
        <v>345</v>
      </c>
      <c r="E157" s="9" t="s">
        <v>182</v>
      </c>
      <c r="F157" s="10">
        <v>0</v>
      </c>
      <c r="G157" s="10">
        <v>0</v>
      </c>
      <c r="H157" s="11">
        <v>0.45658897418123401</v>
      </c>
      <c r="I157" s="12">
        <v>4.7549999999999999</v>
      </c>
      <c r="J157" s="12">
        <v>0</v>
      </c>
      <c r="K157" s="13">
        <v>1415.4258</v>
      </c>
      <c r="L157" s="13">
        <v>0</v>
      </c>
    </row>
    <row r="158" spans="1:12" x14ac:dyDescent="0.2">
      <c r="A158" s="3" t="s">
        <v>196</v>
      </c>
      <c r="B158" s="3" t="s">
        <v>344</v>
      </c>
      <c r="C158" s="3" t="s">
        <v>30</v>
      </c>
      <c r="D158" s="3" t="s">
        <v>345</v>
      </c>
      <c r="E158" s="9" t="s">
        <v>183</v>
      </c>
      <c r="F158" s="10">
        <v>0</v>
      </c>
      <c r="G158" s="10">
        <v>0</v>
      </c>
      <c r="H158" s="11">
        <v>0.45398210525826199</v>
      </c>
      <c r="I158" s="12">
        <v>4.8410000000000002</v>
      </c>
      <c r="J158" s="12">
        <v>0</v>
      </c>
      <c r="K158" s="13">
        <v>1407.3445000000002</v>
      </c>
      <c r="L158" s="13">
        <v>0</v>
      </c>
    </row>
    <row r="159" spans="1:12" x14ac:dyDescent="0.2">
      <c r="A159" s="3" t="s">
        <v>196</v>
      </c>
      <c r="B159" s="3" t="s">
        <v>344</v>
      </c>
      <c r="C159" s="3" t="s">
        <v>30</v>
      </c>
      <c r="D159" s="3" t="s">
        <v>345</v>
      </c>
      <c r="E159" s="9" t="s">
        <v>184</v>
      </c>
      <c r="F159" s="10">
        <v>0</v>
      </c>
      <c r="G159" s="10">
        <v>0</v>
      </c>
      <c r="H159" s="11">
        <v>0.45138766854051199</v>
      </c>
      <c r="I159" s="12">
        <v>4.7229999999999999</v>
      </c>
      <c r="J159" s="12">
        <v>0</v>
      </c>
      <c r="K159" s="13">
        <v>1263.8855000000001</v>
      </c>
      <c r="L159" s="13">
        <v>0</v>
      </c>
    </row>
    <row r="160" spans="1:12" x14ac:dyDescent="0.2">
      <c r="A160" s="3" t="s">
        <v>196</v>
      </c>
      <c r="B160" s="3" t="s">
        <v>344</v>
      </c>
      <c r="C160" s="3" t="s">
        <v>30</v>
      </c>
      <c r="D160" s="3" t="s">
        <v>345</v>
      </c>
      <c r="E160" s="9" t="s">
        <v>185</v>
      </c>
      <c r="F160" s="10">
        <v>0</v>
      </c>
      <c r="G160" s="10">
        <v>0</v>
      </c>
      <c r="H160" s="11">
        <v>0.44905495641403803</v>
      </c>
      <c r="I160" s="12">
        <v>4.59</v>
      </c>
      <c r="J160" s="12">
        <v>0</v>
      </c>
      <c r="K160" s="13">
        <v>1392.0704000000001</v>
      </c>
      <c r="L160" s="13">
        <v>0</v>
      </c>
    </row>
    <row r="161" spans="1:12" x14ac:dyDescent="0.2">
      <c r="A161" s="3" t="s">
        <v>196</v>
      </c>
      <c r="B161" s="3" t="s">
        <v>344</v>
      </c>
      <c r="C161" s="3" t="s">
        <v>30</v>
      </c>
      <c r="D161" s="3" t="s">
        <v>345</v>
      </c>
      <c r="E161" s="9" t="s">
        <v>186</v>
      </c>
      <c r="F161" s="10">
        <v>0</v>
      </c>
      <c r="G161" s="10">
        <v>0</v>
      </c>
      <c r="H161" s="11">
        <v>0.44648406253539602</v>
      </c>
      <c r="I161" s="12">
        <v>4.4050000000000002</v>
      </c>
      <c r="J161" s="12">
        <v>0</v>
      </c>
      <c r="K161" s="13">
        <v>1339.4522000000002</v>
      </c>
      <c r="L161" s="13">
        <v>0</v>
      </c>
    </row>
    <row r="162" spans="1:12" x14ac:dyDescent="0.2">
      <c r="A162" s="3" t="s">
        <v>196</v>
      </c>
      <c r="B162" s="3" t="s">
        <v>344</v>
      </c>
      <c r="C162" s="3" t="s">
        <v>30</v>
      </c>
      <c r="D162" s="3" t="s">
        <v>345</v>
      </c>
      <c r="E162" s="9" t="s">
        <v>187</v>
      </c>
      <c r="F162" s="10">
        <v>0</v>
      </c>
      <c r="G162" s="10">
        <v>0</v>
      </c>
      <c r="H162" s="11">
        <v>0.44400781982882903</v>
      </c>
      <c r="I162" s="12">
        <v>4.3949999999999996</v>
      </c>
      <c r="J162" s="12">
        <v>0</v>
      </c>
      <c r="K162" s="13">
        <v>1376.4242000000002</v>
      </c>
      <c r="L162" s="13">
        <v>0</v>
      </c>
    </row>
    <row r="163" spans="1:12" x14ac:dyDescent="0.2">
      <c r="A163" s="3" t="s">
        <v>196</v>
      </c>
      <c r="B163" s="3" t="s">
        <v>344</v>
      </c>
      <c r="C163" s="3" t="s">
        <v>30</v>
      </c>
      <c r="D163" s="3" t="s">
        <v>345</v>
      </c>
      <c r="E163" s="9" t="s">
        <v>188</v>
      </c>
      <c r="F163" s="10">
        <v>0</v>
      </c>
      <c r="G163" s="10">
        <v>0</v>
      </c>
      <c r="H163" s="11">
        <v>0.44146110382655701</v>
      </c>
      <c r="I163" s="12">
        <v>4.431</v>
      </c>
      <c r="J163" s="12">
        <v>0</v>
      </c>
      <c r="K163" s="13">
        <v>1324.3833</v>
      </c>
      <c r="L163" s="13">
        <v>0</v>
      </c>
    </row>
    <row r="164" spans="1:12" x14ac:dyDescent="0.2">
      <c r="A164" s="3" t="s">
        <v>196</v>
      </c>
      <c r="B164" s="3" t="s">
        <v>344</v>
      </c>
      <c r="C164" s="3" t="s">
        <v>30</v>
      </c>
      <c r="D164" s="3" t="s">
        <v>345</v>
      </c>
      <c r="E164" s="9" t="s">
        <v>189</v>
      </c>
      <c r="F164" s="10">
        <v>0</v>
      </c>
      <c r="G164" s="10">
        <v>0</v>
      </c>
      <c r="H164" s="11">
        <v>0.43900817898766303</v>
      </c>
      <c r="I164" s="12">
        <v>4.4749999999999996</v>
      </c>
      <c r="J164" s="12">
        <v>0</v>
      </c>
      <c r="K164" s="13">
        <v>1360.9254000000001</v>
      </c>
      <c r="L164" s="13">
        <v>0</v>
      </c>
    </row>
    <row r="165" spans="1:12" x14ac:dyDescent="0.2">
      <c r="A165" s="3" t="s">
        <v>196</v>
      </c>
      <c r="B165" s="3" t="s">
        <v>344</v>
      </c>
      <c r="C165" s="3" t="s">
        <v>30</v>
      </c>
      <c r="D165" s="3" t="s">
        <v>345</v>
      </c>
      <c r="E165" s="9" t="s">
        <v>190</v>
      </c>
      <c r="F165" s="10">
        <v>0</v>
      </c>
      <c r="G165" s="10">
        <v>0</v>
      </c>
      <c r="H165" s="11">
        <v>0.43648547545551203</v>
      </c>
      <c r="I165" s="12">
        <v>4.5250000000000004</v>
      </c>
      <c r="J165" s="12">
        <v>0</v>
      </c>
      <c r="K165" s="13">
        <v>1353.105</v>
      </c>
      <c r="L165" s="13">
        <v>0</v>
      </c>
    </row>
    <row r="166" spans="1:12" x14ac:dyDescent="0.2">
      <c r="A166" s="3" t="s">
        <v>196</v>
      </c>
      <c r="B166" s="3" t="s">
        <v>344</v>
      </c>
      <c r="C166" s="3" t="s">
        <v>30</v>
      </c>
      <c r="D166" s="3" t="s">
        <v>345</v>
      </c>
      <c r="E166" s="9" t="s">
        <v>191</v>
      </c>
      <c r="F166" s="10">
        <v>0</v>
      </c>
      <c r="G166" s="10">
        <v>0</v>
      </c>
      <c r="H166" s="11">
        <v>0.43397491170490898</v>
      </c>
      <c r="I166" s="12">
        <v>4.5369999999999999</v>
      </c>
      <c r="J166" s="12">
        <v>0</v>
      </c>
      <c r="K166" s="13">
        <v>1301.9247</v>
      </c>
      <c r="L166" s="13">
        <v>0</v>
      </c>
    </row>
    <row r="167" spans="1:12" x14ac:dyDescent="0.2">
      <c r="A167" s="3" t="s">
        <v>196</v>
      </c>
      <c r="B167" s="3" t="s">
        <v>344</v>
      </c>
      <c r="C167" s="3" t="s">
        <v>30</v>
      </c>
      <c r="D167" s="3" t="s">
        <v>345</v>
      </c>
      <c r="E167" s="9" t="s">
        <v>192</v>
      </c>
      <c r="F167" s="10">
        <v>0</v>
      </c>
      <c r="G167" s="10">
        <v>0</v>
      </c>
      <c r="H167" s="11">
        <v>0.43155685246314801</v>
      </c>
      <c r="I167" s="12">
        <v>4.57</v>
      </c>
      <c r="J167" s="12">
        <v>0</v>
      </c>
      <c r="K167" s="13">
        <v>1337.8262</v>
      </c>
      <c r="L167" s="13">
        <v>0</v>
      </c>
    </row>
    <row r="168" spans="1:12" x14ac:dyDescent="0.2">
      <c r="A168" s="3" t="s">
        <v>196</v>
      </c>
      <c r="B168" s="3" t="s">
        <v>344</v>
      </c>
      <c r="C168" s="3" t="s">
        <v>30</v>
      </c>
      <c r="D168" s="3" t="s">
        <v>345</v>
      </c>
      <c r="E168" s="9" t="s">
        <v>194</v>
      </c>
      <c r="F168" s="10">
        <v>0</v>
      </c>
      <c r="G168" s="10">
        <v>0</v>
      </c>
      <c r="H168" s="11">
        <v>0.429070052382166</v>
      </c>
      <c r="I168" s="12">
        <v>4.7050000000000001</v>
      </c>
      <c r="J168" s="12">
        <v>0</v>
      </c>
      <c r="K168" s="13">
        <v>1287.2102</v>
      </c>
      <c r="L168" s="13">
        <v>0</v>
      </c>
    </row>
    <row r="169" spans="1:12" x14ac:dyDescent="0.2">
      <c r="A169" s="3" t="s">
        <v>196</v>
      </c>
      <c r="B169" s="3" t="s">
        <v>344</v>
      </c>
      <c r="C169" s="3" t="s">
        <v>30</v>
      </c>
      <c r="D169" s="3" t="s">
        <v>345</v>
      </c>
      <c r="E169" s="9" t="s">
        <v>195</v>
      </c>
      <c r="F169" s="10">
        <v>0</v>
      </c>
      <c r="G169" s="10">
        <v>0</v>
      </c>
      <c r="H169" s="11">
        <v>0.426674910593342</v>
      </c>
      <c r="I169" s="12">
        <v>4.8449999999999998</v>
      </c>
      <c r="J169" s="12">
        <v>0</v>
      </c>
      <c r="K169" s="13">
        <v>1322.6922</v>
      </c>
      <c r="L169" s="13">
        <v>0</v>
      </c>
    </row>
    <row r="170" spans="1:12" x14ac:dyDescent="0.2">
      <c r="A170" s="3" t="s">
        <v>196</v>
      </c>
      <c r="B170" s="3" t="s">
        <v>346</v>
      </c>
      <c r="C170" s="3" t="s">
        <v>30</v>
      </c>
      <c r="D170" s="3" t="s">
        <v>345</v>
      </c>
      <c r="E170" s="9" t="s">
        <v>32</v>
      </c>
      <c r="F170" s="10">
        <v>0</v>
      </c>
      <c r="G170" s="10">
        <v>0</v>
      </c>
      <c r="H170" s="11">
        <v>1</v>
      </c>
      <c r="I170" s="12">
        <v>3.738</v>
      </c>
      <c r="J170" s="12">
        <v>0</v>
      </c>
      <c r="K170" s="13">
        <v>4140</v>
      </c>
      <c r="L170" s="13">
        <v>0</v>
      </c>
    </row>
    <row r="171" spans="1:12" x14ac:dyDescent="0.2">
      <c r="A171" s="3" t="s">
        <v>196</v>
      </c>
      <c r="B171" s="3" t="s">
        <v>346</v>
      </c>
      <c r="C171" s="3" t="s">
        <v>30</v>
      </c>
      <c r="D171" s="3" t="s">
        <v>345</v>
      </c>
      <c r="E171" s="9" t="s">
        <v>33</v>
      </c>
      <c r="F171" s="10">
        <v>0</v>
      </c>
      <c r="G171" s="10">
        <v>0</v>
      </c>
      <c r="H171" s="11">
        <v>0.99664340870046397</v>
      </c>
      <c r="I171" s="12">
        <v>3.93</v>
      </c>
      <c r="J171" s="12">
        <v>0</v>
      </c>
      <c r="K171" s="13">
        <v>4263.6405000000004</v>
      </c>
      <c r="L171" s="13">
        <v>0</v>
      </c>
    </row>
    <row r="172" spans="1:12" x14ac:dyDescent="0.2">
      <c r="A172" s="3" t="s">
        <v>196</v>
      </c>
      <c r="B172" s="3" t="s">
        <v>346</v>
      </c>
      <c r="C172" s="3" t="s">
        <v>30</v>
      </c>
      <c r="D172" s="3" t="s">
        <v>345</v>
      </c>
      <c r="E172" s="9" t="s">
        <v>34</v>
      </c>
      <c r="F172" s="10">
        <v>0</v>
      </c>
      <c r="G172" s="10">
        <v>0</v>
      </c>
      <c r="H172" s="11">
        <v>0.99329309286646705</v>
      </c>
      <c r="I172" s="12">
        <v>4.0090000000000003</v>
      </c>
      <c r="J172" s="12">
        <v>0</v>
      </c>
      <c r="K172" s="13">
        <v>4249.3078999999998</v>
      </c>
      <c r="L172" s="13">
        <v>0</v>
      </c>
    </row>
    <row r="173" spans="1:12" x14ac:dyDescent="0.2">
      <c r="A173" s="3" t="s">
        <v>196</v>
      </c>
      <c r="B173" s="3" t="s">
        <v>346</v>
      </c>
      <c r="C173" s="3" t="s">
        <v>30</v>
      </c>
      <c r="D173" s="3" t="s">
        <v>345</v>
      </c>
      <c r="E173" s="9" t="s">
        <v>35</v>
      </c>
      <c r="F173" s="10">
        <v>0</v>
      </c>
      <c r="G173" s="10">
        <v>0</v>
      </c>
      <c r="H173" s="11">
        <v>0.99000517543250099</v>
      </c>
      <c r="I173" s="12">
        <v>4.0460000000000003</v>
      </c>
      <c r="J173" s="12">
        <v>0</v>
      </c>
      <c r="K173" s="13">
        <v>4098.6214</v>
      </c>
      <c r="L173" s="13">
        <v>0</v>
      </c>
    </row>
    <row r="174" spans="1:12" x14ac:dyDescent="0.2">
      <c r="A174" s="3" t="s">
        <v>196</v>
      </c>
      <c r="B174" s="3" t="s">
        <v>346</v>
      </c>
      <c r="C174" s="3" t="s">
        <v>30</v>
      </c>
      <c r="D174" s="3" t="s">
        <v>345</v>
      </c>
      <c r="E174" s="9" t="s">
        <v>36</v>
      </c>
      <c r="F174" s="10">
        <v>0</v>
      </c>
      <c r="G174" s="10">
        <v>0</v>
      </c>
      <c r="H174" s="11">
        <v>0.98675301920029101</v>
      </c>
      <c r="I174" s="12">
        <v>4.0790000000000006</v>
      </c>
      <c r="J174" s="12">
        <v>0</v>
      </c>
      <c r="K174" s="13">
        <v>4221.3294000000005</v>
      </c>
      <c r="L174" s="13">
        <v>0</v>
      </c>
    </row>
    <row r="175" spans="1:12" x14ac:dyDescent="0.2">
      <c r="A175" s="3" t="s">
        <v>196</v>
      </c>
      <c r="B175" s="3" t="s">
        <v>346</v>
      </c>
      <c r="C175" s="3" t="s">
        <v>30</v>
      </c>
      <c r="D175" s="3" t="s">
        <v>345</v>
      </c>
      <c r="E175" s="9" t="s">
        <v>37</v>
      </c>
      <c r="F175" s="10">
        <v>0</v>
      </c>
      <c r="G175" s="10">
        <v>0</v>
      </c>
      <c r="H175" s="11">
        <v>0.98345248896229398</v>
      </c>
      <c r="I175" s="12">
        <v>4.2439999999999998</v>
      </c>
      <c r="J175" s="12">
        <v>0</v>
      </c>
      <c r="K175" s="13">
        <v>4071.4933000000001</v>
      </c>
      <c r="L175" s="13">
        <v>0</v>
      </c>
    </row>
    <row r="176" spans="1:12" x14ac:dyDescent="0.2">
      <c r="A176" s="3" t="s">
        <v>196</v>
      </c>
      <c r="B176" s="3" t="s">
        <v>346</v>
      </c>
      <c r="C176" s="3" t="s">
        <v>30</v>
      </c>
      <c r="D176" s="3" t="s">
        <v>345</v>
      </c>
      <c r="E176" s="9" t="s">
        <v>38</v>
      </c>
      <c r="F176" s="10">
        <v>0</v>
      </c>
      <c r="G176" s="10">
        <v>0</v>
      </c>
      <c r="H176" s="11">
        <v>0.98028334530546102</v>
      </c>
      <c r="I176" s="12">
        <v>4.4089999999999998</v>
      </c>
      <c r="J176" s="12">
        <v>0</v>
      </c>
      <c r="K176" s="13">
        <v>4193.6522000000004</v>
      </c>
      <c r="L176" s="13">
        <v>0</v>
      </c>
    </row>
    <row r="177" spans="1:12" x14ac:dyDescent="0.2">
      <c r="A177" s="3" t="s">
        <v>196</v>
      </c>
      <c r="B177" s="3" t="s">
        <v>346</v>
      </c>
      <c r="C177" s="3" t="s">
        <v>30</v>
      </c>
      <c r="D177" s="3" t="s">
        <v>345</v>
      </c>
      <c r="E177" s="9" t="s">
        <v>39</v>
      </c>
      <c r="F177" s="10">
        <v>0</v>
      </c>
      <c r="G177" s="10">
        <v>0</v>
      </c>
      <c r="H177" s="11">
        <v>0.97693380832523102</v>
      </c>
      <c r="I177" s="12">
        <v>4.4770000000000003</v>
      </c>
      <c r="J177" s="12">
        <v>0</v>
      </c>
      <c r="K177" s="13">
        <v>4179.3227999999999</v>
      </c>
      <c r="L177" s="13">
        <v>0</v>
      </c>
    </row>
    <row r="178" spans="1:12" x14ac:dyDescent="0.2">
      <c r="A178" s="3" t="s">
        <v>196</v>
      </c>
      <c r="B178" s="3" t="s">
        <v>346</v>
      </c>
      <c r="C178" s="3" t="s">
        <v>30</v>
      </c>
      <c r="D178" s="3" t="s">
        <v>345</v>
      </c>
      <c r="E178" s="9" t="s">
        <v>40</v>
      </c>
      <c r="F178" s="10">
        <v>0</v>
      </c>
      <c r="G178" s="10">
        <v>0</v>
      </c>
      <c r="H178" s="11">
        <v>0.97342334215466797</v>
      </c>
      <c r="I178" s="12">
        <v>4.3600000000000003</v>
      </c>
      <c r="J178" s="12">
        <v>0</v>
      </c>
      <c r="K178" s="13">
        <v>3761.3078</v>
      </c>
      <c r="L178" s="13">
        <v>0</v>
      </c>
    </row>
    <row r="179" spans="1:12" x14ac:dyDescent="0.2">
      <c r="A179" s="3" t="s">
        <v>196</v>
      </c>
      <c r="B179" s="3" t="s">
        <v>346</v>
      </c>
      <c r="C179" s="3" t="s">
        <v>30</v>
      </c>
      <c r="D179" s="3" t="s">
        <v>345</v>
      </c>
      <c r="E179" s="9" t="s">
        <v>41</v>
      </c>
      <c r="F179" s="10">
        <v>0</v>
      </c>
      <c r="G179" s="10">
        <v>0</v>
      </c>
      <c r="H179" s="11">
        <v>0.97021719058081102</v>
      </c>
      <c r="I179" s="12">
        <v>4.1900000000000004</v>
      </c>
      <c r="J179" s="12">
        <v>0</v>
      </c>
      <c r="K179" s="13">
        <v>4150.5891000000001</v>
      </c>
      <c r="L179" s="13">
        <v>0</v>
      </c>
    </row>
    <row r="180" spans="1:12" x14ac:dyDescent="0.2">
      <c r="A180" s="3" t="s">
        <v>196</v>
      </c>
      <c r="B180" s="3" t="s">
        <v>346</v>
      </c>
      <c r="C180" s="3" t="s">
        <v>30</v>
      </c>
      <c r="D180" s="3" t="s">
        <v>345</v>
      </c>
      <c r="E180" s="9" t="s">
        <v>42</v>
      </c>
      <c r="F180" s="10">
        <v>0</v>
      </c>
      <c r="G180" s="10">
        <v>0</v>
      </c>
      <c r="H180" s="11">
        <v>0.96661116567823402</v>
      </c>
      <c r="I180" s="12">
        <v>3.84</v>
      </c>
      <c r="J180" s="12">
        <v>0</v>
      </c>
      <c r="K180" s="13">
        <v>4001.7702000000004</v>
      </c>
      <c r="L180" s="13">
        <v>0</v>
      </c>
    </row>
    <row r="181" spans="1:12" x14ac:dyDescent="0.2">
      <c r="A181" s="3" t="s">
        <v>196</v>
      </c>
      <c r="B181" s="3" t="s">
        <v>346</v>
      </c>
      <c r="C181" s="3" t="s">
        <v>30</v>
      </c>
      <c r="D181" s="3" t="s">
        <v>345</v>
      </c>
      <c r="E181" s="9" t="s">
        <v>43</v>
      </c>
      <c r="F181" s="10">
        <v>0</v>
      </c>
      <c r="G181" s="10">
        <v>0</v>
      </c>
      <c r="H181" s="11">
        <v>0.96306345471940302</v>
      </c>
      <c r="I181" s="12">
        <v>3.7650000000000001</v>
      </c>
      <c r="J181" s="12">
        <v>0</v>
      </c>
      <c r="K181" s="13">
        <v>4119.9854999999998</v>
      </c>
      <c r="L181" s="13">
        <v>0</v>
      </c>
    </row>
    <row r="182" spans="1:12" x14ac:dyDescent="0.2">
      <c r="A182" s="3" t="s">
        <v>196</v>
      </c>
      <c r="B182" s="3" t="s">
        <v>346</v>
      </c>
      <c r="C182" s="3" t="s">
        <v>30</v>
      </c>
      <c r="D182" s="3" t="s">
        <v>345</v>
      </c>
      <c r="E182" s="9" t="s">
        <v>44</v>
      </c>
      <c r="F182" s="10">
        <v>0</v>
      </c>
      <c r="G182" s="10">
        <v>0</v>
      </c>
      <c r="H182" s="11">
        <v>0.95935224196747304</v>
      </c>
      <c r="I182" s="12">
        <v>3.81</v>
      </c>
      <c r="J182" s="12">
        <v>0</v>
      </c>
      <c r="K182" s="13">
        <v>3971.7183</v>
      </c>
      <c r="L182" s="13">
        <v>0</v>
      </c>
    </row>
    <row r="183" spans="1:12" x14ac:dyDescent="0.2">
      <c r="A183" s="3" t="s">
        <v>196</v>
      </c>
      <c r="B183" s="3" t="s">
        <v>346</v>
      </c>
      <c r="C183" s="3" t="s">
        <v>30</v>
      </c>
      <c r="D183" s="3" t="s">
        <v>345</v>
      </c>
      <c r="E183" s="9" t="s">
        <v>45</v>
      </c>
      <c r="F183" s="10">
        <v>0</v>
      </c>
      <c r="G183" s="10">
        <v>0</v>
      </c>
      <c r="H183" s="11">
        <v>0.95568570475684</v>
      </c>
      <c r="I183" s="12">
        <v>3.85</v>
      </c>
      <c r="J183" s="12">
        <v>0</v>
      </c>
      <c r="K183" s="13">
        <v>4088.4234000000001</v>
      </c>
      <c r="L183" s="13">
        <v>0</v>
      </c>
    </row>
    <row r="184" spans="1:12" x14ac:dyDescent="0.2">
      <c r="A184" s="3" t="s">
        <v>196</v>
      </c>
      <c r="B184" s="3" t="s">
        <v>346</v>
      </c>
      <c r="C184" s="3" t="s">
        <v>30</v>
      </c>
      <c r="D184" s="3" t="s">
        <v>345</v>
      </c>
      <c r="E184" s="9" t="s">
        <v>46</v>
      </c>
      <c r="F184" s="10">
        <v>0</v>
      </c>
      <c r="G184" s="10">
        <v>0</v>
      </c>
      <c r="H184" s="11">
        <v>0.95179225669850798</v>
      </c>
      <c r="I184" s="12">
        <v>3.87</v>
      </c>
      <c r="J184" s="12">
        <v>0</v>
      </c>
      <c r="K184" s="13">
        <v>4071.7673</v>
      </c>
      <c r="L184" s="13">
        <v>0</v>
      </c>
    </row>
    <row r="185" spans="1:12" x14ac:dyDescent="0.2">
      <c r="A185" s="3" t="s">
        <v>196</v>
      </c>
      <c r="B185" s="3" t="s">
        <v>346</v>
      </c>
      <c r="C185" s="3" t="s">
        <v>30</v>
      </c>
      <c r="D185" s="3" t="s">
        <v>345</v>
      </c>
      <c r="E185" s="9" t="s">
        <v>47</v>
      </c>
      <c r="F185" s="10">
        <v>0</v>
      </c>
      <c r="G185" s="10">
        <v>0</v>
      </c>
      <c r="H185" s="11">
        <v>0.94784235627967506</v>
      </c>
      <c r="I185" s="12">
        <v>3.887</v>
      </c>
      <c r="J185" s="12">
        <v>0</v>
      </c>
      <c r="K185" s="13">
        <v>3924.0674000000004</v>
      </c>
      <c r="L185" s="13">
        <v>0</v>
      </c>
    </row>
    <row r="186" spans="1:12" x14ac:dyDescent="0.2">
      <c r="A186" s="3" t="s">
        <v>196</v>
      </c>
      <c r="B186" s="3" t="s">
        <v>346</v>
      </c>
      <c r="C186" s="3" t="s">
        <v>30</v>
      </c>
      <c r="D186" s="3" t="s">
        <v>345</v>
      </c>
      <c r="E186" s="9" t="s">
        <v>48</v>
      </c>
      <c r="F186" s="10">
        <v>0</v>
      </c>
      <c r="G186" s="10">
        <v>0</v>
      </c>
      <c r="H186" s="11">
        <v>0.94394984742562105</v>
      </c>
      <c r="I186" s="12">
        <v>3.9049999999999998</v>
      </c>
      <c r="J186" s="12">
        <v>0</v>
      </c>
      <c r="K186" s="13">
        <v>4038.2174</v>
      </c>
      <c r="L186" s="13">
        <v>0</v>
      </c>
    </row>
    <row r="187" spans="1:12" x14ac:dyDescent="0.2">
      <c r="A187" s="3" t="s">
        <v>196</v>
      </c>
      <c r="B187" s="3" t="s">
        <v>346</v>
      </c>
      <c r="C187" s="3" t="s">
        <v>30</v>
      </c>
      <c r="D187" s="3" t="s">
        <v>345</v>
      </c>
      <c r="E187" s="9" t="s">
        <v>49</v>
      </c>
      <c r="F187" s="10">
        <v>0</v>
      </c>
      <c r="G187" s="10">
        <v>0</v>
      </c>
      <c r="H187" s="11">
        <v>0.93984585221975903</v>
      </c>
      <c r="I187" s="12">
        <v>4.0149999999999997</v>
      </c>
      <c r="J187" s="12">
        <v>0</v>
      </c>
      <c r="K187" s="13">
        <v>3890.9618</v>
      </c>
      <c r="L187" s="13">
        <v>0</v>
      </c>
    </row>
    <row r="188" spans="1:12" x14ac:dyDescent="0.2">
      <c r="A188" s="3" t="s">
        <v>196</v>
      </c>
      <c r="B188" s="3" t="s">
        <v>346</v>
      </c>
      <c r="C188" s="3" t="s">
        <v>30</v>
      </c>
      <c r="D188" s="3" t="s">
        <v>345</v>
      </c>
      <c r="E188" s="9" t="s">
        <v>50</v>
      </c>
      <c r="F188" s="10">
        <v>0</v>
      </c>
      <c r="G188" s="10">
        <v>0</v>
      </c>
      <c r="H188" s="11">
        <v>0.93581829068419298</v>
      </c>
      <c r="I188" s="12">
        <v>4.1449999999999996</v>
      </c>
      <c r="J188" s="12">
        <v>0</v>
      </c>
      <c r="K188" s="13">
        <v>4003.4306000000001</v>
      </c>
      <c r="L188" s="13">
        <v>0</v>
      </c>
    </row>
    <row r="189" spans="1:12" x14ac:dyDescent="0.2">
      <c r="A189" s="3" t="s">
        <v>196</v>
      </c>
      <c r="B189" s="3" t="s">
        <v>346</v>
      </c>
      <c r="C189" s="3" t="s">
        <v>30</v>
      </c>
      <c r="D189" s="3" t="s">
        <v>345</v>
      </c>
      <c r="E189" s="9" t="s">
        <v>51</v>
      </c>
      <c r="F189" s="10">
        <v>0</v>
      </c>
      <c r="G189" s="10">
        <v>0</v>
      </c>
      <c r="H189" s="11">
        <v>0.93157870458999703</v>
      </c>
      <c r="I189" s="12">
        <v>4.2050000000000001</v>
      </c>
      <c r="J189" s="12">
        <v>0</v>
      </c>
      <c r="K189" s="13">
        <v>3985.2937000000002</v>
      </c>
      <c r="L189" s="13">
        <v>0</v>
      </c>
    </row>
    <row r="190" spans="1:12" x14ac:dyDescent="0.2">
      <c r="A190" s="3" t="s">
        <v>196</v>
      </c>
      <c r="B190" s="3" t="s">
        <v>346</v>
      </c>
      <c r="C190" s="3" t="s">
        <v>30</v>
      </c>
      <c r="D190" s="3" t="s">
        <v>345</v>
      </c>
      <c r="E190" s="9" t="s">
        <v>52</v>
      </c>
      <c r="F190" s="10">
        <v>0</v>
      </c>
      <c r="G190" s="10">
        <v>0</v>
      </c>
      <c r="H190" s="11">
        <v>0.92725365051805997</v>
      </c>
      <c r="I190" s="12">
        <v>4.085</v>
      </c>
      <c r="J190" s="12">
        <v>0</v>
      </c>
      <c r="K190" s="13">
        <v>3582.9081000000001</v>
      </c>
      <c r="L190" s="13">
        <v>0</v>
      </c>
    </row>
    <row r="191" spans="1:12" x14ac:dyDescent="0.2">
      <c r="A191" s="3" t="s">
        <v>196</v>
      </c>
      <c r="B191" s="3" t="s">
        <v>346</v>
      </c>
      <c r="C191" s="3" t="s">
        <v>30</v>
      </c>
      <c r="D191" s="3" t="s">
        <v>345</v>
      </c>
      <c r="E191" s="9" t="s">
        <v>53</v>
      </c>
      <c r="F191" s="10">
        <v>0</v>
      </c>
      <c r="G191" s="10">
        <v>0</v>
      </c>
      <c r="H191" s="11">
        <v>0.92329531676324506</v>
      </c>
      <c r="I191" s="12">
        <v>3.9380000000000002</v>
      </c>
      <c r="J191" s="12">
        <v>0</v>
      </c>
      <c r="K191" s="13">
        <v>3949.8574000000003</v>
      </c>
      <c r="L191" s="13">
        <v>0</v>
      </c>
    </row>
    <row r="192" spans="1:12" x14ac:dyDescent="0.2">
      <c r="A192" s="3" t="s">
        <v>196</v>
      </c>
      <c r="B192" s="3" t="s">
        <v>346</v>
      </c>
      <c r="C192" s="3" t="s">
        <v>30</v>
      </c>
      <c r="D192" s="3" t="s">
        <v>345</v>
      </c>
      <c r="E192" s="9" t="s">
        <v>54</v>
      </c>
      <c r="F192" s="10">
        <v>0</v>
      </c>
      <c r="G192" s="10">
        <v>0</v>
      </c>
      <c r="H192" s="11">
        <v>0.91889981235344997</v>
      </c>
      <c r="I192" s="12">
        <v>3.6749999999999998</v>
      </c>
      <c r="J192" s="12">
        <v>0</v>
      </c>
      <c r="K192" s="13">
        <v>3804.2452000000003</v>
      </c>
      <c r="L192" s="13">
        <v>0</v>
      </c>
    </row>
    <row r="193" spans="1:12" x14ac:dyDescent="0.2">
      <c r="A193" s="3" t="s">
        <v>196</v>
      </c>
      <c r="B193" s="3" t="s">
        <v>346</v>
      </c>
      <c r="C193" s="3" t="s">
        <v>30</v>
      </c>
      <c r="D193" s="3" t="s">
        <v>345</v>
      </c>
      <c r="E193" s="9" t="s">
        <v>55</v>
      </c>
      <c r="F193" s="10">
        <v>0</v>
      </c>
      <c r="G193" s="10">
        <v>0</v>
      </c>
      <c r="H193" s="11">
        <v>0.91465692359888506</v>
      </c>
      <c r="I193" s="12">
        <v>3.66</v>
      </c>
      <c r="J193" s="12">
        <v>0</v>
      </c>
      <c r="K193" s="13">
        <v>3912.9023000000002</v>
      </c>
      <c r="L193" s="13">
        <v>0</v>
      </c>
    </row>
    <row r="194" spans="1:12" x14ac:dyDescent="0.2">
      <c r="A194" s="3" t="s">
        <v>196</v>
      </c>
      <c r="B194" s="3" t="s">
        <v>346</v>
      </c>
      <c r="C194" s="3" t="s">
        <v>30</v>
      </c>
      <c r="D194" s="3" t="s">
        <v>345</v>
      </c>
      <c r="E194" s="9" t="s">
        <v>56</v>
      </c>
      <c r="F194" s="10">
        <v>0</v>
      </c>
      <c r="G194" s="10">
        <v>0</v>
      </c>
      <c r="H194" s="11">
        <v>0.91022480217082402</v>
      </c>
      <c r="I194" s="12">
        <v>3.7</v>
      </c>
      <c r="J194" s="12">
        <v>0</v>
      </c>
      <c r="K194" s="13">
        <v>3768.3307</v>
      </c>
      <c r="L194" s="13">
        <v>0</v>
      </c>
    </row>
    <row r="195" spans="1:12" x14ac:dyDescent="0.2">
      <c r="A195" s="3" t="s">
        <v>196</v>
      </c>
      <c r="B195" s="3" t="s">
        <v>346</v>
      </c>
      <c r="C195" s="3" t="s">
        <v>30</v>
      </c>
      <c r="D195" s="3" t="s">
        <v>345</v>
      </c>
      <c r="E195" s="9" t="s">
        <v>57</v>
      </c>
      <c r="F195" s="10">
        <v>0</v>
      </c>
      <c r="G195" s="10">
        <v>0</v>
      </c>
      <c r="H195" s="11">
        <v>0.905914874022823</v>
      </c>
      <c r="I195" s="12">
        <v>3.7549999999999999</v>
      </c>
      <c r="J195" s="12">
        <v>0</v>
      </c>
      <c r="K195" s="13">
        <v>3875.5038000000004</v>
      </c>
      <c r="L195" s="13">
        <v>0</v>
      </c>
    </row>
    <row r="196" spans="1:12" x14ac:dyDescent="0.2">
      <c r="A196" s="3" t="s">
        <v>196</v>
      </c>
      <c r="B196" s="3" t="s">
        <v>346</v>
      </c>
      <c r="C196" s="3" t="s">
        <v>30</v>
      </c>
      <c r="D196" s="3" t="s">
        <v>345</v>
      </c>
      <c r="E196" s="9" t="s">
        <v>58</v>
      </c>
      <c r="F196" s="10">
        <v>0</v>
      </c>
      <c r="G196" s="10">
        <v>0</v>
      </c>
      <c r="H196" s="11">
        <v>0.90145359822375604</v>
      </c>
      <c r="I196" s="12">
        <v>3.7850000000000001</v>
      </c>
      <c r="J196" s="12">
        <v>0</v>
      </c>
      <c r="K196" s="13">
        <v>3856.4185000000002</v>
      </c>
      <c r="L196" s="13">
        <v>0</v>
      </c>
    </row>
    <row r="197" spans="1:12" x14ac:dyDescent="0.2">
      <c r="A197" s="3" t="s">
        <v>196</v>
      </c>
      <c r="B197" s="3" t="s">
        <v>346</v>
      </c>
      <c r="C197" s="3" t="s">
        <v>30</v>
      </c>
      <c r="D197" s="3" t="s">
        <v>345</v>
      </c>
      <c r="E197" s="9" t="s">
        <v>59</v>
      </c>
      <c r="F197" s="10">
        <v>0</v>
      </c>
      <c r="G197" s="10">
        <v>0</v>
      </c>
      <c r="H197" s="11">
        <v>0.89695074493903304</v>
      </c>
      <c r="I197" s="12">
        <v>3.7970000000000002</v>
      </c>
      <c r="J197" s="12">
        <v>0</v>
      </c>
      <c r="K197" s="13">
        <v>3713.3761</v>
      </c>
      <c r="L197" s="13">
        <v>0</v>
      </c>
    </row>
    <row r="198" spans="1:12" x14ac:dyDescent="0.2">
      <c r="A198" s="3" t="s">
        <v>196</v>
      </c>
      <c r="B198" s="3" t="s">
        <v>346</v>
      </c>
      <c r="C198" s="3" t="s">
        <v>30</v>
      </c>
      <c r="D198" s="3" t="s">
        <v>345</v>
      </c>
      <c r="E198" s="9" t="s">
        <v>60</v>
      </c>
      <c r="F198" s="10">
        <v>0</v>
      </c>
      <c r="G198" s="10">
        <v>0</v>
      </c>
      <c r="H198" s="11">
        <v>0.89259483574919707</v>
      </c>
      <c r="I198" s="12">
        <v>3.82</v>
      </c>
      <c r="J198" s="12">
        <v>0</v>
      </c>
      <c r="K198" s="13">
        <v>3818.5207</v>
      </c>
      <c r="L198" s="13">
        <v>0</v>
      </c>
    </row>
    <row r="199" spans="1:12" x14ac:dyDescent="0.2">
      <c r="A199" s="3" t="s">
        <v>196</v>
      </c>
      <c r="B199" s="3" t="s">
        <v>346</v>
      </c>
      <c r="C199" s="3" t="s">
        <v>30</v>
      </c>
      <c r="D199" s="3" t="s">
        <v>345</v>
      </c>
      <c r="E199" s="9" t="s">
        <v>61</v>
      </c>
      <c r="F199" s="10">
        <v>0</v>
      </c>
      <c r="G199" s="10">
        <v>0</v>
      </c>
      <c r="H199" s="11">
        <v>0.888109355578514</v>
      </c>
      <c r="I199" s="12">
        <v>3.9550000000000001</v>
      </c>
      <c r="J199" s="12">
        <v>0</v>
      </c>
      <c r="K199" s="13">
        <v>3676.7727</v>
      </c>
      <c r="L199" s="13">
        <v>0</v>
      </c>
    </row>
    <row r="200" spans="1:12" x14ac:dyDescent="0.2">
      <c r="A200" s="3" t="s">
        <v>196</v>
      </c>
      <c r="B200" s="3" t="s">
        <v>346</v>
      </c>
      <c r="C200" s="3" t="s">
        <v>30</v>
      </c>
      <c r="D200" s="3" t="s">
        <v>345</v>
      </c>
      <c r="E200" s="9" t="s">
        <v>62</v>
      </c>
      <c r="F200" s="10">
        <v>0</v>
      </c>
      <c r="G200" s="10">
        <v>0</v>
      </c>
      <c r="H200" s="11">
        <v>0.88373678249752496</v>
      </c>
      <c r="I200" s="12">
        <v>4.0949999999999998</v>
      </c>
      <c r="J200" s="12">
        <v>0</v>
      </c>
      <c r="K200" s="13">
        <v>3780.6260000000002</v>
      </c>
      <c r="L200" s="13">
        <v>0</v>
      </c>
    </row>
    <row r="201" spans="1:12" x14ac:dyDescent="0.2">
      <c r="A201" s="3" t="s">
        <v>196</v>
      </c>
      <c r="B201" s="3" t="s">
        <v>346</v>
      </c>
      <c r="C201" s="3" t="s">
        <v>30</v>
      </c>
      <c r="D201" s="3" t="s">
        <v>345</v>
      </c>
      <c r="E201" s="9" t="s">
        <v>63</v>
      </c>
      <c r="F201" s="10">
        <v>0</v>
      </c>
      <c r="G201" s="10">
        <v>0</v>
      </c>
      <c r="H201" s="11">
        <v>0.87921050917870991</v>
      </c>
      <c r="I201" s="12">
        <v>4.141</v>
      </c>
      <c r="J201" s="12">
        <v>0</v>
      </c>
      <c r="K201" s="13">
        <v>3761.2626</v>
      </c>
      <c r="L201" s="13">
        <v>0</v>
      </c>
    </row>
    <row r="202" spans="1:12" x14ac:dyDescent="0.2">
      <c r="A202" s="3" t="s">
        <v>196</v>
      </c>
      <c r="B202" s="3" t="s">
        <v>346</v>
      </c>
      <c r="C202" s="3" t="s">
        <v>30</v>
      </c>
      <c r="D202" s="3" t="s">
        <v>345</v>
      </c>
      <c r="E202" s="9" t="s">
        <v>64</v>
      </c>
      <c r="F202" s="10">
        <v>0</v>
      </c>
      <c r="G202" s="10">
        <v>0</v>
      </c>
      <c r="H202" s="11">
        <v>0.87468014501161506</v>
      </c>
      <c r="I202" s="12">
        <v>4.0230000000000006</v>
      </c>
      <c r="J202" s="12">
        <v>0</v>
      </c>
      <c r="K202" s="13">
        <v>3500.4699000000001</v>
      </c>
      <c r="L202" s="13">
        <v>0</v>
      </c>
    </row>
    <row r="203" spans="1:12" x14ac:dyDescent="0.2">
      <c r="A203" s="3" t="s">
        <v>196</v>
      </c>
      <c r="B203" s="3" t="s">
        <v>346</v>
      </c>
      <c r="C203" s="3" t="s">
        <v>30</v>
      </c>
      <c r="D203" s="3" t="s">
        <v>345</v>
      </c>
      <c r="E203" s="9" t="s">
        <v>65</v>
      </c>
      <c r="F203" s="10">
        <v>0</v>
      </c>
      <c r="G203" s="10">
        <v>0</v>
      </c>
      <c r="H203" s="11">
        <v>0.87041629436680601</v>
      </c>
      <c r="I203" s="12">
        <v>3.89</v>
      </c>
      <c r="J203" s="12">
        <v>0</v>
      </c>
      <c r="K203" s="13">
        <v>3723.6409000000003</v>
      </c>
      <c r="L203" s="13">
        <v>0</v>
      </c>
    </row>
    <row r="204" spans="1:12" x14ac:dyDescent="0.2">
      <c r="A204" s="3" t="s">
        <v>196</v>
      </c>
      <c r="B204" s="3" t="s">
        <v>346</v>
      </c>
      <c r="C204" s="3" t="s">
        <v>30</v>
      </c>
      <c r="D204" s="3" t="s">
        <v>345</v>
      </c>
      <c r="E204" s="9" t="s">
        <v>66</v>
      </c>
      <c r="F204" s="10">
        <v>0</v>
      </c>
      <c r="G204" s="10">
        <v>0</v>
      </c>
      <c r="H204" s="11">
        <v>0.86589999682363805</v>
      </c>
      <c r="I204" s="12">
        <v>3.7050000000000001</v>
      </c>
      <c r="J204" s="12">
        <v>0</v>
      </c>
      <c r="K204" s="13">
        <v>3584.826</v>
      </c>
      <c r="L204" s="13">
        <v>0</v>
      </c>
    </row>
    <row r="205" spans="1:12" x14ac:dyDescent="0.2">
      <c r="A205" s="3" t="s">
        <v>196</v>
      </c>
      <c r="B205" s="3" t="s">
        <v>346</v>
      </c>
      <c r="C205" s="3" t="s">
        <v>30</v>
      </c>
      <c r="D205" s="3" t="s">
        <v>345</v>
      </c>
      <c r="E205" s="9" t="s">
        <v>67</v>
      </c>
      <c r="F205" s="10">
        <v>0</v>
      </c>
      <c r="G205" s="10">
        <v>0</v>
      </c>
      <c r="H205" s="11">
        <v>0.86157914028754901</v>
      </c>
      <c r="I205" s="12">
        <v>3.6949999999999998</v>
      </c>
      <c r="J205" s="12">
        <v>0</v>
      </c>
      <c r="K205" s="13">
        <v>3685.8356000000003</v>
      </c>
      <c r="L205" s="13">
        <v>0</v>
      </c>
    </row>
    <row r="206" spans="1:12" x14ac:dyDescent="0.2">
      <c r="A206" s="3" t="s">
        <v>196</v>
      </c>
      <c r="B206" s="3" t="s">
        <v>346</v>
      </c>
      <c r="C206" s="3" t="s">
        <v>30</v>
      </c>
      <c r="D206" s="3" t="s">
        <v>345</v>
      </c>
      <c r="E206" s="9" t="s">
        <v>68</v>
      </c>
      <c r="F206" s="10">
        <v>0</v>
      </c>
      <c r="G206" s="10">
        <v>0</v>
      </c>
      <c r="H206" s="11">
        <v>0.85709495918656398</v>
      </c>
      <c r="I206" s="12">
        <v>3.7310000000000003</v>
      </c>
      <c r="J206" s="12">
        <v>0</v>
      </c>
      <c r="K206" s="13">
        <v>3548.3731000000002</v>
      </c>
      <c r="L206" s="13">
        <v>0</v>
      </c>
    </row>
    <row r="207" spans="1:12" x14ac:dyDescent="0.2">
      <c r="A207" s="3" t="s">
        <v>196</v>
      </c>
      <c r="B207" s="3" t="s">
        <v>346</v>
      </c>
      <c r="C207" s="3" t="s">
        <v>30</v>
      </c>
      <c r="D207" s="3" t="s">
        <v>345</v>
      </c>
      <c r="E207" s="9" t="s">
        <v>69</v>
      </c>
      <c r="F207" s="10">
        <v>0</v>
      </c>
      <c r="G207" s="10">
        <v>0</v>
      </c>
      <c r="H207" s="11">
        <v>0.85277022401061497</v>
      </c>
      <c r="I207" s="12">
        <v>3.7749999999999999</v>
      </c>
      <c r="J207" s="12">
        <v>0</v>
      </c>
      <c r="K207" s="13">
        <v>3648.1510000000003</v>
      </c>
      <c r="L207" s="13">
        <v>0</v>
      </c>
    </row>
    <row r="208" spans="1:12" x14ac:dyDescent="0.2">
      <c r="A208" s="3" t="s">
        <v>196</v>
      </c>
      <c r="B208" s="3" t="s">
        <v>346</v>
      </c>
      <c r="C208" s="3" t="s">
        <v>30</v>
      </c>
      <c r="D208" s="3" t="s">
        <v>345</v>
      </c>
      <c r="E208" s="9" t="s">
        <v>70</v>
      </c>
      <c r="F208" s="10">
        <v>0</v>
      </c>
      <c r="G208" s="10">
        <v>0</v>
      </c>
      <c r="H208" s="11">
        <v>0.84832156509385703</v>
      </c>
      <c r="I208" s="12">
        <v>3.8250000000000002</v>
      </c>
      <c r="J208" s="12">
        <v>0</v>
      </c>
      <c r="K208" s="13">
        <v>3629.1197000000002</v>
      </c>
      <c r="L208" s="13">
        <v>0</v>
      </c>
    </row>
    <row r="209" spans="1:12" x14ac:dyDescent="0.2">
      <c r="A209" s="3" t="s">
        <v>196</v>
      </c>
      <c r="B209" s="3" t="s">
        <v>346</v>
      </c>
      <c r="C209" s="3" t="s">
        <v>30</v>
      </c>
      <c r="D209" s="3" t="s">
        <v>345</v>
      </c>
      <c r="E209" s="9" t="s">
        <v>71</v>
      </c>
      <c r="F209" s="10">
        <v>0</v>
      </c>
      <c r="G209" s="10">
        <v>0</v>
      </c>
      <c r="H209" s="11">
        <v>0.84385797140526098</v>
      </c>
      <c r="I209" s="12">
        <v>3.8370000000000002</v>
      </c>
      <c r="J209" s="12">
        <v>0</v>
      </c>
      <c r="K209" s="13">
        <v>3493.5720000000001</v>
      </c>
      <c r="L209" s="13">
        <v>0</v>
      </c>
    </row>
    <row r="210" spans="1:12" x14ac:dyDescent="0.2">
      <c r="A210" s="3" t="s">
        <v>196</v>
      </c>
      <c r="B210" s="3" t="s">
        <v>346</v>
      </c>
      <c r="C210" s="3" t="s">
        <v>30</v>
      </c>
      <c r="D210" s="3" t="s">
        <v>345</v>
      </c>
      <c r="E210" s="9" t="s">
        <v>72</v>
      </c>
      <c r="F210" s="10">
        <v>0</v>
      </c>
      <c r="G210" s="10">
        <v>0</v>
      </c>
      <c r="H210" s="11">
        <v>0.83955504177616302</v>
      </c>
      <c r="I210" s="12">
        <v>3.87</v>
      </c>
      <c r="J210" s="12">
        <v>0</v>
      </c>
      <c r="K210" s="13">
        <v>3591.6165000000001</v>
      </c>
      <c r="L210" s="13">
        <v>0</v>
      </c>
    </row>
    <row r="211" spans="1:12" x14ac:dyDescent="0.2">
      <c r="A211" s="3" t="s">
        <v>196</v>
      </c>
      <c r="B211" s="3" t="s">
        <v>346</v>
      </c>
      <c r="C211" s="3" t="s">
        <v>30</v>
      </c>
      <c r="D211" s="3" t="s">
        <v>345</v>
      </c>
      <c r="E211" s="9" t="s">
        <v>73</v>
      </c>
      <c r="F211" s="10">
        <v>0</v>
      </c>
      <c r="G211" s="10">
        <v>0</v>
      </c>
      <c r="H211" s="11">
        <v>0.835126024277419</v>
      </c>
      <c r="I211" s="12">
        <v>4.0049999999999999</v>
      </c>
      <c r="J211" s="12">
        <v>0</v>
      </c>
      <c r="K211" s="13">
        <v>3457.4217000000003</v>
      </c>
      <c r="L211" s="13">
        <v>0</v>
      </c>
    </row>
    <row r="212" spans="1:12" x14ac:dyDescent="0.2">
      <c r="A212" s="3" t="s">
        <v>196</v>
      </c>
      <c r="B212" s="3" t="s">
        <v>346</v>
      </c>
      <c r="C212" s="3" t="s">
        <v>30</v>
      </c>
      <c r="D212" s="3" t="s">
        <v>345</v>
      </c>
      <c r="E212" s="9" t="s">
        <v>74</v>
      </c>
      <c r="F212" s="10">
        <v>0</v>
      </c>
      <c r="G212" s="10">
        <v>0</v>
      </c>
      <c r="H212" s="11">
        <v>0.83082928846759496</v>
      </c>
      <c r="I212" s="12">
        <v>4.1449999999999996</v>
      </c>
      <c r="J212" s="12">
        <v>0</v>
      </c>
      <c r="K212" s="13">
        <v>3554.2877000000003</v>
      </c>
      <c r="L212" s="13">
        <v>0</v>
      </c>
    </row>
    <row r="213" spans="1:12" x14ac:dyDescent="0.2">
      <c r="A213" s="3" t="s">
        <v>196</v>
      </c>
      <c r="B213" s="3" t="s">
        <v>346</v>
      </c>
      <c r="C213" s="3" t="s">
        <v>30</v>
      </c>
      <c r="D213" s="3" t="s">
        <v>345</v>
      </c>
      <c r="E213" s="9" t="s">
        <v>75</v>
      </c>
      <c r="F213" s="10">
        <v>0</v>
      </c>
      <c r="G213" s="10">
        <v>0</v>
      </c>
      <c r="H213" s="11">
        <v>0.82639298045737397</v>
      </c>
      <c r="I213" s="12">
        <v>4.1760000000000002</v>
      </c>
      <c r="J213" s="12">
        <v>0</v>
      </c>
      <c r="K213" s="13">
        <v>3535.3092000000001</v>
      </c>
      <c r="L213" s="13">
        <v>0</v>
      </c>
    </row>
    <row r="214" spans="1:12" x14ac:dyDescent="0.2">
      <c r="A214" s="3" t="s">
        <v>196</v>
      </c>
      <c r="B214" s="3" t="s">
        <v>346</v>
      </c>
      <c r="C214" s="3" t="s">
        <v>30</v>
      </c>
      <c r="D214" s="3" t="s">
        <v>345</v>
      </c>
      <c r="E214" s="9" t="s">
        <v>76</v>
      </c>
      <c r="F214" s="10">
        <v>0</v>
      </c>
      <c r="G214" s="10">
        <v>0</v>
      </c>
      <c r="H214" s="11">
        <v>0.82195880004421606</v>
      </c>
      <c r="I214" s="12">
        <v>4.0579999999999998</v>
      </c>
      <c r="J214" s="12">
        <v>0</v>
      </c>
      <c r="K214" s="13">
        <v>3176.0488</v>
      </c>
      <c r="L214" s="13">
        <v>0</v>
      </c>
    </row>
    <row r="215" spans="1:12" x14ac:dyDescent="0.2">
      <c r="A215" s="3" t="s">
        <v>196</v>
      </c>
      <c r="B215" s="3" t="s">
        <v>346</v>
      </c>
      <c r="C215" s="3" t="s">
        <v>30</v>
      </c>
      <c r="D215" s="3" t="s">
        <v>345</v>
      </c>
      <c r="E215" s="9" t="s">
        <v>77</v>
      </c>
      <c r="F215" s="10">
        <v>0</v>
      </c>
      <c r="G215" s="10">
        <v>0</v>
      </c>
      <c r="H215" s="11">
        <v>0.81794605442144797</v>
      </c>
      <c r="I215" s="12">
        <v>3.9249999999999998</v>
      </c>
      <c r="J215" s="12">
        <v>0</v>
      </c>
      <c r="K215" s="13">
        <v>3499.1732000000002</v>
      </c>
      <c r="L215" s="13">
        <v>0</v>
      </c>
    </row>
    <row r="216" spans="1:12" x14ac:dyDescent="0.2">
      <c r="A216" s="3" t="s">
        <v>196</v>
      </c>
      <c r="B216" s="3" t="s">
        <v>346</v>
      </c>
      <c r="C216" s="3" t="s">
        <v>30</v>
      </c>
      <c r="D216" s="3" t="s">
        <v>345</v>
      </c>
      <c r="E216" s="9" t="s">
        <v>78</v>
      </c>
      <c r="F216" s="10">
        <v>0</v>
      </c>
      <c r="G216" s="10">
        <v>0</v>
      </c>
      <c r="H216" s="11">
        <v>0.81355127838570807</v>
      </c>
      <c r="I216" s="12">
        <v>3.74</v>
      </c>
      <c r="J216" s="12">
        <v>0</v>
      </c>
      <c r="K216" s="13">
        <v>3368.1023</v>
      </c>
      <c r="L216" s="13">
        <v>0</v>
      </c>
    </row>
    <row r="217" spans="1:12" x14ac:dyDescent="0.2">
      <c r="A217" s="3" t="s">
        <v>196</v>
      </c>
      <c r="B217" s="3" t="s">
        <v>346</v>
      </c>
      <c r="C217" s="3" t="s">
        <v>30</v>
      </c>
      <c r="D217" s="3" t="s">
        <v>345</v>
      </c>
      <c r="E217" s="9" t="s">
        <v>79</v>
      </c>
      <c r="F217" s="10">
        <v>0</v>
      </c>
      <c r="G217" s="10">
        <v>0</v>
      </c>
      <c r="H217" s="11">
        <v>0.80934211588354199</v>
      </c>
      <c r="I217" s="12">
        <v>3.73</v>
      </c>
      <c r="J217" s="12">
        <v>0</v>
      </c>
      <c r="K217" s="13">
        <v>3462.3656000000001</v>
      </c>
      <c r="L217" s="13">
        <v>0</v>
      </c>
    </row>
    <row r="218" spans="1:12" x14ac:dyDescent="0.2">
      <c r="A218" s="3" t="s">
        <v>196</v>
      </c>
      <c r="B218" s="3" t="s">
        <v>346</v>
      </c>
      <c r="C218" s="3" t="s">
        <v>30</v>
      </c>
      <c r="D218" s="3" t="s">
        <v>345</v>
      </c>
      <c r="E218" s="9" t="s">
        <v>80</v>
      </c>
      <c r="F218" s="10">
        <v>0</v>
      </c>
      <c r="G218" s="10">
        <v>0</v>
      </c>
      <c r="H218" s="11">
        <v>0.80498842542559601</v>
      </c>
      <c r="I218" s="12">
        <v>3.766</v>
      </c>
      <c r="J218" s="12">
        <v>0</v>
      </c>
      <c r="K218" s="13">
        <v>3332.6521000000002</v>
      </c>
      <c r="L218" s="13">
        <v>0</v>
      </c>
    </row>
    <row r="219" spans="1:12" x14ac:dyDescent="0.2">
      <c r="A219" s="3" t="s">
        <v>196</v>
      </c>
      <c r="B219" s="3" t="s">
        <v>346</v>
      </c>
      <c r="C219" s="3" t="s">
        <v>30</v>
      </c>
      <c r="D219" s="3" t="s">
        <v>345</v>
      </c>
      <c r="E219" s="9" t="s">
        <v>81</v>
      </c>
      <c r="F219" s="10">
        <v>0</v>
      </c>
      <c r="G219" s="10">
        <v>0</v>
      </c>
      <c r="H219" s="11">
        <v>0.80074205641823304</v>
      </c>
      <c r="I219" s="12">
        <v>3.81</v>
      </c>
      <c r="J219" s="12">
        <v>0</v>
      </c>
      <c r="K219" s="13">
        <v>3425.5745000000002</v>
      </c>
      <c r="L219" s="13">
        <v>0</v>
      </c>
    </row>
    <row r="220" spans="1:12" x14ac:dyDescent="0.2">
      <c r="A220" s="3" t="s">
        <v>196</v>
      </c>
      <c r="B220" s="3" t="s">
        <v>346</v>
      </c>
      <c r="C220" s="3" t="s">
        <v>30</v>
      </c>
      <c r="D220" s="3" t="s">
        <v>345</v>
      </c>
      <c r="E220" s="9" t="s">
        <v>82</v>
      </c>
      <c r="F220" s="10">
        <v>0</v>
      </c>
      <c r="G220" s="10">
        <v>0</v>
      </c>
      <c r="H220" s="11">
        <v>0.79631887483295405</v>
      </c>
      <c r="I220" s="12">
        <v>3.86</v>
      </c>
      <c r="J220" s="12">
        <v>0</v>
      </c>
      <c r="K220" s="13">
        <v>3406.6521000000002</v>
      </c>
      <c r="L220" s="13">
        <v>0</v>
      </c>
    </row>
    <row r="221" spans="1:12" x14ac:dyDescent="0.2">
      <c r="A221" s="3" t="s">
        <v>196</v>
      </c>
      <c r="B221" s="3" t="s">
        <v>346</v>
      </c>
      <c r="C221" s="3" t="s">
        <v>30</v>
      </c>
      <c r="D221" s="3" t="s">
        <v>345</v>
      </c>
      <c r="E221" s="9" t="s">
        <v>83</v>
      </c>
      <c r="F221" s="10">
        <v>0</v>
      </c>
      <c r="G221" s="10">
        <v>0</v>
      </c>
      <c r="H221" s="11">
        <v>0.79189056297656302</v>
      </c>
      <c r="I221" s="12">
        <v>3.8720000000000003</v>
      </c>
      <c r="J221" s="12">
        <v>0</v>
      </c>
      <c r="K221" s="13">
        <v>3278.4268999999999</v>
      </c>
      <c r="L221" s="13">
        <v>0</v>
      </c>
    </row>
    <row r="222" spans="1:12" x14ac:dyDescent="0.2">
      <c r="A222" s="3" t="s">
        <v>196</v>
      </c>
      <c r="B222" s="3" t="s">
        <v>346</v>
      </c>
      <c r="C222" s="3" t="s">
        <v>30</v>
      </c>
      <c r="D222" s="3" t="s">
        <v>345</v>
      </c>
      <c r="E222" s="9" t="s">
        <v>84</v>
      </c>
      <c r="F222" s="10">
        <v>0</v>
      </c>
      <c r="G222" s="10">
        <v>0</v>
      </c>
      <c r="H222" s="11">
        <v>0.78760055719433297</v>
      </c>
      <c r="I222" s="12">
        <v>3.9049999999999998</v>
      </c>
      <c r="J222" s="12">
        <v>0</v>
      </c>
      <c r="K222" s="13">
        <v>3369.3552</v>
      </c>
      <c r="L222" s="13">
        <v>0</v>
      </c>
    </row>
    <row r="223" spans="1:12" x14ac:dyDescent="0.2">
      <c r="A223" s="3" t="s">
        <v>196</v>
      </c>
      <c r="B223" s="3" t="s">
        <v>346</v>
      </c>
      <c r="C223" s="3" t="s">
        <v>30</v>
      </c>
      <c r="D223" s="3" t="s">
        <v>345</v>
      </c>
      <c r="E223" s="9" t="s">
        <v>85</v>
      </c>
      <c r="F223" s="10">
        <v>0</v>
      </c>
      <c r="G223" s="10">
        <v>0</v>
      </c>
      <c r="H223" s="11">
        <v>0.78316320898539205</v>
      </c>
      <c r="I223" s="12">
        <v>4.04</v>
      </c>
      <c r="J223" s="12">
        <v>0</v>
      </c>
      <c r="K223" s="13">
        <v>3242.2957000000001</v>
      </c>
      <c r="L223" s="13">
        <v>0</v>
      </c>
    </row>
    <row r="224" spans="1:12" x14ac:dyDescent="0.2">
      <c r="A224" s="3" t="s">
        <v>196</v>
      </c>
      <c r="B224" s="3" t="s">
        <v>346</v>
      </c>
      <c r="C224" s="3" t="s">
        <v>30</v>
      </c>
      <c r="D224" s="3" t="s">
        <v>345</v>
      </c>
      <c r="E224" s="9" t="s">
        <v>86</v>
      </c>
      <c r="F224" s="10">
        <v>0</v>
      </c>
      <c r="G224" s="10">
        <v>0</v>
      </c>
      <c r="H224" s="11">
        <v>0.77886513422586801</v>
      </c>
      <c r="I224" s="12">
        <v>4.18</v>
      </c>
      <c r="J224" s="12">
        <v>0</v>
      </c>
      <c r="K224" s="13">
        <v>3331.9850000000001</v>
      </c>
      <c r="L224" s="13">
        <v>0</v>
      </c>
    </row>
    <row r="225" spans="1:12" x14ac:dyDescent="0.2">
      <c r="A225" s="3" t="s">
        <v>196</v>
      </c>
      <c r="B225" s="3" t="s">
        <v>346</v>
      </c>
      <c r="C225" s="3" t="s">
        <v>30</v>
      </c>
      <c r="D225" s="3" t="s">
        <v>345</v>
      </c>
      <c r="E225" s="9" t="s">
        <v>87</v>
      </c>
      <c r="F225" s="10">
        <v>0</v>
      </c>
      <c r="G225" s="10">
        <v>0</v>
      </c>
      <c r="H225" s="11">
        <v>0.77442014333711506</v>
      </c>
      <c r="I225" s="12">
        <v>4.226</v>
      </c>
      <c r="J225" s="12">
        <v>0</v>
      </c>
      <c r="K225" s="13">
        <v>3312.9694</v>
      </c>
      <c r="L225" s="13">
        <v>0</v>
      </c>
    </row>
    <row r="226" spans="1:12" x14ac:dyDescent="0.2">
      <c r="A226" s="3" t="s">
        <v>196</v>
      </c>
      <c r="B226" s="3" t="s">
        <v>346</v>
      </c>
      <c r="C226" s="3" t="s">
        <v>30</v>
      </c>
      <c r="D226" s="3" t="s">
        <v>345</v>
      </c>
      <c r="E226" s="9" t="s">
        <v>88</v>
      </c>
      <c r="F226" s="10">
        <v>0</v>
      </c>
      <c r="G226" s="10">
        <v>0</v>
      </c>
      <c r="H226" s="11">
        <v>0.76997179847100305</v>
      </c>
      <c r="I226" s="12">
        <v>4.1080000000000005</v>
      </c>
      <c r="J226" s="12">
        <v>0</v>
      </c>
      <c r="K226" s="13">
        <v>2975.1710000000003</v>
      </c>
      <c r="L226" s="13">
        <v>0</v>
      </c>
    </row>
    <row r="227" spans="1:12" x14ac:dyDescent="0.2">
      <c r="A227" s="3" t="s">
        <v>196</v>
      </c>
      <c r="B227" s="3" t="s">
        <v>346</v>
      </c>
      <c r="C227" s="3" t="s">
        <v>30</v>
      </c>
      <c r="D227" s="3" t="s">
        <v>345</v>
      </c>
      <c r="E227" s="9" t="s">
        <v>89</v>
      </c>
      <c r="F227" s="10">
        <v>0</v>
      </c>
      <c r="G227" s="10">
        <v>0</v>
      </c>
      <c r="H227" s="11">
        <v>0.76595135099771205</v>
      </c>
      <c r="I227" s="12">
        <v>3.9750000000000001</v>
      </c>
      <c r="J227" s="12">
        <v>0</v>
      </c>
      <c r="K227" s="13">
        <v>3276.7399</v>
      </c>
      <c r="L227" s="13">
        <v>0</v>
      </c>
    </row>
    <row r="228" spans="1:12" x14ac:dyDescent="0.2">
      <c r="A228" s="3" t="s">
        <v>196</v>
      </c>
      <c r="B228" s="3" t="s">
        <v>346</v>
      </c>
      <c r="C228" s="3" t="s">
        <v>30</v>
      </c>
      <c r="D228" s="3" t="s">
        <v>345</v>
      </c>
      <c r="E228" s="9" t="s">
        <v>90</v>
      </c>
      <c r="F228" s="10">
        <v>0</v>
      </c>
      <c r="G228" s="10">
        <v>0</v>
      </c>
      <c r="H228" s="11">
        <v>0.76149760169991698</v>
      </c>
      <c r="I228" s="12">
        <v>3.79</v>
      </c>
      <c r="J228" s="12">
        <v>0</v>
      </c>
      <c r="K228" s="13">
        <v>3152.6001000000001</v>
      </c>
      <c r="L228" s="13">
        <v>0</v>
      </c>
    </row>
    <row r="229" spans="1:12" x14ac:dyDescent="0.2">
      <c r="A229" s="3" t="s">
        <v>196</v>
      </c>
      <c r="B229" s="3" t="s">
        <v>346</v>
      </c>
      <c r="C229" s="3" t="s">
        <v>30</v>
      </c>
      <c r="D229" s="3" t="s">
        <v>345</v>
      </c>
      <c r="E229" s="9" t="s">
        <v>91</v>
      </c>
      <c r="F229" s="10">
        <v>0</v>
      </c>
      <c r="G229" s="10">
        <v>0</v>
      </c>
      <c r="H229" s="11">
        <v>0.75718530093734404</v>
      </c>
      <c r="I229" s="12">
        <v>3.78</v>
      </c>
      <c r="J229" s="12">
        <v>0</v>
      </c>
      <c r="K229" s="13">
        <v>3239.2387000000003</v>
      </c>
      <c r="L229" s="13">
        <v>0</v>
      </c>
    </row>
    <row r="230" spans="1:12" x14ac:dyDescent="0.2">
      <c r="A230" s="3" t="s">
        <v>196</v>
      </c>
      <c r="B230" s="3" t="s">
        <v>346</v>
      </c>
      <c r="C230" s="3" t="s">
        <v>30</v>
      </c>
      <c r="D230" s="3" t="s">
        <v>345</v>
      </c>
      <c r="E230" s="9" t="s">
        <v>92</v>
      </c>
      <c r="F230" s="10">
        <v>0</v>
      </c>
      <c r="G230" s="10">
        <v>0</v>
      </c>
      <c r="H230" s="11">
        <v>0.75272730223976991</v>
      </c>
      <c r="I230" s="12">
        <v>3.8160000000000003</v>
      </c>
      <c r="J230" s="12">
        <v>0</v>
      </c>
      <c r="K230" s="13">
        <v>3116.2910000000002</v>
      </c>
      <c r="L230" s="13">
        <v>0</v>
      </c>
    </row>
    <row r="231" spans="1:12" x14ac:dyDescent="0.2">
      <c r="A231" s="3" t="s">
        <v>196</v>
      </c>
      <c r="B231" s="3" t="s">
        <v>346</v>
      </c>
      <c r="C231" s="3" t="s">
        <v>30</v>
      </c>
      <c r="D231" s="3" t="s">
        <v>345</v>
      </c>
      <c r="E231" s="9" t="s">
        <v>93</v>
      </c>
      <c r="F231" s="10">
        <v>0</v>
      </c>
      <c r="G231" s="10">
        <v>0</v>
      </c>
      <c r="H231" s="11">
        <v>0.74875232985095097</v>
      </c>
      <c r="I231" s="12">
        <v>3.86</v>
      </c>
      <c r="J231" s="12">
        <v>0</v>
      </c>
      <c r="K231" s="13">
        <v>3203.1625000000004</v>
      </c>
      <c r="L231" s="13">
        <v>0</v>
      </c>
    </row>
    <row r="232" spans="1:12" x14ac:dyDescent="0.2">
      <c r="A232" s="3" t="s">
        <v>196</v>
      </c>
      <c r="B232" s="3" t="s">
        <v>346</v>
      </c>
      <c r="C232" s="3" t="s">
        <v>30</v>
      </c>
      <c r="D232" s="3" t="s">
        <v>345</v>
      </c>
      <c r="E232" s="9" t="s">
        <v>94</v>
      </c>
      <c r="F232" s="10">
        <v>0</v>
      </c>
      <c r="G232" s="10">
        <v>0</v>
      </c>
      <c r="H232" s="11">
        <v>0.74470585099082198</v>
      </c>
      <c r="I232" s="12">
        <v>3.91</v>
      </c>
      <c r="J232" s="12">
        <v>0</v>
      </c>
      <c r="K232" s="13">
        <v>3185.8516</v>
      </c>
      <c r="L232" s="13">
        <v>0</v>
      </c>
    </row>
    <row r="233" spans="1:12" x14ac:dyDescent="0.2">
      <c r="A233" s="3" t="s">
        <v>196</v>
      </c>
      <c r="B233" s="3" t="s">
        <v>346</v>
      </c>
      <c r="C233" s="3" t="s">
        <v>30</v>
      </c>
      <c r="D233" s="3" t="s">
        <v>345</v>
      </c>
      <c r="E233" s="9" t="s">
        <v>95</v>
      </c>
      <c r="F233" s="10">
        <v>0</v>
      </c>
      <c r="G233" s="10">
        <v>0</v>
      </c>
      <c r="H233" s="11">
        <v>0.74066700205713298</v>
      </c>
      <c r="I233" s="12">
        <v>3.9220000000000002</v>
      </c>
      <c r="J233" s="12">
        <v>0</v>
      </c>
      <c r="K233" s="13">
        <v>3066.3614000000002</v>
      </c>
      <c r="L233" s="13">
        <v>0</v>
      </c>
    </row>
    <row r="234" spans="1:12" x14ac:dyDescent="0.2">
      <c r="A234" s="3" t="s">
        <v>196</v>
      </c>
      <c r="B234" s="3" t="s">
        <v>346</v>
      </c>
      <c r="C234" s="3" t="s">
        <v>30</v>
      </c>
      <c r="D234" s="3" t="s">
        <v>345</v>
      </c>
      <c r="E234" s="9" t="s">
        <v>96</v>
      </c>
      <c r="F234" s="10">
        <v>0</v>
      </c>
      <c r="G234" s="10">
        <v>0</v>
      </c>
      <c r="H234" s="11">
        <v>0.73676581130682406</v>
      </c>
      <c r="I234" s="12">
        <v>3.9550000000000001</v>
      </c>
      <c r="J234" s="12">
        <v>0</v>
      </c>
      <c r="K234" s="13">
        <v>3151.8841000000002</v>
      </c>
      <c r="L234" s="13">
        <v>0</v>
      </c>
    </row>
    <row r="235" spans="1:12" x14ac:dyDescent="0.2">
      <c r="A235" s="3" t="s">
        <v>196</v>
      </c>
      <c r="B235" s="3" t="s">
        <v>346</v>
      </c>
      <c r="C235" s="3" t="s">
        <v>30</v>
      </c>
      <c r="D235" s="3" t="s">
        <v>345</v>
      </c>
      <c r="E235" s="9" t="s">
        <v>97</v>
      </c>
      <c r="F235" s="10">
        <v>0</v>
      </c>
      <c r="G235" s="10">
        <v>0</v>
      </c>
      <c r="H235" s="11">
        <v>0.73274230993443401</v>
      </c>
      <c r="I235" s="12">
        <v>4.09</v>
      </c>
      <c r="J235" s="12">
        <v>0</v>
      </c>
      <c r="K235" s="13">
        <v>3033.5532000000003</v>
      </c>
      <c r="L235" s="13">
        <v>0</v>
      </c>
    </row>
    <row r="236" spans="1:12" x14ac:dyDescent="0.2">
      <c r="A236" s="3" t="s">
        <v>196</v>
      </c>
      <c r="B236" s="3" t="s">
        <v>346</v>
      </c>
      <c r="C236" s="3" t="s">
        <v>30</v>
      </c>
      <c r="D236" s="3" t="s">
        <v>345</v>
      </c>
      <c r="E236" s="9" t="s">
        <v>98</v>
      </c>
      <c r="F236" s="10">
        <v>0</v>
      </c>
      <c r="G236" s="10">
        <v>0</v>
      </c>
      <c r="H236" s="11">
        <v>0.72885618352133497</v>
      </c>
      <c r="I236" s="12">
        <v>4.2300000000000004</v>
      </c>
      <c r="J236" s="12">
        <v>0</v>
      </c>
      <c r="K236" s="13">
        <v>3118.0468000000001</v>
      </c>
      <c r="L236" s="13">
        <v>0</v>
      </c>
    </row>
    <row r="237" spans="1:12" x14ac:dyDescent="0.2">
      <c r="A237" s="3" t="s">
        <v>196</v>
      </c>
      <c r="B237" s="3" t="s">
        <v>346</v>
      </c>
      <c r="C237" s="3" t="s">
        <v>30</v>
      </c>
      <c r="D237" s="3" t="s">
        <v>345</v>
      </c>
      <c r="E237" s="9" t="s">
        <v>99</v>
      </c>
      <c r="F237" s="10">
        <v>0</v>
      </c>
      <c r="G237" s="10">
        <v>0</v>
      </c>
      <c r="H237" s="11">
        <v>0.72484846545932102</v>
      </c>
      <c r="I237" s="12">
        <v>4.2860000000000005</v>
      </c>
      <c r="J237" s="12">
        <v>0</v>
      </c>
      <c r="K237" s="13">
        <v>3100.9017000000003</v>
      </c>
      <c r="L237" s="13">
        <v>0</v>
      </c>
    </row>
    <row r="238" spans="1:12" x14ac:dyDescent="0.2">
      <c r="A238" s="3" t="s">
        <v>196</v>
      </c>
      <c r="B238" s="3" t="s">
        <v>346</v>
      </c>
      <c r="C238" s="3" t="s">
        <v>30</v>
      </c>
      <c r="D238" s="3" t="s">
        <v>345</v>
      </c>
      <c r="E238" s="9" t="s">
        <v>100</v>
      </c>
      <c r="F238" s="10">
        <v>0</v>
      </c>
      <c r="G238" s="10">
        <v>0</v>
      </c>
      <c r="H238" s="11">
        <v>0.72084893274513506</v>
      </c>
      <c r="I238" s="12">
        <v>4.1680000000000001</v>
      </c>
      <c r="J238" s="12">
        <v>0</v>
      </c>
      <c r="K238" s="13">
        <v>2785.3603000000003</v>
      </c>
      <c r="L238" s="13">
        <v>0</v>
      </c>
    </row>
    <row r="239" spans="1:12" x14ac:dyDescent="0.2">
      <c r="A239" s="3" t="s">
        <v>196</v>
      </c>
      <c r="B239" s="3" t="s">
        <v>346</v>
      </c>
      <c r="C239" s="3" t="s">
        <v>30</v>
      </c>
      <c r="D239" s="3" t="s">
        <v>345</v>
      </c>
      <c r="E239" s="9" t="s">
        <v>101</v>
      </c>
      <c r="F239" s="10">
        <v>0</v>
      </c>
      <c r="G239" s="10">
        <v>0</v>
      </c>
      <c r="H239" s="11">
        <v>0.71724357799098992</v>
      </c>
      <c r="I239" s="12">
        <v>4.0350000000000001</v>
      </c>
      <c r="J239" s="12">
        <v>0</v>
      </c>
      <c r="K239" s="13">
        <v>3068.3679999999999</v>
      </c>
      <c r="L239" s="13">
        <v>0</v>
      </c>
    </row>
    <row r="240" spans="1:12" x14ac:dyDescent="0.2">
      <c r="A240" s="3" t="s">
        <v>196</v>
      </c>
      <c r="B240" s="3" t="s">
        <v>346</v>
      </c>
      <c r="C240" s="3" t="s">
        <v>30</v>
      </c>
      <c r="D240" s="3" t="s">
        <v>345</v>
      </c>
      <c r="E240" s="9" t="s">
        <v>102</v>
      </c>
      <c r="F240" s="10">
        <v>0</v>
      </c>
      <c r="G240" s="10">
        <v>0</v>
      </c>
      <c r="H240" s="11">
        <v>0.71325992485730905</v>
      </c>
      <c r="I240" s="12">
        <v>3.85</v>
      </c>
      <c r="J240" s="12">
        <v>0</v>
      </c>
      <c r="K240" s="13">
        <v>2952.8960999999999</v>
      </c>
      <c r="L240" s="13">
        <v>0</v>
      </c>
    </row>
    <row r="241" spans="1:12" x14ac:dyDescent="0.2">
      <c r="A241" s="3" t="s">
        <v>196</v>
      </c>
      <c r="B241" s="3" t="s">
        <v>346</v>
      </c>
      <c r="C241" s="3" t="s">
        <v>30</v>
      </c>
      <c r="D241" s="3" t="s">
        <v>345</v>
      </c>
      <c r="E241" s="9" t="s">
        <v>103</v>
      </c>
      <c r="F241" s="10">
        <v>0</v>
      </c>
      <c r="G241" s="10">
        <v>0</v>
      </c>
      <c r="H241" s="11">
        <v>0.70941286831488704</v>
      </c>
      <c r="I241" s="12">
        <v>3.84</v>
      </c>
      <c r="J241" s="12">
        <v>0</v>
      </c>
      <c r="K241" s="13">
        <v>3034.8683000000001</v>
      </c>
      <c r="L241" s="13">
        <v>0</v>
      </c>
    </row>
    <row r="242" spans="1:12" x14ac:dyDescent="0.2">
      <c r="A242" s="3" t="s">
        <v>196</v>
      </c>
      <c r="B242" s="3" t="s">
        <v>346</v>
      </c>
      <c r="C242" s="3" t="s">
        <v>30</v>
      </c>
      <c r="D242" s="3" t="s">
        <v>345</v>
      </c>
      <c r="E242" s="9" t="s">
        <v>104</v>
      </c>
      <c r="F242" s="10">
        <v>0</v>
      </c>
      <c r="G242" s="10">
        <v>0</v>
      </c>
      <c r="H242" s="11">
        <v>0.70544604119712806</v>
      </c>
      <c r="I242" s="12">
        <v>3.8760000000000003</v>
      </c>
      <c r="J242" s="12">
        <v>0</v>
      </c>
      <c r="K242" s="13">
        <v>2920.5466000000001</v>
      </c>
      <c r="L242" s="13">
        <v>0</v>
      </c>
    </row>
    <row r="243" spans="1:12" x14ac:dyDescent="0.2">
      <c r="A243" s="3" t="s">
        <v>196</v>
      </c>
      <c r="B243" s="3" t="s">
        <v>346</v>
      </c>
      <c r="C243" s="3" t="s">
        <v>30</v>
      </c>
      <c r="D243" s="3" t="s">
        <v>345</v>
      </c>
      <c r="E243" s="9" t="s">
        <v>105</v>
      </c>
      <c r="F243" s="10">
        <v>0</v>
      </c>
      <c r="G243" s="10">
        <v>0</v>
      </c>
      <c r="H243" s="11">
        <v>0.70161546567214206</v>
      </c>
      <c r="I243" s="12">
        <v>3.92</v>
      </c>
      <c r="J243" s="12">
        <v>0</v>
      </c>
      <c r="K243" s="13">
        <v>3001.511</v>
      </c>
      <c r="L243" s="13">
        <v>0</v>
      </c>
    </row>
    <row r="244" spans="1:12" x14ac:dyDescent="0.2">
      <c r="A244" s="3" t="s">
        <v>196</v>
      </c>
      <c r="B244" s="3" t="s">
        <v>346</v>
      </c>
      <c r="C244" s="3" t="s">
        <v>30</v>
      </c>
      <c r="D244" s="3" t="s">
        <v>345</v>
      </c>
      <c r="E244" s="9" t="s">
        <v>106</v>
      </c>
      <c r="F244" s="10">
        <v>0</v>
      </c>
      <c r="G244" s="10">
        <v>0</v>
      </c>
      <c r="H244" s="11">
        <v>0.69766587118740198</v>
      </c>
      <c r="I244" s="12">
        <v>3.97</v>
      </c>
      <c r="J244" s="12">
        <v>0</v>
      </c>
      <c r="K244" s="13">
        <v>2984.6146000000003</v>
      </c>
      <c r="L244" s="13">
        <v>0</v>
      </c>
    </row>
    <row r="245" spans="1:12" x14ac:dyDescent="0.2">
      <c r="A245" s="3" t="s">
        <v>196</v>
      </c>
      <c r="B245" s="3" t="s">
        <v>346</v>
      </c>
      <c r="C245" s="3" t="s">
        <v>30</v>
      </c>
      <c r="D245" s="3" t="s">
        <v>345</v>
      </c>
      <c r="E245" s="9" t="s">
        <v>107</v>
      </c>
      <c r="F245" s="10">
        <v>0</v>
      </c>
      <c r="G245" s="10">
        <v>0</v>
      </c>
      <c r="H245" s="11">
        <v>0.693725187392356</v>
      </c>
      <c r="I245" s="12">
        <v>3.9820000000000002</v>
      </c>
      <c r="J245" s="12">
        <v>0</v>
      </c>
      <c r="K245" s="13">
        <v>2872.0223000000001</v>
      </c>
      <c r="L245" s="13">
        <v>0</v>
      </c>
    </row>
    <row r="246" spans="1:12" x14ac:dyDescent="0.2">
      <c r="A246" s="3" t="s">
        <v>196</v>
      </c>
      <c r="B246" s="3" t="s">
        <v>346</v>
      </c>
      <c r="C246" s="3" t="s">
        <v>30</v>
      </c>
      <c r="D246" s="3" t="s">
        <v>345</v>
      </c>
      <c r="E246" s="9" t="s">
        <v>108</v>
      </c>
      <c r="F246" s="10">
        <v>0</v>
      </c>
      <c r="G246" s="10">
        <v>0</v>
      </c>
      <c r="H246" s="11">
        <v>0.68992020241259799</v>
      </c>
      <c r="I246" s="12">
        <v>4.0149999999999997</v>
      </c>
      <c r="J246" s="12">
        <v>0</v>
      </c>
      <c r="K246" s="13">
        <v>2951.4785999999999</v>
      </c>
      <c r="L246" s="13">
        <v>0</v>
      </c>
    </row>
    <row r="247" spans="1:12" x14ac:dyDescent="0.2">
      <c r="A247" s="3" t="s">
        <v>196</v>
      </c>
      <c r="B247" s="3" t="s">
        <v>346</v>
      </c>
      <c r="C247" s="3" t="s">
        <v>30</v>
      </c>
      <c r="D247" s="3" t="s">
        <v>345</v>
      </c>
      <c r="E247" s="9" t="s">
        <v>109</v>
      </c>
      <c r="F247" s="10">
        <v>0</v>
      </c>
      <c r="G247" s="10">
        <v>0</v>
      </c>
      <c r="H247" s="11">
        <v>0.68599734852240402</v>
      </c>
      <c r="I247" s="12">
        <v>4.1500000000000004</v>
      </c>
      <c r="J247" s="12">
        <v>0</v>
      </c>
      <c r="K247" s="13">
        <v>2840.029</v>
      </c>
      <c r="L247" s="13">
        <v>0</v>
      </c>
    </row>
    <row r="248" spans="1:12" x14ac:dyDescent="0.2">
      <c r="A248" s="3" t="s">
        <v>196</v>
      </c>
      <c r="B248" s="3" t="s">
        <v>346</v>
      </c>
      <c r="C248" s="3" t="s">
        <v>30</v>
      </c>
      <c r="D248" s="3" t="s">
        <v>345</v>
      </c>
      <c r="E248" s="9" t="s">
        <v>110</v>
      </c>
      <c r="F248" s="10">
        <v>0</v>
      </c>
      <c r="G248" s="10">
        <v>0</v>
      </c>
      <c r="H248" s="11">
        <v>0.68220980579853896</v>
      </c>
      <c r="I248" s="12">
        <v>4.29</v>
      </c>
      <c r="J248" s="12">
        <v>0</v>
      </c>
      <c r="K248" s="13">
        <v>2918.4935</v>
      </c>
      <c r="L248" s="13">
        <v>0</v>
      </c>
    </row>
    <row r="249" spans="1:12" x14ac:dyDescent="0.2">
      <c r="A249" s="3" t="s">
        <v>196</v>
      </c>
      <c r="B249" s="3" t="s">
        <v>346</v>
      </c>
      <c r="C249" s="3" t="s">
        <v>30</v>
      </c>
      <c r="D249" s="3" t="s">
        <v>345</v>
      </c>
      <c r="E249" s="9" t="s">
        <v>111</v>
      </c>
      <c r="F249" s="10">
        <v>0</v>
      </c>
      <c r="G249" s="10">
        <v>0</v>
      </c>
      <c r="H249" s="11">
        <v>0.67830516719789602</v>
      </c>
      <c r="I249" s="12">
        <v>4.351</v>
      </c>
      <c r="J249" s="12">
        <v>0</v>
      </c>
      <c r="K249" s="13">
        <v>2901.7895000000003</v>
      </c>
      <c r="L249" s="13">
        <v>0</v>
      </c>
    </row>
    <row r="250" spans="1:12" x14ac:dyDescent="0.2">
      <c r="A250" s="3" t="s">
        <v>196</v>
      </c>
      <c r="B250" s="3" t="s">
        <v>346</v>
      </c>
      <c r="C250" s="3" t="s">
        <v>30</v>
      </c>
      <c r="D250" s="3" t="s">
        <v>345</v>
      </c>
      <c r="E250" s="9" t="s">
        <v>112</v>
      </c>
      <c r="F250" s="10">
        <v>0</v>
      </c>
      <c r="G250" s="10">
        <v>0</v>
      </c>
      <c r="H250" s="11">
        <v>0.67440993051604703</v>
      </c>
      <c r="I250" s="12">
        <v>4.2330000000000005</v>
      </c>
      <c r="J250" s="12">
        <v>0</v>
      </c>
      <c r="K250" s="13">
        <v>2698.9884999999999</v>
      </c>
      <c r="L250" s="13">
        <v>0</v>
      </c>
    </row>
    <row r="251" spans="1:12" x14ac:dyDescent="0.2">
      <c r="A251" s="3" t="s">
        <v>196</v>
      </c>
      <c r="B251" s="3" t="s">
        <v>346</v>
      </c>
      <c r="C251" s="3" t="s">
        <v>30</v>
      </c>
      <c r="D251" s="3" t="s">
        <v>345</v>
      </c>
      <c r="E251" s="9" t="s">
        <v>113</v>
      </c>
      <c r="F251" s="10">
        <v>0</v>
      </c>
      <c r="G251" s="10">
        <v>0</v>
      </c>
      <c r="H251" s="11">
        <v>0.67077459629956704</v>
      </c>
      <c r="I251" s="12">
        <v>4.0999999999999996</v>
      </c>
      <c r="J251" s="12">
        <v>0</v>
      </c>
      <c r="K251" s="13">
        <v>2869.5736999999999</v>
      </c>
      <c r="L251" s="13">
        <v>0</v>
      </c>
    </row>
    <row r="252" spans="1:12" x14ac:dyDescent="0.2">
      <c r="A252" s="3" t="s">
        <v>196</v>
      </c>
      <c r="B252" s="3" t="s">
        <v>346</v>
      </c>
      <c r="C252" s="3" t="s">
        <v>30</v>
      </c>
      <c r="D252" s="3" t="s">
        <v>345</v>
      </c>
      <c r="E252" s="9" t="s">
        <v>114</v>
      </c>
      <c r="F252" s="10">
        <v>0</v>
      </c>
      <c r="G252" s="10">
        <v>0</v>
      </c>
      <c r="H252" s="11">
        <v>0.666897829227456</v>
      </c>
      <c r="I252" s="12">
        <v>3.915</v>
      </c>
      <c r="J252" s="12">
        <v>0</v>
      </c>
      <c r="K252" s="13">
        <v>2760.9570000000003</v>
      </c>
      <c r="L252" s="13">
        <v>0</v>
      </c>
    </row>
    <row r="253" spans="1:12" x14ac:dyDescent="0.2">
      <c r="A253" s="3" t="s">
        <v>196</v>
      </c>
      <c r="B253" s="3" t="s">
        <v>346</v>
      </c>
      <c r="C253" s="3" t="s">
        <v>30</v>
      </c>
      <c r="D253" s="3" t="s">
        <v>345</v>
      </c>
      <c r="E253" s="9" t="s">
        <v>115</v>
      </c>
      <c r="F253" s="10">
        <v>0</v>
      </c>
      <c r="G253" s="10">
        <v>0</v>
      </c>
      <c r="H253" s="11">
        <v>0.66315533598693899</v>
      </c>
      <c r="I253" s="12">
        <v>3.9049999999999998</v>
      </c>
      <c r="J253" s="12">
        <v>0</v>
      </c>
      <c r="K253" s="13">
        <v>2836.9785000000002</v>
      </c>
      <c r="L253" s="13">
        <v>0</v>
      </c>
    </row>
    <row r="254" spans="1:12" x14ac:dyDescent="0.2">
      <c r="A254" s="3" t="s">
        <v>196</v>
      </c>
      <c r="B254" s="3" t="s">
        <v>346</v>
      </c>
      <c r="C254" s="3" t="s">
        <v>30</v>
      </c>
      <c r="D254" s="3" t="s">
        <v>345</v>
      </c>
      <c r="E254" s="9" t="s">
        <v>116</v>
      </c>
      <c r="F254" s="10">
        <v>0</v>
      </c>
      <c r="G254" s="10">
        <v>0</v>
      </c>
      <c r="H254" s="11">
        <v>0.65929770749929606</v>
      </c>
      <c r="I254" s="12">
        <v>3.9410000000000003</v>
      </c>
      <c r="J254" s="12">
        <v>0</v>
      </c>
      <c r="K254" s="13">
        <v>2729.4925000000003</v>
      </c>
      <c r="L254" s="13">
        <v>0</v>
      </c>
    </row>
    <row r="255" spans="1:12" x14ac:dyDescent="0.2">
      <c r="A255" s="3" t="s">
        <v>196</v>
      </c>
      <c r="B255" s="3" t="s">
        <v>346</v>
      </c>
      <c r="C255" s="3" t="s">
        <v>30</v>
      </c>
      <c r="D255" s="3" t="s">
        <v>345</v>
      </c>
      <c r="E255" s="9" t="s">
        <v>117</v>
      </c>
      <c r="F255" s="10">
        <v>0</v>
      </c>
      <c r="G255" s="10">
        <v>0</v>
      </c>
      <c r="H255" s="11">
        <v>0.65576689480973605</v>
      </c>
      <c r="I255" s="12">
        <v>3.9849999999999999</v>
      </c>
      <c r="J255" s="12">
        <v>0</v>
      </c>
      <c r="K255" s="13">
        <v>2805.3708000000001</v>
      </c>
      <c r="L255" s="13">
        <v>0</v>
      </c>
    </row>
    <row r="256" spans="1:12" x14ac:dyDescent="0.2">
      <c r="A256" s="3" t="s">
        <v>196</v>
      </c>
      <c r="B256" s="3" t="s">
        <v>346</v>
      </c>
      <c r="C256" s="3" t="s">
        <v>30</v>
      </c>
      <c r="D256" s="3" t="s">
        <v>345</v>
      </c>
      <c r="E256" s="9" t="s">
        <v>118</v>
      </c>
      <c r="F256" s="10">
        <v>0</v>
      </c>
      <c r="G256" s="10">
        <v>0</v>
      </c>
      <c r="H256" s="11">
        <v>0.65216148015572706</v>
      </c>
      <c r="I256" s="12">
        <v>4.0350000000000001</v>
      </c>
      <c r="J256" s="12">
        <v>0</v>
      </c>
      <c r="K256" s="13">
        <v>2789.9468000000002</v>
      </c>
      <c r="L256" s="13">
        <v>0</v>
      </c>
    </row>
    <row r="257" spans="1:12" x14ac:dyDescent="0.2">
      <c r="A257" s="3" t="s">
        <v>196</v>
      </c>
      <c r="B257" s="3" t="s">
        <v>346</v>
      </c>
      <c r="C257" s="3" t="s">
        <v>30</v>
      </c>
      <c r="D257" s="3" t="s">
        <v>345</v>
      </c>
      <c r="E257" s="9" t="s">
        <v>119</v>
      </c>
      <c r="F257" s="10">
        <v>0</v>
      </c>
      <c r="G257" s="10">
        <v>0</v>
      </c>
      <c r="H257" s="11">
        <v>0.64856887893494897</v>
      </c>
      <c r="I257" s="12">
        <v>4.0470000000000006</v>
      </c>
      <c r="J257" s="12">
        <v>0</v>
      </c>
      <c r="K257" s="13">
        <v>2685.0752000000002</v>
      </c>
      <c r="L257" s="13">
        <v>0</v>
      </c>
    </row>
    <row r="258" spans="1:12" x14ac:dyDescent="0.2">
      <c r="A258" s="3" t="s">
        <v>196</v>
      </c>
      <c r="B258" s="3" t="s">
        <v>346</v>
      </c>
      <c r="C258" s="3" t="s">
        <v>30</v>
      </c>
      <c r="D258" s="3" t="s">
        <v>345</v>
      </c>
      <c r="E258" s="9" t="s">
        <v>120</v>
      </c>
      <c r="F258" s="10">
        <v>0</v>
      </c>
      <c r="G258" s="10">
        <v>0</v>
      </c>
      <c r="H258" s="11">
        <v>0.64510437494094597</v>
      </c>
      <c r="I258" s="12">
        <v>4.08</v>
      </c>
      <c r="J258" s="12">
        <v>0</v>
      </c>
      <c r="K258" s="13">
        <v>2759.7565</v>
      </c>
      <c r="L258" s="13">
        <v>0</v>
      </c>
    </row>
    <row r="259" spans="1:12" x14ac:dyDescent="0.2">
      <c r="A259" s="3" t="s">
        <v>196</v>
      </c>
      <c r="B259" s="3" t="s">
        <v>346</v>
      </c>
      <c r="C259" s="3" t="s">
        <v>30</v>
      </c>
      <c r="D259" s="3" t="s">
        <v>345</v>
      </c>
      <c r="E259" s="9" t="s">
        <v>121</v>
      </c>
      <c r="F259" s="10">
        <v>0</v>
      </c>
      <c r="G259" s="10">
        <v>0</v>
      </c>
      <c r="H259" s="11">
        <v>0.64153700779234102</v>
      </c>
      <c r="I259" s="12">
        <v>4.2149999999999999</v>
      </c>
      <c r="J259" s="12">
        <v>0</v>
      </c>
      <c r="K259" s="13">
        <v>2655.9632000000001</v>
      </c>
      <c r="L259" s="13">
        <v>0</v>
      </c>
    </row>
    <row r="260" spans="1:12" x14ac:dyDescent="0.2">
      <c r="A260" s="3" t="s">
        <v>196</v>
      </c>
      <c r="B260" s="3" t="s">
        <v>346</v>
      </c>
      <c r="C260" s="3" t="s">
        <v>30</v>
      </c>
      <c r="D260" s="3" t="s">
        <v>345</v>
      </c>
      <c r="E260" s="9" t="s">
        <v>122</v>
      </c>
      <c r="F260" s="10">
        <v>0</v>
      </c>
      <c r="G260" s="10">
        <v>0</v>
      </c>
      <c r="H260" s="11">
        <v>0.63809693606038498</v>
      </c>
      <c r="I260" s="12">
        <v>4.3550000000000004</v>
      </c>
      <c r="J260" s="12">
        <v>0</v>
      </c>
      <c r="K260" s="13">
        <v>2729.7787000000003</v>
      </c>
      <c r="L260" s="13">
        <v>0</v>
      </c>
    </row>
    <row r="261" spans="1:12" x14ac:dyDescent="0.2">
      <c r="A261" s="3" t="s">
        <v>196</v>
      </c>
      <c r="B261" s="3" t="s">
        <v>346</v>
      </c>
      <c r="C261" s="3" t="s">
        <v>30</v>
      </c>
      <c r="D261" s="3" t="s">
        <v>345</v>
      </c>
      <c r="E261" s="9" t="s">
        <v>123</v>
      </c>
      <c r="F261" s="10">
        <v>0</v>
      </c>
      <c r="G261" s="10">
        <v>0</v>
      </c>
      <c r="H261" s="11">
        <v>0.63455482730725699</v>
      </c>
      <c r="I261" s="12">
        <v>4.4210000000000003</v>
      </c>
      <c r="J261" s="12">
        <v>0</v>
      </c>
      <c r="K261" s="13">
        <v>2714.6256000000003</v>
      </c>
      <c r="L261" s="13">
        <v>0</v>
      </c>
    </row>
    <row r="262" spans="1:12" x14ac:dyDescent="0.2">
      <c r="A262" s="3" t="s">
        <v>196</v>
      </c>
      <c r="B262" s="3" t="s">
        <v>346</v>
      </c>
      <c r="C262" s="3" t="s">
        <v>30</v>
      </c>
      <c r="D262" s="3" t="s">
        <v>345</v>
      </c>
      <c r="E262" s="9" t="s">
        <v>124</v>
      </c>
      <c r="F262" s="10">
        <v>0</v>
      </c>
      <c r="G262" s="10">
        <v>0</v>
      </c>
      <c r="H262" s="11">
        <v>0.63102556299956603</v>
      </c>
      <c r="I262" s="12">
        <v>4.3029999999999999</v>
      </c>
      <c r="J262" s="12">
        <v>0</v>
      </c>
      <c r="K262" s="13">
        <v>2438.2828</v>
      </c>
      <c r="L262" s="13">
        <v>0</v>
      </c>
    </row>
    <row r="263" spans="1:12" x14ac:dyDescent="0.2">
      <c r="A263" s="3" t="s">
        <v>196</v>
      </c>
      <c r="B263" s="3" t="s">
        <v>346</v>
      </c>
      <c r="C263" s="3" t="s">
        <v>30</v>
      </c>
      <c r="D263" s="3" t="s">
        <v>345</v>
      </c>
      <c r="E263" s="9" t="s">
        <v>125</v>
      </c>
      <c r="F263" s="10">
        <v>0</v>
      </c>
      <c r="G263" s="10">
        <v>0</v>
      </c>
      <c r="H263" s="11">
        <v>0.62784888458973698</v>
      </c>
      <c r="I263" s="12">
        <v>4.17</v>
      </c>
      <c r="J263" s="12">
        <v>0</v>
      </c>
      <c r="K263" s="13">
        <v>2685.9375</v>
      </c>
      <c r="L263" s="13">
        <v>0</v>
      </c>
    </row>
    <row r="264" spans="1:12" x14ac:dyDescent="0.2">
      <c r="A264" s="3" t="s">
        <v>196</v>
      </c>
      <c r="B264" s="3" t="s">
        <v>346</v>
      </c>
      <c r="C264" s="3" t="s">
        <v>30</v>
      </c>
      <c r="D264" s="3" t="s">
        <v>345</v>
      </c>
      <c r="E264" s="9" t="s">
        <v>126</v>
      </c>
      <c r="F264" s="10">
        <v>0</v>
      </c>
      <c r="G264" s="10">
        <v>0</v>
      </c>
      <c r="H264" s="11">
        <v>0.62434407942955206</v>
      </c>
      <c r="I264" s="12">
        <v>3.9849999999999999</v>
      </c>
      <c r="J264" s="12">
        <v>0</v>
      </c>
      <c r="K264" s="13">
        <v>2584.7845000000002</v>
      </c>
      <c r="L264" s="13">
        <v>0</v>
      </c>
    </row>
    <row r="265" spans="1:12" x14ac:dyDescent="0.2">
      <c r="A265" s="3" t="s">
        <v>196</v>
      </c>
      <c r="B265" s="3" t="s">
        <v>346</v>
      </c>
      <c r="C265" s="3" t="s">
        <v>30</v>
      </c>
      <c r="D265" s="3" t="s">
        <v>345</v>
      </c>
      <c r="E265" s="9" t="s">
        <v>127</v>
      </c>
      <c r="F265" s="10">
        <v>0</v>
      </c>
      <c r="G265" s="10">
        <v>0</v>
      </c>
      <c r="H265" s="11">
        <v>0.62096457455529597</v>
      </c>
      <c r="I265" s="12">
        <v>3.9750000000000001</v>
      </c>
      <c r="J265" s="12">
        <v>0</v>
      </c>
      <c r="K265" s="13">
        <v>2656.4864000000002</v>
      </c>
      <c r="L265" s="13">
        <v>0</v>
      </c>
    </row>
    <row r="266" spans="1:12" x14ac:dyDescent="0.2">
      <c r="A266" s="3" t="s">
        <v>196</v>
      </c>
      <c r="B266" s="3" t="s">
        <v>346</v>
      </c>
      <c r="C266" s="3" t="s">
        <v>30</v>
      </c>
      <c r="D266" s="3" t="s">
        <v>345</v>
      </c>
      <c r="E266" s="9" t="s">
        <v>128</v>
      </c>
      <c r="F266" s="10">
        <v>0</v>
      </c>
      <c r="G266" s="10">
        <v>0</v>
      </c>
      <c r="H266" s="11">
        <v>0.61748507319401402</v>
      </c>
      <c r="I266" s="12">
        <v>4.0110000000000001</v>
      </c>
      <c r="J266" s="12">
        <v>0</v>
      </c>
      <c r="K266" s="13">
        <v>2556.3882000000003</v>
      </c>
      <c r="L266" s="13">
        <v>0</v>
      </c>
    </row>
    <row r="267" spans="1:12" x14ac:dyDescent="0.2">
      <c r="A267" s="3" t="s">
        <v>196</v>
      </c>
      <c r="B267" s="3" t="s">
        <v>346</v>
      </c>
      <c r="C267" s="3" t="s">
        <v>30</v>
      </c>
      <c r="D267" s="3" t="s">
        <v>345</v>
      </c>
      <c r="E267" s="9" t="s">
        <v>129</v>
      </c>
      <c r="F267" s="10">
        <v>0</v>
      </c>
      <c r="G267" s="10">
        <v>0</v>
      </c>
      <c r="H267" s="11">
        <v>0.61413006229987199</v>
      </c>
      <c r="I267" s="12">
        <v>4.0549999999999997</v>
      </c>
      <c r="J267" s="12">
        <v>0</v>
      </c>
      <c r="K267" s="13">
        <v>2627.2483999999999</v>
      </c>
      <c r="L267" s="13">
        <v>0</v>
      </c>
    </row>
    <row r="268" spans="1:12" x14ac:dyDescent="0.2">
      <c r="A268" s="3" t="s">
        <v>196</v>
      </c>
      <c r="B268" s="3" t="s">
        <v>346</v>
      </c>
      <c r="C268" s="3" t="s">
        <v>30</v>
      </c>
      <c r="D268" s="3" t="s">
        <v>345</v>
      </c>
      <c r="E268" s="9" t="s">
        <v>130</v>
      </c>
      <c r="F268" s="10">
        <v>0</v>
      </c>
      <c r="G268" s="10">
        <v>0</v>
      </c>
      <c r="H268" s="11">
        <v>0.61067587718863203</v>
      </c>
      <c r="I268" s="12">
        <v>4.1050000000000004</v>
      </c>
      <c r="J268" s="12">
        <v>0</v>
      </c>
      <c r="K268" s="13">
        <v>2612.4713999999999</v>
      </c>
      <c r="L268" s="13">
        <v>0</v>
      </c>
    </row>
    <row r="269" spans="1:12" x14ac:dyDescent="0.2">
      <c r="A269" s="3" t="s">
        <v>196</v>
      </c>
      <c r="B269" s="3" t="s">
        <v>346</v>
      </c>
      <c r="C269" s="3" t="s">
        <v>30</v>
      </c>
      <c r="D269" s="3" t="s">
        <v>345</v>
      </c>
      <c r="E269" s="9" t="s">
        <v>131</v>
      </c>
      <c r="F269" s="10">
        <v>0</v>
      </c>
      <c r="G269" s="10">
        <v>0</v>
      </c>
      <c r="H269" s="11">
        <v>0.607234561413725</v>
      </c>
      <c r="I269" s="12">
        <v>4.117</v>
      </c>
      <c r="J269" s="12">
        <v>0</v>
      </c>
      <c r="K269" s="13">
        <v>2513.9511000000002</v>
      </c>
      <c r="L269" s="13">
        <v>0</v>
      </c>
    </row>
    <row r="270" spans="1:12" x14ac:dyDescent="0.2">
      <c r="A270" s="3" t="s">
        <v>196</v>
      </c>
      <c r="B270" s="3" t="s">
        <v>346</v>
      </c>
      <c r="C270" s="3" t="s">
        <v>30</v>
      </c>
      <c r="D270" s="3" t="s">
        <v>345</v>
      </c>
      <c r="E270" s="9" t="s">
        <v>132</v>
      </c>
      <c r="F270" s="10">
        <v>0</v>
      </c>
      <c r="G270" s="10">
        <v>0</v>
      </c>
      <c r="H270" s="11">
        <v>0.60391651095809096</v>
      </c>
      <c r="I270" s="12">
        <v>4.1500000000000004</v>
      </c>
      <c r="J270" s="12">
        <v>0</v>
      </c>
      <c r="K270" s="13">
        <v>2583.5548000000003</v>
      </c>
      <c r="L270" s="13">
        <v>0</v>
      </c>
    </row>
    <row r="271" spans="1:12" x14ac:dyDescent="0.2">
      <c r="A271" s="3" t="s">
        <v>196</v>
      </c>
      <c r="B271" s="3" t="s">
        <v>346</v>
      </c>
      <c r="C271" s="3" t="s">
        <v>30</v>
      </c>
      <c r="D271" s="3" t="s">
        <v>345</v>
      </c>
      <c r="E271" s="9" t="s">
        <v>133</v>
      </c>
      <c r="F271" s="10">
        <v>0</v>
      </c>
      <c r="G271" s="10">
        <v>0</v>
      </c>
      <c r="H271" s="11">
        <v>0.600500523911913</v>
      </c>
      <c r="I271" s="12">
        <v>4.2850000000000001</v>
      </c>
      <c r="J271" s="12">
        <v>0</v>
      </c>
      <c r="K271" s="13">
        <v>2486.0722000000001</v>
      </c>
      <c r="L271" s="13">
        <v>0</v>
      </c>
    </row>
    <row r="272" spans="1:12" x14ac:dyDescent="0.2">
      <c r="A272" s="3" t="s">
        <v>196</v>
      </c>
      <c r="B272" s="3" t="s">
        <v>346</v>
      </c>
      <c r="C272" s="3" t="s">
        <v>30</v>
      </c>
      <c r="D272" s="3" t="s">
        <v>345</v>
      </c>
      <c r="E272" s="9" t="s">
        <v>134</v>
      </c>
      <c r="F272" s="10">
        <v>0</v>
      </c>
      <c r="G272" s="10">
        <v>0</v>
      </c>
      <c r="H272" s="11">
        <v>0.59720698753410706</v>
      </c>
      <c r="I272" s="12">
        <v>4.4249999999999998</v>
      </c>
      <c r="J272" s="12">
        <v>0</v>
      </c>
      <c r="K272" s="13">
        <v>2554.8515000000002</v>
      </c>
      <c r="L272" s="13">
        <v>0</v>
      </c>
    </row>
    <row r="273" spans="1:12" x14ac:dyDescent="0.2">
      <c r="A273" s="3" t="s">
        <v>196</v>
      </c>
      <c r="B273" s="3" t="s">
        <v>346</v>
      </c>
      <c r="C273" s="3" t="s">
        <v>30</v>
      </c>
      <c r="D273" s="3" t="s">
        <v>345</v>
      </c>
      <c r="E273" s="9" t="s">
        <v>135</v>
      </c>
      <c r="F273" s="10">
        <v>0</v>
      </c>
      <c r="G273" s="10">
        <v>0</v>
      </c>
      <c r="H273" s="11">
        <v>0.59381633336612405</v>
      </c>
      <c r="I273" s="12">
        <v>4.4960000000000004</v>
      </c>
      <c r="J273" s="12">
        <v>0</v>
      </c>
      <c r="K273" s="13">
        <v>2540.3463000000002</v>
      </c>
      <c r="L273" s="13">
        <v>0</v>
      </c>
    </row>
    <row r="274" spans="1:12" x14ac:dyDescent="0.2">
      <c r="A274" s="3" t="s">
        <v>196</v>
      </c>
      <c r="B274" s="3" t="s">
        <v>346</v>
      </c>
      <c r="C274" s="3" t="s">
        <v>30</v>
      </c>
      <c r="D274" s="3" t="s">
        <v>345</v>
      </c>
      <c r="E274" s="9" t="s">
        <v>136</v>
      </c>
      <c r="F274" s="10">
        <v>0</v>
      </c>
      <c r="G274" s="10">
        <v>0</v>
      </c>
      <c r="H274" s="11">
        <v>0.59043855383240607</v>
      </c>
      <c r="I274" s="12">
        <v>4.3780000000000001</v>
      </c>
      <c r="J274" s="12">
        <v>0</v>
      </c>
      <c r="K274" s="13">
        <v>2281.4546</v>
      </c>
      <c r="L274" s="13">
        <v>0</v>
      </c>
    </row>
    <row r="275" spans="1:12" x14ac:dyDescent="0.2">
      <c r="A275" s="3" t="s">
        <v>196</v>
      </c>
      <c r="B275" s="3" t="s">
        <v>346</v>
      </c>
      <c r="C275" s="3" t="s">
        <v>30</v>
      </c>
      <c r="D275" s="3" t="s">
        <v>345</v>
      </c>
      <c r="E275" s="9" t="s">
        <v>137</v>
      </c>
      <c r="F275" s="10">
        <v>0</v>
      </c>
      <c r="G275" s="10">
        <v>0</v>
      </c>
      <c r="H275" s="11">
        <v>0.58739872206243704</v>
      </c>
      <c r="I275" s="12">
        <v>4.2450000000000001</v>
      </c>
      <c r="J275" s="12">
        <v>0</v>
      </c>
      <c r="K275" s="13">
        <v>2512.8917000000001</v>
      </c>
      <c r="L275" s="13">
        <v>0</v>
      </c>
    </row>
    <row r="276" spans="1:12" x14ac:dyDescent="0.2">
      <c r="A276" s="3" t="s">
        <v>196</v>
      </c>
      <c r="B276" s="3" t="s">
        <v>346</v>
      </c>
      <c r="C276" s="3" t="s">
        <v>30</v>
      </c>
      <c r="D276" s="3" t="s">
        <v>345</v>
      </c>
      <c r="E276" s="9" t="s">
        <v>138</v>
      </c>
      <c r="F276" s="10">
        <v>0</v>
      </c>
      <c r="G276" s="10">
        <v>0</v>
      </c>
      <c r="H276" s="11">
        <v>0.58404544499115696</v>
      </c>
      <c r="I276" s="12">
        <v>4.0599999999999996</v>
      </c>
      <c r="J276" s="12">
        <v>0</v>
      </c>
      <c r="K276" s="13">
        <v>2417.9481000000001</v>
      </c>
      <c r="L276" s="13">
        <v>0</v>
      </c>
    </row>
    <row r="277" spans="1:12" x14ac:dyDescent="0.2">
      <c r="A277" s="3" t="s">
        <v>196</v>
      </c>
      <c r="B277" s="3" t="s">
        <v>346</v>
      </c>
      <c r="C277" s="3" t="s">
        <v>30</v>
      </c>
      <c r="D277" s="3" t="s">
        <v>345</v>
      </c>
      <c r="E277" s="9" t="s">
        <v>139</v>
      </c>
      <c r="F277" s="10">
        <v>0</v>
      </c>
      <c r="G277" s="10">
        <v>0</v>
      </c>
      <c r="H277" s="11">
        <v>0.58081259490039605</v>
      </c>
      <c r="I277" s="12">
        <v>4.05</v>
      </c>
      <c r="J277" s="12">
        <v>0</v>
      </c>
      <c r="K277" s="13">
        <v>2484.7163</v>
      </c>
      <c r="L277" s="13">
        <v>0</v>
      </c>
    </row>
    <row r="278" spans="1:12" x14ac:dyDescent="0.2">
      <c r="A278" s="3" t="s">
        <v>196</v>
      </c>
      <c r="B278" s="3" t="s">
        <v>346</v>
      </c>
      <c r="C278" s="3" t="s">
        <v>30</v>
      </c>
      <c r="D278" s="3" t="s">
        <v>345</v>
      </c>
      <c r="E278" s="9" t="s">
        <v>140</v>
      </c>
      <c r="F278" s="10">
        <v>0</v>
      </c>
      <c r="G278" s="10">
        <v>0</v>
      </c>
      <c r="H278" s="11">
        <v>0.57748464709236702</v>
      </c>
      <c r="I278" s="12">
        <v>4.0860000000000003</v>
      </c>
      <c r="J278" s="12">
        <v>0</v>
      </c>
      <c r="K278" s="13">
        <v>2390.7864</v>
      </c>
      <c r="L278" s="13">
        <v>0</v>
      </c>
    </row>
    <row r="279" spans="1:12" x14ac:dyDescent="0.2">
      <c r="A279" s="3" t="s">
        <v>196</v>
      </c>
      <c r="B279" s="3" t="s">
        <v>346</v>
      </c>
      <c r="C279" s="3" t="s">
        <v>30</v>
      </c>
      <c r="D279" s="3" t="s">
        <v>345</v>
      </c>
      <c r="E279" s="9" t="s">
        <v>141</v>
      </c>
      <c r="F279" s="10">
        <v>0</v>
      </c>
      <c r="G279" s="10">
        <v>0</v>
      </c>
      <c r="H279" s="11">
        <v>0.57427630619849002</v>
      </c>
      <c r="I279" s="12">
        <v>4.13</v>
      </c>
      <c r="J279" s="12">
        <v>0</v>
      </c>
      <c r="K279" s="13">
        <v>2456.7539999999999</v>
      </c>
      <c r="L279" s="13">
        <v>0</v>
      </c>
    </row>
    <row r="280" spans="1:12" x14ac:dyDescent="0.2">
      <c r="A280" s="3" t="s">
        <v>196</v>
      </c>
      <c r="B280" s="3" t="s">
        <v>346</v>
      </c>
      <c r="C280" s="3" t="s">
        <v>30</v>
      </c>
      <c r="D280" s="3" t="s">
        <v>345</v>
      </c>
      <c r="E280" s="9" t="s">
        <v>142</v>
      </c>
      <c r="F280" s="10">
        <v>0</v>
      </c>
      <c r="G280" s="10">
        <v>0</v>
      </c>
      <c r="H280" s="11">
        <v>0.57097368067898802</v>
      </c>
      <c r="I280" s="12">
        <v>4.18</v>
      </c>
      <c r="J280" s="12">
        <v>0</v>
      </c>
      <c r="K280" s="13">
        <v>2442.6253999999999</v>
      </c>
      <c r="L280" s="13">
        <v>0</v>
      </c>
    </row>
    <row r="281" spans="1:12" x14ac:dyDescent="0.2">
      <c r="A281" s="3" t="s">
        <v>196</v>
      </c>
      <c r="B281" s="3" t="s">
        <v>346</v>
      </c>
      <c r="C281" s="3" t="s">
        <v>30</v>
      </c>
      <c r="D281" s="3" t="s">
        <v>345</v>
      </c>
      <c r="E281" s="9" t="s">
        <v>143</v>
      </c>
      <c r="F281" s="10">
        <v>0</v>
      </c>
      <c r="G281" s="10">
        <v>0</v>
      </c>
      <c r="H281" s="11">
        <v>0.56768392019008707</v>
      </c>
      <c r="I281" s="12">
        <v>4.1920000000000002</v>
      </c>
      <c r="J281" s="12">
        <v>0</v>
      </c>
      <c r="K281" s="13">
        <v>2350.2114000000001</v>
      </c>
      <c r="L281" s="13">
        <v>0</v>
      </c>
    </row>
    <row r="282" spans="1:12" x14ac:dyDescent="0.2">
      <c r="A282" s="3" t="s">
        <v>196</v>
      </c>
      <c r="B282" s="3" t="s">
        <v>346</v>
      </c>
      <c r="C282" s="3" t="s">
        <v>30</v>
      </c>
      <c r="D282" s="3" t="s">
        <v>345</v>
      </c>
      <c r="E282" s="9" t="s">
        <v>144</v>
      </c>
      <c r="F282" s="10">
        <v>0</v>
      </c>
      <c r="G282" s="10">
        <v>0</v>
      </c>
      <c r="H282" s="11">
        <v>0.56451252739537805</v>
      </c>
      <c r="I282" s="12">
        <v>4.2249999999999996</v>
      </c>
      <c r="J282" s="12">
        <v>0</v>
      </c>
      <c r="K282" s="13">
        <v>2414.9846000000002</v>
      </c>
      <c r="L282" s="13">
        <v>0</v>
      </c>
    </row>
    <row r="283" spans="1:12" x14ac:dyDescent="0.2">
      <c r="A283" s="3" t="s">
        <v>196</v>
      </c>
      <c r="B283" s="3" t="s">
        <v>346</v>
      </c>
      <c r="C283" s="3" t="s">
        <v>30</v>
      </c>
      <c r="D283" s="3" t="s">
        <v>345</v>
      </c>
      <c r="E283" s="9" t="s">
        <v>145</v>
      </c>
      <c r="F283" s="10">
        <v>0</v>
      </c>
      <c r="G283" s="10">
        <v>0</v>
      </c>
      <c r="H283" s="11">
        <v>0.56124807279035505</v>
      </c>
      <c r="I283" s="12">
        <v>4.3600000000000003</v>
      </c>
      <c r="J283" s="12">
        <v>0</v>
      </c>
      <c r="K283" s="13">
        <v>2323.567</v>
      </c>
      <c r="L283" s="13">
        <v>0</v>
      </c>
    </row>
    <row r="284" spans="1:12" x14ac:dyDescent="0.2">
      <c r="A284" s="3" t="s">
        <v>196</v>
      </c>
      <c r="B284" s="3" t="s">
        <v>346</v>
      </c>
      <c r="C284" s="3" t="s">
        <v>30</v>
      </c>
      <c r="D284" s="3" t="s">
        <v>345</v>
      </c>
      <c r="E284" s="9" t="s">
        <v>146</v>
      </c>
      <c r="F284" s="10">
        <v>0</v>
      </c>
      <c r="G284" s="10">
        <v>0</v>
      </c>
      <c r="H284" s="11">
        <v>0.55810116280611499</v>
      </c>
      <c r="I284" s="12">
        <v>4.5</v>
      </c>
      <c r="J284" s="12">
        <v>0</v>
      </c>
      <c r="K284" s="13">
        <v>2387.5568000000003</v>
      </c>
      <c r="L284" s="13">
        <v>0</v>
      </c>
    </row>
    <row r="285" spans="1:12" x14ac:dyDescent="0.2">
      <c r="A285" s="3" t="s">
        <v>196</v>
      </c>
      <c r="B285" s="3" t="s">
        <v>346</v>
      </c>
      <c r="C285" s="3" t="s">
        <v>30</v>
      </c>
      <c r="D285" s="3" t="s">
        <v>345</v>
      </c>
      <c r="E285" s="9" t="s">
        <v>147</v>
      </c>
      <c r="F285" s="10">
        <v>0</v>
      </c>
      <c r="G285" s="10">
        <v>0</v>
      </c>
      <c r="H285" s="11">
        <v>0.55486199936073599</v>
      </c>
      <c r="I285" s="12">
        <v>4.5760000000000005</v>
      </c>
      <c r="J285" s="12">
        <v>0</v>
      </c>
      <c r="K285" s="13">
        <v>2373.6995999999999</v>
      </c>
      <c r="L285" s="13">
        <v>0</v>
      </c>
    </row>
    <row r="286" spans="1:12" x14ac:dyDescent="0.2">
      <c r="A286" s="3" t="s">
        <v>196</v>
      </c>
      <c r="B286" s="3" t="s">
        <v>346</v>
      </c>
      <c r="C286" s="3" t="s">
        <v>30</v>
      </c>
      <c r="D286" s="3" t="s">
        <v>345</v>
      </c>
      <c r="E286" s="9" t="s">
        <v>148</v>
      </c>
      <c r="F286" s="10">
        <v>0</v>
      </c>
      <c r="G286" s="10">
        <v>0</v>
      </c>
      <c r="H286" s="11">
        <v>0.55163568218672299</v>
      </c>
      <c r="I286" s="12">
        <v>4.4580000000000002</v>
      </c>
      <c r="J286" s="12">
        <v>0</v>
      </c>
      <c r="K286" s="13">
        <v>2131.5203000000001</v>
      </c>
      <c r="L286" s="13">
        <v>0</v>
      </c>
    </row>
    <row r="287" spans="1:12" x14ac:dyDescent="0.2">
      <c r="A287" s="3" t="s">
        <v>196</v>
      </c>
      <c r="B287" s="3" t="s">
        <v>346</v>
      </c>
      <c r="C287" s="3" t="s">
        <v>30</v>
      </c>
      <c r="D287" s="3" t="s">
        <v>345</v>
      </c>
      <c r="E287" s="9" t="s">
        <v>149</v>
      </c>
      <c r="F287" s="10">
        <v>0</v>
      </c>
      <c r="G287" s="10">
        <v>0</v>
      </c>
      <c r="H287" s="11">
        <v>0.54873262676739598</v>
      </c>
      <c r="I287" s="12">
        <v>4.3250000000000002</v>
      </c>
      <c r="J287" s="12">
        <v>0</v>
      </c>
      <c r="K287" s="13">
        <v>2347.4782</v>
      </c>
      <c r="L287" s="13">
        <v>0</v>
      </c>
    </row>
    <row r="288" spans="1:12" x14ac:dyDescent="0.2">
      <c r="A288" s="3" t="s">
        <v>196</v>
      </c>
      <c r="B288" s="3" t="s">
        <v>346</v>
      </c>
      <c r="C288" s="3" t="s">
        <v>30</v>
      </c>
      <c r="D288" s="3" t="s">
        <v>345</v>
      </c>
      <c r="E288" s="9" t="s">
        <v>150</v>
      </c>
      <c r="F288" s="10">
        <v>0</v>
      </c>
      <c r="G288" s="10">
        <v>0</v>
      </c>
      <c r="H288" s="11">
        <v>0.54553074487259201</v>
      </c>
      <c r="I288" s="12">
        <v>4.1399999999999997</v>
      </c>
      <c r="J288" s="12">
        <v>0</v>
      </c>
      <c r="K288" s="13">
        <v>2258.4973</v>
      </c>
      <c r="L288" s="13">
        <v>0</v>
      </c>
    </row>
    <row r="289" spans="1:12" x14ac:dyDescent="0.2">
      <c r="A289" s="3" t="s">
        <v>196</v>
      </c>
      <c r="B289" s="3" t="s">
        <v>346</v>
      </c>
      <c r="C289" s="3" t="s">
        <v>30</v>
      </c>
      <c r="D289" s="3" t="s">
        <v>345</v>
      </c>
      <c r="E289" s="9" t="s">
        <v>151</v>
      </c>
      <c r="F289" s="10">
        <v>0</v>
      </c>
      <c r="G289" s="10">
        <v>0</v>
      </c>
      <c r="H289" s="11">
        <v>0.54244436612949398</v>
      </c>
      <c r="I289" s="12">
        <v>4.13</v>
      </c>
      <c r="J289" s="12">
        <v>0</v>
      </c>
      <c r="K289" s="13">
        <v>2320.5770000000002</v>
      </c>
      <c r="L289" s="13">
        <v>0</v>
      </c>
    </row>
    <row r="290" spans="1:12" x14ac:dyDescent="0.2">
      <c r="A290" s="3" t="s">
        <v>196</v>
      </c>
      <c r="B290" s="3" t="s">
        <v>346</v>
      </c>
      <c r="C290" s="3" t="s">
        <v>30</v>
      </c>
      <c r="D290" s="3" t="s">
        <v>345</v>
      </c>
      <c r="E290" s="9" t="s">
        <v>152</v>
      </c>
      <c r="F290" s="10">
        <v>0</v>
      </c>
      <c r="G290" s="10">
        <v>0</v>
      </c>
      <c r="H290" s="11">
        <v>0.53926772602016992</v>
      </c>
      <c r="I290" s="12">
        <v>4.1660000000000004</v>
      </c>
      <c r="J290" s="12">
        <v>0</v>
      </c>
      <c r="K290" s="13">
        <v>2232.5684000000001</v>
      </c>
      <c r="L290" s="13">
        <v>0</v>
      </c>
    </row>
    <row r="291" spans="1:12" x14ac:dyDescent="0.2">
      <c r="A291" s="3" t="s">
        <v>196</v>
      </c>
      <c r="B291" s="3" t="s">
        <v>346</v>
      </c>
      <c r="C291" s="3" t="s">
        <v>30</v>
      </c>
      <c r="D291" s="3" t="s">
        <v>345</v>
      </c>
      <c r="E291" s="9" t="s">
        <v>153</v>
      </c>
      <c r="F291" s="10">
        <v>0</v>
      </c>
      <c r="G291" s="10">
        <v>0</v>
      </c>
      <c r="H291" s="11">
        <v>0.53634367813297401</v>
      </c>
      <c r="I291" s="12">
        <v>4.21</v>
      </c>
      <c r="J291" s="12">
        <v>0</v>
      </c>
      <c r="K291" s="13">
        <v>2294.4783000000002</v>
      </c>
      <c r="L291" s="13">
        <v>0</v>
      </c>
    </row>
    <row r="292" spans="1:12" x14ac:dyDescent="0.2">
      <c r="A292" s="3" t="s">
        <v>196</v>
      </c>
      <c r="B292" s="3" t="s">
        <v>346</v>
      </c>
      <c r="C292" s="3" t="s">
        <v>30</v>
      </c>
      <c r="D292" s="3" t="s">
        <v>345</v>
      </c>
      <c r="E292" s="9" t="s">
        <v>154</v>
      </c>
      <c r="F292" s="10">
        <v>0</v>
      </c>
      <c r="G292" s="10">
        <v>0</v>
      </c>
      <c r="H292" s="11">
        <v>0.53336408222599596</v>
      </c>
      <c r="I292" s="12">
        <v>4.26</v>
      </c>
      <c r="J292" s="12">
        <v>0</v>
      </c>
      <c r="K292" s="13">
        <v>2281.7315000000003</v>
      </c>
      <c r="L292" s="13">
        <v>0</v>
      </c>
    </row>
    <row r="293" spans="1:12" x14ac:dyDescent="0.2">
      <c r="A293" s="3" t="s">
        <v>196</v>
      </c>
      <c r="B293" s="3" t="s">
        <v>346</v>
      </c>
      <c r="C293" s="3" t="s">
        <v>30</v>
      </c>
      <c r="D293" s="3" t="s">
        <v>345</v>
      </c>
      <c r="E293" s="9" t="s">
        <v>155</v>
      </c>
      <c r="F293" s="10">
        <v>0</v>
      </c>
      <c r="G293" s="10">
        <v>0</v>
      </c>
      <c r="H293" s="11">
        <v>0.53039815646509703</v>
      </c>
      <c r="I293" s="12">
        <v>4.2720000000000002</v>
      </c>
      <c r="J293" s="12">
        <v>0</v>
      </c>
      <c r="K293" s="13">
        <v>2195.8484000000003</v>
      </c>
      <c r="L293" s="13">
        <v>0</v>
      </c>
    </row>
    <row r="294" spans="1:12" x14ac:dyDescent="0.2">
      <c r="A294" s="3" t="s">
        <v>196</v>
      </c>
      <c r="B294" s="3" t="s">
        <v>346</v>
      </c>
      <c r="C294" s="3" t="s">
        <v>30</v>
      </c>
      <c r="D294" s="3" t="s">
        <v>345</v>
      </c>
      <c r="E294" s="9" t="s">
        <v>156</v>
      </c>
      <c r="F294" s="10">
        <v>0</v>
      </c>
      <c r="G294" s="10">
        <v>0</v>
      </c>
      <c r="H294" s="11">
        <v>0.52754088027456203</v>
      </c>
      <c r="I294" s="12">
        <v>4.3049999999999997</v>
      </c>
      <c r="J294" s="12">
        <v>0</v>
      </c>
      <c r="K294" s="13">
        <v>2256.8199</v>
      </c>
      <c r="L294" s="13">
        <v>0</v>
      </c>
    </row>
    <row r="295" spans="1:12" x14ac:dyDescent="0.2">
      <c r="A295" s="3" t="s">
        <v>196</v>
      </c>
      <c r="B295" s="3" t="s">
        <v>346</v>
      </c>
      <c r="C295" s="3" t="s">
        <v>30</v>
      </c>
      <c r="D295" s="3" t="s">
        <v>345</v>
      </c>
      <c r="E295" s="9" t="s">
        <v>157</v>
      </c>
      <c r="F295" s="10">
        <v>0</v>
      </c>
      <c r="G295" s="10">
        <v>0</v>
      </c>
      <c r="H295" s="11">
        <v>0.52460172596606802</v>
      </c>
      <c r="I295" s="12">
        <v>4.4400000000000004</v>
      </c>
      <c r="J295" s="12">
        <v>0</v>
      </c>
      <c r="K295" s="13">
        <v>2171.8511000000003</v>
      </c>
      <c r="L295" s="13">
        <v>0</v>
      </c>
    </row>
    <row r="296" spans="1:12" x14ac:dyDescent="0.2">
      <c r="A296" s="3" t="s">
        <v>196</v>
      </c>
      <c r="B296" s="3" t="s">
        <v>346</v>
      </c>
      <c r="C296" s="3" t="s">
        <v>30</v>
      </c>
      <c r="D296" s="3" t="s">
        <v>345</v>
      </c>
      <c r="E296" s="9" t="s">
        <v>158</v>
      </c>
      <c r="F296" s="10">
        <v>0</v>
      </c>
      <c r="G296" s="10">
        <v>0</v>
      </c>
      <c r="H296" s="11">
        <v>0.52177027563193801</v>
      </c>
      <c r="I296" s="12">
        <v>4.58</v>
      </c>
      <c r="J296" s="12">
        <v>0</v>
      </c>
      <c r="K296" s="13">
        <v>2232.1332000000002</v>
      </c>
      <c r="L296" s="13">
        <v>0</v>
      </c>
    </row>
    <row r="297" spans="1:12" x14ac:dyDescent="0.2">
      <c r="A297" s="3" t="s">
        <v>196</v>
      </c>
      <c r="B297" s="3" t="s">
        <v>346</v>
      </c>
      <c r="C297" s="3" t="s">
        <v>30</v>
      </c>
      <c r="D297" s="3" t="s">
        <v>345</v>
      </c>
      <c r="E297" s="9" t="s">
        <v>159</v>
      </c>
      <c r="F297" s="10">
        <v>0</v>
      </c>
      <c r="G297" s="10">
        <v>0</v>
      </c>
      <c r="H297" s="11">
        <v>0.51885772335013203</v>
      </c>
      <c r="I297" s="12">
        <v>4.6610000000000005</v>
      </c>
      <c r="J297" s="12">
        <v>0</v>
      </c>
      <c r="K297" s="13">
        <v>2219.6732999999999</v>
      </c>
      <c r="L297" s="13">
        <v>0</v>
      </c>
    </row>
    <row r="298" spans="1:12" x14ac:dyDescent="0.2">
      <c r="A298" s="3" t="s">
        <v>196</v>
      </c>
      <c r="B298" s="3" t="s">
        <v>346</v>
      </c>
      <c r="C298" s="3" t="s">
        <v>30</v>
      </c>
      <c r="D298" s="3" t="s">
        <v>345</v>
      </c>
      <c r="E298" s="9" t="s">
        <v>160</v>
      </c>
      <c r="F298" s="10">
        <v>0</v>
      </c>
      <c r="G298" s="10">
        <v>0</v>
      </c>
      <c r="H298" s="11">
        <v>0.51595862525772196</v>
      </c>
      <c r="I298" s="12">
        <v>4.5430000000000001</v>
      </c>
      <c r="J298" s="12">
        <v>0</v>
      </c>
      <c r="K298" s="13">
        <v>2064.8663999999999</v>
      </c>
      <c r="L298" s="13">
        <v>0</v>
      </c>
    </row>
    <row r="299" spans="1:12" x14ac:dyDescent="0.2">
      <c r="A299" s="3" t="s">
        <v>196</v>
      </c>
      <c r="B299" s="3" t="s">
        <v>346</v>
      </c>
      <c r="C299" s="3" t="s">
        <v>30</v>
      </c>
      <c r="D299" s="3" t="s">
        <v>345</v>
      </c>
      <c r="E299" s="9" t="s">
        <v>161</v>
      </c>
      <c r="F299" s="10">
        <v>0</v>
      </c>
      <c r="G299" s="10">
        <v>0</v>
      </c>
      <c r="H299" s="11">
        <v>0.51325870722324596</v>
      </c>
      <c r="I299" s="12">
        <v>4.41</v>
      </c>
      <c r="J299" s="12">
        <v>0</v>
      </c>
      <c r="K299" s="13">
        <v>2195.7207000000003</v>
      </c>
      <c r="L299" s="13">
        <v>0</v>
      </c>
    </row>
    <row r="300" spans="1:12" x14ac:dyDescent="0.2">
      <c r="A300" s="3" t="s">
        <v>196</v>
      </c>
      <c r="B300" s="3" t="s">
        <v>346</v>
      </c>
      <c r="C300" s="3" t="s">
        <v>30</v>
      </c>
      <c r="D300" s="3" t="s">
        <v>345</v>
      </c>
      <c r="E300" s="9" t="s">
        <v>162</v>
      </c>
      <c r="F300" s="10">
        <v>0</v>
      </c>
      <c r="G300" s="10">
        <v>0</v>
      </c>
      <c r="H300" s="11">
        <v>0.51038552541343496</v>
      </c>
      <c r="I300" s="12">
        <v>4.2249999999999996</v>
      </c>
      <c r="J300" s="12">
        <v>0</v>
      </c>
      <c r="K300" s="13">
        <v>2112.9961000000003</v>
      </c>
      <c r="L300" s="13">
        <v>0</v>
      </c>
    </row>
    <row r="301" spans="1:12" x14ac:dyDescent="0.2">
      <c r="A301" s="3" t="s">
        <v>196</v>
      </c>
      <c r="B301" s="3" t="s">
        <v>346</v>
      </c>
      <c r="C301" s="3" t="s">
        <v>30</v>
      </c>
      <c r="D301" s="3" t="s">
        <v>345</v>
      </c>
      <c r="E301" s="9" t="s">
        <v>163</v>
      </c>
      <c r="F301" s="10">
        <v>0</v>
      </c>
      <c r="G301" s="10">
        <v>0</v>
      </c>
      <c r="H301" s="11">
        <v>0.50761771547877199</v>
      </c>
      <c r="I301" s="12">
        <v>4.2149999999999999</v>
      </c>
      <c r="J301" s="12">
        <v>0</v>
      </c>
      <c r="K301" s="13">
        <v>2171.5886</v>
      </c>
      <c r="L301" s="13">
        <v>0</v>
      </c>
    </row>
    <row r="302" spans="1:12" x14ac:dyDescent="0.2">
      <c r="A302" s="3" t="s">
        <v>196</v>
      </c>
      <c r="B302" s="3" t="s">
        <v>346</v>
      </c>
      <c r="C302" s="3" t="s">
        <v>30</v>
      </c>
      <c r="D302" s="3" t="s">
        <v>345</v>
      </c>
      <c r="E302" s="9" t="s">
        <v>164</v>
      </c>
      <c r="F302" s="10">
        <v>0</v>
      </c>
      <c r="G302" s="10">
        <v>0</v>
      </c>
      <c r="H302" s="11">
        <v>0.50477071431003406</v>
      </c>
      <c r="I302" s="12">
        <v>4.2510000000000003</v>
      </c>
      <c r="J302" s="12">
        <v>0</v>
      </c>
      <c r="K302" s="13">
        <v>2089.7508000000003</v>
      </c>
      <c r="L302" s="13">
        <v>0</v>
      </c>
    </row>
    <row r="303" spans="1:12" x14ac:dyDescent="0.2">
      <c r="A303" s="3" t="s">
        <v>196</v>
      </c>
      <c r="B303" s="3" t="s">
        <v>346</v>
      </c>
      <c r="C303" s="3" t="s">
        <v>30</v>
      </c>
      <c r="D303" s="3" t="s">
        <v>345</v>
      </c>
      <c r="E303" s="9" t="s">
        <v>165</v>
      </c>
      <c r="F303" s="10">
        <v>0</v>
      </c>
      <c r="G303" s="10">
        <v>0</v>
      </c>
      <c r="H303" s="11">
        <v>0.50202815879598406</v>
      </c>
      <c r="I303" s="12">
        <v>4.2949999999999999</v>
      </c>
      <c r="J303" s="12">
        <v>0</v>
      </c>
      <c r="K303" s="13">
        <v>2147.6765</v>
      </c>
      <c r="L303" s="13">
        <v>0</v>
      </c>
    </row>
    <row r="304" spans="1:12" x14ac:dyDescent="0.2">
      <c r="A304" s="3" t="s">
        <v>196</v>
      </c>
      <c r="B304" s="3" t="s">
        <v>346</v>
      </c>
      <c r="C304" s="3" t="s">
        <v>30</v>
      </c>
      <c r="D304" s="3" t="s">
        <v>345</v>
      </c>
      <c r="E304" s="9" t="s">
        <v>166</v>
      </c>
      <c r="F304" s="10">
        <v>0</v>
      </c>
      <c r="G304" s="10">
        <v>0</v>
      </c>
      <c r="H304" s="11">
        <v>0.499207169508745</v>
      </c>
      <c r="I304" s="12">
        <v>4.3449999999999998</v>
      </c>
      <c r="J304" s="12">
        <v>0</v>
      </c>
      <c r="K304" s="13">
        <v>2135.6083000000003</v>
      </c>
      <c r="L304" s="13">
        <v>0</v>
      </c>
    </row>
    <row r="305" spans="1:12" x14ac:dyDescent="0.2">
      <c r="A305" s="3" t="s">
        <v>196</v>
      </c>
      <c r="B305" s="3" t="s">
        <v>346</v>
      </c>
      <c r="C305" s="3" t="s">
        <v>30</v>
      </c>
      <c r="D305" s="3" t="s">
        <v>345</v>
      </c>
      <c r="E305" s="9" t="s">
        <v>167</v>
      </c>
      <c r="F305" s="10">
        <v>0</v>
      </c>
      <c r="G305" s="10">
        <v>0</v>
      </c>
      <c r="H305" s="11">
        <v>0.49639933477000903</v>
      </c>
      <c r="I305" s="12">
        <v>4.3570000000000002</v>
      </c>
      <c r="J305" s="12">
        <v>0</v>
      </c>
      <c r="K305" s="13">
        <v>2055.0932000000003</v>
      </c>
      <c r="L305" s="13">
        <v>0</v>
      </c>
    </row>
    <row r="306" spans="1:12" x14ac:dyDescent="0.2">
      <c r="A306" s="3" t="s">
        <v>196</v>
      </c>
      <c r="B306" s="3" t="s">
        <v>346</v>
      </c>
      <c r="C306" s="3" t="s">
        <v>30</v>
      </c>
      <c r="D306" s="3" t="s">
        <v>345</v>
      </c>
      <c r="E306" s="9" t="s">
        <v>168</v>
      </c>
      <c r="F306" s="10">
        <v>0</v>
      </c>
      <c r="G306" s="10">
        <v>0</v>
      </c>
      <c r="H306" s="11">
        <v>0.49369455925636602</v>
      </c>
      <c r="I306" s="12">
        <v>4.3899999999999997</v>
      </c>
      <c r="J306" s="12">
        <v>0</v>
      </c>
      <c r="K306" s="13">
        <v>2112.0253000000002</v>
      </c>
      <c r="L306" s="13">
        <v>0</v>
      </c>
    </row>
    <row r="307" spans="1:12" x14ac:dyDescent="0.2">
      <c r="A307" s="3" t="s">
        <v>196</v>
      </c>
      <c r="B307" s="3" t="s">
        <v>346</v>
      </c>
      <c r="C307" s="3" t="s">
        <v>30</v>
      </c>
      <c r="D307" s="3" t="s">
        <v>345</v>
      </c>
      <c r="E307" s="9" t="s">
        <v>169</v>
      </c>
      <c r="F307" s="10">
        <v>0</v>
      </c>
      <c r="G307" s="10">
        <v>0</v>
      </c>
      <c r="H307" s="11">
        <v>0.49091248229270601</v>
      </c>
      <c r="I307" s="12">
        <v>4.5250000000000004</v>
      </c>
      <c r="J307" s="12">
        <v>0</v>
      </c>
      <c r="K307" s="13">
        <v>2032.3777</v>
      </c>
      <c r="L307" s="13">
        <v>0</v>
      </c>
    </row>
    <row r="308" spans="1:12" x14ac:dyDescent="0.2">
      <c r="A308" s="3" t="s">
        <v>196</v>
      </c>
      <c r="B308" s="3" t="s">
        <v>346</v>
      </c>
      <c r="C308" s="3" t="s">
        <v>30</v>
      </c>
      <c r="D308" s="3" t="s">
        <v>345</v>
      </c>
      <c r="E308" s="9" t="s">
        <v>170</v>
      </c>
      <c r="F308" s="10">
        <v>0</v>
      </c>
      <c r="G308" s="10">
        <v>0</v>
      </c>
      <c r="H308" s="11">
        <v>0.48823255224636303</v>
      </c>
      <c r="I308" s="12">
        <v>4.665</v>
      </c>
      <c r="J308" s="12">
        <v>0</v>
      </c>
      <c r="K308" s="13">
        <v>2088.6588999999999</v>
      </c>
      <c r="L308" s="13">
        <v>0</v>
      </c>
    </row>
    <row r="309" spans="1:12" x14ac:dyDescent="0.2">
      <c r="A309" s="3" t="s">
        <v>196</v>
      </c>
      <c r="B309" s="3" t="s">
        <v>346</v>
      </c>
      <c r="C309" s="3" t="s">
        <v>30</v>
      </c>
      <c r="D309" s="3" t="s">
        <v>345</v>
      </c>
      <c r="E309" s="9" t="s">
        <v>171</v>
      </c>
      <c r="F309" s="10">
        <v>0</v>
      </c>
      <c r="G309" s="10">
        <v>0</v>
      </c>
      <c r="H309" s="11">
        <v>0.48547606486746903</v>
      </c>
      <c r="I309" s="12">
        <v>4.7510000000000003</v>
      </c>
      <c r="J309" s="12">
        <v>0</v>
      </c>
      <c r="K309" s="13">
        <v>2076.8666000000003</v>
      </c>
      <c r="L309" s="13">
        <v>0</v>
      </c>
    </row>
    <row r="310" spans="1:12" x14ac:dyDescent="0.2">
      <c r="A310" s="3" t="s">
        <v>196</v>
      </c>
      <c r="B310" s="3" t="s">
        <v>346</v>
      </c>
      <c r="C310" s="3" t="s">
        <v>30</v>
      </c>
      <c r="D310" s="3" t="s">
        <v>345</v>
      </c>
      <c r="E310" s="9" t="s">
        <v>172</v>
      </c>
      <c r="F310" s="10">
        <v>0</v>
      </c>
      <c r="G310" s="10">
        <v>0</v>
      </c>
      <c r="H310" s="11">
        <v>0.48273251765486203</v>
      </c>
      <c r="I310" s="12">
        <v>4.633</v>
      </c>
      <c r="J310" s="12">
        <v>0</v>
      </c>
      <c r="K310" s="13">
        <v>1865.2784000000001</v>
      </c>
      <c r="L310" s="13">
        <v>0</v>
      </c>
    </row>
    <row r="311" spans="1:12" x14ac:dyDescent="0.2">
      <c r="A311" s="3" t="s">
        <v>196</v>
      </c>
      <c r="B311" s="3" t="s">
        <v>346</v>
      </c>
      <c r="C311" s="3" t="s">
        <v>30</v>
      </c>
      <c r="D311" s="3" t="s">
        <v>345</v>
      </c>
      <c r="E311" s="9" t="s">
        <v>173</v>
      </c>
      <c r="F311" s="10">
        <v>0</v>
      </c>
      <c r="G311" s="10">
        <v>0</v>
      </c>
      <c r="H311" s="11">
        <v>0.48026556130939996</v>
      </c>
      <c r="I311" s="12">
        <v>4.5</v>
      </c>
      <c r="J311" s="12">
        <v>0</v>
      </c>
      <c r="K311" s="13">
        <v>2054.5761000000002</v>
      </c>
      <c r="L311" s="13">
        <v>0</v>
      </c>
    </row>
    <row r="312" spans="1:12" x14ac:dyDescent="0.2">
      <c r="A312" s="3" t="s">
        <v>196</v>
      </c>
      <c r="B312" s="3" t="s">
        <v>346</v>
      </c>
      <c r="C312" s="3" t="s">
        <v>30</v>
      </c>
      <c r="D312" s="3" t="s">
        <v>345</v>
      </c>
      <c r="E312" s="9" t="s">
        <v>174</v>
      </c>
      <c r="F312" s="10">
        <v>0</v>
      </c>
      <c r="G312" s="10">
        <v>0</v>
      </c>
      <c r="H312" s="11">
        <v>0.47754652244597601</v>
      </c>
      <c r="I312" s="12">
        <v>4.3150000000000004</v>
      </c>
      <c r="J312" s="12">
        <v>0</v>
      </c>
      <c r="K312" s="13">
        <v>1977.0426</v>
      </c>
      <c r="L312" s="13">
        <v>0</v>
      </c>
    </row>
    <row r="313" spans="1:12" x14ac:dyDescent="0.2">
      <c r="A313" s="3" t="s">
        <v>196</v>
      </c>
      <c r="B313" s="3" t="s">
        <v>346</v>
      </c>
      <c r="C313" s="3" t="s">
        <v>30</v>
      </c>
      <c r="D313" s="3" t="s">
        <v>345</v>
      </c>
      <c r="E313" s="9" t="s">
        <v>175</v>
      </c>
      <c r="F313" s="10">
        <v>0</v>
      </c>
      <c r="G313" s="10">
        <v>0</v>
      </c>
      <c r="H313" s="11">
        <v>0.47492739600600004</v>
      </c>
      <c r="I313" s="12">
        <v>4.3049999999999997</v>
      </c>
      <c r="J313" s="12">
        <v>0</v>
      </c>
      <c r="K313" s="13">
        <v>2031.7394000000002</v>
      </c>
      <c r="L313" s="13">
        <v>0</v>
      </c>
    </row>
    <row r="314" spans="1:12" x14ac:dyDescent="0.2">
      <c r="A314" s="3" t="s">
        <v>196</v>
      </c>
      <c r="B314" s="3" t="s">
        <v>346</v>
      </c>
      <c r="C314" s="3" t="s">
        <v>30</v>
      </c>
      <c r="D314" s="3" t="s">
        <v>345</v>
      </c>
      <c r="E314" s="9" t="s">
        <v>176</v>
      </c>
      <c r="F314" s="10">
        <v>0</v>
      </c>
      <c r="G314" s="10">
        <v>0</v>
      </c>
      <c r="H314" s="11">
        <v>0.47223353147614799</v>
      </c>
      <c r="I314" s="12">
        <v>4.3410000000000002</v>
      </c>
      <c r="J314" s="12">
        <v>0</v>
      </c>
      <c r="K314" s="13">
        <v>1955.0468000000001</v>
      </c>
      <c r="L314" s="13">
        <v>0</v>
      </c>
    </row>
    <row r="315" spans="1:12" x14ac:dyDescent="0.2">
      <c r="A315" s="3" t="s">
        <v>196</v>
      </c>
      <c r="B315" s="3" t="s">
        <v>346</v>
      </c>
      <c r="C315" s="3" t="s">
        <v>30</v>
      </c>
      <c r="D315" s="3" t="s">
        <v>345</v>
      </c>
      <c r="E315" s="9" t="s">
        <v>177</v>
      </c>
      <c r="F315" s="10">
        <v>0</v>
      </c>
      <c r="G315" s="10">
        <v>0</v>
      </c>
      <c r="H315" s="11">
        <v>0.46963868631774403</v>
      </c>
      <c r="I315" s="12">
        <v>4.3849999999999998</v>
      </c>
      <c r="J315" s="12">
        <v>0</v>
      </c>
      <c r="K315" s="13">
        <v>2009.1143000000002</v>
      </c>
      <c r="L315" s="13">
        <v>0</v>
      </c>
    </row>
    <row r="316" spans="1:12" x14ac:dyDescent="0.2">
      <c r="A316" s="3" t="s">
        <v>196</v>
      </c>
      <c r="B316" s="3" t="s">
        <v>346</v>
      </c>
      <c r="C316" s="3" t="s">
        <v>30</v>
      </c>
      <c r="D316" s="3" t="s">
        <v>345</v>
      </c>
      <c r="E316" s="9" t="s">
        <v>178</v>
      </c>
      <c r="F316" s="10">
        <v>0</v>
      </c>
      <c r="G316" s="10">
        <v>0</v>
      </c>
      <c r="H316" s="11">
        <v>0.46696982884022803</v>
      </c>
      <c r="I316" s="12">
        <v>4.4349999999999996</v>
      </c>
      <c r="J316" s="12">
        <v>0</v>
      </c>
      <c r="K316" s="13">
        <v>1997.6969000000001</v>
      </c>
      <c r="L316" s="13">
        <v>0</v>
      </c>
    </row>
    <row r="317" spans="1:12" x14ac:dyDescent="0.2">
      <c r="A317" s="3" t="s">
        <v>196</v>
      </c>
      <c r="B317" s="3" t="s">
        <v>346</v>
      </c>
      <c r="C317" s="3" t="s">
        <v>30</v>
      </c>
      <c r="D317" s="3" t="s">
        <v>345</v>
      </c>
      <c r="E317" s="9" t="s">
        <v>179</v>
      </c>
      <c r="F317" s="10">
        <v>0</v>
      </c>
      <c r="G317" s="10">
        <v>0</v>
      </c>
      <c r="H317" s="11">
        <v>0.46431361584889402</v>
      </c>
      <c r="I317" s="12">
        <v>4.4470000000000001</v>
      </c>
      <c r="J317" s="12">
        <v>0</v>
      </c>
      <c r="K317" s="13">
        <v>1922.2584000000002</v>
      </c>
      <c r="L317" s="13">
        <v>0</v>
      </c>
    </row>
    <row r="318" spans="1:12" x14ac:dyDescent="0.2">
      <c r="A318" s="3" t="s">
        <v>196</v>
      </c>
      <c r="B318" s="3" t="s">
        <v>346</v>
      </c>
      <c r="C318" s="3" t="s">
        <v>30</v>
      </c>
      <c r="D318" s="3" t="s">
        <v>345</v>
      </c>
      <c r="E318" s="9" t="s">
        <v>180</v>
      </c>
      <c r="F318" s="10">
        <v>0</v>
      </c>
      <c r="G318" s="10">
        <v>0</v>
      </c>
      <c r="H318" s="11">
        <v>0.461755085795928</v>
      </c>
      <c r="I318" s="12">
        <v>4.4800000000000004</v>
      </c>
      <c r="J318" s="12">
        <v>0</v>
      </c>
      <c r="K318" s="13">
        <v>1975.3883000000001</v>
      </c>
      <c r="L318" s="13">
        <v>0</v>
      </c>
    </row>
    <row r="319" spans="1:12" x14ac:dyDescent="0.2">
      <c r="A319" s="3" t="s">
        <v>196</v>
      </c>
      <c r="B319" s="3" t="s">
        <v>346</v>
      </c>
      <c r="C319" s="3" t="s">
        <v>30</v>
      </c>
      <c r="D319" s="3" t="s">
        <v>345</v>
      </c>
      <c r="E319" s="9" t="s">
        <v>181</v>
      </c>
      <c r="F319" s="10">
        <v>0</v>
      </c>
      <c r="G319" s="10">
        <v>0</v>
      </c>
      <c r="H319" s="11">
        <v>0.459123628109603</v>
      </c>
      <c r="I319" s="12">
        <v>4.6150000000000002</v>
      </c>
      <c r="J319" s="12">
        <v>0</v>
      </c>
      <c r="K319" s="13">
        <v>1900.7718</v>
      </c>
      <c r="L319" s="13">
        <v>0</v>
      </c>
    </row>
    <row r="320" spans="1:12" x14ac:dyDescent="0.2">
      <c r="A320" s="3" t="s">
        <v>196</v>
      </c>
      <c r="B320" s="3" t="s">
        <v>346</v>
      </c>
      <c r="C320" s="3" t="s">
        <v>30</v>
      </c>
      <c r="D320" s="3" t="s">
        <v>345</v>
      </c>
      <c r="E320" s="9" t="s">
        <v>182</v>
      </c>
      <c r="F320" s="10">
        <v>0</v>
      </c>
      <c r="G320" s="10">
        <v>0</v>
      </c>
      <c r="H320" s="11">
        <v>0.45658897418123401</v>
      </c>
      <c r="I320" s="12">
        <v>4.7549999999999999</v>
      </c>
      <c r="J320" s="12">
        <v>0</v>
      </c>
      <c r="K320" s="13">
        <v>1953.2876000000001</v>
      </c>
      <c r="L320" s="13">
        <v>0</v>
      </c>
    </row>
    <row r="321" spans="1:12" x14ac:dyDescent="0.2">
      <c r="A321" s="3" t="s">
        <v>196</v>
      </c>
      <c r="B321" s="3" t="s">
        <v>346</v>
      </c>
      <c r="C321" s="3" t="s">
        <v>30</v>
      </c>
      <c r="D321" s="3" t="s">
        <v>345</v>
      </c>
      <c r="E321" s="9" t="s">
        <v>183</v>
      </c>
      <c r="F321" s="10">
        <v>0</v>
      </c>
      <c r="G321" s="10">
        <v>0</v>
      </c>
      <c r="H321" s="11">
        <v>0.45398210525826199</v>
      </c>
      <c r="I321" s="12">
        <v>4.8410000000000002</v>
      </c>
      <c r="J321" s="12">
        <v>0</v>
      </c>
      <c r="K321" s="13">
        <v>1942.1354000000001</v>
      </c>
      <c r="L321" s="13">
        <v>0</v>
      </c>
    </row>
    <row r="322" spans="1:12" x14ac:dyDescent="0.2">
      <c r="A322" s="3" t="s">
        <v>196</v>
      </c>
      <c r="B322" s="3" t="s">
        <v>346</v>
      </c>
      <c r="C322" s="3" t="s">
        <v>30</v>
      </c>
      <c r="D322" s="3" t="s">
        <v>345</v>
      </c>
      <c r="E322" s="9" t="s">
        <v>184</v>
      </c>
      <c r="F322" s="10">
        <v>0</v>
      </c>
      <c r="G322" s="10">
        <v>0</v>
      </c>
      <c r="H322" s="11">
        <v>0.45138766854051199</v>
      </c>
      <c r="I322" s="12">
        <v>4.7229999999999999</v>
      </c>
      <c r="J322" s="12">
        <v>0</v>
      </c>
      <c r="K322" s="13">
        <v>1744.162</v>
      </c>
      <c r="L322" s="13">
        <v>0</v>
      </c>
    </row>
    <row r="323" spans="1:12" x14ac:dyDescent="0.2">
      <c r="A323" s="3" t="s">
        <v>196</v>
      </c>
      <c r="B323" s="3" t="s">
        <v>346</v>
      </c>
      <c r="C323" s="3" t="s">
        <v>30</v>
      </c>
      <c r="D323" s="3" t="s">
        <v>345</v>
      </c>
      <c r="E323" s="9" t="s">
        <v>185</v>
      </c>
      <c r="F323" s="10">
        <v>0</v>
      </c>
      <c r="G323" s="10">
        <v>0</v>
      </c>
      <c r="H323" s="11">
        <v>0.44905495641403803</v>
      </c>
      <c r="I323" s="12">
        <v>4.59</v>
      </c>
      <c r="J323" s="12">
        <v>0</v>
      </c>
      <c r="K323" s="13">
        <v>1921.0571</v>
      </c>
      <c r="L323" s="13">
        <v>0</v>
      </c>
    </row>
    <row r="324" spans="1:12" x14ac:dyDescent="0.2">
      <c r="A324" s="3" t="s">
        <v>196</v>
      </c>
      <c r="B324" s="3" t="s">
        <v>346</v>
      </c>
      <c r="C324" s="3" t="s">
        <v>30</v>
      </c>
      <c r="D324" s="3" t="s">
        <v>345</v>
      </c>
      <c r="E324" s="9" t="s">
        <v>186</v>
      </c>
      <c r="F324" s="10">
        <v>0</v>
      </c>
      <c r="G324" s="10">
        <v>0</v>
      </c>
      <c r="H324" s="11">
        <v>0.44648406253539602</v>
      </c>
      <c r="I324" s="12">
        <v>4.4050000000000002</v>
      </c>
      <c r="J324" s="12">
        <v>0</v>
      </c>
      <c r="K324" s="13">
        <v>1848.4440000000002</v>
      </c>
      <c r="L324" s="13">
        <v>0</v>
      </c>
    </row>
    <row r="325" spans="1:12" x14ac:dyDescent="0.2">
      <c r="A325" s="3" t="s">
        <v>196</v>
      </c>
      <c r="B325" s="3" t="s">
        <v>346</v>
      </c>
      <c r="C325" s="3" t="s">
        <v>30</v>
      </c>
      <c r="D325" s="3" t="s">
        <v>345</v>
      </c>
      <c r="E325" s="9" t="s">
        <v>187</v>
      </c>
      <c r="F325" s="10">
        <v>0</v>
      </c>
      <c r="G325" s="10">
        <v>0</v>
      </c>
      <c r="H325" s="11">
        <v>0.44400781982882903</v>
      </c>
      <c r="I325" s="12">
        <v>4.3949999999999996</v>
      </c>
      <c r="J325" s="12">
        <v>0</v>
      </c>
      <c r="K325" s="13">
        <v>1899.4655</v>
      </c>
      <c r="L325" s="13">
        <v>0</v>
      </c>
    </row>
    <row r="326" spans="1:12" x14ac:dyDescent="0.2">
      <c r="A326" s="3" t="s">
        <v>196</v>
      </c>
      <c r="B326" s="3" t="s">
        <v>346</v>
      </c>
      <c r="C326" s="3" t="s">
        <v>30</v>
      </c>
      <c r="D326" s="3" t="s">
        <v>345</v>
      </c>
      <c r="E326" s="9" t="s">
        <v>188</v>
      </c>
      <c r="F326" s="10">
        <v>0</v>
      </c>
      <c r="G326" s="10">
        <v>0</v>
      </c>
      <c r="H326" s="11">
        <v>0.44146110382655701</v>
      </c>
      <c r="I326" s="12">
        <v>4.431</v>
      </c>
      <c r="J326" s="12">
        <v>0</v>
      </c>
      <c r="K326" s="13">
        <v>1827.6490000000001</v>
      </c>
      <c r="L326" s="13">
        <v>0</v>
      </c>
    </row>
    <row r="327" spans="1:12" x14ac:dyDescent="0.2">
      <c r="A327" s="3" t="s">
        <v>196</v>
      </c>
      <c r="B327" s="3" t="s">
        <v>346</v>
      </c>
      <c r="C327" s="3" t="s">
        <v>30</v>
      </c>
      <c r="D327" s="3" t="s">
        <v>345</v>
      </c>
      <c r="E327" s="9" t="s">
        <v>189</v>
      </c>
      <c r="F327" s="10">
        <v>0</v>
      </c>
      <c r="G327" s="10">
        <v>0</v>
      </c>
      <c r="H327" s="11">
        <v>0.43900817898766303</v>
      </c>
      <c r="I327" s="12">
        <v>4.4749999999999996</v>
      </c>
      <c r="J327" s="12">
        <v>0</v>
      </c>
      <c r="K327" s="13">
        <v>1878.077</v>
      </c>
      <c r="L327" s="13">
        <v>0</v>
      </c>
    </row>
    <row r="328" spans="1:12" x14ac:dyDescent="0.2">
      <c r="A328" s="3" t="s">
        <v>196</v>
      </c>
      <c r="B328" s="3" t="s">
        <v>346</v>
      </c>
      <c r="C328" s="3" t="s">
        <v>30</v>
      </c>
      <c r="D328" s="3" t="s">
        <v>345</v>
      </c>
      <c r="E328" s="9" t="s">
        <v>190</v>
      </c>
      <c r="F328" s="10">
        <v>0</v>
      </c>
      <c r="G328" s="10">
        <v>0</v>
      </c>
      <c r="H328" s="11">
        <v>0.43648547545551203</v>
      </c>
      <c r="I328" s="12">
        <v>4.5250000000000004</v>
      </c>
      <c r="J328" s="12">
        <v>0</v>
      </c>
      <c r="K328" s="13">
        <v>1867.2849000000001</v>
      </c>
      <c r="L328" s="13">
        <v>0</v>
      </c>
    </row>
    <row r="329" spans="1:12" x14ac:dyDescent="0.2">
      <c r="A329" s="3" t="s">
        <v>196</v>
      </c>
      <c r="B329" s="3" t="s">
        <v>346</v>
      </c>
      <c r="C329" s="3" t="s">
        <v>30</v>
      </c>
      <c r="D329" s="3" t="s">
        <v>345</v>
      </c>
      <c r="E329" s="9" t="s">
        <v>191</v>
      </c>
      <c r="F329" s="10">
        <v>0</v>
      </c>
      <c r="G329" s="10">
        <v>0</v>
      </c>
      <c r="H329" s="11">
        <v>0.43397491170490898</v>
      </c>
      <c r="I329" s="12">
        <v>4.5369999999999999</v>
      </c>
      <c r="J329" s="12">
        <v>0</v>
      </c>
      <c r="K329" s="13">
        <v>1796.6561000000002</v>
      </c>
      <c r="L329" s="13">
        <v>0</v>
      </c>
    </row>
    <row r="330" spans="1:12" x14ac:dyDescent="0.2">
      <c r="A330" s="3" t="s">
        <v>196</v>
      </c>
      <c r="B330" s="3" t="s">
        <v>346</v>
      </c>
      <c r="C330" s="3" t="s">
        <v>30</v>
      </c>
      <c r="D330" s="3" t="s">
        <v>345</v>
      </c>
      <c r="E330" s="9" t="s">
        <v>192</v>
      </c>
      <c r="F330" s="10">
        <v>0</v>
      </c>
      <c r="G330" s="10">
        <v>0</v>
      </c>
      <c r="H330" s="11">
        <v>0.43155685246314801</v>
      </c>
      <c r="I330" s="12">
        <v>4.57</v>
      </c>
      <c r="J330" s="12">
        <v>0</v>
      </c>
      <c r="K330" s="13">
        <v>1846.2002</v>
      </c>
      <c r="L330" s="13">
        <v>0</v>
      </c>
    </row>
    <row r="331" spans="1:12" x14ac:dyDescent="0.2">
      <c r="A331" s="3" t="s">
        <v>196</v>
      </c>
      <c r="B331" s="3" t="s">
        <v>346</v>
      </c>
      <c r="C331" s="3" t="s">
        <v>30</v>
      </c>
      <c r="D331" s="3" t="s">
        <v>345</v>
      </c>
      <c r="E331" s="9" t="s">
        <v>194</v>
      </c>
      <c r="F331" s="10">
        <v>0</v>
      </c>
      <c r="G331" s="10">
        <v>0</v>
      </c>
      <c r="H331" s="11">
        <v>0.429070052382166</v>
      </c>
      <c r="I331" s="12">
        <v>4.7050000000000001</v>
      </c>
      <c r="J331" s="12">
        <v>0</v>
      </c>
      <c r="K331" s="13">
        <v>1776.35</v>
      </c>
      <c r="L331" s="13">
        <v>0</v>
      </c>
    </row>
    <row r="332" spans="1:12" x14ac:dyDescent="0.2">
      <c r="A332" s="3" t="s">
        <v>196</v>
      </c>
      <c r="B332" s="3" t="s">
        <v>346</v>
      </c>
      <c r="C332" s="3" t="s">
        <v>30</v>
      </c>
      <c r="D332" s="3" t="s">
        <v>345</v>
      </c>
      <c r="E332" s="9" t="s">
        <v>195</v>
      </c>
      <c r="F332" s="10">
        <v>0</v>
      </c>
      <c r="G332" s="10">
        <v>0</v>
      </c>
      <c r="H332" s="11">
        <v>0.426674910593342</v>
      </c>
      <c r="I332" s="12">
        <v>4.8449999999999998</v>
      </c>
      <c r="J332" s="12">
        <v>0</v>
      </c>
      <c r="K332" s="13">
        <v>1825.3153</v>
      </c>
      <c r="L332" s="13">
        <v>0</v>
      </c>
    </row>
    <row r="333" spans="1:12" x14ac:dyDescent="0.2">
      <c r="A333" s="3"/>
      <c r="B333" s="3"/>
      <c r="C333" s="3"/>
      <c r="D333" s="3"/>
      <c r="E333" s="9"/>
      <c r="F333" s="10"/>
      <c r="G333" s="10"/>
      <c r="H333" s="11"/>
      <c r="I333" s="12"/>
      <c r="J333" s="12"/>
      <c r="K333" s="13"/>
      <c r="L333" s="13"/>
    </row>
    <row r="334" spans="1:12" x14ac:dyDescent="0.2">
      <c r="A334" s="3"/>
      <c r="B334" s="3"/>
      <c r="C334" s="3"/>
      <c r="D334" s="3"/>
      <c r="E334" s="9"/>
      <c r="F334" s="10"/>
      <c r="G334" s="10"/>
      <c r="H334" s="11"/>
      <c r="I334" s="12"/>
      <c r="J334" s="12"/>
      <c r="K334" s="13"/>
      <c r="L334" s="13"/>
    </row>
    <row r="335" spans="1:12" x14ac:dyDescent="0.2">
      <c r="A335" s="3"/>
      <c r="B335" s="3"/>
      <c r="C335" s="3"/>
      <c r="D335" s="3"/>
      <c r="E335" s="9"/>
      <c r="F335" s="10"/>
      <c r="G335" s="10"/>
      <c r="H335" s="11"/>
      <c r="I335" s="12"/>
      <c r="J335" s="12"/>
      <c r="K335" s="13"/>
      <c r="L335" s="13"/>
    </row>
    <row r="336" spans="1:12" x14ac:dyDescent="0.2">
      <c r="A336" s="3"/>
      <c r="B336" s="3"/>
      <c r="C336" s="3"/>
      <c r="D336" s="3"/>
      <c r="E336" s="9"/>
      <c r="F336" s="10"/>
      <c r="G336" s="10"/>
      <c r="H336" s="11"/>
      <c r="I336" s="12"/>
      <c r="J336" s="12"/>
      <c r="K336" s="13"/>
      <c r="L336" s="13"/>
    </row>
    <row r="337" spans="1:12" x14ac:dyDescent="0.2">
      <c r="A337" s="3"/>
      <c r="B337" s="3"/>
      <c r="C337" s="3"/>
      <c r="D337" s="3"/>
      <c r="E337" s="9"/>
      <c r="F337" s="10"/>
      <c r="G337" s="10"/>
      <c r="H337" s="11"/>
      <c r="I337" s="12"/>
      <c r="J337" s="12"/>
      <c r="K337" s="13"/>
      <c r="L337" s="13"/>
    </row>
    <row r="338" spans="1:12" x14ac:dyDescent="0.2">
      <c r="A338" s="3"/>
      <c r="B338" s="3"/>
      <c r="C338" s="3"/>
      <c r="D338" s="3"/>
      <c r="E338" s="9"/>
      <c r="F338" s="10"/>
      <c r="G338" s="10"/>
      <c r="H338" s="11"/>
      <c r="I338" s="12"/>
      <c r="J338" s="12"/>
      <c r="K338" s="13"/>
      <c r="L338" s="13"/>
    </row>
    <row r="339" spans="1:12" x14ac:dyDescent="0.2">
      <c r="A339" s="3"/>
      <c r="B339" s="3"/>
      <c r="C339" s="3"/>
      <c r="D339" s="3"/>
      <c r="E339" s="9"/>
      <c r="F339" s="10"/>
      <c r="G339" s="10"/>
      <c r="H339" s="11"/>
      <c r="I339" s="12"/>
      <c r="J339" s="12"/>
      <c r="K339" s="13"/>
      <c r="L339" s="13"/>
    </row>
    <row r="340" spans="1:12" x14ac:dyDescent="0.2">
      <c r="A340" s="3"/>
      <c r="B340" s="3"/>
      <c r="C340" s="3"/>
      <c r="D340" s="3"/>
      <c r="E340" s="9"/>
      <c r="F340" s="10"/>
      <c r="G340" s="10"/>
      <c r="H340" s="11"/>
      <c r="I340" s="12"/>
      <c r="J340" s="12"/>
      <c r="K340" s="13"/>
      <c r="L340" s="13"/>
    </row>
    <row r="341" spans="1:12" x14ac:dyDescent="0.2">
      <c r="A341" s="3"/>
      <c r="B341" s="3"/>
      <c r="C341" s="3"/>
      <c r="D341" s="3"/>
      <c r="E341" s="9"/>
      <c r="F341" s="10"/>
      <c r="G341" s="10"/>
      <c r="H341" s="11"/>
      <c r="I341" s="12"/>
      <c r="J341" s="12"/>
      <c r="K341" s="13"/>
      <c r="L341" s="13"/>
    </row>
    <row r="342" spans="1:12" x14ac:dyDescent="0.2">
      <c r="A342" s="3"/>
      <c r="B342" s="3"/>
      <c r="C342" s="3"/>
      <c r="D342" s="3"/>
      <c r="E342" s="9"/>
      <c r="F342" s="10"/>
      <c r="G342" s="10"/>
      <c r="H342" s="11"/>
      <c r="I342" s="12"/>
      <c r="J342" s="12"/>
      <c r="K342" s="13"/>
      <c r="L342" s="13"/>
    </row>
    <row r="343" spans="1:12" x14ac:dyDescent="0.2">
      <c r="A343" s="3"/>
      <c r="B343" s="3"/>
      <c r="C343" s="3"/>
      <c r="D343" s="3"/>
      <c r="E343" s="9"/>
      <c r="F343" s="10"/>
      <c r="G343" s="10"/>
      <c r="H343" s="11"/>
      <c r="I343" s="12"/>
      <c r="J343" s="12"/>
      <c r="K343" s="13"/>
      <c r="L343" s="13"/>
    </row>
    <row r="344" spans="1:12" x14ac:dyDescent="0.2">
      <c r="A344" s="3"/>
      <c r="B344" s="3"/>
      <c r="C344" s="3"/>
      <c r="D344" s="3"/>
      <c r="E344" s="9"/>
      <c r="F344" s="10"/>
      <c r="G344" s="10"/>
      <c r="H344" s="11"/>
      <c r="I344" s="12"/>
      <c r="J344" s="12"/>
      <c r="K344" s="13"/>
      <c r="L344" s="13"/>
    </row>
    <row r="345" spans="1:12" x14ac:dyDescent="0.2">
      <c r="A345" s="3"/>
      <c r="B345" s="3"/>
      <c r="C345" s="3"/>
      <c r="D345" s="3"/>
      <c r="E345" s="9"/>
      <c r="F345" s="10"/>
      <c r="G345" s="10"/>
      <c r="H345" s="11"/>
      <c r="I345" s="12"/>
      <c r="J345" s="12"/>
      <c r="K345" s="13"/>
      <c r="L345" s="13"/>
    </row>
    <row r="346" spans="1:12" x14ac:dyDescent="0.2">
      <c r="A346" s="3"/>
      <c r="B346" s="3"/>
      <c r="C346" s="3"/>
      <c r="D346" s="3"/>
      <c r="E346" s="9"/>
      <c r="F346" s="10"/>
      <c r="G346" s="10"/>
      <c r="H346" s="11"/>
      <c r="I346" s="12"/>
      <c r="J346" s="12"/>
      <c r="K346" s="13"/>
      <c r="L346" s="13"/>
    </row>
    <row r="347" spans="1:12" x14ac:dyDescent="0.2">
      <c r="A347" s="3"/>
      <c r="B347" s="3"/>
      <c r="C347" s="3"/>
      <c r="D347" s="3"/>
      <c r="E347" s="9"/>
      <c r="F347" s="10"/>
      <c r="G347" s="10"/>
      <c r="H347" s="11"/>
      <c r="I347" s="12"/>
      <c r="J347" s="12"/>
      <c r="K347" s="13"/>
      <c r="L347" s="13"/>
    </row>
    <row r="348" spans="1:12" x14ac:dyDescent="0.2">
      <c r="A348" s="3"/>
      <c r="B348" s="3"/>
      <c r="C348" s="3"/>
      <c r="D348" s="3"/>
      <c r="E348" s="9"/>
      <c r="F348" s="10"/>
      <c r="G348" s="10"/>
      <c r="H348" s="11"/>
      <c r="I348" s="12"/>
      <c r="J348" s="12"/>
      <c r="K348" s="13"/>
      <c r="L348" s="13"/>
    </row>
    <row r="349" spans="1:12" x14ac:dyDescent="0.2">
      <c r="A349" s="3"/>
      <c r="B349" s="3"/>
      <c r="C349" s="3"/>
      <c r="D349" s="3"/>
      <c r="E349" s="9"/>
      <c r="F349" s="10"/>
      <c r="G349" s="10"/>
      <c r="H349" s="11"/>
      <c r="I349" s="12"/>
      <c r="J349" s="12"/>
      <c r="K349" s="13"/>
      <c r="L349" s="13"/>
    </row>
    <row r="350" spans="1:12" x14ac:dyDescent="0.2">
      <c r="A350" s="3"/>
      <c r="B350" s="3"/>
      <c r="C350" s="3"/>
      <c r="D350" s="3"/>
      <c r="E350" s="9"/>
      <c r="F350" s="10"/>
      <c r="G350" s="10"/>
      <c r="H350" s="11"/>
      <c r="I350" s="12"/>
      <c r="J350" s="12"/>
      <c r="K350" s="13"/>
      <c r="L350" s="13"/>
    </row>
    <row r="351" spans="1:12" x14ac:dyDescent="0.2">
      <c r="A351" s="3"/>
      <c r="B351" s="3"/>
      <c r="C351" s="3"/>
      <c r="D351" s="3"/>
      <c r="E351" s="9"/>
      <c r="F351" s="10"/>
      <c r="G351" s="10"/>
      <c r="H351" s="11"/>
      <c r="I351" s="12"/>
      <c r="J351" s="12"/>
      <c r="K351" s="13"/>
      <c r="L351" s="13"/>
    </row>
    <row r="352" spans="1:12" x14ac:dyDescent="0.2">
      <c r="A352" s="3"/>
      <c r="B352" s="3"/>
      <c r="C352" s="3"/>
      <c r="D352" s="3"/>
      <c r="E352" s="9"/>
      <c r="F352" s="10"/>
      <c r="G352" s="10"/>
      <c r="H352" s="11"/>
      <c r="I352" s="12"/>
      <c r="J352" s="12"/>
      <c r="K352" s="13"/>
      <c r="L352" s="13"/>
    </row>
    <row r="353" spans="1:12" x14ac:dyDescent="0.2">
      <c r="A353" s="3"/>
      <c r="B353" s="3"/>
      <c r="C353" s="3"/>
      <c r="D353" s="3"/>
      <c r="E353" s="9"/>
      <c r="F353" s="10"/>
      <c r="G353" s="10"/>
      <c r="H353" s="11"/>
      <c r="I353" s="12"/>
      <c r="J353" s="12"/>
      <c r="K353" s="13"/>
      <c r="L353" s="13"/>
    </row>
    <row r="354" spans="1:12" x14ac:dyDescent="0.2">
      <c r="A354" s="3"/>
      <c r="B354" s="3"/>
      <c r="C354" s="3"/>
      <c r="D354" s="3"/>
      <c r="E354" s="9"/>
      <c r="F354" s="10"/>
      <c r="G354" s="10"/>
      <c r="H354" s="11"/>
      <c r="I354" s="12"/>
      <c r="J354" s="12"/>
      <c r="K354" s="13"/>
      <c r="L354" s="13"/>
    </row>
    <row r="355" spans="1:12" x14ac:dyDescent="0.2">
      <c r="A355" s="3"/>
      <c r="B355" s="3"/>
      <c r="C355" s="3"/>
      <c r="D355" s="3"/>
      <c r="E355" s="9"/>
      <c r="F355" s="10"/>
      <c r="G355" s="10"/>
      <c r="H355" s="11"/>
      <c r="I355" s="12"/>
      <c r="J355" s="12"/>
      <c r="K355" s="13"/>
      <c r="L355" s="13"/>
    </row>
    <row r="356" spans="1:12" x14ac:dyDescent="0.2">
      <c r="A356" s="3"/>
      <c r="B356" s="3"/>
      <c r="C356" s="3"/>
      <c r="D356" s="3"/>
      <c r="E356" s="9"/>
      <c r="F356" s="10"/>
      <c r="G356" s="10"/>
      <c r="H356" s="11"/>
      <c r="I356" s="12"/>
      <c r="J356" s="12"/>
      <c r="K356" s="13"/>
      <c r="L356" s="13"/>
    </row>
    <row r="357" spans="1:12" x14ac:dyDescent="0.2">
      <c r="A357" s="3"/>
      <c r="B357" s="3"/>
      <c r="C357" s="3"/>
      <c r="D357" s="3"/>
      <c r="E357" s="9"/>
      <c r="F357" s="10"/>
      <c r="G357" s="10"/>
      <c r="H357" s="11"/>
      <c r="I357" s="12"/>
      <c r="J357" s="12"/>
      <c r="K357" s="13"/>
      <c r="L357" s="13"/>
    </row>
    <row r="358" spans="1:12" x14ac:dyDescent="0.2">
      <c r="A358" s="3"/>
      <c r="B358" s="3"/>
      <c r="C358" s="3"/>
      <c r="D358" s="3"/>
      <c r="E358" s="9"/>
      <c r="F358" s="10"/>
      <c r="G358" s="10"/>
      <c r="H358" s="11"/>
      <c r="I358" s="12"/>
      <c r="J358" s="12"/>
      <c r="K358" s="13"/>
      <c r="L358" s="13"/>
    </row>
    <row r="359" spans="1:12" x14ac:dyDescent="0.2">
      <c r="A359" s="3"/>
      <c r="B359" s="3"/>
      <c r="C359" s="3"/>
      <c r="D359" s="3"/>
      <c r="E359" s="9"/>
      <c r="F359" s="10"/>
      <c r="G359" s="10"/>
      <c r="H359" s="11"/>
      <c r="I359" s="12"/>
      <c r="J359" s="12"/>
      <c r="K359" s="13"/>
      <c r="L359" s="13"/>
    </row>
    <row r="360" spans="1:12" x14ac:dyDescent="0.2">
      <c r="A360" s="3"/>
      <c r="B360" s="3"/>
      <c r="C360" s="3"/>
      <c r="D360" s="3"/>
      <c r="E360" s="9"/>
      <c r="F360" s="10"/>
      <c r="G360" s="10"/>
      <c r="H360" s="11"/>
      <c r="I360" s="12"/>
      <c r="J360" s="12"/>
      <c r="K360" s="13"/>
      <c r="L360" s="13"/>
    </row>
    <row r="361" spans="1:12" x14ac:dyDescent="0.2">
      <c r="A361" s="3"/>
      <c r="B361" s="3"/>
      <c r="C361" s="3"/>
      <c r="D361" s="3"/>
      <c r="E361" s="9"/>
      <c r="F361" s="10"/>
      <c r="G361" s="10"/>
      <c r="H361" s="11"/>
      <c r="I361" s="12"/>
      <c r="J361" s="12"/>
      <c r="K361" s="13"/>
      <c r="L361" s="13"/>
    </row>
    <row r="362" spans="1:12" x14ac:dyDescent="0.2">
      <c r="A362" s="3"/>
      <c r="B362" s="3"/>
      <c r="C362" s="3"/>
      <c r="D362" s="3"/>
      <c r="E362" s="9"/>
      <c r="F362" s="10"/>
      <c r="G362" s="10"/>
      <c r="H362" s="11"/>
      <c r="I362" s="12"/>
      <c r="J362" s="12"/>
      <c r="K362" s="13"/>
      <c r="L362" s="13"/>
    </row>
    <row r="363" spans="1:12" x14ac:dyDescent="0.2">
      <c r="A363" s="3"/>
      <c r="B363" s="3"/>
      <c r="C363" s="3"/>
      <c r="D363" s="3"/>
      <c r="E363" s="9"/>
      <c r="F363" s="10"/>
      <c r="G363" s="10"/>
      <c r="H363" s="11"/>
      <c r="I363" s="12"/>
      <c r="J363" s="12"/>
      <c r="K363" s="13"/>
      <c r="L363" s="13"/>
    </row>
    <row r="364" spans="1:12" x14ac:dyDescent="0.2">
      <c r="A364" s="3"/>
      <c r="B364" s="3"/>
      <c r="C364" s="3"/>
      <c r="D364" s="3"/>
      <c r="E364" s="9"/>
      <c r="F364" s="10"/>
      <c r="G364" s="10"/>
      <c r="H364" s="11"/>
      <c r="I364" s="12"/>
      <c r="J364" s="12"/>
      <c r="K364" s="13"/>
      <c r="L364" s="13"/>
    </row>
    <row r="365" spans="1:12" x14ac:dyDescent="0.2">
      <c r="A365" s="3"/>
      <c r="B365" s="3"/>
      <c r="C365" s="3"/>
      <c r="D365" s="3"/>
      <c r="E365" s="9"/>
      <c r="F365" s="10"/>
      <c r="G365" s="10"/>
      <c r="H365" s="11"/>
      <c r="I365" s="12"/>
      <c r="J365" s="12"/>
      <c r="K365" s="13"/>
      <c r="L365" s="13"/>
    </row>
    <row r="366" spans="1:12" x14ac:dyDescent="0.2">
      <c r="A366" s="3"/>
      <c r="B366" s="3"/>
      <c r="C366" s="3"/>
      <c r="D366" s="3"/>
      <c r="E366" s="9"/>
      <c r="F366" s="10"/>
      <c r="G366" s="10"/>
      <c r="H366" s="11"/>
      <c r="I366" s="12"/>
      <c r="J366" s="12"/>
      <c r="K366" s="13"/>
      <c r="L366" s="13"/>
    </row>
    <row r="367" spans="1:12" x14ac:dyDescent="0.2">
      <c r="A367" s="3"/>
      <c r="B367" s="3"/>
      <c r="C367" s="3"/>
      <c r="D367" s="3"/>
      <c r="E367" s="9"/>
      <c r="F367" s="10"/>
      <c r="G367" s="10"/>
      <c r="H367" s="11"/>
      <c r="I367" s="12"/>
      <c r="J367" s="12"/>
      <c r="K367" s="13"/>
      <c r="L367" s="13"/>
    </row>
    <row r="368" spans="1:12" x14ac:dyDescent="0.2">
      <c r="A368" s="3"/>
      <c r="B368" s="3"/>
      <c r="C368" s="3"/>
      <c r="D368" s="3"/>
      <c r="E368" s="9"/>
      <c r="F368" s="10"/>
      <c r="G368" s="10"/>
      <c r="H368" s="11"/>
      <c r="I368" s="12"/>
      <c r="J368" s="12"/>
      <c r="K368" s="13"/>
      <c r="L368" s="13"/>
    </row>
    <row r="369" spans="1:12" x14ac:dyDescent="0.2">
      <c r="A369" s="3"/>
      <c r="B369" s="3"/>
      <c r="C369" s="3"/>
      <c r="D369" s="3"/>
      <c r="E369" s="9"/>
      <c r="F369" s="10"/>
      <c r="G369" s="10"/>
      <c r="H369" s="11"/>
      <c r="I369" s="12"/>
      <c r="J369" s="12"/>
      <c r="K369" s="13"/>
      <c r="L369" s="13"/>
    </row>
    <row r="370" spans="1:12" x14ac:dyDescent="0.2">
      <c r="A370" s="3"/>
      <c r="B370" s="3"/>
      <c r="C370" s="3"/>
      <c r="D370" s="3"/>
      <c r="E370" s="9"/>
      <c r="F370" s="10"/>
      <c r="G370" s="10"/>
      <c r="H370" s="11"/>
      <c r="I370" s="12"/>
      <c r="J370" s="12"/>
      <c r="K370" s="13"/>
      <c r="L370" s="13"/>
    </row>
    <row r="371" spans="1:12" x14ac:dyDescent="0.2">
      <c r="A371" s="3"/>
      <c r="B371" s="3"/>
      <c r="C371" s="3"/>
      <c r="D371" s="3"/>
      <c r="E371" s="9"/>
      <c r="F371" s="10"/>
      <c r="G371" s="10"/>
      <c r="H371" s="11"/>
      <c r="I371" s="12"/>
      <c r="J371" s="12"/>
      <c r="K371" s="13"/>
      <c r="L371" s="13"/>
    </row>
    <row r="372" spans="1:12" x14ac:dyDescent="0.2">
      <c r="A372" s="3"/>
      <c r="B372" s="3"/>
      <c r="C372" s="3"/>
      <c r="D372" s="3"/>
      <c r="E372" s="9"/>
      <c r="F372" s="10"/>
      <c r="G372" s="10"/>
      <c r="H372" s="11"/>
      <c r="I372" s="12"/>
      <c r="J372" s="12"/>
      <c r="K372" s="13"/>
      <c r="L372" s="13"/>
    </row>
    <row r="373" spans="1:12" x14ac:dyDescent="0.2">
      <c r="A373" s="3"/>
      <c r="B373" s="3"/>
      <c r="C373" s="3"/>
      <c r="D373" s="3"/>
      <c r="E373" s="9"/>
      <c r="F373" s="10"/>
      <c r="G373" s="10"/>
      <c r="H373" s="11"/>
      <c r="I373" s="12"/>
      <c r="J373" s="12"/>
      <c r="K373" s="13"/>
      <c r="L373" s="13"/>
    </row>
    <row r="374" spans="1:12" x14ac:dyDescent="0.2">
      <c r="A374" s="3"/>
      <c r="B374" s="3"/>
      <c r="C374" s="3"/>
      <c r="D374" s="3"/>
      <c r="E374" s="9"/>
      <c r="F374" s="10"/>
      <c r="G374" s="10"/>
      <c r="H374" s="11"/>
      <c r="I374" s="12"/>
      <c r="J374" s="12"/>
      <c r="K374" s="13"/>
      <c r="L374" s="13"/>
    </row>
    <row r="375" spans="1:12" x14ac:dyDescent="0.2">
      <c r="A375" s="3"/>
      <c r="B375" s="3"/>
      <c r="C375" s="3"/>
      <c r="D375" s="3"/>
      <c r="E375" s="9"/>
      <c r="F375" s="10"/>
      <c r="G375" s="10"/>
      <c r="H375" s="11"/>
      <c r="I375" s="12"/>
      <c r="J375" s="12"/>
      <c r="K375" s="13"/>
      <c r="L375" s="13"/>
    </row>
    <row r="376" spans="1:12" x14ac:dyDescent="0.2">
      <c r="A376" s="3"/>
      <c r="B376" s="3"/>
      <c r="C376" s="3"/>
      <c r="D376" s="3"/>
      <c r="E376" s="9"/>
      <c r="F376" s="10"/>
      <c r="G376" s="10"/>
      <c r="H376" s="11"/>
      <c r="I376" s="12"/>
      <c r="J376" s="12"/>
      <c r="K376" s="13"/>
      <c r="L376" s="13"/>
    </row>
    <row r="377" spans="1:12" x14ac:dyDescent="0.2">
      <c r="A377" s="3"/>
      <c r="B377" s="3"/>
      <c r="C377" s="3"/>
      <c r="D377" s="3"/>
      <c r="E377" s="9"/>
      <c r="F377" s="10"/>
      <c r="G377" s="10"/>
      <c r="H377" s="11"/>
      <c r="I377" s="12"/>
      <c r="J377" s="12"/>
      <c r="K377" s="13"/>
      <c r="L377" s="13"/>
    </row>
    <row r="378" spans="1:12" x14ac:dyDescent="0.2">
      <c r="A378" s="3"/>
      <c r="B378" s="3"/>
      <c r="C378" s="3"/>
      <c r="D378" s="3"/>
      <c r="E378" s="9"/>
      <c r="F378" s="10"/>
      <c r="G378" s="10"/>
      <c r="H378" s="11"/>
      <c r="I378" s="12"/>
      <c r="J378" s="12"/>
      <c r="K378" s="13"/>
      <c r="L378" s="13"/>
    </row>
    <row r="379" spans="1:12" x14ac:dyDescent="0.2">
      <c r="A379" s="3"/>
      <c r="B379" s="3"/>
      <c r="C379" s="3"/>
      <c r="D379" s="3"/>
      <c r="E379" s="9"/>
      <c r="F379" s="10"/>
      <c r="G379" s="10"/>
      <c r="H379" s="11"/>
      <c r="I379" s="12"/>
      <c r="J379" s="12"/>
      <c r="K379" s="13"/>
      <c r="L379" s="13"/>
    </row>
    <row r="380" spans="1:12" x14ac:dyDescent="0.2">
      <c r="A380" s="3"/>
      <c r="B380" s="3"/>
      <c r="C380" s="3"/>
      <c r="D380" s="3"/>
      <c r="E380" s="9"/>
      <c r="F380" s="10"/>
      <c r="G380" s="10"/>
      <c r="H380" s="11"/>
      <c r="I380" s="12"/>
      <c r="J380" s="12"/>
      <c r="K380" s="13"/>
      <c r="L380" s="13"/>
    </row>
    <row r="381" spans="1:12" x14ac:dyDescent="0.2">
      <c r="A381" s="3"/>
      <c r="B381" s="3"/>
      <c r="C381" s="3"/>
      <c r="D381" s="3"/>
      <c r="E381" s="9"/>
      <c r="F381" s="10"/>
      <c r="G381" s="10"/>
      <c r="H381" s="11"/>
      <c r="I381" s="12"/>
      <c r="J381" s="12"/>
      <c r="K381" s="13"/>
      <c r="L381" s="13"/>
    </row>
    <row r="382" spans="1:12" x14ac:dyDescent="0.2">
      <c r="A382" s="3"/>
      <c r="B382" s="3"/>
      <c r="C382" s="3"/>
      <c r="D382" s="3"/>
      <c r="E382" s="9"/>
      <c r="F382" s="10"/>
      <c r="G382" s="10"/>
      <c r="H382" s="11"/>
      <c r="I382" s="12"/>
      <c r="J382" s="12"/>
      <c r="K382" s="13"/>
      <c r="L382" s="13"/>
    </row>
    <row r="383" spans="1:12" x14ac:dyDescent="0.2">
      <c r="A383" s="3"/>
      <c r="B383" s="3"/>
      <c r="C383" s="3"/>
      <c r="D383" s="3"/>
      <c r="E383" s="9"/>
      <c r="F383" s="10"/>
      <c r="G383" s="10"/>
      <c r="H383" s="11"/>
      <c r="I383" s="12"/>
      <c r="J383" s="12"/>
      <c r="K383" s="13"/>
      <c r="L383" s="13"/>
    </row>
    <row r="384" spans="1:12" x14ac:dyDescent="0.2">
      <c r="A384" s="3"/>
      <c r="B384" s="3"/>
      <c r="C384" s="3"/>
      <c r="D384" s="3"/>
      <c r="E384" s="9"/>
      <c r="F384" s="10"/>
      <c r="G384" s="10"/>
      <c r="H384" s="11"/>
      <c r="I384" s="12"/>
      <c r="J384" s="12"/>
      <c r="K384" s="13"/>
      <c r="L384" s="13"/>
    </row>
    <row r="385" spans="1:12" x14ac:dyDescent="0.2">
      <c r="A385" s="3"/>
      <c r="B385" s="3"/>
      <c r="C385" s="3"/>
      <c r="D385" s="3"/>
      <c r="E385" s="9"/>
      <c r="F385" s="10"/>
      <c r="G385" s="10"/>
      <c r="H385" s="11"/>
      <c r="I385" s="12"/>
      <c r="J385" s="12"/>
      <c r="K385" s="13"/>
      <c r="L385" s="13"/>
    </row>
    <row r="386" spans="1:12" x14ac:dyDescent="0.2">
      <c r="A386" s="3"/>
      <c r="B386" s="3"/>
      <c r="C386" s="3"/>
      <c r="D386" s="3"/>
      <c r="E386" s="9"/>
      <c r="F386" s="10"/>
      <c r="G386" s="10"/>
      <c r="H386" s="11"/>
      <c r="I386" s="12"/>
      <c r="J386" s="12"/>
      <c r="K386" s="13"/>
      <c r="L386" s="13"/>
    </row>
    <row r="387" spans="1:12" x14ac:dyDescent="0.2">
      <c r="A387" s="3"/>
      <c r="B387" s="3"/>
      <c r="C387" s="3"/>
      <c r="D387" s="3"/>
      <c r="E387" s="9"/>
      <c r="F387" s="10"/>
      <c r="G387" s="10"/>
      <c r="H387" s="11"/>
      <c r="I387" s="12"/>
      <c r="J387" s="12"/>
      <c r="K387" s="13"/>
      <c r="L387" s="13"/>
    </row>
    <row r="388" spans="1:12" x14ac:dyDescent="0.2">
      <c r="A388" s="3"/>
      <c r="B388" s="3"/>
      <c r="C388" s="3"/>
      <c r="D388" s="3"/>
      <c r="E388" s="9"/>
      <c r="F388" s="10"/>
      <c r="G388" s="10"/>
      <c r="H388" s="11"/>
      <c r="I388" s="12"/>
      <c r="J388" s="12"/>
      <c r="K388" s="13"/>
      <c r="L388" s="13"/>
    </row>
    <row r="389" spans="1:12" x14ac:dyDescent="0.2">
      <c r="A389" s="3"/>
      <c r="B389" s="3"/>
      <c r="C389" s="3"/>
      <c r="D389" s="3"/>
      <c r="E389" s="9"/>
      <c r="F389" s="10"/>
      <c r="G389" s="10"/>
      <c r="H389" s="11"/>
      <c r="I389" s="12"/>
      <c r="J389" s="12"/>
      <c r="K389" s="13"/>
      <c r="L389" s="13"/>
    </row>
    <row r="390" spans="1:12" x14ac:dyDescent="0.2">
      <c r="A390" s="3"/>
      <c r="B390" s="3"/>
      <c r="C390" s="3"/>
      <c r="D390" s="3"/>
      <c r="E390" s="9"/>
      <c r="F390" s="10"/>
      <c r="G390" s="10"/>
      <c r="H390" s="11"/>
      <c r="I390" s="12"/>
      <c r="J390" s="12"/>
      <c r="K390" s="13"/>
      <c r="L390" s="13"/>
    </row>
    <row r="391" spans="1:12" x14ac:dyDescent="0.2">
      <c r="A391" s="3"/>
      <c r="B391" s="3"/>
      <c r="C391" s="3"/>
      <c r="D391" s="3"/>
      <c r="E391" s="9"/>
      <c r="F391" s="10"/>
      <c r="G391" s="10"/>
      <c r="H391" s="11"/>
      <c r="I391" s="12"/>
      <c r="J391" s="12"/>
      <c r="K391" s="13"/>
      <c r="L391" s="13"/>
    </row>
    <row r="392" spans="1:12" x14ac:dyDescent="0.2">
      <c r="A392" s="3"/>
      <c r="B392" s="3"/>
      <c r="C392" s="3"/>
      <c r="D392" s="3"/>
      <c r="E392" s="9"/>
      <c r="F392" s="10"/>
      <c r="G392" s="10"/>
      <c r="H392" s="11"/>
      <c r="I392" s="12"/>
      <c r="J392" s="12"/>
      <c r="K392" s="13"/>
      <c r="L392" s="13"/>
    </row>
    <row r="393" spans="1:12" x14ac:dyDescent="0.2">
      <c r="A393" s="3"/>
      <c r="B393" s="3"/>
      <c r="C393" s="3"/>
      <c r="D393" s="3"/>
      <c r="E393" s="9"/>
      <c r="F393" s="10"/>
      <c r="G393" s="10"/>
      <c r="H393" s="11"/>
      <c r="I393" s="12"/>
      <c r="J393" s="12"/>
      <c r="K393" s="13"/>
      <c r="L393" s="13"/>
    </row>
    <row r="394" spans="1:12" x14ac:dyDescent="0.2">
      <c r="A394" s="3"/>
      <c r="B394" s="3"/>
      <c r="C394" s="3"/>
      <c r="D394" s="3"/>
      <c r="E394" s="9"/>
      <c r="F394" s="10"/>
      <c r="G394" s="10"/>
      <c r="H394" s="11"/>
      <c r="I394" s="12"/>
      <c r="J394" s="12"/>
      <c r="K394" s="13"/>
      <c r="L394" s="13"/>
    </row>
    <row r="395" spans="1:12" x14ac:dyDescent="0.2">
      <c r="A395" s="3"/>
      <c r="B395" s="3"/>
      <c r="C395" s="3"/>
      <c r="D395" s="3"/>
      <c r="E395" s="9"/>
      <c r="F395" s="10"/>
      <c r="G395" s="10"/>
      <c r="H395" s="11"/>
      <c r="I395" s="12"/>
      <c r="J395" s="12"/>
      <c r="K395" s="13"/>
      <c r="L395" s="13"/>
    </row>
    <row r="396" spans="1:12" x14ac:dyDescent="0.2">
      <c r="A396" s="3"/>
      <c r="B396" s="3"/>
      <c r="C396" s="3"/>
      <c r="D396" s="3"/>
      <c r="E396" s="9"/>
      <c r="F396" s="10"/>
      <c r="G396" s="10"/>
      <c r="H396" s="11"/>
      <c r="I396" s="12"/>
      <c r="J396" s="12"/>
      <c r="K396" s="13"/>
      <c r="L396" s="13"/>
    </row>
    <row r="397" spans="1:12" x14ac:dyDescent="0.2">
      <c r="A397" s="3"/>
      <c r="B397" s="3"/>
      <c r="C397" s="3"/>
      <c r="D397" s="3"/>
      <c r="E397" s="9"/>
      <c r="F397" s="10"/>
      <c r="G397" s="10"/>
      <c r="H397" s="11"/>
      <c r="I397" s="12"/>
      <c r="J397" s="12"/>
      <c r="K397" s="13"/>
      <c r="L397" s="13"/>
    </row>
    <row r="398" spans="1:12" x14ac:dyDescent="0.2">
      <c r="A398" s="3"/>
      <c r="B398" s="3"/>
      <c r="C398" s="3"/>
      <c r="D398" s="3"/>
      <c r="E398" s="9"/>
      <c r="F398" s="10"/>
      <c r="G398" s="10"/>
      <c r="H398" s="11"/>
      <c r="I398" s="12"/>
      <c r="J398" s="12"/>
      <c r="K398" s="13"/>
      <c r="L398" s="13"/>
    </row>
    <row r="399" spans="1:12" x14ac:dyDescent="0.2">
      <c r="A399" s="3"/>
      <c r="B399" s="3"/>
      <c r="C399" s="3"/>
      <c r="D399" s="3"/>
      <c r="E399" s="9"/>
      <c r="F399" s="10"/>
      <c r="G399" s="10"/>
      <c r="H399" s="11"/>
      <c r="I399" s="12"/>
      <c r="J399" s="12"/>
      <c r="K399" s="13"/>
      <c r="L399" s="13"/>
    </row>
    <row r="400" spans="1:12" x14ac:dyDescent="0.2">
      <c r="A400" s="3"/>
      <c r="B400" s="3"/>
      <c r="C400" s="3"/>
      <c r="D400" s="3"/>
      <c r="E400" s="9"/>
      <c r="F400" s="10"/>
      <c r="G400" s="10"/>
      <c r="H400" s="11"/>
      <c r="I400" s="12"/>
      <c r="J400" s="12"/>
      <c r="K400" s="13"/>
      <c r="L400" s="13"/>
    </row>
    <row r="401" spans="1:12" x14ac:dyDescent="0.2">
      <c r="A401" s="3"/>
      <c r="B401" s="3"/>
      <c r="C401" s="3"/>
      <c r="D401" s="3"/>
      <c r="E401" s="9"/>
      <c r="F401" s="10"/>
      <c r="G401" s="10"/>
      <c r="H401" s="11"/>
      <c r="I401" s="12"/>
      <c r="J401" s="12"/>
      <c r="K401" s="13"/>
      <c r="L401" s="13"/>
    </row>
    <row r="402" spans="1:12" x14ac:dyDescent="0.2">
      <c r="A402" s="3"/>
      <c r="B402" s="3"/>
      <c r="C402" s="3"/>
      <c r="D402" s="3"/>
      <c r="E402" s="9"/>
      <c r="F402" s="10"/>
      <c r="G402" s="10"/>
      <c r="H402" s="11"/>
      <c r="I402" s="12"/>
      <c r="J402" s="12"/>
      <c r="K402" s="13"/>
      <c r="L402" s="13"/>
    </row>
    <row r="403" spans="1:12" x14ac:dyDescent="0.2">
      <c r="A403" s="3"/>
      <c r="B403" s="3"/>
      <c r="C403" s="3"/>
      <c r="D403" s="3"/>
      <c r="E403" s="9"/>
      <c r="F403" s="10"/>
      <c r="G403" s="10"/>
      <c r="H403" s="11"/>
      <c r="I403" s="12"/>
      <c r="J403" s="12"/>
      <c r="K403" s="13"/>
      <c r="L403" s="13"/>
    </row>
    <row r="404" spans="1:12" x14ac:dyDescent="0.2">
      <c r="A404" s="3"/>
      <c r="B404" s="3"/>
      <c r="C404" s="3"/>
      <c r="D404" s="3"/>
      <c r="E404" s="9"/>
      <c r="F404" s="10"/>
      <c r="G404" s="10"/>
      <c r="H404" s="11"/>
      <c r="I404" s="12"/>
      <c r="J404" s="12"/>
      <c r="K404" s="13"/>
      <c r="L404" s="13"/>
    </row>
    <row r="405" spans="1:12" x14ac:dyDescent="0.2">
      <c r="A405" s="3"/>
      <c r="B405" s="3"/>
      <c r="C405" s="3"/>
      <c r="D405" s="3"/>
      <c r="E405" s="9"/>
      <c r="F405" s="10"/>
      <c r="G405" s="10"/>
      <c r="H405" s="11"/>
      <c r="I405" s="12"/>
      <c r="J405" s="12"/>
      <c r="K405" s="13"/>
      <c r="L405" s="13"/>
    </row>
    <row r="406" spans="1:12" x14ac:dyDescent="0.2">
      <c r="A406" s="3"/>
      <c r="B406" s="3"/>
      <c r="C406" s="3"/>
      <c r="D406" s="3"/>
      <c r="E406" s="9"/>
      <c r="F406" s="10"/>
      <c r="G406" s="10"/>
      <c r="H406" s="11"/>
      <c r="I406" s="12"/>
      <c r="J406" s="12"/>
      <c r="K406" s="13"/>
      <c r="L406" s="13"/>
    </row>
    <row r="407" spans="1:12" x14ac:dyDescent="0.2">
      <c r="A407" s="3"/>
      <c r="B407" s="3"/>
      <c r="C407" s="3"/>
      <c r="D407" s="3"/>
      <c r="E407" s="9"/>
      <c r="F407" s="10"/>
      <c r="G407" s="10"/>
      <c r="H407" s="11"/>
      <c r="I407" s="12"/>
      <c r="J407" s="12"/>
      <c r="K407" s="13"/>
      <c r="L407" s="13"/>
    </row>
    <row r="408" spans="1:12" x14ac:dyDescent="0.2">
      <c r="A408" s="3"/>
      <c r="B408" s="3"/>
      <c r="C408" s="3"/>
      <c r="D408" s="3"/>
      <c r="E408" s="9"/>
      <c r="F408" s="10"/>
      <c r="G408" s="10"/>
      <c r="H408" s="11"/>
      <c r="I408" s="12"/>
      <c r="J408" s="12"/>
      <c r="K408" s="13"/>
      <c r="L408" s="13"/>
    </row>
    <row r="409" spans="1:12" x14ac:dyDescent="0.2">
      <c r="A409" s="3"/>
      <c r="B409" s="3"/>
      <c r="C409" s="3"/>
      <c r="D409" s="3"/>
      <c r="E409" s="9"/>
      <c r="F409" s="10"/>
      <c r="G409" s="10"/>
      <c r="H409" s="11"/>
      <c r="I409" s="12"/>
      <c r="J409" s="12"/>
      <c r="K409" s="13"/>
      <c r="L409" s="13"/>
    </row>
    <row r="410" spans="1:12" x14ac:dyDescent="0.2">
      <c r="A410" s="3"/>
      <c r="B410" s="3"/>
      <c r="C410" s="3"/>
      <c r="D410" s="3"/>
      <c r="E410" s="9"/>
      <c r="F410" s="10"/>
      <c r="G410" s="10"/>
      <c r="H410" s="11"/>
      <c r="I410" s="12"/>
      <c r="J410" s="12"/>
      <c r="K410" s="13"/>
      <c r="L410" s="13"/>
    </row>
    <row r="411" spans="1:12" x14ac:dyDescent="0.2">
      <c r="A411" s="3"/>
      <c r="B411" s="3"/>
      <c r="C411" s="3"/>
      <c r="D411" s="3"/>
      <c r="E411" s="9"/>
      <c r="F411" s="10"/>
      <c r="G411" s="10"/>
      <c r="H411" s="11"/>
      <c r="I411" s="12"/>
      <c r="J411" s="12"/>
      <c r="K411" s="13"/>
      <c r="L411" s="13"/>
    </row>
    <row r="412" spans="1:12" x14ac:dyDescent="0.2">
      <c r="A412" s="3"/>
      <c r="B412" s="3"/>
      <c r="C412" s="3"/>
      <c r="D412" s="3"/>
      <c r="E412" s="9"/>
      <c r="F412" s="10"/>
      <c r="G412" s="10"/>
      <c r="H412" s="11"/>
      <c r="I412" s="12"/>
      <c r="J412" s="12"/>
      <c r="K412" s="13"/>
      <c r="L412" s="13"/>
    </row>
    <row r="413" spans="1:12" x14ac:dyDescent="0.2">
      <c r="A413" s="3"/>
      <c r="B413" s="3"/>
      <c r="C413" s="3"/>
      <c r="D413" s="3"/>
      <c r="E413" s="9"/>
      <c r="F413" s="10"/>
      <c r="G413" s="10"/>
      <c r="H413" s="11"/>
      <c r="I413" s="12"/>
      <c r="J413" s="12"/>
      <c r="K413" s="13"/>
      <c r="L413" s="13"/>
    </row>
    <row r="414" spans="1:12" x14ac:dyDescent="0.2">
      <c r="A414" s="3"/>
      <c r="B414" s="3"/>
      <c r="C414" s="3"/>
      <c r="D414" s="3"/>
      <c r="E414" s="9"/>
      <c r="F414" s="10"/>
      <c r="G414" s="10"/>
      <c r="H414" s="11"/>
      <c r="I414" s="12"/>
      <c r="J414" s="12"/>
      <c r="K414" s="13"/>
      <c r="L414" s="13"/>
    </row>
    <row r="415" spans="1:12" x14ac:dyDescent="0.2">
      <c r="A415" s="3"/>
      <c r="B415" s="3"/>
      <c r="C415" s="3"/>
      <c r="D415" s="3"/>
      <c r="E415" s="9"/>
      <c r="F415" s="10"/>
      <c r="G415" s="10"/>
      <c r="H415" s="11"/>
      <c r="I415" s="12"/>
      <c r="J415" s="12"/>
      <c r="K415" s="13"/>
      <c r="L415" s="13"/>
    </row>
    <row r="416" spans="1:12" x14ac:dyDescent="0.2">
      <c r="A416" s="3"/>
      <c r="B416" s="3"/>
      <c r="C416" s="3"/>
      <c r="D416" s="3"/>
      <c r="E416" s="9"/>
      <c r="F416" s="10"/>
      <c r="G416" s="10"/>
      <c r="H416" s="11"/>
      <c r="I416" s="12"/>
      <c r="J416" s="12"/>
      <c r="K416" s="13"/>
      <c r="L416" s="13"/>
    </row>
    <row r="417" spans="1:12" x14ac:dyDescent="0.2">
      <c r="A417" s="3"/>
      <c r="B417" s="3"/>
      <c r="C417" s="3"/>
      <c r="D417" s="3"/>
      <c r="E417" s="9"/>
      <c r="F417" s="10"/>
      <c r="G417" s="10"/>
      <c r="H417" s="11"/>
      <c r="I417" s="12"/>
      <c r="J417" s="12"/>
      <c r="K417" s="13"/>
      <c r="L417" s="13"/>
    </row>
    <row r="418" spans="1:12" x14ac:dyDescent="0.2">
      <c r="A418" s="3"/>
      <c r="B418" s="3"/>
      <c r="C418" s="3"/>
      <c r="D418" s="3"/>
      <c r="E418" s="9"/>
      <c r="F418" s="10"/>
      <c r="G418" s="10"/>
      <c r="H418" s="11"/>
      <c r="I418" s="12"/>
      <c r="J418" s="12"/>
      <c r="K418" s="13"/>
      <c r="L418" s="13"/>
    </row>
    <row r="419" spans="1:12" x14ac:dyDescent="0.2">
      <c r="A419" s="3"/>
      <c r="B419" s="3"/>
      <c r="C419" s="3"/>
      <c r="D419" s="3"/>
      <c r="E419" s="9"/>
      <c r="F419" s="10"/>
      <c r="G419" s="10"/>
      <c r="H419" s="11"/>
      <c r="I419" s="12"/>
      <c r="J419" s="12"/>
      <c r="K419" s="13"/>
      <c r="L419" s="13"/>
    </row>
    <row r="420" spans="1:12" x14ac:dyDescent="0.2">
      <c r="A420" s="3"/>
      <c r="B420" s="3"/>
      <c r="C420" s="3"/>
      <c r="D420" s="3"/>
      <c r="E420" s="9"/>
      <c r="F420" s="10"/>
      <c r="G420" s="10"/>
      <c r="H420" s="11"/>
      <c r="I420" s="12"/>
      <c r="J420" s="12"/>
      <c r="K420" s="13"/>
      <c r="L420" s="13"/>
    </row>
    <row r="421" spans="1:12" x14ac:dyDescent="0.2">
      <c r="A421" s="3"/>
      <c r="B421" s="3"/>
      <c r="C421" s="3"/>
      <c r="D421" s="3"/>
      <c r="E421" s="9"/>
      <c r="F421" s="10"/>
      <c r="G421" s="10"/>
      <c r="H421" s="11"/>
      <c r="I421" s="12"/>
      <c r="J421" s="12"/>
      <c r="K421" s="13"/>
      <c r="L421" s="13"/>
    </row>
    <row r="422" spans="1:12" x14ac:dyDescent="0.2">
      <c r="A422" s="3"/>
      <c r="B422" s="3"/>
      <c r="C422" s="3"/>
      <c r="D422" s="3"/>
      <c r="E422" s="9"/>
      <c r="F422" s="10"/>
      <c r="G422" s="10"/>
      <c r="H422" s="11"/>
      <c r="I422" s="12"/>
      <c r="J422" s="12"/>
      <c r="K422" s="13"/>
      <c r="L422" s="13"/>
    </row>
    <row r="423" spans="1:12" x14ac:dyDescent="0.2">
      <c r="A423" s="3"/>
      <c r="B423" s="3"/>
      <c r="C423" s="3"/>
      <c r="D423" s="3"/>
      <c r="E423" s="9"/>
      <c r="F423" s="10"/>
      <c r="G423" s="10"/>
      <c r="H423" s="11"/>
      <c r="I423" s="12"/>
      <c r="J423" s="12"/>
      <c r="K423" s="13"/>
      <c r="L423" s="13"/>
    </row>
    <row r="424" spans="1:12" x14ac:dyDescent="0.2">
      <c r="A424" s="3"/>
      <c r="B424" s="3"/>
      <c r="C424" s="3"/>
      <c r="D424" s="3"/>
      <c r="E424" s="9"/>
      <c r="F424" s="10"/>
      <c r="G424" s="10"/>
      <c r="H424" s="11"/>
      <c r="I424" s="12"/>
      <c r="J424" s="12"/>
      <c r="K424" s="13"/>
      <c r="L424" s="13"/>
    </row>
    <row r="425" spans="1:12" x14ac:dyDescent="0.2">
      <c r="A425" s="3"/>
      <c r="B425" s="3"/>
      <c r="C425" s="3"/>
      <c r="D425" s="3"/>
      <c r="E425" s="9"/>
      <c r="F425" s="10"/>
      <c r="G425" s="10"/>
      <c r="H425" s="11"/>
      <c r="I425" s="12"/>
      <c r="J425" s="12"/>
      <c r="K425" s="13"/>
      <c r="L425" s="13"/>
    </row>
    <row r="426" spans="1:12" x14ac:dyDescent="0.2">
      <c r="A426" s="3"/>
      <c r="B426" s="3"/>
      <c r="C426" s="3"/>
      <c r="D426" s="3"/>
      <c r="E426" s="9"/>
      <c r="F426" s="10"/>
      <c r="G426" s="10"/>
      <c r="H426" s="11"/>
      <c r="I426" s="12"/>
      <c r="J426" s="12"/>
      <c r="K426" s="13"/>
      <c r="L426" s="13"/>
    </row>
    <row r="427" spans="1:12" x14ac:dyDescent="0.2">
      <c r="A427" s="3"/>
      <c r="B427" s="3"/>
      <c r="C427" s="3"/>
      <c r="D427" s="3"/>
      <c r="E427" s="9"/>
      <c r="F427" s="10"/>
      <c r="G427" s="10"/>
      <c r="H427" s="11"/>
      <c r="I427" s="12"/>
      <c r="J427" s="12"/>
      <c r="K427" s="13"/>
      <c r="L427" s="13"/>
    </row>
    <row r="428" spans="1:12" x14ac:dyDescent="0.2">
      <c r="A428" s="3"/>
      <c r="B428" s="3"/>
      <c r="C428" s="3"/>
      <c r="D428" s="3"/>
      <c r="E428" s="9"/>
      <c r="F428" s="10"/>
      <c r="G428" s="10"/>
      <c r="H428" s="11"/>
      <c r="I428" s="12"/>
      <c r="J428" s="12"/>
      <c r="K428" s="13"/>
      <c r="L428" s="13"/>
    </row>
    <row r="429" spans="1:12" x14ac:dyDescent="0.2">
      <c r="A429" s="3"/>
      <c r="B429" s="3"/>
      <c r="C429" s="3"/>
      <c r="D429" s="3"/>
      <c r="E429" s="9"/>
      <c r="F429" s="10"/>
      <c r="G429" s="10"/>
      <c r="H429" s="11"/>
      <c r="I429" s="12"/>
      <c r="J429" s="12"/>
      <c r="K429" s="13"/>
      <c r="L429" s="13"/>
    </row>
    <row r="430" spans="1:12" x14ac:dyDescent="0.2">
      <c r="A430" s="3"/>
      <c r="B430" s="3"/>
      <c r="C430" s="3"/>
      <c r="D430" s="3"/>
      <c r="E430" s="9"/>
      <c r="F430" s="10"/>
      <c r="G430" s="10"/>
      <c r="H430" s="11"/>
      <c r="I430" s="12"/>
      <c r="J430" s="12"/>
      <c r="K430" s="13"/>
      <c r="L430" s="13"/>
    </row>
    <row r="431" spans="1:12" x14ac:dyDescent="0.2">
      <c r="A431" s="3"/>
      <c r="B431" s="3"/>
      <c r="C431" s="3"/>
      <c r="D431" s="3"/>
      <c r="E431" s="9"/>
      <c r="F431" s="10"/>
      <c r="G431" s="10"/>
      <c r="H431" s="11"/>
      <c r="I431" s="12"/>
      <c r="J431" s="12"/>
      <c r="K431" s="13"/>
      <c r="L431" s="13"/>
    </row>
    <row r="432" spans="1:12" x14ac:dyDescent="0.2">
      <c r="A432" s="3"/>
      <c r="B432" s="3"/>
      <c r="C432" s="3"/>
      <c r="D432" s="3"/>
      <c r="E432" s="9"/>
      <c r="F432" s="10"/>
      <c r="G432" s="10"/>
      <c r="H432" s="11"/>
      <c r="I432" s="12"/>
      <c r="J432" s="12"/>
      <c r="K432" s="13"/>
      <c r="L432" s="13"/>
    </row>
    <row r="433" spans="1:12" x14ac:dyDescent="0.2">
      <c r="A433" s="3"/>
      <c r="B433" s="3"/>
      <c r="C433" s="3"/>
      <c r="D433" s="3"/>
      <c r="E433" s="9"/>
      <c r="F433" s="10"/>
      <c r="G433" s="10"/>
      <c r="H433" s="11"/>
      <c r="I433" s="12"/>
      <c r="J433" s="12"/>
      <c r="K433" s="13"/>
      <c r="L433" s="13"/>
    </row>
    <row r="434" spans="1:12" x14ac:dyDescent="0.2">
      <c r="A434" s="3"/>
      <c r="B434" s="3"/>
      <c r="C434" s="3"/>
      <c r="D434" s="3"/>
      <c r="E434" s="9"/>
      <c r="F434" s="10"/>
      <c r="G434" s="10"/>
      <c r="H434" s="11"/>
      <c r="I434" s="12"/>
      <c r="J434" s="12"/>
      <c r="K434" s="13"/>
      <c r="L434" s="13"/>
    </row>
    <row r="435" spans="1:12" x14ac:dyDescent="0.2">
      <c r="A435" s="3"/>
      <c r="B435" s="3"/>
      <c r="C435" s="3"/>
      <c r="D435" s="3"/>
      <c r="E435" s="9"/>
      <c r="F435" s="10"/>
      <c r="G435" s="10"/>
      <c r="H435" s="11"/>
      <c r="I435" s="12"/>
      <c r="J435" s="12"/>
      <c r="K435" s="13"/>
      <c r="L435" s="13"/>
    </row>
    <row r="436" spans="1:12" x14ac:dyDescent="0.2">
      <c r="A436" s="3"/>
      <c r="B436" s="3"/>
      <c r="C436" s="3"/>
      <c r="D436" s="3"/>
      <c r="E436" s="9"/>
      <c r="F436" s="10"/>
      <c r="G436" s="10"/>
      <c r="H436" s="11"/>
      <c r="I436" s="12"/>
      <c r="J436" s="12"/>
      <c r="K436" s="13"/>
      <c r="L436" s="13"/>
    </row>
    <row r="437" spans="1:12" x14ac:dyDescent="0.2">
      <c r="A437" s="3"/>
      <c r="B437" s="3"/>
      <c r="C437" s="3"/>
      <c r="D437" s="3"/>
      <c r="E437" s="9"/>
      <c r="F437" s="10"/>
      <c r="G437" s="10"/>
      <c r="H437" s="11"/>
      <c r="I437" s="12"/>
      <c r="J437" s="12"/>
      <c r="K437" s="13"/>
      <c r="L437" s="13"/>
    </row>
    <row r="438" spans="1:12" x14ac:dyDescent="0.2">
      <c r="A438" s="3"/>
      <c r="B438" s="3"/>
      <c r="C438" s="3"/>
      <c r="D438" s="3"/>
      <c r="E438" s="9"/>
      <c r="F438" s="10"/>
      <c r="G438" s="10"/>
      <c r="H438" s="11"/>
      <c r="I438" s="12"/>
      <c r="J438" s="12"/>
      <c r="K438" s="13"/>
      <c r="L438" s="13"/>
    </row>
    <row r="439" spans="1:12" x14ac:dyDescent="0.2">
      <c r="A439" s="3"/>
      <c r="B439" s="3"/>
      <c r="C439" s="3"/>
      <c r="D439" s="3"/>
      <c r="E439" s="9"/>
      <c r="F439" s="10"/>
      <c r="G439" s="10"/>
      <c r="H439" s="11"/>
      <c r="I439" s="12"/>
      <c r="J439" s="12"/>
      <c r="K439" s="13"/>
      <c r="L439" s="13"/>
    </row>
    <row r="440" spans="1:12" x14ac:dyDescent="0.2">
      <c r="A440" s="3"/>
      <c r="B440" s="3"/>
      <c r="C440" s="3"/>
      <c r="D440" s="3"/>
      <c r="E440" s="9"/>
      <c r="F440" s="10"/>
      <c r="G440" s="10"/>
      <c r="H440" s="11"/>
      <c r="I440" s="12"/>
      <c r="J440" s="12"/>
      <c r="K440" s="13"/>
      <c r="L440" s="13"/>
    </row>
    <row r="441" spans="1:12" x14ac:dyDescent="0.2">
      <c r="A441" s="3"/>
      <c r="B441" s="3"/>
      <c r="C441" s="3"/>
      <c r="D441" s="3"/>
      <c r="E441" s="9"/>
      <c r="F441" s="10"/>
      <c r="G441" s="10"/>
      <c r="H441" s="11"/>
      <c r="I441" s="12"/>
      <c r="J441" s="12"/>
      <c r="K441" s="13"/>
      <c r="L441" s="13"/>
    </row>
    <row r="442" spans="1:12" x14ac:dyDescent="0.2">
      <c r="A442" s="3"/>
      <c r="B442" s="3"/>
      <c r="C442" s="3"/>
      <c r="D442" s="3"/>
      <c r="E442" s="9"/>
      <c r="F442" s="10"/>
      <c r="G442" s="10"/>
      <c r="H442" s="11"/>
      <c r="I442" s="12"/>
      <c r="J442" s="12"/>
      <c r="K442" s="13"/>
      <c r="L442" s="13"/>
    </row>
    <row r="443" spans="1:12" x14ac:dyDescent="0.2">
      <c r="A443" s="3"/>
      <c r="B443" s="3"/>
      <c r="C443" s="3"/>
      <c r="D443" s="3"/>
      <c r="E443" s="9"/>
      <c r="F443" s="10"/>
      <c r="G443" s="10"/>
      <c r="H443" s="11"/>
      <c r="I443" s="12"/>
      <c r="J443" s="12"/>
      <c r="K443" s="13"/>
      <c r="L443" s="13"/>
    </row>
    <row r="444" spans="1:12" x14ac:dyDescent="0.2">
      <c r="A444" s="3"/>
      <c r="B444" s="3"/>
      <c r="C444" s="3"/>
      <c r="D444" s="3"/>
      <c r="E444" s="9"/>
      <c r="F444" s="10"/>
      <c r="G444" s="10"/>
      <c r="H444" s="11"/>
      <c r="I444" s="12"/>
      <c r="J444" s="12"/>
      <c r="K444" s="13"/>
      <c r="L444" s="13"/>
    </row>
    <row r="445" spans="1:12" x14ac:dyDescent="0.2">
      <c r="A445" s="3"/>
      <c r="B445" s="3"/>
      <c r="C445" s="3"/>
      <c r="D445" s="3"/>
      <c r="E445" s="9"/>
      <c r="F445" s="10"/>
      <c r="G445" s="10"/>
      <c r="H445" s="11"/>
      <c r="I445" s="12"/>
      <c r="J445" s="12"/>
      <c r="K445" s="13"/>
      <c r="L445" s="13"/>
    </row>
    <row r="446" spans="1:12" x14ac:dyDescent="0.2">
      <c r="A446" s="3"/>
      <c r="B446" s="3"/>
      <c r="C446" s="3"/>
      <c r="D446" s="3"/>
      <c r="E446" s="9"/>
      <c r="F446" s="10"/>
      <c r="G446" s="10"/>
      <c r="H446" s="11"/>
      <c r="I446" s="12"/>
      <c r="J446" s="12"/>
      <c r="K446" s="13"/>
      <c r="L446" s="13"/>
    </row>
    <row r="447" spans="1:12" x14ac:dyDescent="0.2">
      <c r="A447" s="3"/>
      <c r="B447" s="3"/>
      <c r="C447" s="3"/>
      <c r="D447" s="3"/>
      <c r="E447" s="9"/>
      <c r="F447" s="10"/>
      <c r="G447" s="10"/>
      <c r="H447" s="11"/>
      <c r="I447" s="12"/>
      <c r="J447" s="12"/>
      <c r="K447" s="13"/>
      <c r="L447" s="13"/>
    </row>
    <row r="448" spans="1:12" x14ac:dyDescent="0.2">
      <c r="A448" s="3"/>
      <c r="B448" s="3"/>
      <c r="C448" s="3"/>
      <c r="D448" s="3"/>
      <c r="E448" s="9"/>
      <c r="F448" s="10"/>
      <c r="G448" s="10"/>
      <c r="H448" s="11"/>
      <c r="I448" s="12"/>
      <c r="J448" s="12"/>
      <c r="K448" s="13"/>
      <c r="L448" s="13"/>
    </row>
    <row r="449" spans="1:12" x14ac:dyDescent="0.2">
      <c r="A449" s="3"/>
      <c r="B449" s="3"/>
      <c r="C449" s="3"/>
      <c r="D449" s="3"/>
      <c r="E449" s="9"/>
      <c r="F449" s="10"/>
      <c r="G449" s="10"/>
      <c r="H449" s="11"/>
      <c r="I449" s="12"/>
      <c r="J449" s="12"/>
      <c r="K449" s="13"/>
      <c r="L449" s="13"/>
    </row>
    <row r="450" spans="1:12" x14ac:dyDescent="0.2">
      <c r="A450" s="3"/>
      <c r="B450" s="3"/>
      <c r="C450" s="3"/>
      <c r="D450" s="3"/>
      <c r="E450" s="9"/>
      <c r="F450" s="10"/>
      <c r="G450" s="10"/>
      <c r="H450" s="11"/>
      <c r="I450" s="12"/>
      <c r="J450" s="12"/>
      <c r="K450" s="13"/>
      <c r="L450" s="13"/>
    </row>
    <row r="451" spans="1:12" x14ac:dyDescent="0.2">
      <c r="A451" s="3"/>
      <c r="B451" s="3"/>
      <c r="C451" s="3"/>
      <c r="D451" s="3"/>
      <c r="E451" s="9"/>
      <c r="F451" s="10"/>
      <c r="G451" s="10"/>
      <c r="H451" s="11"/>
      <c r="I451" s="12"/>
      <c r="J451" s="12"/>
      <c r="K451" s="13"/>
      <c r="L451" s="13"/>
    </row>
    <row r="452" spans="1:12" x14ac:dyDescent="0.2">
      <c r="A452" s="3"/>
      <c r="B452" s="3"/>
      <c r="C452" s="3"/>
      <c r="D452" s="3"/>
      <c r="E452" s="9"/>
      <c r="F452" s="10"/>
      <c r="G452" s="10"/>
      <c r="H452" s="11"/>
      <c r="I452" s="12"/>
      <c r="J452" s="12"/>
      <c r="K452" s="13"/>
      <c r="L452" s="13"/>
    </row>
    <row r="453" spans="1:12" x14ac:dyDescent="0.2">
      <c r="A453" s="3"/>
      <c r="B453" s="3"/>
      <c r="C453" s="3"/>
      <c r="D453" s="3"/>
      <c r="E453" s="9"/>
      <c r="F453" s="10"/>
      <c r="G453" s="10"/>
      <c r="H453" s="11"/>
      <c r="I453" s="12"/>
      <c r="J453" s="12"/>
      <c r="K453" s="13"/>
      <c r="L453" s="13"/>
    </row>
    <row r="454" spans="1:12" x14ac:dyDescent="0.2">
      <c r="A454" s="3"/>
      <c r="B454" s="3"/>
      <c r="C454" s="3"/>
      <c r="D454" s="3"/>
      <c r="E454" s="9"/>
      <c r="F454" s="10"/>
      <c r="G454" s="10"/>
      <c r="H454" s="11"/>
      <c r="I454" s="12"/>
      <c r="J454" s="12"/>
      <c r="K454" s="13"/>
      <c r="L454" s="13"/>
    </row>
    <row r="455" spans="1:12" x14ac:dyDescent="0.2">
      <c r="A455" s="3"/>
      <c r="B455" s="3"/>
      <c r="C455" s="3"/>
      <c r="D455" s="3"/>
      <c r="E455" s="9"/>
      <c r="F455" s="10"/>
      <c r="G455" s="10"/>
      <c r="H455" s="11"/>
      <c r="I455" s="12"/>
      <c r="J455" s="12"/>
      <c r="K455" s="13"/>
      <c r="L455" s="13"/>
    </row>
    <row r="456" spans="1:12" x14ac:dyDescent="0.2">
      <c r="A456" s="3"/>
      <c r="B456" s="3"/>
      <c r="C456" s="3"/>
      <c r="D456" s="3"/>
      <c r="E456" s="9"/>
      <c r="F456" s="10"/>
      <c r="G456" s="10"/>
      <c r="H456" s="11"/>
      <c r="I456" s="12"/>
      <c r="J456" s="12"/>
      <c r="K456" s="13"/>
      <c r="L456" s="13"/>
    </row>
    <row r="457" spans="1:12" x14ac:dyDescent="0.2">
      <c r="A457" s="3"/>
      <c r="B457" s="3"/>
      <c r="C457" s="3"/>
      <c r="D457" s="3"/>
      <c r="E457" s="9"/>
      <c r="F457" s="10"/>
      <c r="G457" s="10"/>
      <c r="H457" s="11"/>
      <c r="I457" s="12"/>
      <c r="J457" s="12"/>
      <c r="K457" s="13"/>
      <c r="L457" s="13"/>
    </row>
    <row r="458" spans="1:12" x14ac:dyDescent="0.2">
      <c r="A458" s="3"/>
      <c r="B458" s="3"/>
      <c r="C458" s="3"/>
      <c r="D458" s="3"/>
      <c r="E458" s="9"/>
      <c r="F458" s="10"/>
      <c r="G458" s="10"/>
      <c r="H458" s="11"/>
      <c r="I458" s="12"/>
      <c r="J458" s="12"/>
      <c r="K458" s="13"/>
      <c r="L458" s="13"/>
    </row>
    <row r="459" spans="1:12" x14ac:dyDescent="0.2">
      <c r="A459" s="3"/>
      <c r="B459" s="3"/>
      <c r="C459" s="3"/>
      <c r="D459" s="3"/>
      <c r="E459" s="9"/>
      <c r="F459" s="10"/>
      <c r="G459" s="10"/>
      <c r="H459" s="11"/>
      <c r="I459" s="12"/>
      <c r="J459" s="12"/>
      <c r="K459" s="13"/>
      <c r="L459" s="13"/>
    </row>
    <row r="460" spans="1:12" x14ac:dyDescent="0.2">
      <c r="A460" s="3"/>
      <c r="B460" s="3"/>
      <c r="C460" s="3"/>
      <c r="D460" s="3"/>
      <c r="E460" s="9"/>
      <c r="F460" s="10"/>
      <c r="G460" s="10"/>
      <c r="H460" s="11"/>
      <c r="I460" s="12"/>
      <c r="J460" s="12"/>
      <c r="K460" s="13"/>
      <c r="L460" s="13"/>
    </row>
    <row r="461" spans="1:12" x14ac:dyDescent="0.2">
      <c r="A461" s="3"/>
      <c r="B461" s="3"/>
      <c r="C461" s="3"/>
      <c r="D461" s="3"/>
      <c r="E461" s="9"/>
      <c r="F461" s="10"/>
      <c r="G461" s="10"/>
      <c r="H461" s="11"/>
      <c r="I461" s="12"/>
      <c r="J461" s="12"/>
      <c r="K461" s="13"/>
      <c r="L461" s="13"/>
    </row>
    <row r="462" spans="1:12" x14ac:dyDescent="0.2">
      <c r="A462" s="3"/>
      <c r="B462" s="3"/>
      <c r="C462" s="3"/>
      <c r="D462" s="3"/>
      <c r="E462" s="9"/>
      <c r="F462" s="10"/>
      <c r="G462" s="10"/>
      <c r="H462" s="11"/>
      <c r="I462" s="12"/>
      <c r="J462" s="12"/>
      <c r="K462" s="13"/>
      <c r="L462" s="13"/>
    </row>
    <row r="463" spans="1:12" x14ac:dyDescent="0.2">
      <c r="A463" s="3"/>
      <c r="B463" s="3"/>
      <c r="C463" s="3"/>
      <c r="D463" s="3"/>
      <c r="E463" s="9"/>
      <c r="F463" s="10"/>
      <c r="G463" s="10"/>
      <c r="H463" s="11"/>
      <c r="I463" s="12"/>
      <c r="J463" s="12"/>
      <c r="K463" s="13"/>
      <c r="L463" s="13"/>
    </row>
    <row r="464" spans="1:12" x14ac:dyDescent="0.2">
      <c r="A464" s="3"/>
      <c r="B464" s="3"/>
      <c r="C464" s="3"/>
      <c r="D464" s="3"/>
      <c r="E464" s="9"/>
      <c r="F464" s="10"/>
      <c r="G464" s="10"/>
      <c r="H464" s="11"/>
      <c r="I464" s="12"/>
      <c r="J464" s="12"/>
      <c r="K464" s="13"/>
      <c r="L464" s="13"/>
    </row>
    <row r="465" spans="1:12" x14ac:dyDescent="0.2">
      <c r="A465" s="3"/>
      <c r="B465" s="3"/>
      <c r="C465" s="3"/>
      <c r="D465" s="3"/>
      <c r="E465" s="9"/>
      <c r="F465" s="10"/>
      <c r="G465" s="10"/>
      <c r="H465" s="11"/>
      <c r="I465" s="12"/>
      <c r="J465" s="12"/>
      <c r="K465" s="13"/>
      <c r="L465" s="13"/>
    </row>
    <row r="466" spans="1:12" x14ac:dyDescent="0.2">
      <c r="A466" s="3"/>
      <c r="B466" s="3"/>
      <c r="C466" s="3"/>
      <c r="D466" s="3"/>
      <c r="E466" s="9"/>
      <c r="F466" s="10"/>
      <c r="G466" s="10"/>
      <c r="H466" s="11"/>
      <c r="I466" s="12"/>
      <c r="J466" s="12"/>
      <c r="K466" s="13"/>
      <c r="L466" s="13"/>
    </row>
    <row r="467" spans="1:12" x14ac:dyDescent="0.2">
      <c r="A467" s="3"/>
      <c r="B467" s="3"/>
      <c r="C467" s="3"/>
      <c r="D467" s="3"/>
      <c r="E467" s="9"/>
      <c r="F467" s="10"/>
      <c r="G467" s="10"/>
      <c r="H467" s="11"/>
      <c r="I467" s="12"/>
      <c r="J467" s="12"/>
      <c r="K467" s="13"/>
      <c r="L467" s="13"/>
    </row>
    <row r="468" spans="1:12" x14ac:dyDescent="0.2">
      <c r="A468" s="3"/>
      <c r="B468" s="3"/>
      <c r="C468" s="3"/>
      <c r="D468" s="3"/>
      <c r="E468" s="9"/>
      <c r="F468" s="10"/>
      <c r="G468" s="10"/>
      <c r="H468" s="11"/>
      <c r="I468" s="12"/>
      <c r="J468" s="12"/>
      <c r="K468" s="13"/>
      <c r="L468" s="13"/>
    </row>
    <row r="469" spans="1:12" x14ac:dyDescent="0.2">
      <c r="A469" s="3"/>
      <c r="B469" s="3"/>
      <c r="C469" s="3"/>
      <c r="D469" s="3"/>
      <c r="E469" s="9"/>
      <c r="F469" s="10"/>
      <c r="G469" s="10"/>
      <c r="H469" s="11"/>
      <c r="I469" s="12"/>
      <c r="J469" s="12"/>
      <c r="K469" s="13"/>
      <c r="L469" s="13"/>
    </row>
    <row r="470" spans="1:12" x14ac:dyDescent="0.2">
      <c r="A470" s="3"/>
      <c r="B470" s="3"/>
      <c r="C470" s="3"/>
      <c r="D470" s="3"/>
      <c r="E470" s="9"/>
      <c r="F470" s="10"/>
      <c r="G470" s="10"/>
      <c r="H470" s="11"/>
      <c r="I470" s="12"/>
      <c r="J470" s="12"/>
      <c r="K470" s="13"/>
      <c r="L470" s="13"/>
    </row>
    <row r="471" spans="1:12" x14ac:dyDescent="0.2">
      <c r="A471" s="3"/>
      <c r="B471" s="3"/>
      <c r="C471" s="3"/>
      <c r="D471" s="3"/>
      <c r="E471" s="9"/>
      <c r="F471" s="10"/>
      <c r="G471" s="10"/>
      <c r="H471" s="11"/>
      <c r="I471" s="12"/>
      <c r="J471" s="12"/>
      <c r="K471" s="13"/>
      <c r="L471" s="13"/>
    </row>
    <row r="472" spans="1:12" x14ac:dyDescent="0.2">
      <c r="A472" s="3"/>
      <c r="B472" s="3"/>
      <c r="C472" s="3"/>
      <c r="D472" s="3"/>
      <c r="E472" s="9"/>
      <c r="F472" s="10"/>
      <c r="G472" s="10"/>
      <c r="H472" s="11"/>
      <c r="I472" s="12"/>
      <c r="J472" s="12"/>
      <c r="K472" s="13"/>
      <c r="L472" s="13"/>
    </row>
    <row r="473" spans="1:12" x14ac:dyDescent="0.2">
      <c r="A473" s="3"/>
      <c r="B473" s="3"/>
      <c r="C473" s="3"/>
      <c r="D473" s="3"/>
      <c r="E473" s="9"/>
      <c r="F473" s="10"/>
      <c r="G473" s="10"/>
      <c r="H473" s="11"/>
      <c r="I473" s="12"/>
      <c r="J473" s="12"/>
      <c r="K473" s="13"/>
      <c r="L473" s="13"/>
    </row>
    <row r="474" spans="1:12" x14ac:dyDescent="0.2">
      <c r="A474" s="3"/>
      <c r="B474" s="3"/>
      <c r="C474" s="3"/>
      <c r="D474" s="3"/>
      <c r="E474" s="9"/>
      <c r="F474" s="10"/>
      <c r="G474" s="10"/>
      <c r="H474" s="11"/>
      <c r="I474" s="12"/>
      <c r="J474" s="12"/>
      <c r="K474" s="13"/>
      <c r="L474" s="13"/>
    </row>
    <row r="475" spans="1:12" x14ac:dyDescent="0.2">
      <c r="A475" s="3"/>
      <c r="B475" s="3"/>
      <c r="C475" s="3"/>
      <c r="D475" s="3"/>
      <c r="E475" s="9"/>
      <c r="F475" s="10"/>
      <c r="G475" s="10"/>
      <c r="H475" s="11"/>
      <c r="I475" s="12"/>
      <c r="J475" s="12"/>
      <c r="K475" s="13"/>
      <c r="L475" s="13"/>
    </row>
    <row r="476" spans="1:12" x14ac:dyDescent="0.2">
      <c r="A476" s="3"/>
      <c r="B476" s="3"/>
      <c r="C476" s="3"/>
      <c r="D476" s="3"/>
      <c r="E476" s="9"/>
      <c r="F476" s="10"/>
      <c r="G476" s="10"/>
      <c r="H476" s="11"/>
      <c r="I476" s="12"/>
      <c r="J476" s="12"/>
      <c r="K476" s="13"/>
      <c r="L476" s="13"/>
    </row>
    <row r="477" spans="1:12" x14ac:dyDescent="0.2">
      <c r="A477" s="3"/>
      <c r="B477" s="3"/>
      <c r="C477" s="3"/>
      <c r="D477" s="3"/>
      <c r="E477" s="9"/>
      <c r="F477" s="10"/>
      <c r="G477" s="10"/>
      <c r="H477" s="11"/>
      <c r="I477" s="12"/>
      <c r="J477" s="12"/>
      <c r="K477" s="13"/>
      <c r="L477" s="13"/>
    </row>
    <row r="478" spans="1:12" x14ac:dyDescent="0.2">
      <c r="A478" s="3"/>
      <c r="B478" s="3"/>
      <c r="C478" s="3"/>
      <c r="D478" s="3"/>
      <c r="E478" s="9"/>
      <c r="F478" s="10"/>
      <c r="G478" s="10"/>
      <c r="H478" s="11"/>
      <c r="I478" s="12"/>
      <c r="J478" s="12"/>
      <c r="K478" s="13"/>
      <c r="L478" s="13"/>
    </row>
    <row r="479" spans="1:12" x14ac:dyDescent="0.2">
      <c r="A479" s="3"/>
      <c r="B479" s="3"/>
      <c r="C479" s="3"/>
      <c r="D479" s="3"/>
      <c r="E479" s="9"/>
      <c r="F479" s="10"/>
      <c r="G479" s="10"/>
      <c r="H479" s="11"/>
      <c r="I479" s="12"/>
      <c r="J479" s="12"/>
      <c r="K479" s="13"/>
      <c r="L479" s="13"/>
    </row>
    <row r="480" spans="1:12" x14ac:dyDescent="0.2">
      <c r="A480" s="3"/>
      <c r="B480" s="3"/>
      <c r="C480" s="3"/>
      <c r="D480" s="3"/>
      <c r="E480" s="9"/>
      <c r="F480" s="10"/>
      <c r="G480" s="10"/>
      <c r="H480" s="11"/>
      <c r="I480" s="12"/>
      <c r="J480" s="12"/>
      <c r="K480" s="13"/>
      <c r="L480" s="13"/>
    </row>
    <row r="481" spans="1:12" x14ac:dyDescent="0.2">
      <c r="A481" s="3"/>
      <c r="B481" s="3"/>
      <c r="C481" s="3"/>
      <c r="D481" s="3"/>
      <c r="E481" s="9"/>
      <c r="F481" s="10"/>
      <c r="G481" s="10"/>
      <c r="H481" s="11"/>
      <c r="I481" s="12"/>
      <c r="J481" s="12"/>
      <c r="K481" s="13"/>
      <c r="L481" s="13"/>
    </row>
    <row r="482" spans="1:12" x14ac:dyDescent="0.2">
      <c r="A482" s="3"/>
      <c r="B482" s="3"/>
      <c r="C482" s="3"/>
      <c r="D482" s="3"/>
      <c r="E482" s="9"/>
      <c r="F482" s="10"/>
      <c r="G482" s="10"/>
      <c r="H482" s="11"/>
      <c r="I482" s="12"/>
      <c r="J482" s="12"/>
      <c r="K482" s="13"/>
      <c r="L482" s="13"/>
    </row>
    <row r="483" spans="1:12" x14ac:dyDescent="0.2">
      <c r="A483" s="3"/>
      <c r="B483" s="3"/>
      <c r="C483" s="3"/>
      <c r="D483" s="3"/>
      <c r="E483" s="9"/>
      <c r="F483" s="10"/>
      <c r="G483" s="10"/>
      <c r="H483" s="11"/>
      <c r="I483" s="12"/>
      <c r="J483" s="12"/>
      <c r="K483" s="13"/>
      <c r="L483" s="13"/>
    </row>
    <row r="484" spans="1:12" x14ac:dyDescent="0.2">
      <c r="A484" s="3"/>
      <c r="B484" s="3"/>
      <c r="C484" s="3"/>
      <c r="D484" s="3"/>
      <c r="E484" s="9"/>
      <c r="F484" s="10"/>
      <c r="G484" s="10"/>
      <c r="H484" s="11"/>
      <c r="I484" s="12"/>
      <c r="J484" s="12"/>
      <c r="K484" s="13"/>
      <c r="L484" s="13"/>
    </row>
    <row r="485" spans="1:12" x14ac:dyDescent="0.2">
      <c r="A485" s="3"/>
      <c r="B485" s="3"/>
      <c r="C485" s="3"/>
      <c r="D485" s="3"/>
      <c r="E485" s="9"/>
      <c r="F485" s="10"/>
      <c r="G485" s="10"/>
      <c r="H485" s="11"/>
      <c r="I485" s="12"/>
      <c r="J485" s="12"/>
      <c r="K485" s="13"/>
      <c r="L485" s="13"/>
    </row>
    <row r="486" spans="1:12" x14ac:dyDescent="0.2">
      <c r="A486" s="3"/>
      <c r="B486" s="3"/>
      <c r="C486" s="3"/>
      <c r="D486" s="3"/>
      <c r="E486" s="9"/>
      <c r="F486" s="10"/>
      <c r="G486" s="10"/>
      <c r="H486" s="11"/>
      <c r="I486" s="12"/>
      <c r="J486" s="12"/>
      <c r="K486" s="13"/>
      <c r="L486" s="13"/>
    </row>
    <row r="487" spans="1:12" x14ac:dyDescent="0.2">
      <c r="A487" s="3"/>
      <c r="B487" s="3"/>
      <c r="C487" s="3"/>
      <c r="D487" s="3"/>
      <c r="E487" s="9"/>
      <c r="F487" s="10"/>
      <c r="G487" s="10"/>
      <c r="H487" s="11"/>
      <c r="I487" s="12"/>
      <c r="J487" s="12"/>
      <c r="K487" s="13"/>
      <c r="L487" s="13"/>
    </row>
    <row r="488" spans="1:12" x14ac:dyDescent="0.2">
      <c r="A488" s="3"/>
      <c r="B488" s="3"/>
      <c r="C488" s="3"/>
      <c r="D488" s="3"/>
      <c r="E488" s="9"/>
      <c r="F488" s="10"/>
      <c r="G488" s="10"/>
      <c r="H488" s="11"/>
      <c r="I488" s="12"/>
      <c r="J488" s="12"/>
      <c r="K488" s="13"/>
      <c r="L488" s="13"/>
    </row>
    <row r="489" spans="1:12" x14ac:dyDescent="0.2">
      <c r="A489" s="3"/>
      <c r="B489" s="3"/>
      <c r="C489" s="3"/>
      <c r="D489" s="3"/>
      <c r="E489" s="9"/>
      <c r="F489" s="10"/>
      <c r="G489" s="10"/>
      <c r="H489" s="11"/>
      <c r="I489" s="12"/>
      <c r="J489" s="12"/>
      <c r="K489" s="13"/>
      <c r="L489" s="13"/>
    </row>
    <row r="490" spans="1:12" x14ac:dyDescent="0.2">
      <c r="A490" s="3"/>
      <c r="B490" s="3"/>
      <c r="C490" s="3"/>
      <c r="D490" s="3"/>
      <c r="E490" s="9"/>
      <c r="F490" s="10"/>
      <c r="G490" s="10"/>
      <c r="H490" s="11"/>
      <c r="I490" s="12"/>
      <c r="J490" s="12"/>
      <c r="K490" s="13"/>
      <c r="L490" s="13"/>
    </row>
    <row r="491" spans="1:12" x14ac:dyDescent="0.2">
      <c r="A491" s="3"/>
      <c r="B491" s="3"/>
      <c r="C491" s="3"/>
      <c r="D491" s="3"/>
      <c r="E491" s="9"/>
      <c r="F491" s="10"/>
      <c r="G491" s="10"/>
      <c r="H491" s="11"/>
      <c r="I491" s="12"/>
      <c r="J491" s="12"/>
      <c r="K491" s="13"/>
      <c r="L491" s="13"/>
    </row>
    <row r="492" spans="1:12" x14ac:dyDescent="0.2">
      <c r="A492" s="3"/>
      <c r="B492" s="3"/>
      <c r="C492" s="3"/>
      <c r="D492" s="3"/>
      <c r="E492" s="9"/>
      <c r="F492" s="10"/>
      <c r="G492" s="10"/>
      <c r="H492" s="11"/>
      <c r="I492" s="12"/>
      <c r="J492" s="12"/>
      <c r="K492" s="13"/>
      <c r="L492" s="13"/>
    </row>
    <row r="493" spans="1:12" x14ac:dyDescent="0.2">
      <c r="A493" s="3"/>
      <c r="B493" s="3"/>
      <c r="C493" s="3"/>
      <c r="D493" s="3"/>
      <c r="E493" s="9"/>
      <c r="F493" s="10"/>
      <c r="G493" s="10"/>
      <c r="H493" s="11"/>
      <c r="I493" s="12"/>
      <c r="J493" s="12"/>
      <c r="K493" s="13"/>
      <c r="L493" s="13"/>
    </row>
    <row r="494" spans="1:12" x14ac:dyDescent="0.2">
      <c r="A494" s="3"/>
      <c r="B494" s="3"/>
      <c r="C494" s="3"/>
      <c r="D494" s="3"/>
      <c r="E494" s="9"/>
      <c r="F494" s="10"/>
      <c r="G494" s="10"/>
      <c r="H494" s="11"/>
      <c r="I494" s="12"/>
      <c r="J494" s="12"/>
      <c r="K494" s="13"/>
      <c r="L494" s="13"/>
    </row>
    <row r="495" spans="1:12" x14ac:dyDescent="0.2">
      <c r="A495" s="3"/>
      <c r="B495" s="3"/>
      <c r="C495" s="3"/>
      <c r="D495" s="3"/>
      <c r="E495" s="9"/>
      <c r="F495" s="10"/>
      <c r="G495" s="10"/>
      <c r="H495" s="11"/>
      <c r="I495" s="12"/>
      <c r="J495" s="12"/>
      <c r="K495" s="13"/>
      <c r="L495" s="13"/>
    </row>
    <row r="496" spans="1:12" x14ac:dyDescent="0.2">
      <c r="A496" s="3"/>
      <c r="B496" s="3"/>
      <c r="C496" s="3"/>
      <c r="D496" s="3"/>
      <c r="E496" s="9"/>
      <c r="F496" s="10"/>
      <c r="G496" s="10"/>
      <c r="H496" s="11"/>
      <c r="I496" s="12"/>
      <c r="J496" s="12"/>
      <c r="K496" s="13"/>
      <c r="L496" s="13"/>
    </row>
    <row r="497" spans="1:12" x14ac:dyDescent="0.2">
      <c r="A497" s="3"/>
      <c r="B497" s="3"/>
      <c r="C497" s="3"/>
      <c r="D497" s="3"/>
      <c r="E497" s="9"/>
      <c r="F497" s="10"/>
      <c r="G497" s="10"/>
      <c r="H497" s="11"/>
      <c r="I497" s="12"/>
      <c r="J497" s="12"/>
      <c r="K497" s="13"/>
      <c r="L497" s="13"/>
    </row>
    <row r="498" spans="1:12" x14ac:dyDescent="0.2">
      <c r="A498" s="3"/>
      <c r="B498" s="3"/>
      <c r="C498" s="3"/>
      <c r="D498" s="3"/>
      <c r="E498" s="9"/>
      <c r="F498" s="10"/>
      <c r="G498" s="10"/>
      <c r="H498" s="11"/>
      <c r="I498" s="12"/>
      <c r="J498" s="12"/>
      <c r="K498" s="13"/>
      <c r="L498" s="13"/>
    </row>
    <row r="499" spans="1:12" x14ac:dyDescent="0.2">
      <c r="A499" s="3"/>
      <c r="B499" s="3"/>
      <c r="C499" s="3"/>
      <c r="D499" s="3"/>
      <c r="E499" s="9"/>
      <c r="F499" s="10"/>
      <c r="G499" s="10"/>
      <c r="H499" s="11"/>
      <c r="I499" s="12"/>
      <c r="J499" s="12"/>
      <c r="K499" s="13"/>
      <c r="L499" s="13"/>
    </row>
    <row r="500" spans="1:12" x14ac:dyDescent="0.2">
      <c r="A500" s="3"/>
      <c r="B500" s="3"/>
      <c r="C500" s="3"/>
      <c r="D500" s="3"/>
      <c r="E500" s="9"/>
      <c r="F500" s="10"/>
      <c r="G500" s="10"/>
      <c r="H500" s="11"/>
      <c r="I500" s="12"/>
      <c r="J500" s="12"/>
      <c r="K500" s="13"/>
      <c r="L500" s="13"/>
    </row>
    <row r="501" spans="1:12" x14ac:dyDescent="0.2">
      <c r="A501" s="3"/>
      <c r="B501" s="3"/>
      <c r="C501" s="3"/>
      <c r="D501" s="3"/>
      <c r="E501" s="9"/>
      <c r="F501" s="10"/>
      <c r="G501" s="10"/>
      <c r="H501" s="11"/>
      <c r="I501" s="12"/>
      <c r="J501" s="12"/>
      <c r="K501" s="13"/>
      <c r="L501" s="13"/>
    </row>
    <row r="502" spans="1:12" x14ac:dyDescent="0.2">
      <c r="A502" s="3"/>
      <c r="B502" s="3"/>
      <c r="C502" s="3"/>
      <c r="D502" s="3"/>
      <c r="E502" s="9"/>
      <c r="F502" s="10"/>
      <c r="G502" s="10"/>
      <c r="H502" s="11"/>
      <c r="I502" s="12"/>
      <c r="J502" s="12"/>
      <c r="K502" s="13"/>
      <c r="L502" s="13"/>
    </row>
    <row r="503" spans="1:12" x14ac:dyDescent="0.2">
      <c r="A503" s="3"/>
      <c r="B503" s="3"/>
      <c r="C503" s="3"/>
      <c r="D503" s="3"/>
      <c r="E503" s="9"/>
      <c r="F503" s="10"/>
      <c r="G503" s="10"/>
      <c r="H503" s="11"/>
      <c r="I503" s="12"/>
      <c r="J503" s="12"/>
      <c r="K503" s="13"/>
      <c r="L503" s="13"/>
    </row>
    <row r="504" spans="1:12" x14ac:dyDescent="0.2">
      <c r="A504" s="3"/>
      <c r="B504" s="3"/>
      <c r="C504" s="3"/>
      <c r="D504" s="3"/>
      <c r="E504" s="9"/>
      <c r="F504" s="10"/>
      <c r="G504" s="10"/>
      <c r="H504" s="11"/>
      <c r="I504" s="12"/>
      <c r="J504" s="12"/>
      <c r="K504" s="13"/>
      <c r="L504" s="13"/>
    </row>
    <row r="505" spans="1:12" x14ac:dyDescent="0.2">
      <c r="A505" s="3"/>
      <c r="B505" s="3"/>
      <c r="C505" s="3"/>
      <c r="D505" s="3"/>
      <c r="E505" s="9"/>
      <c r="F505" s="10"/>
      <c r="G505" s="10"/>
      <c r="H505" s="11"/>
      <c r="I505" s="12"/>
      <c r="J505" s="12"/>
      <c r="K505" s="13"/>
      <c r="L505" s="13"/>
    </row>
    <row r="506" spans="1:12" x14ac:dyDescent="0.2">
      <c r="A506" s="3"/>
      <c r="B506" s="3"/>
      <c r="C506" s="3"/>
      <c r="D506" s="3"/>
      <c r="E506" s="9"/>
      <c r="F506" s="10"/>
      <c r="G506" s="10"/>
      <c r="H506" s="11"/>
      <c r="I506" s="12"/>
      <c r="J506" s="12"/>
      <c r="K506" s="13"/>
      <c r="L506" s="13"/>
    </row>
    <row r="507" spans="1:12" x14ac:dyDescent="0.2">
      <c r="A507" s="3"/>
      <c r="B507" s="3"/>
      <c r="C507" s="3"/>
      <c r="D507" s="3"/>
      <c r="E507" s="9"/>
      <c r="F507" s="10"/>
      <c r="G507" s="10"/>
      <c r="H507" s="11"/>
      <c r="I507" s="12"/>
      <c r="J507" s="12"/>
      <c r="K507" s="13"/>
      <c r="L507" s="13"/>
    </row>
    <row r="508" spans="1:12" x14ac:dyDescent="0.2">
      <c r="A508" s="3"/>
      <c r="B508" s="3"/>
      <c r="C508" s="3"/>
      <c r="D508" s="3"/>
      <c r="E508" s="9"/>
      <c r="F508" s="10"/>
      <c r="G508" s="10"/>
      <c r="H508" s="11"/>
      <c r="I508" s="12"/>
      <c r="J508" s="12"/>
      <c r="K508" s="13"/>
      <c r="L508" s="13"/>
    </row>
    <row r="509" spans="1:12" x14ac:dyDescent="0.2">
      <c r="A509" s="3"/>
      <c r="B509" s="3"/>
      <c r="C509" s="3"/>
      <c r="D509" s="3"/>
      <c r="E509" s="9"/>
      <c r="F509" s="10"/>
      <c r="G509" s="10"/>
      <c r="H509" s="11"/>
      <c r="I509" s="12"/>
      <c r="J509" s="12"/>
      <c r="K509" s="13"/>
      <c r="L509" s="13"/>
    </row>
    <row r="510" spans="1:12" x14ac:dyDescent="0.2">
      <c r="A510" s="3"/>
      <c r="B510" s="3"/>
      <c r="C510" s="3"/>
      <c r="D510" s="3"/>
      <c r="E510" s="9"/>
      <c r="F510" s="10"/>
      <c r="G510" s="10"/>
      <c r="H510" s="11"/>
      <c r="I510" s="12"/>
      <c r="J510" s="12"/>
      <c r="K510" s="13"/>
      <c r="L510" s="13"/>
    </row>
    <row r="511" spans="1:12" x14ac:dyDescent="0.2">
      <c r="A511" s="3"/>
      <c r="B511" s="3"/>
      <c r="C511" s="3"/>
      <c r="D511" s="3"/>
      <c r="E511" s="9"/>
      <c r="F511" s="10"/>
      <c r="G511" s="10"/>
      <c r="H511" s="11"/>
      <c r="I511" s="12"/>
      <c r="J511" s="12"/>
      <c r="K511" s="13"/>
      <c r="L511" s="13"/>
    </row>
    <row r="512" spans="1:12" x14ac:dyDescent="0.2">
      <c r="A512" s="3"/>
      <c r="B512" s="3"/>
      <c r="C512" s="3"/>
      <c r="D512" s="3"/>
      <c r="E512" s="9"/>
      <c r="F512" s="10"/>
      <c r="G512" s="10"/>
      <c r="H512" s="11"/>
      <c r="I512" s="12"/>
      <c r="J512" s="12"/>
      <c r="K512" s="13"/>
      <c r="L512" s="13"/>
    </row>
    <row r="513" spans="1:12" x14ac:dyDescent="0.2">
      <c r="A513" s="3"/>
      <c r="B513" s="3"/>
      <c r="C513" s="3"/>
      <c r="D513" s="3"/>
      <c r="E513" s="9"/>
      <c r="F513" s="10"/>
      <c r="G513" s="10"/>
      <c r="H513" s="11"/>
      <c r="I513" s="12"/>
      <c r="J513" s="12"/>
      <c r="K513" s="13"/>
      <c r="L513" s="13"/>
    </row>
    <row r="514" spans="1:12" x14ac:dyDescent="0.2">
      <c r="A514" s="3"/>
      <c r="B514" s="3"/>
      <c r="C514" s="3"/>
      <c r="D514" s="3"/>
      <c r="E514" s="9"/>
      <c r="F514" s="10"/>
      <c r="G514" s="10"/>
      <c r="H514" s="11"/>
      <c r="I514" s="12"/>
      <c r="J514" s="12"/>
      <c r="K514" s="13"/>
      <c r="L514" s="13"/>
    </row>
    <row r="515" spans="1:12" x14ac:dyDescent="0.2">
      <c r="A515" s="3"/>
      <c r="B515" s="3"/>
      <c r="C515" s="3"/>
      <c r="D515" s="3"/>
      <c r="E515" s="9"/>
      <c r="F515" s="10"/>
      <c r="G515" s="10"/>
      <c r="H515" s="11"/>
      <c r="I515" s="12"/>
      <c r="J515" s="12"/>
      <c r="K515" s="13"/>
      <c r="L515" s="13"/>
    </row>
    <row r="516" spans="1:12" x14ac:dyDescent="0.2">
      <c r="A516" s="3"/>
      <c r="B516" s="3"/>
      <c r="C516" s="3"/>
      <c r="D516" s="3"/>
      <c r="E516" s="9"/>
      <c r="F516" s="10"/>
      <c r="G516" s="10"/>
      <c r="H516" s="11"/>
      <c r="I516" s="12"/>
      <c r="J516" s="12"/>
      <c r="K516" s="13"/>
      <c r="L516" s="13"/>
    </row>
    <row r="517" spans="1:12" x14ac:dyDescent="0.2">
      <c r="A517" s="3"/>
      <c r="B517" s="3"/>
      <c r="C517" s="3"/>
      <c r="D517" s="3"/>
      <c r="E517" s="9"/>
      <c r="F517" s="10"/>
      <c r="G517" s="10"/>
      <c r="H517" s="11"/>
      <c r="I517" s="12"/>
      <c r="J517" s="12"/>
      <c r="K517" s="13"/>
      <c r="L517" s="13"/>
    </row>
    <row r="518" spans="1:12" x14ac:dyDescent="0.2">
      <c r="A518" s="3"/>
      <c r="B518" s="3"/>
      <c r="C518" s="3"/>
      <c r="D518" s="3"/>
      <c r="E518" s="9"/>
      <c r="F518" s="10"/>
      <c r="G518" s="10"/>
      <c r="H518" s="11"/>
      <c r="I518" s="12"/>
      <c r="J518" s="12"/>
      <c r="K518" s="13"/>
      <c r="L518" s="13"/>
    </row>
    <row r="519" spans="1:12" x14ac:dyDescent="0.2">
      <c r="A519" s="3"/>
      <c r="B519" s="3"/>
      <c r="C519" s="3"/>
      <c r="D519" s="3"/>
      <c r="E519" s="9"/>
      <c r="F519" s="10"/>
      <c r="G519" s="10"/>
      <c r="H519" s="11"/>
      <c r="I519" s="12"/>
      <c r="J519" s="12"/>
      <c r="K519" s="13"/>
      <c r="L519" s="13"/>
    </row>
    <row r="520" spans="1:12" x14ac:dyDescent="0.2">
      <c r="A520" s="3"/>
      <c r="B520" s="3"/>
      <c r="C520" s="3"/>
      <c r="D520" s="3"/>
      <c r="E520" s="9"/>
      <c r="F520" s="10"/>
      <c r="G520" s="10"/>
      <c r="H520" s="11"/>
      <c r="I520" s="12"/>
      <c r="J520" s="12"/>
      <c r="K520" s="13"/>
      <c r="L520" s="13"/>
    </row>
    <row r="521" spans="1:12" x14ac:dyDescent="0.2">
      <c r="A521" s="3"/>
      <c r="B521" s="3"/>
      <c r="C521" s="3"/>
      <c r="D521" s="3"/>
      <c r="E521" s="9"/>
      <c r="F521" s="10"/>
      <c r="G521" s="10"/>
      <c r="H521" s="11"/>
      <c r="I521" s="12"/>
      <c r="J521" s="12"/>
      <c r="K521" s="13"/>
      <c r="L521" s="13"/>
    </row>
    <row r="522" spans="1:12" x14ac:dyDescent="0.2">
      <c r="A522" s="3"/>
      <c r="B522" s="3"/>
      <c r="C522" s="3"/>
      <c r="D522" s="3"/>
      <c r="E522" s="9"/>
      <c r="F522" s="10"/>
      <c r="G522" s="10"/>
      <c r="H522" s="11"/>
      <c r="I522" s="12"/>
      <c r="J522" s="12"/>
      <c r="K522" s="13"/>
      <c r="L522" s="13"/>
    </row>
    <row r="523" spans="1:12" x14ac:dyDescent="0.2">
      <c r="A523" s="3"/>
      <c r="B523" s="3"/>
      <c r="C523" s="3"/>
      <c r="D523" s="3"/>
      <c r="E523" s="9"/>
      <c r="F523" s="10"/>
      <c r="G523" s="10"/>
      <c r="H523" s="11"/>
      <c r="I523" s="12"/>
      <c r="J523" s="12"/>
      <c r="K523" s="13"/>
      <c r="L523" s="13"/>
    </row>
    <row r="524" spans="1:12" x14ac:dyDescent="0.2">
      <c r="A524" s="3"/>
      <c r="B524" s="3"/>
      <c r="C524" s="3"/>
      <c r="D524" s="3"/>
      <c r="E524" s="9"/>
      <c r="F524" s="10"/>
      <c r="G524" s="10"/>
      <c r="H524" s="11"/>
      <c r="I524" s="12"/>
      <c r="J524" s="12"/>
      <c r="K524" s="13"/>
      <c r="L524" s="13"/>
    </row>
    <row r="525" spans="1:12" x14ac:dyDescent="0.2">
      <c r="A525" s="3"/>
      <c r="B525" s="3"/>
      <c r="C525" s="3"/>
      <c r="D525" s="3"/>
      <c r="E525" s="9"/>
      <c r="F525" s="10"/>
      <c r="G525" s="10"/>
      <c r="H525" s="11"/>
      <c r="I525" s="12"/>
      <c r="J525" s="12"/>
      <c r="K525" s="13"/>
      <c r="L525" s="13"/>
    </row>
    <row r="526" spans="1:12" x14ac:dyDescent="0.2">
      <c r="A526" s="3"/>
      <c r="B526" s="3"/>
      <c r="C526" s="3"/>
      <c r="D526" s="3"/>
      <c r="E526" s="9"/>
      <c r="F526" s="10"/>
      <c r="G526" s="10"/>
      <c r="H526" s="11"/>
      <c r="I526" s="12"/>
      <c r="J526" s="12"/>
      <c r="K526" s="13"/>
      <c r="L526" s="13"/>
    </row>
    <row r="527" spans="1:12" x14ac:dyDescent="0.2">
      <c r="A527" s="3"/>
      <c r="B527" s="3"/>
      <c r="C527" s="3"/>
      <c r="D527" s="3"/>
      <c r="E527" s="9"/>
      <c r="F527" s="10"/>
      <c r="G527" s="10"/>
      <c r="H527" s="11"/>
      <c r="I527" s="12"/>
      <c r="J527" s="12"/>
      <c r="K527" s="13"/>
      <c r="L527" s="13"/>
    </row>
    <row r="528" spans="1:12" x14ac:dyDescent="0.2">
      <c r="A528" s="3"/>
      <c r="B528" s="3"/>
      <c r="C528" s="3"/>
      <c r="D528" s="3"/>
      <c r="E528" s="9"/>
      <c r="F528" s="10"/>
      <c r="G528" s="10"/>
      <c r="H528" s="11"/>
      <c r="I528" s="12"/>
      <c r="J528" s="12"/>
      <c r="K528" s="13"/>
      <c r="L528" s="13"/>
    </row>
    <row r="529" spans="1:12" x14ac:dyDescent="0.2">
      <c r="A529" s="3"/>
      <c r="B529" s="3"/>
      <c r="C529" s="3"/>
      <c r="D529" s="3"/>
      <c r="E529" s="9"/>
      <c r="F529" s="10"/>
      <c r="G529" s="10"/>
      <c r="H529" s="11"/>
      <c r="I529" s="12"/>
      <c r="J529" s="12"/>
      <c r="K529" s="13"/>
      <c r="L529" s="13"/>
    </row>
    <row r="530" spans="1:12" x14ac:dyDescent="0.2">
      <c r="A530" s="3"/>
      <c r="B530" s="3"/>
      <c r="C530" s="3"/>
      <c r="D530" s="3"/>
      <c r="E530" s="9"/>
      <c r="F530" s="10"/>
      <c r="G530" s="10"/>
      <c r="H530" s="11"/>
      <c r="I530" s="12"/>
      <c r="J530" s="12"/>
      <c r="K530" s="13"/>
      <c r="L530" s="13"/>
    </row>
    <row r="531" spans="1:12" x14ac:dyDescent="0.2">
      <c r="A531" s="3"/>
      <c r="B531" s="3"/>
      <c r="C531" s="3"/>
      <c r="D531" s="3"/>
      <c r="E531" s="9"/>
      <c r="F531" s="10"/>
      <c r="G531" s="10"/>
      <c r="H531" s="11"/>
      <c r="I531" s="12"/>
      <c r="J531" s="12"/>
      <c r="K531" s="13"/>
      <c r="L531" s="13"/>
    </row>
    <row r="532" spans="1:12" x14ac:dyDescent="0.2">
      <c r="A532" s="3"/>
      <c r="B532" s="3"/>
      <c r="C532" s="3"/>
      <c r="D532" s="3"/>
      <c r="E532" s="9"/>
      <c r="F532" s="10"/>
      <c r="G532" s="10"/>
      <c r="H532" s="11"/>
      <c r="I532" s="12"/>
      <c r="J532" s="12"/>
      <c r="K532" s="13"/>
      <c r="L532" s="13"/>
    </row>
    <row r="533" spans="1:12" x14ac:dyDescent="0.2">
      <c r="A533" s="3"/>
      <c r="B533" s="3"/>
      <c r="C533" s="3"/>
      <c r="D533" s="3"/>
      <c r="E533" s="9"/>
      <c r="F533" s="10"/>
      <c r="G533" s="10"/>
      <c r="H533" s="11"/>
      <c r="I533" s="12"/>
      <c r="J533" s="12"/>
      <c r="K533" s="13"/>
      <c r="L533" s="13"/>
    </row>
    <row r="534" spans="1:12" x14ac:dyDescent="0.2">
      <c r="A534" s="3"/>
      <c r="B534" s="3"/>
      <c r="C534" s="3"/>
      <c r="D534" s="3"/>
      <c r="E534" s="9"/>
      <c r="F534" s="10"/>
      <c r="G534" s="10"/>
      <c r="H534" s="11"/>
      <c r="I534" s="12"/>
      <c r="J534" s="12"/>
      <c r="K534" s="13"/>
      <c r="L534" s="13"/>
    </row>
    <row r="535" spans="1:12" x14ac:dyDescent="0.2">
      <c r="A535" s="3"/>
      <c r="B535" s="3"/>
      <c r="C535" s="3"/>
      <c r="D535" s="3"/>
      <c r="E535" s="9"/>
      <c r="F535" s="10"/>
      <c r="G535" s="10"/>
      <c r="H535" s="11"/>
      <c r="I535" s="12"/>
      <c r="J535" s="12"/>
      <c r="K535" s="13"/>
      <c r="L535" s="13"/>
    </row>
    <row r="536" spans="1:12" x14ac:dyDescent="0.2">
      <c r="A536" s="3"/>
      <c r="B536" s="3"/>
      <c r="C536" s="3"/>
      <c r="D536" s="3"/>
      <c r="E536" s="9"/>
      <c r="F536" s="10"/>
      <c r="G536" s="10"/>
      <c r="H536" s="11"/>
      <c r="I536" s="12"/>
      <c r="J536" s="12"/>
      <c r="K536" s="13"/>
      <c r="L536" s="13"/>
    </row>
    <row r="537" spans="1:12" x14ac:dyDescent="0.2">
      <c r="A537" s="3"/>
      <c r="B537" s="3"/>
      <c r="C537" s="3"/>
      <c r="D537" s="3"/>
      <c r="E537" s="9"/>
      <c r="F537" s="10"/>
      <c r="G537" s="10"/>
      <c r="H537" s="11"/>
      <c r="I537" s="12"/>
      <c r="J537" s="12"/>
      <c r="K537" s="13"/>
      <c r="L537" s="13"/>
    </row>
    <row r="538" spans="1:12" x14ac:dyDescent="0.2">
      <c r="A538" s="3"/>
      <c r="B538" s="3"/>
      <c r="C538" s="3"/>
      <c r="D538" s="3"/>
      <c r="E538" s="9"/>
      <c r="F538" s="10"/>
      <c r="G538" s="10"/>
      <c r="H538" s="11"/>
      <c r="I538" s="12"/>
      <c r="J538" s="12"/>
      <c r="K538" s="13"/>
      <c r="L538" s="13"/>
    </row>
    <row r="539" spans="1:12" x14ac:dyDescent="0.2">
      <c r="A539" s="3"/>
      <c r="B539" s="3"/>
      <c r="C539" s="3"/>
      <c r="D539" s="3"/>
      <c r="E539" s="9"/>
      <c r="F539" s="10"/>
      <c r="G539" s="10"/>
      <c r="H539" s="11"/>
      <c r="I539" s="12"/>
      <c r="J539" s="12"/>
      <c r="K539" s="13"/>
      <c r="L539" s="13"/>
    </row>
    <row r="540" spans="1:12" x14ac:dyDescent="0.2">
      <c r="A540" s="3"/>
      <c r="B540" s="3"/>
      <c r="C540" s="3"/>
      <c r="D540" s="3"/>
      <c r="E540" s="9"/>
      <c r="F540" s="10"/>
      <c r="G540" s="10"/>
      <c r="H540" s="11"/>
      <c r="I540" s="12"/>
      <c r="J540" s="12"/>
      <c r="K540" s="13"/>
      <c r="L540" s="13"/>
    </row>
    <row r="541" spans="1:12" x14ac:dyDescent="0.2">
      <c r="A541" s="3"/>
      <c r="B541" s="3"/>
      <c r="C541" s="3"/>
      <c r="D541" s="3"/>
      <c r="E541" s="9"/>
      <c r="F541" s="10"/>
      <c r="G541" s="10"/>
      <c r="H541" s="11"/>
      <c r="I541" s="12"/>
      <c r="J541" s="12"/>
      <c r="K541" s="13"/>
      <c r="L541" s="13"/>
    </row>
    <row r="542" spans="1:12" x14ac:dyDescent="0.2">
      <c r="A542" s="3"/>
      <c r="B542" s="3"/>
      <c r="C542" s="3"/>
      <c r="D542" s="3"/>
      <c r="E542" s="9"/>
      <c r="F542" s="10"/>
      <c r="G542" s="10"/>
      <c r="H542" s="11"/>
      <c r="I542" s="12"/>
      <c r="J542" s="12"/>
      <c r="K542" s="13"/>
      <c r="L542" s="13"/>
    </row>
    <row r="543" spans="1:12" x14ac:dyDescent="0.2">
      <c r="A543" s="3"/>
      <c r="B543" s="3"/>
      <c r="C543" s="3"/>
      <c r="D543" s="3"/>
      <c r="E543" s="9"/>
      <c r="F543" s="10"/>
      <c r="G543" s="10"/>
      <c r="H543" s="11"/>
      <c r="I543" s="12"/>
      <c r="J543" s="12"/>
      <c r="K543" s="13"/>
      <c r="L543" s="13"/>
    </row>
    <row r="544" spans="1:12" x14ac:dyDescent="0.2">
      <c r="A544" s="3"/>
      <c r="B544" s="3"/>
      <c r="C544" s="3"/>
      <c r="D544" s="3"/>
      <c r="E544" s="9"/>
      <c r="F544" s="10"/>
      <c r="G544" s="10"/>
      <c r="H544" s="11"/>
      <c r="I544" s="12"/>
      <c r="J544" s="12"/>
      <c r="K544" s="13"/>
      <c r="L544" s="13"/>
    </row>
    <row r="545" spans="1:12" x14ac:dyDescent="0.2">
      <c r="A545" s="3"/>
      <c r="B545" s="3"/>
      <c r="C545" s="3"/>
      <c r="D545" s="3"/>
      <c r="E545" s="9"/>
      <c r="F545" s="10"/>
      <c r="G545" s="10"/>
      <c r="H545" s="11"/>
      <c r="I545" s="12"/>
      <c r="J545" s="12"/>
      <c r="K545" s="13"/>
      <c r="L545" s="13"/>
    </row>
    <row r="546" spans="1:12" x14ac:dyDescent="0.2">
      <c r="A546" s="3"/>
      <c r="B546" s="3"/>
      <c r="C546" s="3"/>
      <c r="D546" s="3"/>
      <c r="E546" s="9"/>
      <c r="F546" s="10"/>
      <c r="G546" s="10"/>
      <c r="H546" s="11"/>
      <c r="I546" s="12"/>
      <c r="J546" s="12"/>
      <c r="K546" s="13"/>
      <c r="L546" s="13"/>
    </row>
    <row r="547" spans="1:12" x14ac:dyDescent="0.2">
      <c r="A547" s="3"/>
      <c r="B547" s="3"/>
      <c r="C547" s="3"/>
      <c r="D547" s="3"/>
      <c r="E547" s="9"/>
      <c r="F547" s="10"/>
      <c r="G547" s="10"/>
      <c r="H547" s="11"/>
      <c r="I547" s="12"/>
      <c r="J547" s="12"/>
      <c r="K547" s="13"/>
      <c r="L547" s="13"/>
    </row>
    <row r="548" spans="1:12" x14ac:dyDescent="0.2">
      <c r="A548" s="3"/>
      <c r="B548" s="3"/>
      <c r="C548" s="3"/>
      <c r="D548" s="3"/>
      <c r="E548" s="9"/>
      <c r="F548" s="10"/>
      <c r="G548" s="10"/>
      <c r="H548" s="11"/>
      <c r="I548" s="12"/>
      <c r="J548" s="12"/>
      <c r="K548" s="13"/>
      <c r="L548" s="13"/>
    </row>
    <row r="549" spans="1:12" x14ac:dyDescent="0.2">
      <c r="A549" s="3"/>
      <c r="B549" s="3"/>
      <c r="C549" s="3"/>
      <c r="D549" s="3"/>
      <c r="E549" s="9"/>
      <c r="F549" s="10"/>
      <c r="G549" s="10"/>
      <c r="H549" s="11"/>
      <c r="I549" s="12"/>
      <c r="J549" s="12"/>
      <c r="K549" s="13"/>
      <c r="L549" s="13"/>
    </row>
    <row r="550" spans="1:12" x14ac:dyDescent="0.2">
      <c r="A550" s="3"/>
      <c r="B550" s="3"/>
      <c r="C550" s="3"/>
      <c r="D550" s="3"/>
      <c r="E550" s="9"/>
      <c r="F550" s="10"/>
      <c r="G550" s="10"/>
      <c r="H550" s="11"/>
      <c r="I550" s="12"/>
      <c r="J550" s="12"/>
      <c r="K550" s="13"/>
      <c r="L550" s="13"/>
    </row>
    <row r="551" spans="1:12" x14ac:dyDescent="0.2">
      <c r="A551" s="3"/>
      <c r="B551" s="3"/>
      <c r="C551" s="3"/>
      <c r="D551" s="3"/>
      <c r="E551" s="9"/>
      <c r="F551" s="10"/>
      <c r="G551" s="10"/>
      <c r="H551" s="11"/>
      <c r="I551" s="12"/>
      <c r="J551" s="12"/>
      <c r="K551" s="13"/>
      <c r="L551" s="13"/>
    </row>
    <row r="552" spans="1:12" x14ac:dyDescent="0.2">
      <c r="A552" s="3"/>
      <c r="B552" s="3"/>
      <c r="C552" s="3"/>
      <c r="D552" s="3"/>
      <c r="E552" s="9"/>
      <c r="F552" s="10"/>
      <c r="G552" s="10"/>
      <c r="H552" s="11"/>
      <c r="I552" s="12"/>
      <c r="J552" s="12"/>
      <c r="K552" s="13"/>
      <c r="L552" s="13"/>
    </row>
    <row r="553" spans="1:12" x14ac:dyDescent="0.2">
      <c r="A553" s="3"/>
      <c r="B553" s="3"/>
      <c r="C553" s="3"/>
      <c r="D553" s="3"/>
      <c r="E553" s="9"/>
      <c r="F553" s="10"/>
      <c r="G553" s="10"/>
      <c r="H553" s="11"/>
      <c r="I553" s="12"/>
      <c r="J553" s="12"/>
      <c r="K553" s="13"/>
      <c r="L553" s="13"/>
    </row>
    <row r="554" spans="1:12" x14ac:dyDescent="0.2">
      <c r="A554" s="3"/>
      <c r="B554" s="3"/>
      <c r="C554" s="3"/>
      <c r="D554" s="3"/>
      <c r="E554" s="9"/>
      <c r="F554" s="10"/>
      <c r="G554" s="10"/>
      <c r="H554" s="11"/>
      <c r="I554" s="12"/>
      <c r="J554" s="12"/>
      <c r="K554" s="13"/>
      <c r="L554" s="13"/>
    </row>
    <row r="555" spans="1:12" x14ac:dyDescent="0.2">
      <c r="A555" s="3"/>
      <c r="B555" s="3"/>
      <c r="C555" s="3"/>
      <c r="D555" s="3"/>
      <c r="E555" s="9"/>
      <c r="F555" s="10"/>
      <c r="G555" s="10"/>
      <c r="H555" s="11"/>
      <c r="I555" s="12"/>
      <c r="J555" s="12"/>
      <c r="K555" s="13"/>
      <c r="L555" s="13"/>
    </row>
    <row r="556" spans="1:12" x14ac:dyDescent="0.2">
      <c r="A556" s="3"/>
      <c r="B556" s="3"/>
      <c r="C556" s="3"/>
      <c r="D556" s="3"/>
      <c r="E556" s="9"/>
      <c r="F556" s="10"/>
      <c r="G556" s="10"/>
      <c r="H556" s="11"/>
      <c r="I556" s="12"/>
      <c r="J556" s="12"/>
      <c r="K556" s="13"/>
      <c r="L556" s="13"/>
    </row>
    <row r="557" spans="1:12" x14ac:dyDescent="0.2">
      <c r="A557" s="3"/>
      <c r="B557" s="3"/>
      <c r="C557" s="3"/>
      <c r="D557" s="3"/>
      <c r="E557" s="9"/>
      <c r="F557" s="10"/>
      <c r="G557" s="10"/>
      <c r="H557" s="11"/>
      <c r="I557" s="12"/>
      <c r="J557" s="12"/>
      <c r="K557" s="13"/>
      <c r="L557" s="13"/>
    </row>
    <row r="558" spans="1:12" x14ac:dyDescent="0.2">
      <c r="A558" s="3"/>
      <c r="B558" s="3"/>
      <c r="C558" s="3"/>
      <c r="D558" s="3"/>
      <c r="E558" s="9"/>
      <c r="F558" s="10"/>
      <c r="G558" s="10"/>
      <c r="H558" s="11"/>
      <c r="I558" s="12"/>
      <c r="J558" s="12"/>
      <c r="K558" s="13"/>
      <c r="L558" s="13"/>
    </row>
    <row r="559" spans="1:12" x14ac:dyDescent="0.2">
      <c r="A559" s="3"/>
      <c r="B559" s="3"/>
      <c r="C559" s="3"/>
      <c r="D559" s="3"/>
      <c r="E559" s="9"/>
      <c r="F559" s="10"/>
      <c r="G559" s="10"/>
      <c r="H559" s="11"/>
      <c r="I559" s="12"/>
      <c r="J559" s="12"/>
      <c r="K559" s="13"/>
      <c r="L559" s="13"/>
    </row>
    <row r="560" spans="1:12" x14ac:dyDescent="0.2">
      <c r="A560" s="3"/>
      <c r="B560" s="3"/>
      <c r="C560" s="3"/>
      <c r="D560" s="3"/>
      <c r="E560" s="9"/>
      <c r="F560" s="10"/>
      <c r="G560" s="10"/>
      <c r="H560" s="11"/>
      <c r="I560" s="12"/>
      <c r="J560" s="12"/>
      <c r="K560" s="13"/>
      <c r="L560" s="13"/>
    </row>
    <row r="561" spans="1:12" x14ac:dyDescent="0.2">
      <c r="A561" s="3"/>
      <c r="B561" s="3"/>
      <c r="C561" s="3"/>
      <c r="D561" s="3"/>
      <c r="E561" s="9"/>
      <c r="F561" s="10"/>
      <c r="G561" s="10"/>
      <c r="H561" s="11"/>
      <c r="I561" s="12"/>
      <c r="J561" s="12"/>
      <c r="K561" s="13"/>
      <c r="L561" s="13"/>
    </row>
    <row r="562" spans="1:12" x14ac:dyDescent="0.2">
      <c r="A562" s="3"/>
      <c r="B562" s="3"/>
      <c r="C562" s="3"/>
      <c r="D562" s="3"/>
      <c r="E562" s="9"/>
      <c r="F562" s="10"/>
      <c r="G562" s="10"/>
      <c r="H562" s="11"/>
      <c r="I562" s="12"/>
      <c r="J562" s="12"/>
      <c r="K562" s="13"/>
      <c r="L562" s="13"/>
    </row>
    <row r="563" spans="1:12" x14ac:dyDescent="0.2">
      <c r="A563" s="3"/>
      <c r="B563" s="3"/>
      <c r="C563" s="3"/>
      <c r="D563" s="3"/>
      <c r="E563" s="9"/>
      <c r="F563" s="10"/>
      <c r="G563" s="10"/>
      <c r="H563" s="11"/>
      <c r="I563" s="12"/>
      <c r="J563" s="12"/>
      <c r="K563" s="13"/>
      <c r="L563" s="13"/>
    </row>
    <row r="564" spans="1:12" x14ac:dyDescent="0.2">
      <c r="A564" s="3"/>
      <c r="B564" s="3"/>
      <c r="C564" s="3"/>
      <c r="D564" s="3"/>
      <c r="E564" s="9"/>
      <c r="F564" s="10"/>
      <c r="G564" s="10"/>
      <c r="H564" s="11"/>
      <c r="I564" s="12"/>
      <c r="J564" s="12"/>
      <c r="K564" s="13"/>
      <c r="L564" s="13"/>
    </row>
    <row r="565" spans="1:12" x14ac:dyDescent="0.2">
      <c r="A565" s="3"/>
      <c r="B565" s="3"/>
      <c r="C565" s="3"/>
      <c r="D565" s="3"/>
      <c r="E565" s="9"/>
      <c r="F565" s="10"/>
      <c r="G565" s="10"/>
      <c r="H565" s="11"/>
      <c r="I565" s="12"/>
      <c r="J565" s="12"/>
      <c r="K565" s="13"/>
      <c r="L565" s="13"/>
    </row>
    <row r="566" spans="1:12" x14ac:dyDescent="0.2">
      <c r="A566" s="3"/>
      <c r="B566" s="3"/>
      <c r="C566" s="3"/>
      <c r="D566" s="3"/>
      <c r="E566" s="9"/>
      <c r="F566" s="10"/>
      <c r="G566" s="10"/>
      <c r="H566" s="11"/>
      <c r="I566" s="12"/>
      <c r="J566" s="12"/>
      <c r="K566" s="13"/>
      <c r="L566" s="13"/>
    </row>
    <row r="567" spans="1:12" x14ac:dyDescent="0.2">
      <c r="A567" s="3"/>
      <c r="B567" s="3"/>
      <c r="C567" s="3"/>
      <c r="D567" s="3"/>
      <c r="E567" s="9"/>
      <c r="F567" s="10"/>
      <c r="G567" s="10"/>
      <c r="H567" s="11"/>
      <c r="I567" s="12"/>
      <c r="J567" s="12"/>
      <c r="K567" s="13"/>
      <c r="L567" s="13"/>
    </row>
    <row r="568" spans="1:12" x14ac:dyDescent="0.2">
      <c r="A568" s="3"/>
      <c r="B568" s="3"/>
      <c r="C568" s="3"/>
      <c r="D568" s="3"/>
      <c r="E568" s="9"/>
      <c r="F568" s="10"/>
      <c r="G568" s="10"/>
      <c r="H568" s="11"/>
      <c r="I568" s="12"/>
      <c r="J568" s="12"/>
      <c r="K568" s="13"/>
      <c r="L568" s="13"/>
    </row>
    <row r="569" spans="1:12" x14ac:dyDescent="0.2">
      <c r="A569" s="3"/>
      <c r="B569" s="3"/>
      <c r="C569" s="3"/>
      <c r="D569" s="3"/>
      <c r="E569" s="9"/>
      <c r="F569" s="10"/>
      <c r="G569" s="10"/>
      <c r="H569" s="11"/>
      <c r="I569" s="12"/>
      <c r="J569" s="12"/>
      <c r="K569" s="13"/>
      <c r="L569" s="13"/>
    </row>
    <row r="570" spans="1:12" x14ac:dyDescent="0.2">
      <c r="A570" s="3"/>
      <c r="B570" s="3"/>
      <c r="C570" s="3"/>
      <c r="D570" s="3"/>
      <c r="E570" s="9"/>
      <c r="F570" s="10"/>
      <c r="G570" s="10"/>
      <c r="H570" s="11"/>
      <c r="I570" s="12"/>
      <c r="J570" s="12"/>
      <c r="K570" s="13"/>
      <c r="L570" s="13"/>
    </row>
    <row r="571" spans="1:12" x14ac:dyDescent="0.2">
      <c r="A571" s="3"/>
      <c r="B571" s="3"/>
      <c r="C571" s="3"/>
      <c r="D571" s="3"/>
      <c r="E571" s="9"/>
      <c r="F571" s="10"/>
      <c r="G571" s="10"/>
      <c r="H571" s="11"/>
      <c r="I571" s="12"/>
      <c r="J571" s="12"/>
      <c r="K571" s="13"/>
      <c r="L571" s="13"/>
    </row>
    <row r="572" spans="1:12" x14ac:dyDescent="0.2">
      <c r="A572" s="3"/>
      <c r="B572" s="3"/>
      <c r="C572" s="3"/>
      <c r="D572" s="3"/>
      <c r="E572" s="9"/>
      <c r="F572" s="10"/>
      <c r="G572" s="10"/>
      <c r="H572" s="11"/>
      <c r="I572" s="12"/>
      <c r="J572" s="12"/>
      <c r="K572" s="13"/>
      <c r="L572" s="13"/>
    </row>
    <row r="573" spans="1:12" x14ac:dyDescent="0.2">
      <c r="A573" s="3"/>
      <c r="B573" s="3"/>
      <c r="C573" s="3"/>
      <c r="D573" s="3"/>
      <c r="E573" s="9"/>
      <c r="F573" s="10"/>
      <c r="G573" s="10"/>
      <c r="H573" s="11"/>
      <c r="I573" s="12"/>
      <c r="J573" s="12"/>
      <c r="K573" s="13"/>
      <c r="L573" s="13"/>
    </row>
    <row r="574" spans="1:12" x14ac:dyDescent="0.2">
      <c r="A574" s="3"/>
      <c r="B574" s="3"/>
      <c r="C574" s="3"/>
      <c r="D574" s="3"/>
      <c r="E574" s="9"/>
      <c r="F574" s="10"/>
      <c r="G574" s="10"/>
      <c r="H574" s="11"/>
      <c r="I574" s="12"/>
      <c r="J574" s="12"/>
      <c r="K574" s="13"/>
      <c r="L574" s="13"/>
    </row>
    <row r="575" spans="1:12" x14ac:dyDescent="0.2">
      <c r="A575" s="3"/>
      <c r="B575" s="3"/>
      <c r="C575" s="3"/>
      <c r="D575" s="3"/>
      <c r="E575" s="9"/>
      <c r="F575" s="10"/>
      <c r="G575" s="10"/>
      <c r="H575" s="11"/>
      <c r="I575" s="12"/>
      <c r="J575" s="12"/>
      <c r="K575" s="13"/>
      <c r="L575" s="13"/>
    </row>
    <row r="576" spans="1:12" x14ac:dyDescent="0.2">
      <c r="A576" s="3"/>
      <c r="B576" s="3"/>
      <c r="C576" s="3"/>
      <c r="D576" s="3"/>
      <c r="E576" s="9"/>
      <c r="F576" s="10"/>
      <c r="G576" s="10"/>
      <c r="H576" s="11"/>
      <c r="I576" s="12"/>
      <c r="J576" s="12"/>
      <c r="K576" s="13"/>
      <c r="L576" s="13"/>
    </row>
    <row r="577" spans="1:12" x14ac:dyDescent="0.2">
      <c r="A577" s="3"/>
      <c r="B577" s="3"/>
      <c r="C577" s="3"/>
      <c r="D577" s="3"/>
      <c r="E577" s="9"/>
      <c r="F577" s="10"/>
      <c r="G577" s="10"/>
      <c r="H577" s="11"/>
      <c r="I577" s="12"/>
      <c r="J577" s="12"/>
      <c r="K577" s="13"/>
      <c r="L577" s="13"/>
    </row>
    <row r="578" spans="1:12" x14ac:dyDescent="0.2">
      <c r="A578" s="3"/>
      <c r="B578" s="3"/>
      <c r="C578" s="3"/>
      <c r="D578" s="3"/>
      <c r="E578" s="9"/>
      <c r="F578" s="10"/>
      <c r="G578" s="10"/>
      <c r="H578" s="11"/>
      <c r="I578" s="12"/>
      <c r="J578" s="12"/>
      <c r="K578" s="13"/>
      <c r="L578" s="13"/>
    </row>
    <row r="579" spans="1:12" x14ac:dyDescent="0.2">
      <c r="A579" s="3"/>
      <c r="B579" s="3"/>
      <c r="C579" s="3"/>
      <c r="D579" s="3"/>
      <c r="E579" s="9"/>
      <c r="F579" s="10"/>
      <c r="G579" s="10"/>
      <c r="H579" s="11"/>
      <c r="I579" s="12"/>
      <c r="J579" s="12"/>
      <c r="K579" s="13"/>
      <c r="L579" s="13"/>
    </row>
    <row r="580" spans="1:12" x14ac:dyDescent="0.2">
      <c r="A580" s="3"/>
      <c r="B580" s="3"/>
      <c r="C580" s="3"/>
      <c r="D580" s="3"/>
      <c r="E580" s="9"/>
      <c r="F580" s="10"/>
      <c r="G580" s="10"/>
      <c r="H580" s="11"/>
      <c r="I580" s="12"/>
      <c r="J580" s="12"/>
      <c r="K580" s="13"/>
      <c r="L580" s="13"/>
    </row>
    <row r="581" spans="1:12" x14ac:dyDescent="0.2">
      <c r="A581" s="3"/>
      <c r="B581" s="3"/>
      <c r="C581" s="3"/>
      <c r="D581" s="3"/>
      <c r="E581" s="9"/>
      <c r="F581" s="10"/>
      <c r="G581" s="10"/>
      <c r="H581" s="11"/>
      <c r="I581" s="12"/>
      <c r="J581" s="12"/>
      <c r="K581" s="13"/>
      <c r="L581" s="13"/>
    </row>
    <row r="582" spans="1:12" x14ac:dyDescent="0.2">
      <c r="A582" s="3"/>
      <c r="B582" s="3"/>
      <c r="C582" s="3"/>
      <c r="D582" s="3"/>
      <c r="E582" s="9"/>
      <c r="F582" s="10"/>
      <c r="G582" s="10"/>
      <c r="H582" s="11"/>
      <c r="I582" s="12"/>
      <c r="J582" s="12"/>
      <c r="K582" s="13"/>
      <c r="L582" s="13"/>
    </row>
    <row r="583" spans="1:12" x14ac:dyDescent="0.2">
      <c r="A583" s="3"/>
      <c r="B583" s="3"/>
      <c r="C583" s="3"/>
      <c r="D583" s="3"/>
      <c r="E583" s="9"/>
      <c r="F583" s="10"/>
      <c r="G583" s="10"/>
      <c r="H583" s="11"/>
      <c r="I583" s="12"/>
      <c r="J583" s="12"/>
      <c r="K583" s="13"/>
      <c r="L583" s="13"/>
    </row>
    <row r="584" spans="1:12" x14ac:dyDescent="0.2">
      <c r="A584" s="3"/>
      <c r="B584" s="3"/>
      <c r="C584" s="3"/>
      <c r="D584" s="3"/>
      <c r="E584" s="9"/>
      <c r="F584" s="10"/>
      <c r="G584" s="10"/>
      <c r="H584" s="11"/>
      <c r="I584" s="12"/>
      <c r="J584" s="12"/>
      <c r="K584" s="13"/>
      <c r="L584" s="13"/>
    </row>
    <row r="585" spans="1:12" x14ac:dyDescent="0.2">
      <c r="A585" s="3"/>
      <c r="B585" s="3"/>
      <c r="C585" s="3"/>
      <c r="D585" s="3"/>
      <c r="E585" s="9"/>
      <c r="F585" s="10"/>
      <c r="G585" s="10"/>
      <c r="H585" s="11"/>
      <c r="I585" s="12"/>
      <c r="J585" s="12"/>
      <c r="K585" s="13"/>
      <c r="L585" s="13"/>
    </row>
    <row r="586" spans="1:12" x14ac:dyDescent="0.2">
      <c r="A586" s="3"/>
      <c r="B586" s="3"/>
      <c r="C586" s="3"/>
      <c r="D586" s="3"/>
      <c r="E586" s="9"/>
      <c r="F586" s="10"/>
      <c r="G586" s="10"/>
      <c r="H586" s="11"/>
      <c r="I586" s="12"/>
      <c r="J586" s="12"/>
      <c r="K586" s="13"/>
      <c r="L586" s="13"/>
    </row>
    <row r="587" spans="1:12" x14ac:dyDescent="0.2">
      <c r="A587" s="3"/>
      <c r="B587" s="3"/>
      <c r="C587" s="3"/>
      <c r="D587" s="3"/>
      <c r="E587" s="9"/>
      <c r="F587" s="10"/>
      <c r="G587" s="10"/>
      <c r="H587" s="11"/>
      <c r="I587" s="12"/>
      <c r="J587" s="12"/>
      <c r="K587" s="13"/>
      <c r="L587" s="13"/>
    </row>
    <row r="588" spans="1:12" x14ac:dyDescent="0.2">
      <c r="A588" s="3"/>
      <c r="B588" s="3"/>
      <c r="C588" s="3"/>
      <c r="D588" s="3"/>
      <c r="E588" s="9"/>
      <c r="F588" s="10"/>
      <c r="G588" s="10"/>
      <c r="H588" s="11"/>
      <c r="I588" s="12"/>
      <c r="J588" s="12"/>
      <c r="K588" s="13"/>
      <c r="L588" s="13"/>
    </row>
    <row r="589" spans="1:12" x14ac:dyDescent="0.2">
      <c r="A589" s="3"/>
      <c r="B589" s="3"/>
      <c r="C589" s="3"/>
      <c r="D589" s="3"/>
      <c r="E589" s="9"/>
      <c r="F589" s="10"/>
      <c r="G589" s="10"/>
      <c r="H589" s="11"/>
      <c r="I589" s="12"/>
      <c r="J589" s="12"/>
      <c r="K589" s="13"/>
      <c r="L589" s="13"/>
    </row>
    <row r="590" spans="1:12" x14ac:dyDescent="0.2">
      <c r="A590" s="3"/>
      <c r="B590" s="3"/>
      <c r="C590" s="3"/>
      <c r="D590" s="3"/>
      <c r="E590" s="9"/>
      <c r="F590" s="10"/>
      <c r="G590" s="10"/>
      <c r="H590" s="11"/>
      <c r="I590" s="12"/>
      <c r="J590" s="12"/>
      <c r="K590" s="13"/>
      <c r="L590" s="13"/>
    </row>
    <row r="591" spans="1:12" x14ac:dyDescent="0.2">
      <c r="A591" s="3"/>
      <c r="B591" s="3"/>
      <c r="C591" s="3"/>
      <c r="D591" s="3"/>
      <c r="E591" s="9"/>
      <c r="F591" s="10"/>
      <c r="G591" s="10"/>
      <c r="H591" s="11"/>
      <c r="I591" s="12"/>
      <c r="J591" s="12"/>
      <c r="K591" s="13"/>
      <c r="L591" s="13"/>
    </row>
    <row r="592" spans="1:12" x14ac:dyDescent="0.2">
      <c r="A592" s="3"/>
      <c r="B592" s="3"/>
      <c r="C592" s="3"/>
      <c r="D592" s="3"/>
      <c r="E592" s="9"/>
      <c r="F592" s="10"/>
      <c r="G592" s="10"/>
      <c r="H592" s="11"/>
      <c r="I592" s="12"/>
      <c r="J592" s="12"/>
      <c r="K592" s="13"/>
      <c r="L592" s="13"/>
    </row>
    <row r="593" spans="1:12" x14ac:dyDescent="0.2">
      <c r="A593" s="3"/>
      <c r="B593" s="3"/>
      <c r="C593" s="3"/>
      <c r="D593" s="3"/>
      <c r="E593" s="9"/>
      <c r="F593" s="10"/>
      <c r="G593" s="10"/>
      <c r="H593" s="11"/>
      <c r="I593" s="12"/>
      <c r="J593" s="12"/>
      <c r="K593" s="13"/>
      <c r="L593" s="13"/>
    </row>
    <row r="594" spans="1:12" x14ac:dyDescent="0.2">
      <c r="A594" s="3"/>
      <c r="B594" s="3"/>
      <c r="C594" s="3"/>
      <c r="D594" s="3"/>
      <c r="E594" s="9"/>
      <c r="F594" s="10"/>
      <c r="G594" s="10"/>
      <c r="H594" s="11"/>
      <c r="I594" s="12"/>
      <c r="J594" s="12"/>
      <c r="K594" s="13"/>
      <c r="L594" s="13"/>
    </row>
    <row r="595" spans="1:12" x14ac:dyDescent="0.2">
      <c r="A595" s="3"/>
      <c r="B595" s="3"/>
      <c r="C595" s="3"/>
      <c r="D595" s="3"/>
      <c r="E595" s="9"/>
      <c r="F595" s="10"/>
      <c r="G595" s="10"/>
      <c r="H595" s="11"/>
      <c r="I595" s="12"/>
      <c r="J595" s="12"/>
      <c r="K595" s="13"/>
      <c r="L595" s="13"/>
    </row>
    <row r="596" spans="1:12" x14ac:dyDescent="0.2">
      <c r="A596" s="3"/>
      <c r="B596" s="3"/>
      <c r="C596" s="3"/>
      <c r="D596" s="3"/>
      <c r="E596" s="9"/>
      <c r="F596" s="10"/>
      <c r="G596" s="10"/>
      <c r="H596" s="11"/>
      <c r="I596" s="12"/>
      <c r="J596" s="12"/>
      <c r="K596" s="13"/>
      <c r="L596" s="13"/>
    </row>
    <row r="597" spans="1:12" x14ac:dyDescent="0.2">
      <c r="A597" s="3"/>
      <c r="B597" s="3"/>
      <c r="C597" s="3"/>
      <c r="D597" s="3"/>
      <c r="E597" s="9"/>
      <c r="F597" s="10"/>
      <c r="G597" s="10"/>
      <c r="H597" s="11"/>
      <c r="I597" s="12"/>
      <c r="J597" s="12"/>
      <c r="K597" s="13"/>
      <c r="L597" s="13"/>
    </row>
    <row r="598" spans="1:12" x14ac:dyDescent="0.2">
      <c r="A598" s="3"/>
      <c r="B598" s="3"/>
      <c r="C598" s="3"/>
      <c r="D598" s="3"/>
      <c r="E598" s="9"/>
      <c r="F598" s="10"/>
      <c r="G598" s="10"/>
      <c r="H598" s="11"/>
      <c r="I598" s="12"/>
      <c r="J598" s="12"/>
      <c r="K598" s="13"/>
      <c r="L598" s="13"/>
    </row>
    <row r="599" spans="1:12" x14ac:dyDescent="0.2">
      <c r="A599" s="3"/>
      <c r="B599" s="3"/>
      <c r="C599" s="3"/>
      <c r="D599" s="3"/>
      <c r="E599" s="9"/>
      <c r="F599" s="10"/>
      <c r="G599" s="10"/>
      <c r="H599" s="11"/>
      <c r="I599" s="12"/>
      <c r="J599" s="12"/>
      <c r="K599" s="13"/>
      <c r="L599" s="13"/>
    </row>
    <row r="600" spans="1:12" x14ac:dyDescent="0.2">
      <c r="A600" s="3"/>
      <c r="B600" s="3"/>
      <c r="C600" s="3"/>
      <c r="D600" s="3"/>
      <c r="E600" s="9"/>
      <c r="F600" s="10"/>
      <c r="G600" s="10"/>
      <c r="H600" s="11"/>
      <c r="I600" s="12"/>
      <c r="J600" s="12"/>
      <c r="K600" s="13"/>
      <c r="L600" s="13"/>
    </row>
    <row r="601" spans="1:12" x14ac:dyDescent="0.2">
      <c r="A601" s="3"/>
      <c r="B601" s="3"/>
      <c r="C601" s="3"/>
      <c r="D601" s="3"/>
      <c r="E601" s="9"/>
      <c r="F601" s="10"/>
      <c r="G601" s="10"/>
      <c r="H601" s="11"/>
      <c r="I601" s="12"/>
      <c r="J601" s="12"/>
      <c r="K601" s="13"/>
      <c r="L601" s="13"/>
    </row>
    <row r="602" spans="1:12" x14ac:dyDescent="0.2">
      <c r="A602" s="3"/>
      <c r="B602" s="3"/>
      <c r="C602" s="3"/>
      <c r="D602" s="3"/>
      <c r="E602" s="9"/>
      <c r="F602" s="10"/>
      <c r="G602" s="10"/>
      <c r="H602" s="11"/>
      <c r="I602" s="12"/>
      <c r="J602" s="12"/>
      <c r="K602" s="13"/>
      <c r="L602" s="13"/>
    </row>
    <row r="603" spans="1:12" x14ac:dyDescent="0.2">
      <c r="A603" s="3"/>
      <c r="B603" s="3"/>
      <c r="C603" s="3"/>
      <c r="D603" s="3"/>
      <c r="E603" s="9"/>
      <c r="F603" s="10"/>
      <c r="G603" s="10"/>
      <c r="H603" s="11"/>
      <c r="I603" s="12"/>
      <c r="J603" s="12"/>
      <c r="K603" s="13"/>
      <c r="L603" s="13"/>
    </row>
    <row r="604" spans="1:12" x14ac:dyDescent="0.2">
      <c r="A604" s="3"/>
      <c r="B604" s="3"/>
      <c r="C604" s="3"/>
      <c r="D604" s="3"/>
      <c r="E604" s="9"/>
      <c r="F604" s="10"/>
      <c r="G604" s="10"/>
      <c r="H604" s="11"/>
      <c r="I604" s="12"/>
      <c r="J604" s="12"/>
      <c r="K604" s="13"/>
      <c r="L604" s="13"/>
    </row>
    <row r="605" spans="1:12" x14ac:dyDescent="0.2">
      <c r="A605" s="3"/>
      <c r="B605" s="3"/>
      <c r="C605" s="3"/>
      <c r="D605" s="3"/>
      <c r="E605" s="9"/>
      <c r="F605" s="10"/>
      <c r="G605" s="10"/>
      <c r="H605" s="11"/>
      <c r="I605" s="12"/>
      <c r="J605" s="12"/>
      <c r="K605" s="13"/>
      <c r="L605" s="13"/>
    </row>
    <row r="606" spans="1:12" x14ac:dyDescent="0.2">
      <c r="A606" s="3"/>
      <c r="B606" s="3"/>
      <c r="C606" s="3"/>
      <c r="D606" s="3"/>
      <c r="E606" s="9"/>
      <c r="F606" s="10"/>
      <c r="G606" s="10"/>
      <c r="H606" s="11"/>
      <c r="I606" s="12"/>
      <c r="J606" s="12"/>
      <c r="K606" s="13"/>
      <c r="L606" s="13"/>
    </row>
    <row r="607" spans="1:12" x14ac:dyDescent="0.2">
      <c r="A607" s="3"/>
      <c r="B607" s="3"/>
      <c r="C607" s="3"/>
      <c r="D607" s="3"/>
      <c r="E607" s="9"/>
      <c r="F607" s="10"/>
      <c r="G607" s="10"/>
      <c r="H607" s="11"/>
      <c r="I607" s="12"/>
      <c r="J607" s="12"/>
      <c r="K607" s="13"/>
      <c r="L607" s="13"/>
    </row>
    <row r="608" spans="1:12" x14ac:dyDescent="0.2">
      <c r="A608" s="3"/>
      <c r="B608" s="3"/>
      <c r="C608" s="3"/>
      <c r="D608" s="3"/>
      <c r="E608" s="9"/>
      <c r="F608" s="10"/>
      <c r="G608" s="10"/>
      <c r="H608" s="11"/>
      <c r="I608" s="12"/>
      <c r="J608" s="12"/>
      <c r="K608" s="13"/>
      <c r="L608" s="13"/>
    </row>
    <row r="609" spans="1:12" x14ac:dyDescent="0.2">
      <c r="A609" s="3"/>
      <c r="B609" s="3"/>
      <c r="C609" s="3"/>
      <c r="D609" s="3"/>
      <c r="E609" s="9"/>
      <c r="F609" s="10"/>
      <c r="G609" s="10"/>
      <c r="H609" s="11"/>
      <c r="I609" s="12"/>
      <c r="J609" s="12"/>
      <c r="K609" s="13"/>
      <c r="L609" s="13"/>
    </row>
    <row r="610" spans="1:12" x14ac:dyDescent="0.2">
      <c r="A610" s="3"/>
      <c r="B610" s="3"/>
      <c r="C610" s="3"/>
      <c r="D610" s="3"/>
      <c r="E610" s="9"/>
      <c r="F610" s="10"/>
      <c r="G610" s="10"/>
      <c r="H610" s="11"/>
      <c r="I610" s="12"/>
      <c r="J610" s="12"/>
      <c r="K610" s="13"/>
      <c r="L610" s="13"/>
    </row>
    <row r="611" spans="1:12" x14ac:dyDescent="0.2">
      <c r="A611" s="3"/>
      <c r="B611" s="3"/>
      <c r="C611" s="3"/>
      <c r="D611" s="3"/>
      <c r="E611" s="9"/>
      <c r="F611" s="10"/>
      <c r="G611" s="10"/>
      <c r="H611" s="11"/>
      <c r="I611" s="12"/>
      <c r="J611" s="12"/>
      <c r="K611" s="13"/>
      <c r="L611" s="13"/>
    </row>
    <row r="612" spans="1:12" x14ac:dyDescent="0.2">
      <c r="A612" s="3"/>
      <c r="B612" s="3"/>
      <c r="C612" s="3"/>
      <c r="D612" s="3"/>
      <c r="E612" s="9"/>
      <c r="F612" s="10"/>
      <c r="G612" s="10"/>
      <c r="H612" s="11"/>
      <c r="I612" s="12"/>
      <c r="J612" s="12"/>
      <c r="K612" s="13"/>
      <c r="L612" s="13"/>
    </row>
    <row r="613" spans="1:12" x14ac:dyDescent="0.2">
      <c r="A613" s="3"/>
      <c r="B613" s="3"/>
      <c r="C613" s="3"/>
      <c r="D613" s="3"/>
      <c r="E613" s="9"/>
      <c r="F613" s="10"/>
      <c r="G613" s="10"/>
      <c r="H613" s="11"/>
      <c r="I613" s="12"/>
      <c r="J613" s="12"/>
      <c r="K613" s="13"/>
      <c r="L613" s="13"/>
    </row>
    <row r="614" spans="1:12" x14ac:dyDescent="0.2">
      <c r="A614" s="3"/>
      <c r="B614" s="3"/>
      <c r="C614" s="3"/>
      <c r="D614" s="3"/>
      <c r="E614" s="9"/>
      <c r="F614" s="10"/>
      <c r="G614" s="10"/>
      <c r="H614" s="11"/>
      <c r="I614" s="12"/>
      <c r="J614" s="12"/>
      <c r="K614" s="13"/>
      <c r="L614" s="13"/>
    </row>
    <row r="615" spans="1:12" x14ac:dyDescent="0.2">
      <c r="A615" s="3"/>
      <c r="B615" s="3"/>
      <c r="C615" s="3"/>
      <c r="D615" s="3"/>
      <c r="E615" s="9"/>
      <c r="F615" s="10"/>
      <c r="G615" s="10"/>
      <c r="H615" s="11"/>
      <c r="I615" s="12"/>
      <c r="J615" s="12"/>
      <c r="K615" s="13"/>
      <c r="L615" s="13"/>
    </row>
    <row r="616" spans="1:12" x14ac:dyDescent="0.2">
      <c r="A616" s="3"/>
      <c r="B616" s="3"/>
      <c r="C616" s="3"/>
      <c r="D616" s="3"/>
      <c r="E616" s="9"/>
      <c r="F616" s="10"/>
      <c r="G616" s="10"/>
      <c r="H616" s="11"/>
      <c r="I616" s="12"/>
      <c r="J616" s="12"/>
      <c r="K616" s="13"/>
      <c r="L616" s="13"/>
    </row>
    <row r="617" spans="1:12" x14ac:dyDescent="0.2">
      <c r="A617" s="3"/>
      <c r="B617" s="3"/>
      <c r="C617" s="3"/>
      <c r="D617" s="3"/>
      <c r="E617" s="9"/>
      <c r="F617" s="10"/>
      <c r="G617" s="10"/>
      <c r="H617" s="11"/>
      <c r="I617" s="12"/>
      <c r="J617" s="12"/>
      <c r="K617" s="13"/>
      <c r="L617" s="13"/>
    </row>
    <row r="618" spans="1:12" x14ac:dyDescent="0.2">
      <c r="A618" s="3"/>
      <c r="B618" s="3"/>
      <c r="C618" s="3"/>
      <c r="D618" s="3"/>
      <c r="E618" s="9"/>
      <c r="F618" s="10"/>
      <c r="G618" s="10"/>
      <c r="H618" s="11"/>
      <c r="I618" s="12"/>
      <c r="J618" s="12"/>
      <c r="K618" s="13"/>
      <c r="L618" s="13"/>
    </row>
    <row r="619" spans="1:12" x14ac:dyDescent="0.2">
      <c r="A619" s="3"/>
      <c r="B619" s="3"/>
      <c r="C619" s="3"/>
      <c r="D619" s="3"/>
      <c r="E619" s="9"/>
      <c r="F619" s="10"/>
      <c r="G619" s="10"/>
      <c r="H619" s="11"/>
      <c r="I619" s="12"/>
      <c r="J619" s="12"/>
      <c r="K619" s="13"/>
      <c r="L619" s="13"/>
    </row>
    <row r="620" spans="1:12" x14ac:dyDescent="0.2">
      <c r="A620" s="3"/>
      <c r="B620" s="3"/>
      <c r="C620" s="3"/>
      <c r="D620" s="3"/>
      <c r="E620" s="9"/>
      <c r="F620" s="10"/>
      <c r="G620" s="10"/>
      <c r="H620" s="11"/>
      <c r="I620" s="12"/>
      <c r="J620" s="12"/>
      <c r="K620" s="13"/>
      <c r="L620" s="13"/>
    </row>
    <row r="621" spans="1:12" x14ac:dyDescent="0.2">
      <c r="A621" s="3"/>
      <c r="B621" s="3"/>
      <c r="C621" s="3"/>
      <c r="D621" s="3"/>
      <c r="E621" s="9"/>
      <c r="F621" s="10"/>
      <c r="G621" s="10"/>
      <c r="H621" s="11"/>
      <c r="I621" s="12"/>
      <c r="J621" s="12"/>
      <c r="K621" s="13"/>
      <c r="L621" s="13"/>
    </row>
    <row r="622" spans="1:12" x14ac:dyDescent="0.2">
      <c r="A622" s="3"/>
      <c r="B622" s="3"/>
      <c r="C622" s="3"/>
      <c r="D622" s="3"/>
      <c r="E622" s="9"/>
      <c r="F622" s="10"/>
      <c r="G622" s="10"/>
      <c r="H622" s="11"/>
      <c r="I622" s="12"/>
      <c r="J622" s="12"/>
      <c r="K622" s="13"/>
      <c r="L622" s="13"/>
    </row>
    <row r="623" spans="1:12" x14ac:dyDescent="0.2">
      <c r="A623" s="3"/>
      <c r="B623" s="3"/>
      <c r="C623" s="3"/>
      <c r="D623" s="3"/>
      <c r="E623" s="9"/>
      <c r="F623" s="10"/>
      <c r="G623" s="10"/>
      <c r="H623" s="11"/>
      <c r="I623" s="12"/>
      <c r="J623" s="12"/>
      <c r="K623" s="13"/>
      <c r="L623" s="13"/>
    </row>
    <row r="624" spans="1:12" x14ac:dyDescent="0.2">
      <c r="A624" s="3"/>
      <c r="B624" s="3"/>
      <c r="C624" s="3"/>
      <c r="D624" s="3"/>
      <c r="E624" s="9"/>
      <c r="F624" s="10"/>
      <c r="G624" s="10"/>
      <c r="H624" s="11"/>
      <c r="I624" s="12"/>
      <c r="J624" s="12"/>
      <c r="K624" s="13"/>
      <c r="L624" s="13"/>
    </row>
    <row r="625" spans="1:12" x14ac:dyDescent="0.2">
      <c r="A625" s="3"/>
      <c r="B625" s="3"/>
      <c r="C625" s="3"/>
      <c r="D625" s="3"/>
      <c r="E625" s="9"/>
      <c r="F625" s="10"/>
      <c r="G625" s="10"/>
      <c r="H625" s="11"/>
      <c r="I625" s="12"/>
      <c r="J625" s="12"/>
      <c r="K625" s="13"/>
      <c r="L625" s="13"/>
    </row>
    <row r="626" spans="1:12" x14ac:dyDescent="0.2">
      <c r="A626" s="3"/>
      <c r="B626" s="3"/>
      <c r="C626" s="3"/>
      <c r="D626" s="3"/>
      <c r="E626" s="9"/>
      <c r="F626" s="10"/>
      <c r="G626" s="10"/>
      <c r="H626" s="11"/>
      <c r="I626" s="12"/>
      <c r="J626" s="12"/>
      <c r="K626" s="13"/>
      <c r="L626" s="13"/>
    </row>
    <row r="627" spans="1:12" x14ac:dyDescent="0.2">
      <c r="A627" s="3"/>
      <c r="B627" s="3"/>
      <c r="C627" s="3"/>
      <c r="D627" s="3"/>
      <c r="E627" s="9"/>
      <c r="F627" s="10"/>
      <c r="G627" s="10"/>
      <c r="H627" s="11"/>
      <c r="I627" s="12"/>
      <c r="J627" s="12"/>
      <c r="K627" s="13"/>
      <c r="L627" s="13"/>
    </row>
    <row r="628" spans="1:12" x14ac:dyDescent="0.2">
      <c r="A628" s="3"/>
      <c r="B628" s="3"/>
      <c r="C628" s="3"/>
      <c r="D628" s="3"/>
      <c r="E628" s="9"/>
      <c r="F628" s="10"/>
      <c r="G628" s="10"/>
      <c r="H628" s="11"/>
      <c r="I628" s="12"/>
      <c r="J628" s="12"/>
      <c r="K628" s="13"/>
      <c r="L628" s="13"/>
    </row>
    <row r="629" spans="1:12" x14ac:dyDescent="0.2">
      <c r="A629" s="3"/>
      <c r="B629" s="3"/>
      <c r="C629" s="3"/>
      <c r="D629" s="3"/>
      <c r="E629" s="9"/>
      <c r="F629" s="10"/>
      <c r="G629" s="10"/>
      <c r="H629" s="11"/>
      <c r="I629" s="12"/>
      <c r="J629" s="12"/>
      <c r="K629" s="13"/>
      <c r="L629" s="13"/>
    </row>
    <row r="630" spans="1:12" ht="13.5" thickBot="1" x14ac:dyDescent="0.25">
      <c r="A630" s="3"/>
      <c r="B630" s="3"/>
      <c r="C630" s="3"/>
      <c r="D630" s="3"/>
      <c r="E630" s="9"/>
      <c r="F630" s="10"/>
      <c r="G630" s="42"/>
      <c r="H630" s="11"/>
      <c r="I630" s="12"/>
      <c r="J630" s="12"/>
      <c r="K630" s="13"/>
      <c r="L630" s="13"/>
    </row>
    <row r="631" spans="1:12" ht="13.5" thickTop="1" x14ac:dyDescent="0.2">
      <c r="A631" s="3"/>
      <c r="B631" s="3"/>
      <c r="C631" s="3"/>
      <c r="D631" s="3"/>
      <c r="E631" s="9"/>
      <c r="F631" s="10"/>
      <c r="G631" s="10"/>
      <c r="H631" s="11"/>
      <c r="I631" s="12"/>
      <c r="J631" s="12"/>
      <c r="K631" s="13"/>
      <c r="L631" s="13"/>
    </row>
    <row r="632" spans="1:12" x14ac:dyDescent="0.2">
      <c r="A632" s="3"/>
      <c r="B632" s="3"/>
      <c r="C632" s="3"/>
      <c r="D632" s="3"/>
      <c r="E632" s="9"/>
      <c r="F632" s="10"/>
      <c r="G632" s="10"/>
      <c r="H632" s="11"/>
      <c r="I632" s="12"/>
      <c r="J632" s="12"/>
      <c r="K632" s="13"/>
      <c r="L632" s="13"/>
    </row>
    <row r="633" spans="1:12" x14ac:dyDescent="0.2">
      <c r="A633" s="3"/>
      <c r="B633" s="3"/>
      <c r="C633" s="3"/>
      <c r="D633" s="3"/>
      <c r="E633" s="9"/>
      <c r="F633" s="10"/>
      <c r="G633" s="10"/>
      <c r="H633" s="11"/>
      <c r="I633" s="12"/>
      <c r="J633" s="12"/>
      <c r="K633" s="13"/>
      <c r="L633" s="13"/>
    </row>
    <row r="634" spans="1:12" x14ac:dyDescent="0.2">
      <c r="A634" s="3"/>
      <c r="B634" s="3"/>
      <c r="C634" s="3"/>
      <c r="D634" s="3"/>
      <c r="E634" s="9"/>
      <c r="F634" s="10"/>
      <c r="G634" s="10"/>
      <c r="H634" s="11"/>
      <c r="I634" s="12"/>
      <c r="J634" s="12"/>
      <c r="K634" s="13"/>
      <c r="L634" s="13"/>
    </row>
    <row r="635" spans="1:12" x14ac:dyDescent="0.2">
      <c r="A635" s="3"/>
      <c r="B635" s="3"/>
      <c r="C635" s="3"/>
      <c r="D635" s="3"/>
      <c r="E635" s="9"/>
      <c r="F635" s="10"/>
      <c r="G635" s="10"/>
      <c r="H635" s="11"/>
      <c r="I635" s="12"/>
      <c r="J635" s="12"/>
      <c r="K635" s="13"/>
      <c r="L635" s="13"/>
    </row>
    <row r="636" spans="1:12" x14ac:dyDescent="0.2">
      <c r="A636" s="3"/>
      <c r="B636" s="3"/>
      <c r="C636" s="3"/>
      <c r="D636" s="3"/>
      <c r="E636" s="9"/>
      <c r="F636" s="10"/>
      <c r="G636" s="10"/>
      <c r="H636" s="11"/>
      <c r="I636" s="12"/>
      <c r="J636" s="12"/>
      <c r="K636" s="13"/>
      <c r="L636" s="13"/>
    </row>
    <row r="637" spans="1:12" x14ac:dyDescent="0.2">
      <c r="A637" s="3"/>
      <c r="B637" s="3"/>
      <c r="C637" s="3"/>
      <c r="D637" s="3"/>
      <c r="E637" s="9"/>
      <c r="F637" s="10"/>
      <c r="G637" s="10"/>
      <c r="H637" s="11"/>
      <c r="I637" s="12"/>
      <c r="J637" s="12"/>
      <c r="K637" s="13"/>
      <c r="L637" s="13"/>
    </row>
    <row r="638" spans="1:12" x14ac:dyDescent="0.2">
      <c r="A638" s="3"/>
      <c r="B638" s="3"/>
      <c r="C638" s="3"/>
      <c r="D638" s="3"/>
      <c r="E638" s="9"/>
      <c r="F638" s="10"/>
      <c r="G638" s="10"/>
      <c r="H638" s="11"/>
      <c r="I638" s="12"/>
      <c r="J638" s="12"/>
      <c r="K638" s="13"/>
      <c r="L638" s="13"/>
    </row>
    <row r="639" spans="1:12" x14ac:dyDescent="0.2">
      <c r="A639" s="3"/>
      <c r="B639" s="3"/>
      <c r="C639" s="3"/>
      <c r="D639" s="3"/>
      <c r="E639" s="9"/>
      <c r="F639" s="10"/>
      <c r="G639" s="10"/>
      <c r="H639" s="11"/>
      <c r="I639" s="12"/>
      <c r="J639" s="12"/>
      <c r="K639" s="13"/>
      <c r="L639" s="13"/>
    </row>
    <row r="640" spans="1:12" x14ac:dyDescent="0.2">
      <c r="A640" s="3"/>
      <c r="B640" s="3"/>
      <c r="C640" s="3"/>
      <c r="D640" s="3"/>
      <c r="E640" s="9"/>
      <c r="F640" s="10"/>
      <c r="G640" s="10"/>
      <c r="H640" s="11"/>
      <c r="I640" s="12"/>
      <c r="J640" s="12"/>
      <c r="K640" s="13"/>
      <c r="L640" s="1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M816"/>
  <sheetViews>
    <sheetView workbookViewId="0">
      <selection activeCell="D473" sqref="D473"/>
    </sheetView>
  </sheetViews>
  <sheetFormatPr defaultRowHeight="12.75" x14ac:dyDescent="0.2"/>
  <cols>
    <col min="1" max="1" width="14.42578125" customWidth="1"/>
    <col min="3" max="3" width="2.28515625" customWidth="1"/>
    <col min="4" max="4" width="17.28515625" customWidth="1"/>
    <col min="5" max="5" width="11.42578125" customWidth="1"/>
    <col min="12" max="12" width="11.5703125" customWidth="1"/>
  </cols>
  <sheetData>
    <row r="4" spans="1:13" x14ac:dyDescent="0.2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SUM(K127:K727)</f>
        <v>0</v>
      </c>
      <c r="L4" s="21">
        <f>+SUM(L7:L753)</f>
        <v>-14750046.007199986</v>
      </c>
    </row>
    <row r="5" spans="1:13" x14ac:dyDescent="0.2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  <c r="M5" s="31"/>
    </row>
    <row r="6" spans="1:13" x14ac:dyDescent="0.2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  <c r="M6" s="38" t="s">
        <v>232</v>
      </c>
    </row>
    <row r="7" spans="1:13" s="146" customFormat="1" x14ac:dyDescent="0.2">
      <c r="A7" s="140" t="s">
        <v>325</v>
      </c>
      <c r="B7" s="140" t="s">
        <v>29</v>
      </c>
      <c r="C7" s="140" t="s">
        <v>30</v>
      </c>
      <c r="D7" s="140" t="s">
        <v>31</v>
      </c>
      <c r="E7" s="141" t="s">
        <v>73</v>
      </c>
      <c r="F7" s="142">
        <v>-450000</v>
      </c>
      <c r="G7" s="142">
        <v>-375806.71090000001</v>
      </c>
      <c r="H7" s="143">
        <v>0.835126024277419</v>
      </c>
      <c r="I7" s="59">
        <v>-0.27417671999999998</v>
      </c>
      <c r="J7" s="59">
        <v>-0.65510000000000002</v>
      </c>
      <c r="K7" s="144">
        <v>0</v>
      </c>
      <c r="L7" s="144">
        <v>-143153.5257</v>
      </c>
      <c r="M7" s="145">
        <f t="shared" ref="M7:M30" si="0">DATE(YEAR(E7),MONTH(E7),1)</f>
        <v>38292</v>
      </c>
    </row>
    <row r="8" spans="1:13" s="146" customFormat="1" x14ac:dyDescent="0.2">
      <c r="A8" s="140" t="s">
        <v>325</v>
      </c>
      <c r="B8" s="140" t="s">
        <v>29</v>
      </c>
      <c r="C8" s="140" t="s">
        <v>30</v>
      </c>
      <c r="D8" s="140" t="s">
        <v>31</v>
      </c>
      <c r="E8" s="141" t="s">
        <v>74</v>
      </c>
      <c r="F8" s="142">
        <v>-465000</v>
      </c>
      <c r="G8" s="142">
        <v>-386335.61910000001</v>
      </c>
      <c r="H8" s="143">
        <v>0.83082928846759496</v>
      </c>
      <c r="I8" s="59">
        <v>-0.27415809000000002</v>
      </c>
      <c r="J8" s="59">
        <v>-0.65510000000000002</v>
      </c>
      <c r="K8" s="144">
        <v>0</v>
      </c>
      <c r="L8" s="144">
        <v>-147171.42800000001</v>
      </c>
      <c r="M8" s="145">
        <f t="shared" si="0"/>
        <v>38322</v>
      </c>
    </row>
    <row r="9" spans="1:13" s="146" customFormat="1" x14ac:dyDescent="0.2">
      <c r="A9" s="140" t="s">
        <v>325</v>
      </c>
      <c r="B9" s="140" t="s">
        <v>29</v>
      </c>
      <c r="C9" s="140" t="s">
        <v>30</v>
      </c>
      <c r="D9" s="140" t="s">
        <v>31</v>
      </c>
      <c r="E9" s="141" t="s">
        <v>75</v>
      </c>
      <c r="F9" s="142">
        <v>-465000</v>
      </c>
      <c r="G9" s="142">
        <v>-384272.73590000003</v>
      </c>
      <c r="H9" s="143">
        <v>0.82639298045737408</v>
      </c>
      <c r="I9" s="59">
        <v>-0.27413905999999999</v>
      </c>
      <c r="J9" s="59">
        <v>-0.65510000000000002</v>
      </c>
      <c r="K9" s="144">
        <v>0</v>
      </c>
      <c r="L9" s="144">
        <v>-146392.9031</v>
      </c>
      <c r="M9" s="145">
        <f t="shared" si="0"/>
        <v>38353</v>
      </c>
    </row>
    <row r="10" spans="1:13" s="146" customFormat="1" x14ac:dyDescent="0.2">
      <c r="A10" s="140" t="s">
        <v>325</v>
      </c>
      <c r="B10" s="140" t="s">
        <v>29</v>
      </c>
      <c r="C10" s="140" t="s">
        <v>30</v>
      </c>
      <c r="D10" s="140" t="s">
        <v>31</v>
      </c>
      <c r="E10" s="141" t="s">
        <v>76</v>
      </c>
      <c r="F10" s="142">
        <v>-420000</v>
      </c>
      <c r="G10" s="142">
        <v>-345222.696</v>
      </c>
      <c r="H10" s="143">
        <v>0.82195880004421595</v>
      </c>
      <c r="I10" s="59">
        <v>-0.27412004000000001</v>
      </c>
      <c r="J10" s="59">
        <v>-0.65510000000000002</v>
      </c>
      <c r="K10" s="144">
        <v>0</v>
      </c>
      <c r="L10" s="144">
        <v>-131522.93</v>
      </c>
      <c r="M10" s="145">
        <f t="shared" si="0"/>
        <v>38384</v>
      </c>
    </row>
    <row r="11" spans="1:13" s="146" customFormat="1" x14ac:dyDescent="0.2">
      <c r="A11" s="140" t="s">
        <v>325</v>
      </c>
      <c r="B11" s="140" t="s">
        <v>29</v>
      </c>
      <c r="C11" s="140" t="s">
        <v>30</v>
      </c>
      <c r="D11" s="140" t="s">
        <v>31</v>
      </c>
      <c r="E11" s="141" t="s">
        <v>77</v>
      </c>
      <c r="F11" s="142">
        <v>-465000</v>
      </c>
      <c r="G11" s="142">
        <v>-380344.91529999999</v>
      </c>
      <c r="H11" s="143">
        <v>0.81794605442144797</v>
      </c>
      <c r="I11" s="59">
        <v>-0.27410172999999999</v>
      </c>
      <c r="J11" s="59">
        <v>-0.65510000000000002</v>
      </c>
      <c r="K11" s="144">
        <v>0</v>
      </c>
      <c r="L11" s="144">
        <v>-144910.75529999999</v>
      </c>
      <c r="M11" s="145">
        <f t="shared" si="0"/>
        <v>38412</v>
      </c>
    </row>
    <row r="12" spans="1:13" s="146" customFormat="1" x14ac:dyDescent="0.2">
      <c r="A12" s="140" t="s">
        <v>325</v>
      </c>
      <c r="B12" s="140" t="s">
        <v>29</v>
      </c>
      <c r="C12" s="140" t="s">
        <v>30</v>
      </c>
      <c r="D12" s="140" t="s">
        <v>31</v>
      </c>
      <c r="E12" s="141" t="s">
        <v>78</v>
      </c>
      <c r="F12" s="142">
        <v>-450000</v>
      </c>
      <c r="G12" s="142">
        <v>-366098.07530000003</v>
      </c>
      <c r="H12" s="143">
        <v>0.81355127838570807</v>
      </c>
      <c r="I12" s="59">
        <v>-0.32908682</v>
      </c>
      <c r="J12" s="59">
        <v>-0.65510000000000002</v>
      </c>
      <c r="K12" s="144">
        <v>0</v>
      </c>
      <c r="L12" s="144">
        <v>-119352.799</v>
      </c>
      <c r="M12" s="145">
        <f t="shared" si="0"/>
        <v>38443</v>
      </c>
    </row>
    <row r="13" spans="1:13" s="146" customFormat="1" x14ac:dyDescent="0.2">
      <c r="A13" s="140" t="s">
        <v>325</v>
      </c>
      <c r="B13" s="140" t="s">
        <v>29</v>
      </c>
      <c r="C13" s="140" t="s">
        <v>30</v>
      </c>
      <c r="D13" s="140" t="s">
        <v>31</v>
      </c>
      <c r="E13" s="141" t="s">
        <v>79</v>
      </c>
      <c r="F13" s="142">
        <v>-465000</v>
      </c>
      <c r="G13" s="142">
        <v>-376344.08390000003</v>
      </c>
      <c r="H13" s="143">
        <v>0.80934211588354199</v>
      </c>
      <c r="I13" s="59">
        <v>-0.32907732000000001</v>
      </c>
      <c r="J13" s="59">
        <v>-0.65510000000000002</v>
      </c>
      <c r="K13" s="144">
        <v>0</v>
      </c>
      <c r="L13" s="144">
        <v>-122696.7053</v>
      </c>
      <c r="M13" s="145">
        <f t="shared" si="0"/>
        <v>38473</v>
      </c>
    </row>
    <row r="14" spans="1:13" s="146" customFormat="1" x14ac:dyDescent="0.2">
      <c r="A14" s="140" t="s">
        <v>325</v>
      </c>
      <c r="B14" s="140" t="s">
        <v>29</v>
      </c>
      <c r="C14" s="140" t="s">
        <v>30</v>
      </c>
      <c r="D14" s="140" t="s">
        <v>31</v>
      </c>
      <c r="E14" s="141" t="s">
        <v>80</v>
      </c>
      <c r="F14" s="142">
        <v>-450000</v>
      </c>
      <c r="G14" s="142">
        <v>-362244.79139999999</v>
      </c>
      <c r="H14" s="143">
        <v>0.80498842542559601</v>
      </c>
      <c r="I14" s="59">
        <v>-0.32906677000000001</v>
      </c>
      <c r="J14" s="59">
        <v>-0.65510000000000002</v>
      </c>
      <c r="K14" s="144">
        <v>0</v>
      </c>
      <c r="L14" s="144">
        <v>-118103.838</v>
      </c>
      <c r="M14" s="145">
        <f t="shared" si="0"/>
        <v>38504</v>
      </c>
    </row>
    <row r="15" spans="1:13" s="146" customFormat="1" x14ac:dyDescent="0.2">
      <c r="A15" s="140" t="s">
        <v>325</v>
      </c>
      <c r="B15" s="140" t="s">
        <v>29</v>
      </c>
      <c r="C15" s="140" t="s">
        <v>30</v>
      </c>
      <c r="D15" s="140" t="s">
        <v>31</v>
      </c>
      <c r="E15" s="141" t="s">
        <v>81</v>
      </c>
      <c r="F15" s="142">
        <v>-465000</v>
      </c>
      <c r="G15" s="142">
        <v>-372345.05619999999</v>
      </c>
      <c r="H15" s="143">
        <v>0.80074205641823293</v>
      </c>
      <c r="I15" s="59">
        <v>-0.32905233</v>
      </c>
      <c r="J15" s="59">
        <v>-0.65510000000000002</v>
      </c>
      <c r="K15" s="144">
        <v>0</v>
      </c>
      <c r="L15" s="144">
        <v>-121402.23759999999</v>
      </c>
      <c r="M15" s="145">
        <f t="shared" si="0"/>
        <v>38534</v>
      </c>
    </row>
    <row r="16" spans="1:13" s="146" customFormat="1" x14ac:dyDescent="0.2">
      <c r="A16" s="140" t="s">
        <v>325</v>
      </c>
      <c r="B16" s="140" t="s">
        <v>29</v>
      </c>
      <c r="C16" s="140" t="s">
        <v>30</v>
      </c>
      <c r="D16" s="140" t="s">
        <v>31</v>
      </c>
      <c r="E16" s="141" t="s">
        <v>82</v>
      </c>
      <c r="F16" s="142">
        <v>-465000</v>
      </c>
      <c r="G16" s="142">
        <v>-370288.27679999999</v>
      </c>
      <c r="H16" s="143">
        <v>0.79631887483295405</v>
      </c>
      <c r="I16" s="59">
        <v>-0.32903281000000001</v>
      </c>
      <c r="J16" s="59">
        <v>-0.65510000000000002</v>
      </c>
      <c r="K16" s="144">
        <v>0</v>
      </c>
      <c r="L16" s="144">
        <v>-120738.8584</v>
      </c>
      <c r="M16" s="145">
        <f t="shared" si="0"/>
        <v>38565</v>
      </c>
    </row>
    <row r="17" spans="1:13" s="146" customFormat="1" x14ac:dyDescent="0.2">
      <c r="A17" s="140" t="s">
        <v>325</v>
      </c>
      <c r="B17" s="140" t="s">
        <v>29</v>
      </c>
      <c r="C17" s="140" t="s">
        <v>30</v>
      </c>
      <c r="D17" s="140" t="s">
        <v>31</v>
      </c>
      <c r="E17" s="141" t="s">
        <v>83</v>
      </c>
      <c r="F17" s="142">
        <v>-450000</v>
      </c>
      <c r="G17" s="142">
        <v>-356350.75329999998</v>
      </c>
      <c r="H17" s="143">
        <v>0.79189056297656302</v>
      </c>
      <c r="I17" s="59">
        <v>-0.32901223000000002</v>
      </c>
      <c r="J17" s="59">
        <v>-0.65510000000000002</v>
      </c>
      <c r="K17" s="144">
        <v>0</v>
      </c>
      <c r="L17" s="144">
        <v>-116201.6228</v>
      </c>
      <c r="M17" s="145">
        <f t="shared" si="0"/>
        <v>38596</v>
      </c>
    </row>
    <row r="18" spans="1:13" s="146" customFormat="1" x14ac:dyDescent="0.2">
      <c r="A18" s="140" t="s">
        <v>325</v>
      </c>
      <c r="B18" s="140" t="s">
        <v>29</v>
      </c>
      <c r="C18" s="140" t="s">
        <v>30</v>
      </c>
      <c r="D18" s="140" t="s">
        <v>31</v>
      </c>
      <c r="E18" s="141" t="s">
        <v>84</v>
      </c>
      <c r="F18" s="142">
        <v>-465000</v>
      </c>
      <c r="G18" s="142">
        <v>-366234.25910000002</v>
      </c>
      <c r="H18" s="143">
        <v>0.78760055719433308</v>
      </c>
      <c r="I18" s="59">
        <v>-0.32899130999999998</v>
      </c>
      <c r="J18" s="59">
        <v>-0.65510000000000002</v>
      </c>
      <c r="K18" s="144">
        <v>0</v>
      </c>
      <c r="L18" s="144">
        <v>-119432.17569999999</v>
      </c>
      <c r="M18" s="145">
        <f t="shared" si="0"/>
        <v>38626</v>
      </c>
    </row>
    <row r="19" spans="1:13" s="146" customFormat="1" x14ac:dyDescent="0.2">
      <c r="A19" s="140" t="s">
        <v>325</v>
      </c>
      <c r="B19" s="140" t="s">
        <v>29</v>
      </c>
      <c r="C19" s="140" t="s">
        <v>30</v>
      </c>
      <c r="D19" s="140" t="s">
        <v>31</v>
      </c>
      <c r="E19" s="141" t="s">
        <v>85</v>
      </c>
      <c r="F19" s="142">
        <v>-450000</v>
      </c>
      <c r="G19" s="142">
        <v>-352423.44400000002</v>
      </c>
      <c r="H19" s="143">
        <v>0.78316320898539205</v>
      </c>
      <c r="I19" s="59">
        <v>-0.27396864999999998</v>
      </c>
      <c r="J19" s="59">
        <v>-0.65510000000000002</v>
      </c>
      <c r="K19" s="144">
        <v>0</v>
      </c>
      <c r="L19" s="144">
        <v>-134319.6244</v>
      </c>
      <c r="M19" s="145">
        <f t="shared" si="0"/>
        <v>38657</v>
      </c>
    </row>
    <row r="20" spans="1:13" s="146" customFormat="1" x14ac:dyDescent="0.2">
      <c r="A20" s="140" t="s">
        <v>325</v>
      </c>
      <c r="B20" s="140" t="s">
        <v>29</v>
      </c>
      <c r="C20" s="140" t="s">
        <v>30</v>
      </c>
      <c r="D20" s="140" t="s">
        <v>31</v>
      </c>
      <c r="E20" s="141" t="s">
        <v>86</v>
      </c>
      <c r="F20" s="142">
        <v>-465000</v>
      </c>
      <c r="G20" s="142">
        <v>-362172.28739999997</v>
      </c>
      <c r="H20" s="143">
        <v>0.77886513422586801</v>
      </c>
      <c r="I20" s="59">
        <v>-0.27394571000000001</v>
      </c>
      <c r="J20" s="59">
        <v>-0.65510000000000002</v>
      </c>
      <c r="K20" s="144">
        <v>0</v>
      </c>
      <c r="L20" s="144">
        <v>-138043.5215</v>
      </c>
      <c r="M20" s="145">
        <f t="shared" si="0"/>
        <v>38687</v>
      </c>
    </row>
    <row r="21" spans="1:13" s="146" customFormat="1" x14ac:dyDescent="0.2">
      <c r="A21" s="140" t="s">
        <v>325</v>
      </c>
      <c r="B21" s="140" t="s">
        <v>29</v>
      </c>
      <c r="C21" s="140" t="s">
        <v>30</v>
      </c>
      <c r="D21" s="140" t="s">
        <v>31</v>
      </c>
      <c r="E21" s="141" t="s">
        <v>87</v>
      </c>
      <c r="F21" s="142">
        <v>-465000</v>
      </c>
      <c r="G21" s="142">
        <v>-360105.36670000001</v>
      </c>
      <c r="H21" s="143">
        <v>0.77442014333711506</v>
      </c>
      <c r="I21" s="59">
        <v>-0.27392096999999999</v>
      </c>
      <c r="J21" s="59">
        <v>-0.65510000000000002</v>
      </c>
      <c r="K21" s="144">
        <v>0</v>
      </c>
      <c r="L21" s="144">
        <v>-137264.61600000001</v>
      </c>
      <c r="M21" s="145">
        <f t="shared" si="0"/>
        <v>38718</v>
      </c>
    </row>
    <row r="22" spans="1:13" s="146" customFormat="1" x14ac:dyDescent="0.2">
      <c r="A22" s="140" t="s">
        <v>325</v>
      </c>
      <c r="B22" s="140" t="s">
        <v>29</v>
      </c>
      <c r="C22" s="140" t="s">
        <v>30</v>
      </c>
      <c r="D22" s="140" t="s">
        <v>31</v>
      </c>
      <c r="E22" s="141" t="s">
        <v>88</v>
      </c>
      <c r="F22" s="142">
        <v>-420000</v>
      </c>
      <c r="G22" s="142">
        <v>-323388.15539999999</v>
      </c>
      <c r="H22" s="143">
        <v>0.76997179847100305</v>
      </c>
      <c r="I22" s="59">
        <v>-0.27389516000000003</v>
      </c>
      <c r="J22" s="59">
        <v>-0.65510000000000002</v>
      </c>
      <c r="K22" s="144">
        <v>0</v>
      </c>
      <c r="L22" s="144">
        <v>-123277.12910000001</v>
      </c>
      <c r="M22" s="145">
        <f t="shared" si="0"/>
        <v>38749</v>
      </c>
    </row>
    <row r="23" spans="1:13" s="146" customFormat="1" x14ac:dyDescent="0.2">
      <c r="A23" s="140" t="s">
        <v>325</v>
      </c>
      <c r="B23" s="140" t="s">
        <v>29</v>
      </c>
      <c r="C23" s="140" t="s">
        <v>30</v>
      </c>
      <c r="D23" s="140" t="s">
        <v>31</v>
      </c>
      <c r="E23" s="141" t="s">
        <v>89</v>
      </c>
      <c r="F23" s="142">
        <v>-465000</v>
      </c>
      <c r="G23" s="142">
        <v>-356167.37819999998</v>
      </c>
      <c r="H23" s="143">
        <v>0.76595135099771205</v>
      </c>
      <c r="I23" s="59">
        <v>-0.27387095</v>
      </c>
      <c r="J23" s="59">
        <v>-0.65510000000000002</v>
      </c>
      <c r="K23" s="144">
        <v>0</v>
      </c>
      <c r="L23" s="144">
        <v>-135781.35260000001</v>
      </c>
      <c r="M23" s="145">
        <f t="shared" si="0"/>
        <v>38777</v>
      </c>
    </row>
    <row r="24" spans="1:13" s="146" customFormat="1" x14ac:dyDescent="0.2">
      <c r="A24" s="140" t="s">
        <v>325</v>
      </c>
      <c r="B24" s="140" t="s">
        <v>29</v>
      </c>
      <c r="C24" s="140" t="s">
        <v>30</v>
      </c>
      <c r="D24" s="140" t="s">
        <v>31</v>
      </c>
      <c r="E24" s="141" t="s">
        <v>90</v>
      </c>
      <c r="F24" s="142">
        <v>-450000</v>
      </c>
      <c r="G24" s="142">
        <v>-342673.92080000002</v>
      </c>
      <c r="H24" s="143">
        <v>0.76149760169991698</v>
      </c>
      <c r="I24" s="59">
        <v>-0.35384313000000001</v>
      </c>
      <c r="J24" s="59">
        <v>-0.65510000000000002</v>
      </c>
      <c r="K24" s="144">
        <v>0</v>
      </c>
      <c r="L24" s="144">
        <v>-103232.8741</v>
      </c>
      <c r="M24" s="145">
        <f t="shared" si="0"/>
        <v>38808</v>
      </c>
    </row>
    <row r="25" spans="1:13" s="146" customFormat="1" x14ac:dyDescent="0.2">
      <c r="A25" s="140" t="s">
        <v>325</v>
      </c>
      <c r="B25" s="140" t="s">
        <v>29</v>
      </c>
      <c r="C25" s="140" t="s">
        <v>30</v>
      </c>
      <c r="D25" s="140" t="s">
        <v>31</v>
      </c>
      <c r="E25" s="141" t="s">
        <v>91</v>
      </c>
      <c r="F25" s="142">
        <v>-465000</v>
      </c>
      <c r="G25" s="142">
        <v>-352091.16489999997</v>
      </c>
      <c r="H25" s="143">
        <v>0.75718530093734404</v>
      </c>
      <c r="I25" s="59">
        <v>-0.35381519</v>
      </c>
      <c r="J25" s="59">
        <v>-0.65510000000000002</v>
      </c>
      <c r="K25" s="144">
        <v>0</v>
      </c>
      <c r="L25" s="144">
        <v>-106079.71859999999</v>
      </c>
      <c r="M25" s="145">
        <f t="shared" si="0"/>
        <v>38838</v>
      </c>
    </row>
    <row r="26" spans="1:13" s="146" customFormat="1" x14ac:dyDescent="0.2">
      <c r="A26" s="140" t="s">
        <v>325</v>
      </c>
      <c r="B26" s="140" t="s">
        <v>29</v>
      </c>
      <c r="C26" s="140" t="s">
        <v>30</v>
      </c>
      <c r="D26" s="140" t="s">
        <v>31</v>
      </c>
      <c r="E26" s="141" t="s">
        <v>92</v>
      </c>
      <c r="F26" s="142">
        <v>-450000</v>
      </c>
      <c r="G26" s="142">
        <v>-338727.28600000002</v>
      </c>
      <c r="H26" s="143">
        <v>0.75272730223976991</v>
      </c>
      <c r="I26" s="59">
        <v>-0.35378527999999998</v>
      </c>
      <c r="J26" s="59">
        <v>-0.65510000000000002</v>
      </c>
      <c r="K26" s="144">
        <v>0</v>
      </c>
      <c r="L26" s="144">
        <v>-102063.5156</v>
      </c>
      <c r="M26" s="145">
        <f t="shared" si="0"/>
        <v>38869</v>
      </c>
    </row>
    <row r="27" spans="1:13" s="146" customFormat="1" x14ac:dyDescent="0.2">
      <c r="A27" s="140" t="s">
        <v>325</v>
      </c>
      <c r="B27" s="140" t="s">
        <v>29</v>
      </c>
      <c r="C27" s="140" t="s">
        <v>30</v>
      </c>
      <c r="D27" s="140" t="s">
        <v>31</v>
      </c>
      <c r="E27" s="141" t="s">
        <v>93</v>
      </c>
      <c r="F27" s="142">
        <v>-465000</v>
      </c>
      <c r="G27" s="142">
        <v>-348169.8334</v>
      </c>
      <c r="H27" s="143">
        <v>0.74875232985095108</v>
      </c>
      <c r="I27" s="59">
        <v>-0.35375897000000001</v>
      </c>
      <c r="J27" s="59">
        <v>-0.65510000000000002</v>
      </c>
      <c r="K27" s="144">
        <v>0</v>
      </c>
      <c r="L27" s="144">
        <v>-104917.85649999999</v>
      </c>
      <c r="M27" s="145">
        <f t="shared" si="0"/>
        <v>38899</v>
      </c>
    </row>
    <row r="28" spans="1:13" s="146" customFormat="1" x14ac:dyDescent="0.2">
      <c r="A28" s="140" t="s">
        <v>325</v>
      </c>
      <c r="B28" s="140" t="s">
        <v>29</v>
      </c>
      <c r="C28" s="140" t="s">
        <v>30</v>
      </c>
      <c r="D28" s="140" t="s">
        <v>31</v>
      </c>
      <c r="E28" s="141" t="s">
        <v>94</v>
      </c>
      <c r="F28" s="142">
        <v>-465000</v>
      </c>
      <c r="G28" s="142">
        <v>-346288.22070000001</v>
      </c>
      <c r="H28" s="143">
        <v>0.74470585099082198</v>
      </c>
      <c r="I28" s="59">
        <v>-0.35373794000000003</v>
      </c>
      <c r="J28" s="59">
        <v>-0.65510000000000002</v>
      </c>
      <c r="K28" s="144">
        <v>0</v>
      </c>
      <c r="L28" s="144">
        <v>-104358.1329</v>
      </c>
      <c r="M28" s="145">
        <f t="shared" si="0"/>
        <v>38930</v>
      </c>
    </row>
    <row r="29" spans="1:13" s="146" customFormat="1" x14ac:dyDescent="0.2">
      <c r="A29" s="140" t="s">
        <v>325</v>
      </c>
      <c r="B29" s="140" t="s">
        <v>29</v>
      </c>
      <c r="C29" s="140" t="s">
        <v>30</v>
      </c>
      <c r="D29" s="140" t="s">
        <v>31</v>
      </c>
      <c r="E29" s="141" t="s">
        <v>95</v>
      </c>
      <c r="F29" s="142">
        <v>-450000</v>
      </c>
      <c r="G29" s="142">
        <v>-333300.15090000001</v>
      </c>
      <c r="H29" s="143">
        <v>0.74066700205713298</v>
      </c>
      <c r="I29" s="59">
        <v>-0.35371619999999998</v>
      </c>
      <c r="J29" s="59">
        <v>-0.65510000000000002</v>
      </c>
      <c r="K29" s="144">
        <v>0</v>
      </c>
      <c r="L29" s="144">
        <v>-100451.26609999999</v>
      </c>
      <c r="M29" s="145">
        <f t="shared" si="0"/>
        <v>38961</v>
      </c>
    </row>
    <row r="30" spans="1:13" s="146" customFormat="1" x14ac:dyDescent="0.2">
      <c r="A30" s="140" t="s">
        <v>325</v>
      </c>
      <c r="B30" s="140" t="s">
        <v>29</v>
      </c>
      <c r="C30" s="140" t="s">
        <v>30</v>
      </c>
      <c r="D30" s="140" t="s">
        <v>31</v>
      </c>
      <c r="E30" s="141" t="s">
        <v>96</v>
      </c>
      <c r="F30" s="142">
        <v>-465000</v>
      </c>
      <c r="G30" s="142">
        <v>-342596.10230000003</v>
      </c>
      <c r="H30" s="143">
        <v>0.73676581130682395</v>
      </c>
      <c r="I30" s="59">
        <v>-0.35369449000000003</v>
      </c>
      <c r="J30" s="59">
        <v>-0.65510000000000002</v>
      </c>
      <c r="K30" s="144">
        <v>0</v>
      </c>
      <c r="L30" s="144">
        <v>-103260.35129999999</v>
      </c>
      <c r="M30" s="145">
        <f t="shared" si="0"/>
        <v>38991</v>
      </c>
    </row>
    <row r="31" spans="1:13" s="146" customFormat="1" x14ac:dyDescent="0.2">
      <c r="A31" s="140" t="s">
        <v>325</v>
      </c>
      <c r="B31" s="140" t="s">
        <v>29</v>
      </c>
      <c r="C31" s="140" t="s">
        <v>30</v>
      </c>
      <c r="D31" s="140" t="s">
        <v>31</v>
      </c>
      <c r="E31" s="141" t="s">
        <v>97</v>
      </c>
      <c r="F31" s="142">
        <v>-450000</v>
      </c>
      <c r="G31" s="142">
        <v>-329734.03950000001</v>
      </c>
      <c r="H31" s="143">
        <v>0.73274230993443412</v>
      </c>
      <c r="I31" s="59">
        <v>-0.29867136999999999</v>
      </c>
      <c r="J31" s="59">
        <v>-0.65510000000000002</v>
      </c>
      <c r="K31" s="144">
        <v>0</v>
      </c>
      <c r="L31" s="144">
        <v>-117526.6507</v>
      </c>
      <c r="M31" s="145">
        <f t="shared" ref="M31:M94" si="1">DATE(YEAR(E31),MONTH(E31),1)</f>
        <v>39022</v>
      </c>
    </row>
    <row r="32" spans="1:13" s="146" customFormat="1" x14ac:dyDescent="0.2">
      <c r="A32" s="140" t="s">
        <v>325</v>
      </c>
      <c r="B32" s="140" t="s">
        <v>29</v>
      </c>
      <c r="C32" s="140" t="s">
        <v>30</v>
      </c>
      <c r="D32" s="140" t="s">
        <v>31</v>
      </c>
      <c r="E32" s="141" t="s">
        <v>98</v>
      </c>
      <c r="F32" s="142">
        <v>-465000</v>
      </c>
      <c r="G32" s="142">
        <v>-338918.12530000001</v>
      </c>
      <c r="H32" s="143">
        <v>0.72885618352133497</v>
      </c>
      <c r="I32" s="59">
        <v>-0.29864833000000002</v>
      </c>
      <c r="J32" s="59">
        <v>-0.65510000000000002</v>
      </c>
      <c r="K32" s="144">
        <v>0</v>
      </c>
      <c r="L32" s="144">
        <v>-120807.9325</v>
      </c>
      <c r="M32" s="145">
        <f t="shared" si="1"/>
        <v>39052</v>
      </c>
    </row>
    <row r="33" spans="1:13" s="146" customFormat="1" x14ac:dyDescent="0.2">
      <c r="A33" s="140" t="s">
        <v>325</v>
      </c>
      <c r="B33" s="140" t="s">
        <v>29</v>
      </c>
      <c r="C33" s="140" t="s">
        <v>30</v>
      </c>
      <c r="D33" s="140" t="s">
        <v>31</v>
      </c>
      <c r="E33" s="141" t="s">
        <v>99</v>
      </c>
      <c r="F33" s="142">
        <v>-465000</v>
      </c>
      <c r="G33" s="142">
        <v>-337054.53639999998</v>
      </c>
      <c r="H33" s="143">
        <v>0.72484846545932102</v>
      </c>
      <c r="I33" s="59">
        <v>-0.29862381999999998</v>
      </c>
      <c r="J33" s="59">
        <v>-0.65510000000000002</v>
      </c>
      <c r="K33" s="144">
        <v>0</v>
      </c>
      <c r="L33" s="144">
        <v>-120151.9135</v>
      </c>
      <c r="M33" s="145">
        <f t="shared" si="1"/>
        <v>39083</v>
      </c>
    </row>
    <row r="34" spans="1:13" s="146" customFormat="1" x14ac:dyDescent="0.2">
      <c r="A34" s="140" t="s">
        <v>325</v>
      </c>
      <c r="B34" s="140" t="s">
        <v>29</v>
      </c>
      <c r="C34" s="140" t="s">
        <v>30</v>
      </c>
      <c r="D34" s="140" t="s">
        <v>31</v>
      </c>
      <c r="E34" s="141" t="s">
        <v>100</v>
      </c>
      <c r="F34" s="142">
        <v>-420000</v>
      </c>
      <c r="G34" s="142">
        <v>-302756.55180000002</v>
      </c>
      <c r="H34" s="143">
        <v>0.72084893274513506</v>
      </c>
      <c r="I34" s="59">
        <v>-0.29859860999999999</v>
      </c>
      <c r="J34" s="59">
        <v>-0.65510000000000002</v>
      </c>
      <c r="K34" s="144">
        <v>0</v>
      </c>
      <c r="L34" s="144">
        <v>-107933.1323</v>
      </c>
      <c r="M34" s="145">
        <f t="shared" si="1"/>
        <v>39114</v>
      </c>
    </row>
    <row r="35" spans="1:13" s="146" customFormat="1" x14ac:dyDescent="0.2">
      <c r="A35" s="140" t="s">
        <v>325</v>
      </c>
      <c r="B35" s="140" t="s">
        <v>29</v>
      </c>
      <c r="C35" s="140" t="s">
        <v>30</v>
      </c>
      <c r="D35" s="140" t="s">
        <v>31</v>
      </c>
      <c r="E35" s="141" t="s">
        <v>101</v>
      </c>
      <c r="F35" s="142">
        <v>-465000</v>
      </c>
      <c r="G35" s="142">
        <v>-333518.26380000002</v>
      </c>
      <c r="H35" s="143">
        <v>0.71724357799098992</v>
      </c>
      <c r="I35" s="59">
        <v>-0.29857523000000002</v>
      </c>
      <c r="J35" s="59">
        <v>-0.65510000000000002</v>
      </c>
      <c r="K35" s="144">
        <v>0</v>
      </c>
      <c r="L35" s="144">
        <v>-118907.5229</v>
      </c>
      <c r="M35" s="145">
        <f t="shared" si="1"/>
        <v>39142</v>
      </c>
    </row>
    <row r="36" spans="1:13" s="146" customFormat="1" x14ac:dyDescent="0.2">
      <c r="A36" s="140" t="s">
        <v>325</v>
      </c>
      <c r="B36" s="140" t="s">
        <v>29</v>
      </c>
      <c r="C36" s="140" t="s">
        <v>30</v>
      </c>
      <c r="D36" s="140" t="s">
        <v>31</v>
      </c>
      <c r="E36" s="141" t="s">
        <v>102</v>
      </c>
      <c r="F36" s="142">
        <v>-450000</v>
      </c>
      <c r="G36" s="142">
        <v>-320966.96620000002</v>
      </c>
      <c r="H36" s="143">
        <v>0.71325992485730905</v>
      </c>
      <c r="I36" s="59">
        <v>-0.40354867</v>
      </c>
      <c r="J36" s="59">
        <v>-0.65510000000000002</v>
      </c>
      <c r="K36" s="144">
        <v>0</v>
      </c>
      <c r="L36" s="144">
        <v>-80739.666599999997</v>
      </c>
      <c r="M36" s="145">
        <f t="shared" si="1"/>
        <v>39173</v>
      </c>
    </row>
    <row r="37" spans="1:13" s="146" customFormat="1" x14ac:dyDescent="0.2">
      <c r="A37" s="140" t="s">
        <v>325</v>
      </c>
      <c r="B37" s="140" t="s">
        <v>29</v>
      </c>
      <c r="C37" s="140" t="s">
        <v>30</v>
      </c>
      <c r="D37" s="140" t="s">
        <v>31</v>
      </c>
      <c r="E37" s="141" t="s">
        <v>103</v>
      </c>
      <c r="F37" s="142">
        <v>-465000</v>
      </c>
      <c r="G37" s="142">
        <v>-329876.98379999999</v>
      </c>
      <c r="H37" s="143">
        <v>0.70941286831488704</v>
      </c>
      <c r="I37" s="59">
        <v>-0.4035223</v>
      </c>
      <c r="J37" s="59">
        <v>-0.65510000000000002</v>
      </c>
      <c r="K37" s="144">
        <v>0</v>
      </c>
      <c r="L37" s="144">
        <v>-82989.692899999995</v>
      </c>
      <c r="M37" s="145">
        <f t="shared" si="1"/>
        <v>39203</v>
      </c>
    </row>
    <row r="38" spans="1:13" s="146" customFormat="1" x14ac:dyDescent="0.2">
      <c r="A38" s="140" t="s">
        <v>325</v>
      </c>
      <c r="B38" s="140" t="s">
        <v>29</v>
      </c>
      <c r="C38" s="140" t="s">
        <v>30</v>
      </c>
      <c r="D38" s="140" t="s">
        <v>31</v>
      </c>
      <c r="E38" s="141" t="s">
        <v>104</v>
      </c>
      <c r="F38" s="142">
        <v>-450000</v>
      </c>
      <c r="G38" s="142">
        <v>-317450.71850000002</v>
      </c>
      <c r="H38" s="143">
        <v>0.70544604119712795</v>
      </c>
      <c r="I38" s="59">
        <v>-0.40349435</v>
      </c>
      <c r="J38" s="59">
        <v>-0.65510000000000002</v>
      </c>
      <c r="K38" s="144">
        <v>0</v>
      </c>
      <c r="L38" s="144">
        <v>-79872.393500000006</v>
      </c>
      <c r="M38" s="145">
        <f t="shared" si="1"/>
        <v>39234</v>
      </c>
    </row>
    <row r="39" spans="1:13" s="146" customFormat="1" x14ac:dyDescent="0.2">
      <c r="A39" s="140" t="s">
        <v>325</v>
      </c>
      <c r="B39" s="140" t="s">
        <v>29</v>
      </c>
      <c r="C39" s="140" t="s">
        <v>30</v>
      </c>
      <c r="D39" s="140" t="s">
        <v>31</v>
      </c>
      <c r="E39" s="141" t="s">
        <v>105</v>
      </c>
      <c r="F39" s="142">
        <v>-465000</v>
      </c>
      <c r="G39" s="142">
        <v>-326251.19150000002</v>
      </c>
      <c r="H39" s="143">
        <v>0.70161546567214195</v>
      </c>
      <c r="I39" s="59">
        <v>-0.40346662999999999</v>
      </c>
      <c r="J39" s="59">
        <v>-0.65510000000000002</v>
      </c>
      <c r="K39" s="144">
        <v>0</v>
      </c>
      <c r="L39" s="144">
        <v>-82095.685599999997</v>
      </c>
      <c r="M39" s="145">
        <f t="shared" si="1"/>
        <v>39264</v>
      </c>
    </row>
    <row r="40" spans="1:13" s="146" customFormat="1" x14ac:dyDescent="0.2">
      <c r="A40" s="140" t="s">
        <v>325</v>
      </c>
      <c r="B40" s="140" t="s">
        <v>29</v>
      </c>
      <c r="C40" s="140" t="s">
        <v>30</v>
      </c>
      <c r="D40" s="140" t="s">
        <v>31</v>
      </c>
      <c r="E40" s="141" t="s">
        <v>106</v>
      </c>
      <c r="F40" s="142">
        <v>-465000</v>
      </c>
      <c r="G40" s="142">
        <v>-324414.63010000001</v>
      </c>
      <c r="H40" s="143">
        <v>0.69766587118740198</v>
      </c>
      <c r="I40" s="59">
        <v>-0.40343729</v>
      </c>
      <c r="J40" s="59">
        <v>-0.65510000000000002</v>
      </c>
      <c r="K40" s="144">
        <v>0</v>
      </c>
      <c r="L40" s="144">
        <v>-81643.063800000004</v>
      </c>
      <c r="M40" s="145">
        <f t="shared" si="1"/>
        <v>39295</v>
      </c>
    </row>
    <row r="41" spans="1:13" s="146" customFormat="1" x14ac:dyDescent="0.2">
      <c r="A41" s="140" t="s">
        <v>325</v>
      </c>
      <c r="B41" s="140" t="s">
        <v>29</v>
      </c>
      <c r="C41" s="140" t="s">
        <v>30</v>
      </c>
      <c r="D41" s="140" t="s">
        <v>31</v>
      </c>
      <c r="E41" s="141" t="s">
        <v>107</v>
      </c>
      <c r="F41" s="142">
        <v>-450000</v>
      </c>
      <c r="G41" s="142">
        <v>-312176.33429999999</v>
      </c>
      <c r="H41" s="143">
        <v>0.693725187392356</v>
      </c>
      <c r="I41" s="59">
        <v>-0.40340725</v>
      </c>
      <c r="J41" s="59">
        <v>-0.65510000000000002</v>
      </c>
      <c r="K41" s="144">
        <v>0</v>
      </c>
      <c r="L41" s="144">
        <v>-78572.521500000003</v>
      </c>
      <c r="M41" s="145">
        <f t="shared" si="1"/>
        <v>39326</v>
      </c>
    </row>
    <row r="42" spans="1:13" s="146" customFormat="1" x14ac:dyDescent="0.2">
      <c r="A42" s="140" t="s">
        <v>325</v>
      </c>
      <c r="B42" s="140" t="s">
        <v>29</v>
      </c>
      <c r="C42" s="140" t="s">
        <v>30</v>
      </c>
      <c r="D42" s="140" t="s">
        <v>31</v>
      </c>
      <c r="E42" s="141" t="s">
        <v>108</v>
      </c>
      <c r="F42" s="142">
        <v>-465000</v>
      </c>
      <c r="G42" s="142">
        <v>-320812.89409999998</v>
      </c>
      <c r="H42" s="143">
        <v>0.68992020241259799</v>
      </c>
      <c r="I42" s="59">
        <v>-0.40337749000000001</v>
      </c>
      <c r="J42" s="59">
        <v>-0.65510000000000002</v>
      </c>
      <c r="K42" s="144">
        <v>0</v>
      </c>
      <c r="L42" s="144">
        <v>-80755.8266</v>
      </c>
      <c r="M42" s="145">
        <f t="shared" si="1"/>
        <v>39356</v>
      </c>
    </row>
    <row r="43" spans="1:13" s="146" customFormat="1" x14ac:dyDescent="0.2">
      <c r="A43" s="140" t="s">
        <v>325</v>
      </c>
      <c r="B43" s="140" t="s">
        <v>29</v>
      </c>
      <c r="C43" s="140" t="s">
        <v>30</v>
      </c>
      <c r="D43" s="140" t="s">
        <v>31</v>
      </c>
      <c r="E43" s="141" t="s">
        <v>109</v>
      </c>
      <c r="F43" s="142">
        <v>-450000</v>
      </c>
      <c r="G43" s="142">
        <v>-308698.80680000002</v>
      </c>
      <c r="H43" s="143">
        <v>0.68599734852240402</v>
      </c>
      <c r="I43" s="59">
        <v>-0.3452499</v>
      </c>
      <c r="J43" s="59">
        <v>-0.65510000000000002</v>
      </c>
      <c r="K43" s="144">
        <v>0</v>
      </c>
      <c r="L43" s="144">
        <v>-95650.356100000005</v>
      </c>
      <c r="M43" s="145">
        <f t="shared" si="1"/>
        <v>39387</v>
      </c>
    </row>
    <row r="44" spans="1:13" s="146" customFormat="1" x14ac:dyDescent="0.2">
      <c r="A44" s="140" t="s">
        <v>325</v>
      </c>
      <c r="B44" s="140" t="s">
        <v>29</v>
      </c>
      <c r="C44" s="140" t="s">
        <v>30</v>
      </c>
      <c r="D44" s="140" t="s">
        <v>31</v>
      </c>
      <c r="E44" s="141" t="s">
        <v>110</v>
      </c>
      <c r="F44" s="142">
        <v>-465000</v>
      </c>
      <c r="G44" s="142">
        <v>-317227.55969999998</v>
      </c>
      <c r="H44" s="143">
        <v>0.68220980579853896</v>
      </c>
      <c r="I44" s="59">
        <v>-0.34522101999999999</v>
      </c>
      <c r="J44" s="59">
        <v>-0.65510000000000002</v>
      </c>
      <c r="K44" s="144">
        <v>0</v>
      </c>
      <c r="L44" s="144">
        <v>-98302.153999999995</v>
      </c>
      <c r="M44" s="145">
        <f t="shared" si="1"/>
        <v>39417</v>
      </c>
    </row>
    <row r="45" spans="1:13" s="146" customFormat="1" x14ac:dyDescent="0.2">
      <c r="A45" s="140" t="s">
        <v>325</v>
      </c>
      <c r="B45" s="140" t="s">
        <v>29</v>
      </c>
      <c r="C45" s="140" t="s">
        <v>30</v>
      </c>
      <c r="D45" s="140" t="s">
        <v>31</v>
      </c>
      <c r="E45" s="141" t="s">
        <v>111</v>
      </c>
      <c r="F45" s="142">
        <v>-465000</v>
      </c>
      <c r="G45" s="142">
        <v>-315411.90269999998</v>
      </c>
      <c r="H45" s="143">
        <v>0.67830516719789591</v>
      </c>
      <c r="I45" s="59">
        <v>-0.34519052</v>
      </c>
      <c r="J45" s="59">
        <v>-0.65510000000000002</v>
      </c>
      <c r="K45" s="144">
        <v>0</v>
      </c>
      <c r="L45" s="144">
        <v>-97749.1391</v>
      </c>
      <c r="M45" s="145">
        <f t="shared" si="1"/>
        <v>39448</v>
      </c>
    </row>
    <row r="46" spans="1:13" s="146" customFormat="1" x14ac:dyDescent="0.2">
      <c r="A46" s="140" t="s">
        <v>325</v>
      </c>
      <c r="B46" s="140" t="s">
        <v>29</v>
      </c>
      <c r="C46" s="140" t="s">
        <v>30</v>
      </c>
      <c r="D46" s="140" t="s">
        <v>31</v>
      </c>
      <c r="E46" s="141" t="s">
        <v>112</v>
      </c>
      <c r="F46" s="142">
        <v>-435000</v>
      </c>
      <c r="G46" s="142">
        <v>-293368.3198</v>
      </c>
      <c r="H46" s="143">
        <v>0.67440993051604703</v>
      </c>
      <c r="I46" s="59">
        <v>-0.34515936000000003</v>
      </c>
      <c r="J46" s="59">
        <v>-0.65510000000000002</v>
      </c>
      <c r="K46" s="144">
        <v>0</v>
      </c>
      <c r="L46" s="144">
        <v>-90926.7644</v>
      </c>
      <c r="M46" s="145">
        <f t="shared" si="1"/>
        <v>39479</v>
      </c>
    </row>
    <row r="47" spans="1:13" s="146" customFormat="1" x14ac:dyDescent="0.2">
      <c r="A47" s="140" t="s">
        <v>325</v>
      </c>
      <c r="B47" s="140" t="s">
        <v>29</v>
      </c>
      <c r="C47" s="140" t="s">
        <v>30</v>
      </c>
      <c r="D47" s="140" t="s">
        <v>31</v>
      </c>
      <c r="E47" s="141" t="s">
        <v>113</v>
      </c>
      <c r="F47" s="142">
        <v>-465000</v>
      </c>
      <c r="G47" s="142">
        <v>-311910.18729999999</v>
      </c>
      <c r="H47" s="143">
        <v>0.67077459629956704</v>
      </c>
      <c r="I47" s="59">
        <v>-0.34512962000000003</v>
      </c>
      <c r="J47" s="59">
        <v>-0.65510000000000002</v>
      </c>
      <c r="K47" s="144">
        <v>0</v>
      </c>
      <c r="L47" s="144">
        <v>-96682.920799999993</v>
      </c>
      <c r="M47" s="145">
        <f t="shared" si="1"/>
        <v>39508</v>
      </c>
    </row>
    <row r="48" spans="1:13" s="146" customFormat="1" x14ac:dyDescent="0.2">
      <c r="A48" s="140" t="s">
        <v>325</v>
      </c>
      <c r="B48" s="140" t="s">
        <v>29</v>
      </c>
      <c r="C48" s="140" t="s">
        <v>30</v>
      </c>
      <c r="D48" s="140" t="s">
        <v>31</v>
      </c>
      <c r="E48" s="141" t="s">
        <v>114</v>
      </c>
      <c r="F48" s="142">
        <v>-450000</v>
      </c>
      <c r="G48" s="142">
        <v>-300104.0232</v>
      </c>
      <c r="H48" s="143">
        <v>0.666897829227456</v>
      </c>
      <c r="I48" s="59">
        <v>-0.50009718000000003</v>
      </c>
      <c r="J48" s="59">
        <v>-0.65510000000000002</v>
      </c>
      <c r="K48" s="144">
        <v>0</v>
      </c>
      <c r="L48" s="144">
        <v>-46516.970800000003</v>
      </c>
      <c r="M48" s="145">
        <f t="shared" si="1"/>
        <v>39539</v>
      </c>
    </row>
    <row r="49" spans="1:13" s="146" customFormat="1" x14ac:dyDescent="0.2">
      <c r="A49" s="140" t="s">
        <v>325</v>
      </c>
      <c r="B49" s="140" t="s">
        <v>29</v>
      </c>
      <c r="C49" s="140" t="s">
        <v>30</v>
      </c>
      <c r="D49" s="140" t="s">
        <v>31</v>
      </c>
      <c r="E49" s="141" t="s">
        <v>115</v>
      </c>
      <c r="F49" s="142">
        <v>-465000</v>
      </c>
      <c r="G49" s="142">
        <v>-308367.23119999998</v>
      </c>
      <c r="H49" s="143">
        <v>0.66315533598693899</v>
      </c>
      <c r="I49" s="59">
        <v>-0.50006514999999996</v>
      </c>
      <c r="J49" s="59">
        <v>-0.65510000000000002</v>
      </c>
      <c r="K49" s="144">
        <v>0</v>
      </c>
      <c r="L49" s="144">
        <v>-47807.665999999997</v>
      </c>
      <c r="M49" s="145">
        <f t="shared" si="1"/>
        <v>39569</v>
      </c>
    </row>
    <row r="50" spans="1:13" s="146" customFormat="1" x14ac:dyDescent="0.2">
      <c r="A50" s="140" t="s">
        <v>325</v>
      </c>
      <c r="B50" s="140" t="s">
        <v>29</v>
      </c>
      <c r="C50" s="140" t="s">
        <v>30</v>
      </c>
      <c r="D50" s="140" t="s">
        <v>31</v>
      </c>
      <c r="E50" s="141" t="s">
        <v>116</v>
      </c>
      <c r="F50" s="142">
        <v>-450000</v>
      </c>
      <c r="G50" s="142">
        <v>-296683.96840000001</v>
      </c>
      <c r="H50" s="143">
        <v>0.65929770749929595</v>
      </c>
      <c r="I50" s="59">
        <v>-0.50003141000000006</v>
      </c>
      <c r="J50" s="59">
        <v>-0.65510000000000002</v>
      </c>
      <c r="K50" s="144">
        <v>0</v>
      </c>
      <c r="L50" s="144">
        <v>-46006.364000000001</v>
      </c>
      <c r="M50" s="145">
        <f t="shared" si="1"/>
        <v>39600</v>
      </c>
    </row>
    <row r="51" spans="1:13" s="146" customFormat="1" x14ac:dyDescent="0.2">
      <c r="A51" s="140" t="s">
        <v>325</v>
      </c>
      <c r="B51" s="140" t="s">
        <v>29</v>
      </c>
      <c r="C51" s="140" t="s">
        <v>30</v>
      </c>
      <c r="D51" s="140" t="s">
        <v>31</v>
      </c>
      <c r="E51" s="141" t="s">
        <v>117</v>
      </c>
      <c r="F51" s="142">
        <v>-465000</v>
      </c>
      <c r="G51" s="142">
        <v>-304931.60609999998</v>
      </c>
      <c r="H51" s="143">
        <v>0.65576689480973605</v>
      </c>
      <c r="I51" s="59">
        <v>-0.50002460999999998</v>
      </c>
      <c r="J51" s="59">
        <v>-0.65510000000000002</v>
      </c>
      <c r="K51" s="144">
        <v>0</v>
      </c>
      <c r="L51" s="144">
        <v>-47287.386700000003</v>
      </c>
      <c r="M51" s="145">
        <f t="shared" si="1"/>
        <v>39630</v>
      </c>
    </row>
    <row r="52" spans="1:13" s="146" customFormat="1" x14ac:dyDescent="0.2">
      <c r="A52" s="140" t="s">
        <v>325</v>
      </c>
      <c r="B52" s="140" t="s">
        <v>29</v>
      </c>
      <c r="C52" s="140" t="s">
        <v>30</v>
      </c>
      <c r="D52" s="140" t="s">
        <v>31</v>
      </c>
      <c r="E52" s="141" t="s">
        <v>118</v>
      </c>
      <c r="F52" s="142">
        <v>-465000</v>
      </c>
      <c r="G52" s="142">
        <v>-303255.0883</v>
      </c>
      <c r="H52" s="143">
        <v>0.65216148015572695</v>
      </c>
      <c r="I52" s="59">
        <v>-0.50002184999999999</v>
      </c>
      <c r="J52" s="59">
        <v>-0.65510000000000002</v>
      </c>
      <c r="K52" s="144">
        <v>0</v>
      </c>
      <c r="L52" s="144">
        <v>-47028.237999999998</v>
      </c>
      <c r="M52" s="145">
        <f t="shared" si="1"/>
        <v>39661</v>
      </c>
    </row>
    <row r="53" spans="1:13" s="146" customFormat="1" x14ac:dyDescent="0.2">
      <c r="A53" s="140" t="s">
        <v>325</v>
      </c>
      <c r="B53" s="140" t="s">
        <v>29</v>
      </c>
      <c r="C53" s="140" t="s">
        <v>30</v>
      </c>
      <c r="D53" s="140" t="s">
        <v>31</v>
      </c>
      <c r="E53" s="141" t="s">
        <v>119</v>
      </c>
      <c r="F53" s="142">
        <v>-450000</v>
      </c>
      <c r="G53" s="142">
        <v>-291855.99550000002</v>
      </c>
      <c r="H53" s="143">
        <v>0.64856887893494897</v>
      </c>
      <c r="I53" s="59">
        <v>-0.50001919000000006</v>
      </c>
      <c r="J53" s="59">
        <v>-0.65510000000000002</v>
      </c>
      <c r="K53" s="144">
        <v>0</v>
      </c>
      <c r="L53" s="144">
        <v>-45261.264199999998</v>
      </c>
      <c r="M53" s="145">
        <f t="shared" si="1"/>
        <v>39692</v>
      </c>
    </row>
    <row r="54" spans="1:13" s="146" customFormat="1" x14ac:dyDescent="0.2">
      <c r="A54" s="140" t="s">
        <v>325</v>
      </c>
      <c r="B54" s="140" t="s">
        <v>29</v>
      </c>
      <c r="C54" s="140" t="s">
        <v>30</v>
      </c>
      <c r="D54" s="140" t="s">
        <v>31</v>
      </c>
      <c r="E54" s="141" t="s">
        <v>120</v>
      </c>
      <c r="F54" s="142">
        <v>-465000</v>
      </c>
      <c r="G54" s="142">
        <v>-299973.5343</v>
      </c>
      <c r="H54" s="143">
        <v>0.64510437494094597</v>
      </c>
      <c r="I54" s="59">
        <v>-0.50001671000000003</v>
      </c>
      <c r="J54" s="59">
        <v>-0.65510000000000002</v>
      </c>
      <c r="K54" s="144">
        <v>0</v>
      </c>
      <c r="L54" s="144">
        <v>-46520.881399999998</v>
      </c>
      <c r="M54" s="145">
        <f t="shared" si="1"/>
        <v>39722</v>
      </c>
    </row>
    <row r="55" spans="1:13" s="146" customFormat="1" x14ac:dyDescent="0.2">
      <c r="A55" s="140" t="s">
        <v>325</v>
      </c>
      <c r="B55" s="140" t="s">
        <v>29</v>
      </c>
      <c r="C55" s="140" t="s">
        <v>30</v>
      </c>
      <c r="D55" s="140" t="s">
        <v>31</v>
      </c>
      <c r="E55" s="141" t="s">
        <v>121</v>
      </c>
      <c r="F55" s="142">
        <v>-450000</v>
      </c>
      <c r="G55" s="142">
        <v>-288691.65350000001</v>
      </c>
      <c r="H55" s="143">
        <v>0.64153700779234102</v>
      </c>
      <c r="I55" s="59">
        <v>-0.36501426000000003</v>
      </c>
      <c r="J55" s="59">
        <v>-0.65510000000000002</v>
      </c>
      <c r="K55" s="144">
        <v>0</v>
      </c>
      <c r="L55" s="144">
        <v>-83745.332899999994</v>
      </c>
      <c r="M55" s="145">
        <f t="shared" si="1"/>
        <v>39753</v>
      </c>
    </row>
    <row r="56" spans="1:13" s="146" customFormat="1" x14ac:dyDescent="0.2">
      <c r="A56" s="140" t="s">
        <v>325</v>
      </c>
      <c r="B56" s="140" t="s">
        <v>29</v>
      </c>
      <c r="C56" s="140" t="s">
        <v>30</v>
      </c>
      <c r="D56" s="140" t="s">
        <v>31</v>
      </c>
      <c r="E56" s="141" t="s">
        <v>122</v>
      </c>
      <c r="F56" s="142">
        <v>-465000</v>
      </c>
      <c r="G56" s="142">
        <v>-296715.07530000003</v>
      </c>
      <c r="H56" s="143">
        <v>0.63809693606038498</v>
      </c>
      <c r="I56" s="59">
        <v>-0.36501198000000001</v>
      </c>
      <c r="J56" s="59">
        <v>-0.65510000000000002</v>
      </c>
      <c r="K56" s="144">
        <v>0</v>
      </c>
      <c r="L56" s="144">
        <v>-86073.489700000006</v>
      </c>
      <c r="M56" s="145">
        <f t="shared" si="1"/>
        <v>39783</v>
      </c>
    </row>
    <row r="57" spans="1:13" s="146" customFormat="1" x14ac:dyDescent="0.2">
      <c r="A57" s="140" t="s">
        <v>325</v>
      </c>
      <c r="B57" s="140" t="s">
        <v>29</v>
      </c>
      <c r="C57" s="140" t="s">
        <v>30</v>
      </c>
      <c r="D57" s="140" t="s">
        <v>31</v>
      </c>
      <c r="E57" s="141" t="s">
        <v>123</v>
      </c>
      <c r="F57" s="142">
        <v>-465000</v>
      </c>
      <c r="G57" s="142">
        <v>-295067.99469999998</v>
      </c>
      <c r="H57" s="143">
        <v>0.63455482730725699</v>
      </c>
      <c r="I57" s="59">
        <v>-0.36500971999999998</v>
      </c>
      <c r="J57" s="59">
        <v>-0.65510000000000002</v>
      </c>
      <c r="K57" s="144">
        <v>0</v>
      </c>
      <c r="L57" s="144">
        <v>-85596.356599999999</v>
      </c>
      <c r="M57" s="145">
        <f t="shared" si="1"/>
        <v>39814</v>
      </c>
    </row>
    <row r="58" spans="1:13" s="146" customFormat="1" x14ac:dyDescent="0.2">
      <c r="A58" s="140" t="s">
        <v>325</v>
      </c>
      <c r="B58" s="140" t="s">
        <v>29</v>
      </c>
      <c r="C58" s="140" t="s">
        <v>30</v>
      </c>
      <c r="D58" s="140" t="s">
        <v>31</v>
      </c>
      <c r="E58" s="141" t="s">
        <v>124</v>
      </c>
      <c r="F58" s="142">
        <v>-420000</v>
      </c>
      <c r="G58" s="142">
        <v>-265030.7365</v>
      </c>
      <c r="H58" s="143">
        <v>0.63102556299956603</v>
      </c>
      <c r="I58" s="59">
        <v>-0.36500757</v>
      </c>
      <c r="J58" s="59">
        <v>-0.65510000000000002</v>
      </c>
      <c r="K58" s="144">
        <v>0</v>
      </c>
      <c r="L58" s="144">
        <v>-76883.410300000003</v>
      </c>
      <c r="M58" s="145">
        <f t="shared" si="1"/>
        <v>39845</v>
      </c>
    </row>
    <row r="59" spans="1:13" s="146" customFormat="1" x14ac:dyDescent="0.2">
      <c r="A59" s="140" t="s">
        <v>325</v>
      </c>
      <c r="B59" s="140" t="s">
        <v>29</v>
      </c>
      <c r="C59" s="140" t="s">
        <v>30</v>
      </c>
      <c r="D59" s="140" t="s">
        <v>31</v>
      </c>
      <c r="E59" s="141" t="s">
        <v>125</v>
      </c>
      <c r="F59" s="142">
        <v>-465000</v>
      </c>
      <c r="G59" s="142">
        <v>-291949.73129999998</v>
      </c>
      <c r="H59" s="143">
        <v>0.62784888458973709</v>
      </c>
      <c r="I59" s="59">
        <v>-0.36500572000000003</v>
      </c>
      <c r="J59" s="59">
        <v>-0.65510000000000002</v>
      </c>
      <c r="K59" s="144">
        <v>0</v>
      </c>
      <c r="L59" s="144">
        <v>-84692.948399999994</v>
      </c>
      <c r="M59" s="145">
        <f t="shared" si="1"/>
        <v>39873</v>
      </c>
    </row>
    <row r="60" spans="1:13" s="146" customFormat="1" x14ac:dyDescent="0.2">
      <c r="A60" s="140" t="s">
        <v>325</v>
      </c>
      <c r="B60" s="140" t="s">
        <v>29</v>
      </c>
      <c r="C60" s="140" t="s">
        <v>30</v>
      </c>
      <c r="D60" s="140" t="s">
        <v>31</v>
      </c>
      <c r="E60" s="141" t="s">
        <v>126</v>
      </c>
      <c r="F60" s="142">
        <v>-450000</v>
      </c>
      <c r="G60" s="142">
        <v>-280954.8357</v>
      </c>
      <c r="H60" s="143">
        <v>0.62434407942955206</v>
      </c>
      <c r="I60" s="59">
        <v>-0.52000376000000004</v>
      </c>
      <c r="J60" s="59">
        <v>-0.65510000000000002</v>
      </c>
      <c r="K60" s="144">
        <v>0</v>
      </c>
      <c r="L60" s="144">
        <v>-37955.941899999998</v>
      </c>
      <c r="M60" s="145">
        <f t="shared" si="1"/>
        <v>39904</v>
      </c>
    </row>
    <row r="61" spans="1:13" s="146" customFormat="1" x14ac:dyDescent="0.2">
      <c r="A61" s="140" t="s">
        <v>325</v>
      </c>
      <c r="B61" s="140" t="s">
        <v>29</v>
      </c>
      <c r="C61" s="140" t="s">
        <v>30</v>
      </c>
      <c r="D61" s="140" t="s">
        <v>31</v>
      </c>
      <c r="E61" s="141" t="s">
        <v>127</v>
      </c>
      <c r="F61" s="142">
        <v>-465000</v>
      </c>
      <c r="G61" s="142">
        <v>-288748.52720000001</v>
      </c>
      <c r="H61" s="143">
        <v>0.62096457455529608</v>
      </c>
      <c r="I61" s="59">
        <v>-0.52000197000000004</v>
      </c>
      <c r="J61" s="59">
        <v>-0.65510000000000002</v>
      </c>
      <c r="K61" s="144">
        <v>0</v>
      </c>
      <c r="L61" s="144">
        <v>-39009.358500000002</v>
      </c>
      <c r="M61" s="145">
        <f t="shared" si="1"/>
        <v>39934</v>
      </c>
    </row>
    <row r="62" spans="1:13" s="146" customFormat="1" x14ac:dyDescent="0.2">
      <c r="A62" s="140" t="s">
        <v>325</v>
      </c>
      <c r="B62" s="140" t="s">
        <v>29</v>
      </c>
      <c r="C62" s="140" t="s">
        <v>30</v>
      </c>
      <c r="D62" s="140" t="s">
        <v>31</v>
      </c>
      <c r="E62" s="141" t="s">
        <v>128</v>
      </c>
      <c r="F62" s="142">
        <v>-450000</v>
      </c>
      <c r="G62" s="142">
        <v>-277868.28289999999</v>
      </c>
      <c r="H62" s="143">
        <v>0.61748507319401402</v>
      </c>
      <c r="I62" s="59">
        <v>-0.52000020999999996</v>
      </c>
      <c r="J62" s="59">
        <v>-0.65510000000000002</v>
      </c>
      <c r="K62" s="144">
        <v>0</v>
      </c>
      <c r="L62" s="144">
        <v>-37539.945899999999</v>
      </c>
      <c r="M62" s="145">
        <f t="shared" si="1"/>
        <v>39965</v>
      </c>
    </row>
    <row r="63" spans="1:13" s="146" customFormat="1" x14ac:dyDescent="0.2">
      <c r="A63" s="140" t="s">
        <v>325</v>
      </c>
      <c r="B63" s="140" t="s">
        <v>29</v>
      </c>
      <c r="C63" s="140" t="s">
        <v>30</v>
      </c>
      <c r="D63" s="140" t="s">
        <v>31</v>
      </c>
      <c r="E63" s="141" t="s">
        <v>129</v>
      </c>
      <c r="F63" s="142">
        <v>-465000</v>
      </c>
      <c r="G63" s="142">
        <v>-285570.47899999999</v>
      </c>
      <c r="H63" s="143">
        <v>0.61413006229987199</v>
      </c>
      <c r="I63" s="59">
        <v>-0.51999861000000003</v>
      </c>
      <c r="J63" s="59">
        <v>-0.65510000000000002</v>
      </c>
      <c r="K63" s="144">
        <v>0</v>
      </c>
      <c r="L63" s="144">
        <v>-38580.967400000001</v>
      </c>
      <c r="M63" s="145">
        <f t="shared" si="1"/>
        <v>39995</v>
      </c>
    </row>
    <row r="64" spans="1:13" s="146" customFormat="1" x14ac:dyDescent="0.2">
      <c r="A64" s="140" t="s">
        <v>325</v>
      </c>
      <c r="B64" s="140" t="s">
        <v>29</v>
      </c>
      <c r="C64" s="140" t="s">
        <v>30</v>
      </c>
      <c r="D64" s="140" t="s">
        <v>31</v>
      </c>
      <c r="E64" s="141" t="s">
        <v>130</v>
      </c>
      <c r="F64" s="142">
        <v>-465000</v>
      </c>
      <c r="G64" s="142">
        <v>-283964.28289999999</v>
      </c>
      <c r="H64" s="143">
        <v>0.61067587718863203</v>
      </c>
      <c r="I64" s="59">
        <v>-0.51999706000000001</v>
      </c>
      <c r="J64" s="59">
        <v>-0.65510000000000002</v>
      </c>
      <c r="K64" s="144">
        <v>0</v>
      </c>
      <c r="L64" s="144">
        <v>-38364.408199999998</v>
      </c>
      <c r="M64" s="145">
        <f t="shared" si="1"/>
        <v>40026</v>
      </c>
    </row>
    <row r="65" spans="1:13" s="146" customFormat="1" x14ac:dyDescent="0.2">
      <c r="A65" s="140" t="s">
        <v>325</v>
      </c>
      <c r="B65" s="140" t="s">
        <v>29</v>
      </c>
      <c r="C65" s="140" t="s">
        <v>30</v>
      </c>
      <c r="D65" s="140" t="s">
        <v>31</v>
      </c>
      <c r="E65" s="141" t="s">
        <v>131</v>
      </c>
      <c r="F65" s="142">
        <v>-450000</v>
      </c>
      <c r="G65" s="142">
        <v>-273255.5526</v>
      </c>
      <c r="H65" s="143">
        <v>0.607234561413725</v>
      </c>
      <c r="I65" s="59">
        <v>-0.51999561999999999</v>
      </c>
      <c r="J65" s="59">
        <v>-0.65510000000000002</v>
      </c>
      <c r="K65" s="144">
        <v>0</v>
      </c>
      <c r="L65" s="144">
        <v>-36918.022799999999</v>
      </c>
      <c r="M65" s="145">
        <f t="shared" si="1"/>
        <v>40057</v>
      </c>
    </row>
    <row r="66" spans="1:13" s="146" customFormat="1" x14ac:dyDescent="0.2">
      <c r="A66" s="140" t="s">
        <v>325</v>
      </c>
      <c r="B66" s="140" t="s">
        <v>29</v>
      </c>
      <c r="C66" s="140" t="s">
        <v>30</v>
      </c>
      <c r="D66" s="140" t="s">
        <v>31</v>
      </c>
      <c r="E66" s="141" t="s">
        <v>132</v>
      </c>
      <c r="F66" s="142">
        <v>-465000</v>
      </c>
      <c r="G66" s="142">
        <v>-280821.1776</v>
      </c>
      <c r="H66" s="143">
        <v>0.60391651095809107</v>
      </c>
      <c r="I66" s="59">
        <v>-0.51999430999999996</v>
      </c>
      <c r="J66" s="59">
        <v>-0.65510000000000002</v>
      </c>
      <c r="K66" s="144">
        <v>0</v>
      </c>
      <c r="L66" s="144">
        <v>-37940.537600000003</v>
      </c>
      <c r="M66" s="145">
        <f t="shared" si="1"/>
        <v>40087</v>
      </c>
    </row>
    <row r="67" spans="1:13" s="146" customFormat="1" x14ac:dyDescent="0.2">
      <c r="A67" s="140" t="s">
        <v>325</v>
      </c>
      <c r="B67" s="140" t="s">
        <v>29</v>
      </c>
      <c r="C67" s="140" t="s">
        <v>30</v>
      </c>
      <c r="D67" s="140" t="s">
        <v>31</v>
      </c>
      <c r="E67" s="141" t="s">
        <v>133</v>
      </c>
      <c r="F67" s="142">
        <v>-450000</v>
      </c>
      <c r="G67" s="142">
        <v>-270225.23580000002</v>
      </c>
      <c r="H67" s="143">
        <v>0.600500523911913</v>
      </c>
      <c r="I67" s="59">
        <v>-0.47999307000000002</v>
      </c>
      <c r="J67" s="59">
        <v>-0.65510000000000002</v>
      </c>
      <c r="K67" s="144">
        <v>0</v>
      </c>
      <c r="L67" s="144">
        <v>-47318.311399999999</v>
      </c>
      <c r="M67" s="145">
        <f t="shared" si="1"/>
        <v>40118</v>
      </c>
    </row>
    <row r="68" spans="1:13" s="146" customFormat="1" x14ac:dyDescent="0.2">
      <c r="A68" s="140" t="s">
        <v>325</v>
      </c>
      <c r="B68" s="140" t="s">
        <v>29</v>
      </c>
      <c r="C68" s="140" t="s">
        <v>30</v>
      </c>
      <c r="D68" s="140" t="s">
        <v>31</v>
      </c>
      <c r="E68" s="141" t="s">
        <v>134</v>
      </c>
      <c r="F68" s="142">
        <v>-465000</v>
      </c>
      <c r="G68" s="142">
        <v>-277701.24920000002</v>
      </c>
      <c r="H68" s="143">
        <v>0.59720698753410706</v>
      </c>
      <c r="I68" s="59">
        <v>-0.47999196</v>
      </c>
      <c r="J68" s="59">
        <v>-0.65510000000000002</v>
      </c>
      <c r="K68" s="144">
        <v>0</v>
      </c>
      <c r="L68" s="144">
        <v>-48627.720399999998</v>
      </c>
      <c r="M68" s="145">
        <f t="shared" si="1"/>
        <v>40148</v>
      </c>
    </row>
    <row r="69" spans="1:13" s="146" customFormat="1" x14ac:dyDescent="0.2">
      <c r="A69" s="140" t="s">
        <v>325</v>
      </c>
      <c r="B69" s="140" t="s">
        <v>29</v>
      </c>
      <c r="C69" s="140" t="s">
        <v>30</v>
      </c>
      <c r="D69" s="140" t="s">
        <v>31</v>
      </c>
      <c r="E69" s="141" t="s">
        <v>135</v>
      </c>
      <c r="F69" s="142">
        <v>-465000</v>
      </c>
      <c r="G69" s="142">
        <v>-276124.59499999997</v>
      </c>
      <c r="H69" s="143">
        <v>0.59381633336612405</v>
      </c>
      <c r="I69" s="59">
        <v>-0.47999091999999999</v>
      </c>
      <c r="J69" s="59">
        <v>-0.65510000000000002</v>
      </c>
      <c r="K69" s="144">
        <v>0</v>
      </c>
      <c r="L69" s="144">
        <v>-48351.923300000002</v>
      </c>
      <c r="M69" s="145">
        <f t="shared" si="1"/>
        <v>40179</v>
      </c>
    </row>
    <row r="70" spans="1:13" s="146" customFormat="1" x14ac:dyDescent="0.2">
      <c r="A70" s="140" t="s">
        <v>325</v>
      </c>
      <c r="B70" s="140" t="s">
        <v>29</v>
      </c>
      <c r="C70" s="140" t="s">
        <v>30</v>
      </c>
      <c r="D70" s="140" t="s">
        <v>31</v>
      </c>
      <c r="E70" s="141" t="s">
        <v>136</v>
      </c>
      <c r="F70" s="142">
        <v>-420000</v>
      </c>
      <c r="G70" s="142">
        <v>-247984.19260000001</v>
      </c>
      <c r="H70" s="143">
        <v>0.59043855383240595</v>
      </c>
      <c r="I70" s="59">
        <v>-0.47998997999999998</v>
      </c>
      <c r="J70" s="59">
        <v>-0.65510000000000002</v>
      </c>
      <c r="K70" s="144">
        <v>0</v>
      </c>
      <c r="L70" s="144">
        <v>-43424.516199999998</v>
      </c>
      <c r="M70" s="145">
        <f t="shared" si="1"/>
        <v>40210</v>
      </c>
    </row>
    <row r="71" spans="1:13" s="146" customFormat="1" x14ac:dyDescent="0.2">
      <c r="A71" s="140" t="s">
        <v>325</v>
      </c>
      <c r="B71" s="140" t="s">
        <v>29</v>
      </c>
      <c r="C71" s="140" t="s">
        <v>30</v>
      </c>
      <c r="D71" s="140" t="s">
        <v>31</v>
      </c>
      <c r="E71" s="141" t="s">
        <v>137</v>
      </c>
      <c r="F71" s="142">
        <v>-465000</v>
      </c>
      <c r="G71" s="142">
        <v>-273140.40580000001</v>
      </c>
      <c r="H71" s="143">
        <v>0.58739872206243704</v>
      </c>
      <c r="I71" s="59">
        <v>-0.47998921999999999</v>
      </c>
      <c r="J71" s="59">
        <v>-0.65510000000000002</v>
      </c>
      <c r="K71" s="144">
        <v>0</v>
      </c>
      <c r="L71" s="144">
        <v>-47829.828600000001</v>
      </c>
      <c r="M71" s="145">
        <f t="shared" si="1"/>
        <v>40238</v>
      </c>
    </row>
    <row r="72" spans="1:13" s="146" customFormat="1" x14ac:dyDescent="0.2">
      <c r="A72" s="140" t="s">
        <v>325</v>
      </c>
      <c r="B72" s="140" t="s">
        <v>29</v>
      </c>
      <c r="C72" s="140" t="s">
        <v>30</v>
      </c>
      <c r="D72" s="140" t="s">
        <v>31</v>
      </c>
      <c r="E72" s="141" t="s">
        <v>138</v>
      </c>
      <c r="F72" s="142">
        <v>-450000</v>
      </c>
      <c r="G72" s="142">
        <v>-262820.45020000002</v>
      </c>
      <c r="H72" s="143">
        <v>0.58404544499115707</v>
      </c>
      <c r="I72" s="59">
        <v>-0.54998848</v>
      </c>
      <c r="J72" s="59">
        <v>-0.65510000000000002</v>
      </c>
      <c r="K72" s="144">
        <v>0</v>
      </c>
      <c r="L72" s="144">
        <v>-27625.456900000001</v>
      </c>
      <c r="M72" s="145">
        <f t="shared" si="1"/>
        <v>40269</v>
      </c>
    </row>
    <row r="73" spans="1:13" s="146" customFormat="1" x14ac:dyDescent="0.2">
      <c r="A73" s="140" t="s">
        <v>325</v>
      </c>
      <c r="B73" s="140" t="s">
        <v>29</v>
      </c>
      <c r="C73" s="140" t="s">
        <v>30</v>
      </c>
      <c r="D73" s="140" t="s">
        <v>31</v>
      </c>
      <c r="E73" s="141" t="s">
        <v>139</v>
      </c>
      <c r="F73" s="142">
        <v>-465000</v>
      </c>
      <c r="G73" s="142">
        <v>-270077.8566</v>
      </c>
      <c r="H73" s="143">
        <v>0.58081259490039594</v>
      </c>
      <c r="I73" s="59">
        <v>-0.54998786</v>
      </c>
      <c r="J73" s="59">
        <v>-0.65510000000000002</v>
      </c>
      <c r="K73" s="144">
        <v>0</v>
      </c>
      <c r="L73" s="144">
        <v>-28388.4617</v>
      </c>
      <c r="M73" s="145">
        <f t="shared" si="1"/>
        <v>40299</v>
      </c>
    </row>
    <row r="74" spans="1:13" s="146" customFormat="1" x14ac:dyDescent="0.2">
      <c r="A74" s="140" t="s">
        <v>325</v>
      </c>
      <c r="B74" s="140" t="s">
        <v>29</v>
      </c>
      <c r="C74" s="140" t="s">
        <v>30</v>
      </c>
      <c r="D74" s="140" t="s">
        <v>31</v>
      </c>
      <c r="E74" s="141" t="s">
        <v>140</v>
      </c>
      <c r="F74" s="142">
        <v>-450000</v>
      </c>
      <c r="G74" s="147">
        <v>-259868.0912</v>
      </c>
      <c r="H74" s="143">
        <v>0.57748464709236702</v>
      </c>
      <c r="I74" s="59">
        <v>-0.54998732000000006</v>
      </c>
      <c r="J74" s="59">
        <v>-0.65510000000000002</v>
      </c>
      <c r="K74" s="144">
        <v>0</v>
      </c>
      <c r="L74" s="144">
        <v>-27315.431799999998</v>
      </c>
      <c r="M74" s="145">
        <f t="shared" si="1"/>
        <v>40330</v>
      </c>
    </row>
    <row r="75" spans="1:13" s="146" customFormat="1" x14ac:dyDescent="0.2">
      <c r="A75" s="140" t="s">
        <v>325</v>
      </c>
      <c r="B75" s="140" t="s">
        <v>29</v>
      </c>
      <c r="C75" s="140" t="s">
        <v>30</v>
      </c>
      <c r="D75" s="140" t="s">
        <v>31</v>
      </c>
      <c r="E75" s="141" t="s">
        <v>141</v>
      </c>
      <c r="F75" s="142">
        <v>-465000</v>
      </c>
      <c r="G75" s="142">
        <v>-267038.48239999998</v>
      </c>
      <c r="H75" s="143">
        <v>0.57427630619849002</v>
      </c>
      <c r="I75" s="59">
        <v>-0.54998689000000001</v>
      </c>
      <c r="J75" s="59">
        <v>-0.65510000000000002</v>
      </c>
      <c r="K75" s="144">
        <v>0</v>
      </c>
      <c r="L75" s="144">
        <v>-28069.244299999998</v>
      </c>
      <c r="M75" s="145">
        <f t="shared" si="1"/>
        <v>40360</v>
      </c>
    </row>
    <row r="76" spans="1:13" s="146" customFormat="1" x14ac:dyDescent="0.2">
      <c r="A76" s="140" t="s">
        <v>325</v>
      </c>
      <c r="B76" s="140" t="s">
        <v>29</v>
      </c>
      <c r="C76" s="140" t="s">
        <v>30</v>
      </c>
      <c r="D76" s="140" t="s">
        <v>31</v>
      </c>
      <c r="E76" s="141" t="s">
        <v>142</v>
      </c>
      <c r="F76" s="142">
        <v>-465000</v>
      </c>
      <c r="G76" s="142">
        <v>-265502.76150000002</v>
      </c>
      <c r="H76" s="143">
        <v>0.57097368067898802</v>
      </c>
      <c r="I76" s="59">
        <v>-0.54998656000000001</v>
      </c>
      <c r="J76" s="59">
        <v>-0.65510000000000002</v>
      </c>
      <c r="K76" s="144">
        <v>0</v>
      </c>
      <c r="L76" s="144">
        <v>-27907.9097</v>
      </c>
      <c r="M76" s="145">
        <f t="shared" si="1"/>
        <v>40391</v>
      </c>
    </row>
    <row r="77" spans="1:13" s="146" customFormat="1" x14ac:dyDescent="0.2">
      <c r="A77" s="140" t="s">
        <v>325</v>
      </c>
      <c r="B77" s="140" t="s">
        <v>29</v>
      </c>
      <c r="C77" s="140" t="s">
        <v>30</v>
      </c>
      <c r="D77" s="140" t="s">
        <v>31</v>
      </c>
      <c r="E77" s="141" t="s">
        <v>143</v>
      </c>
      <c r="F77" s="142">
        <v>-450000</v>
      </c>
      <c r="G77" s="142">
        <v>-255457.7641</v>
      </c>
      <c r="H77" s="143">
        <v>0.56768392019008695</v>
      </c>
      <c r="I77" s="59">
        <v>-0.54998632000000003</v>
      </c>
      <c r="J77" s="59">
        <v>-0.65510000000000002</v>
      </c>
      <c r="K77" s="144">
        <v>0</v>
      </c>
      <c r="L77" s="144">
        <v>-26852.1054</v>
      </c>
      <c r="M77" s="145">
        <f t="shared" si="1"/>
        <v>40422</v>
      </c>
    </row>
    <row r="78" spans="1:13" s="146" customFormat="1" x14ac:dyDescent="0.2">
      <c r="A78" s="140" t="s">
        <v>325</v>
      </c>
      <c r="B78" s="140" t="s">
        <v>29</v>
      </c>
      <c r="C78" s="140" t="s">
        <v>30</v>
      </c>
      <c r="D78" s="140" t="s">
        <v>31</v>
      </c>
      <c r="E78" s="141" t="s">
        <v>144</v>
      </c>
      <c r="F78" s="142">
        <v>-465000</v>
      </c>
      <c r="G78" s="142">
        <v>-262498.32520000002</v>
      </c>
      <c r="H78" s="143">
        <v>0.56451252739537794</v>
      </c>
      <c r="I78" s="59">
        <v>-0.54998619000000004</v>
      </c>
      <c r="J78" s="59">
        <v>-0.65510000000000002</v>
      </c>
      <c r="K78" s="144">
        <v>0</v>
      </c>
      <c r="L78" s="144">
        <v>-27592.198700000001</v>
      </c>
      <c r="M78" s="145">
        <f t="shared" si="1"/>
        <v>40452</v>
      </c>
    </row>
    <row r="79" spans="1:13" s="146" customFormat="1" x14ac:dyDescent="0.2">
      <c r="A79" s="140" t="s">
        <v>325</v>
      </c>
      <c r="B79" s="140" t="s">
        <v>29</v>
      </c>
      <c r="C79" s="140" t="s">
        <v>30</v>
      </c>
      <c r="D79" s="140" t="s">
        <v>31</v>
      </c>
      <c r="E79" s="141" t="s">
        <v>145</v>
      </c>
      <c r="F79" s="142">
        <v>-450000</v>
      </c>
      <c r="G79" s="142">
        <v>-252561.63279999999</v>
      </c>
      <c r="H79" s="143">
        <v>0.56124807279035493</v>
      </c>
      <c r="I79" s="59">
        <v>-0.50998615999999997</v>
      </c>
      <c r="J79" s="59">
        <v>-0.65510000000000002</v>
      </c>
      <c r="K79" s="144">
        <v>0</v>
      </c>
      <c r="L79" s="144">
        <v>-36650.188699999999</v>
      </c>
      <c r="M79" s="145">
        <f t="shared" si="1"/>
        <v>40483</v>
      </c>
    </row>
    <row r="80" spans="1:13" s="146" customFormat="1" x14ac:dyDescent="0.2">
      <c r="A80" s="140" t="s">
        <v>325</v>
      </c>
      <c r="B80" s="140" t="s">
        <v>29</v>
      </c>
      <c r="C80" s="140" t="s">
        <v>30</v>
      </c>
      <c r="D80" s="140" t="s">
        <v>31</v>
      </c>
      <c r="E80" s="141" t="s">
        <v>146</v>
      </c>
      <c r="F80" s="142">
        <v>-465000</v>
      </c>
      <c r="G80" s="142">
        <v>-259517.04070000001</v>
      </c>
      <c r="H80" s="143">
        <v>0.55810116280611499</v>
      </c>
      <c r="I80" s="59">
        <v>-0.50998622999999998</v>
      </c>
      <c r="J80" s="59">
        <v>-0.65510000000000002</v>
      </c>
      <c r="K80" s="144">
        <v>0</v>
      </c>
      <c r="L80" s="144">
        <v>-37659.4974</v>
      </c>
      <c r="M80" s="145">
        <f t="shared" si="1"/>
        <v>40513</v>
      </c>
    </row>
    <row r="81" spans="1:13" s="146" customFormat="1" x14ac:dyDescent="0.2">
      <c r="A81" s="140" t="s">
        <v>325</v>
      </c>
      <c r="B81" s="140" t="s">
        <v>29</v>
      </c>
      <c r="C81" s="140" t="s">
        <v>30</v>
      </c>
      <c r="D81" s="140" t="s">
        <v>31</v>
      </c>
      <c r="E81" s="141" t="s">
        <v>147</v>
      </c>
      <c r="F81" s="142">
        <v>-465000</v>
      </c>
      <c r="G81" s="142">
        <v>-258010.8297</v>
      </c>
      <c r="H81" s="143">
        <v>0.55486199936073599</v>
      </c>
      <c r="I81" s="59">
        <v>-0.50998640000000006</v>
      </c>
      <c r="J81" s="59">
        <v>-0.65510000000000002</v>
      </c>
      <c r="K81" s="144">
        <v>0</v>
      </c>
      <c r="L81" s="144">
        <v>-37440.881600000001</v>
      </c>
      <c r="M81" s="145">
        <f t="shared" si="1"/>
        <v>40544</v>
      </c>
    </row>
    <row r="82" spans="1:13" s="146" customFormat="1" x14ac:dyDescent="0.2">
      <c r="A82" s="140" t="s">
        <v>325</v>
      </c>
      <c r="B82" s="140" t="s">
        <v>29</v>
      </c>
      <c r="C82" s="140" t="s">
        <v>30</v>
      </c>
      <c r="D82" s="140" t="s">
        <v>31</v>
      </c>
      <c r="E82" s="141" t="s">
        <v>148</v>
      </c>
      <c r="F82" s="142">
        <v>-420000</v>
      </c>
      <c r="G82" s="142">
        <v>-231686.9865</v>
      </c>
      <c r="H82" s="143">
        <v>0.55163568218672299</v>
      </c>
      <c r="I82" s="59">
        <v>-0.50998666999999998</v>
      </c>
      <c r="J82" s="59">
        <v>-0.65510000000000002</v>
      </c>
      <c r="K82" s="144">
        <v>0</v>
      </c>
      <c r="L82" s="144">
        <v>-33620.870600000002</v>
      </c>
      <c r="M82" s="145">
        <f t="shared" si="1"/>
        <v>40575</v>
      </c>
    </row>
    <row r="83" spans="1:13" s="146" customFormat="1" x14ac:dyDescent="0.2">
      <c r="A83" s="140" t="s">
        <v>325</v>
      </c>
      <c r="B83" s="140" t="s">
        <v>29</v>
      </c>
      <c r="C83" s="140" t="s">
        <v>30</v>
      </c>
      <c r="D83" s="140" t="s">
        <v>31</v>
      </c>
      <c r="E83" s="141" t="s">
        <v>149</v>
      </c>
      <c r="F83" s="142">
        <v>-465000</v>
      </c>
      <c r="G83" s="142">
        <v>-255160.67139999999</v>
      </c>
      <c r="H83" s="143">
        <v>0.54873262676739598</v>
      </c>
      <c r="I83" s="59">
        <v>-0.50998699999999997</v>
      </c>
      <c r="J83" s="59">
        <v>-0.65510000000000002</v>
      </c>
      <c r="K83" s="144">
        <v>0</v>
      </c>
      <c r="L83" s="144">
        <v>-37027.1299</v>
      </c>
      <c r="M83" s="145">
        <f t="shared" si="1"/>
        <v>40603</v>
      </c>
    </row>
    <row r="84" spans="1:13" s="146" customFormat="1" x14ac:dyDescent="0.2">
      <c r="A84" s="140" t="s">
        <v>325</v>
      </c>
      <c r="B84" s="140" t="s">
        <v>29</v>
      </c>
      <c r="C84" s="140" t="s">
        <v>30</v>
      </c>
      <c r="D84" s="140" t="s">
        <v>31</v>
      </c>
      <c r="E84" s="141" t="s">
        <v>150</v>
      </c>
      <c r="F84" s="142">
        <v>-450000</v>
      </c>
      <c r="G84" s="142">
        <v>-245488.8352</v>
      </c>
      <c r="H84" s="143">
        <v>0.54553074487259201</v>
      </c>
      <c r="I84" s="59">
        <v>-0.58798747000000007</v>
      </c>
      <c r="J84" s="59">
        <v>-0.65510000000000002</v>
      </c>
      <c r="K84" s="144">
        <v>0</v>
      </c>
      <c r="L84" s="144">
        <v>-16475.3766</v>
      </c>
      <c r="M84" s="145">
        <f t="shared" si="1"/>
        <v>40634</v>
      </c>
    </row>
    <row r="85" spans="1:13" s="146" customFormat="1" x14ac:dyDescent="0.2">
      <c r="A85" s="140" t="s">
        <v>325</v>
      </c>
      <c r="B85" s="140" t="s">
        <v>29</v>
      </c>
      <c r="C85" s="140" t="s">
        <v>30</v>
      </c>
      <c r="D85" s="140" t="s">
        <v>31</v>
      </c>
      <c r="E85" s="141" t="s">
        <v>151</v>
      </c>
      <c r="F85" s="142">
        <v>-465000</v>
      </c>
      <c r="G85" s="142">
        <v>-252236.63029999999</v>
      </c>
      <c r="H85" s="143">
        <v>0.54244436612949398</v>
      </c>
      <c r="I85" s="59">
        <v>-0.58798802000000006</v>
      </c>
      <c r="J85" s="59">
        <v>-0.65510000000000002</v>
      </c>
      <c r="K85" s="144">
        <v>0</v>
      </c>
      <c r="L85" s="144">
        <v>-16928.099099999999</v>
      </c>
      <c r="M85" s="145">
        <f t="shared" si="1"/>
        <v>40664</v>
      </c>
    </row>
    <row r="86" spans="1:13" s="146" customFormat="1" x14ac:dyDescent="0.2">
      <c r="A86" s="140" t="s">
        <v>325</v>
      </c>
      <c r="B86" s="140" t="s">
        <v>29</v>
      </c>
      <c r="C86" s="140" t="s">
        <v>30</v>
      </c>
      <c r="D86" s="140" t="s">
        <v>31</v>
      </c>
      <c r="E86" s="141" t="s">
        <v>152</v>
      </c>
      <c r="F86" s="142">
        <v>-450000</v>
      </c>
      <c r="G86" s="142">
        <v>-242670.4767</v>
      </c>
      <c r="H86" s="143">
        <v>0.53926772602016992</v>
      </c>
      <c r="I86" s="59">
        <v>-0.58798868999999998</v>
      </c>
      <c r="J86" s="59">
        <v>-0.65510000000000002</v>
      </c>
      <c r="K86" s="144">
        <v>0</v>
      </c>
      <c r="L86" s="144">
        <v>-16285.9329</v>
      </c>
      <c r="M86" s="145">
        <f t="shared" si="1"/>
        <v>40695</v>
      </c>
    </row>
    <row r="87" spans="1:13" s="146" customFormat="1" x14ac:dyDescent="0.2">
      <c r="A87" s="140" t="s">
        <v>325</v>
      </c>
      <c r="B87" s="140" t="s">
        <v>29</v>
      </c>
      <c r="C87" s="140" t="s">
        <v>30</v>
      </c>
      <c r="D87" s="140" t="s">
        <v>31</v>
      </c>
      <c r="E87" s="141" t="s">
        <v>153</v>
      </c>
      <c r="F87" s="142">
        <v>-465000</v>
      </c>
      <c r="G87" s="142">
        <v>-249399.81030000001</v>
      </c>
      <c r="H87" s="143">
        <v>0.53634367813297401</v>
      </c>
      <c r="I87" s="59">
        <v>-0.58798457000000004</v>
      </c>
      <c r="J87" s="59">
        <v>-0.65510000000000002</v>
      </c>
      <c r="K87" s="144">
        <v>0</v>
      </c>
      <c r="L87" s="144">
        <v>-16738.575400000002</v>
      </c>
      <c r="M87" s="145">
        <f t="shared" si="1"/>
        <v>40725</v>
      </c>
    </row>
    <row r="88" spans="1:13" s="146" customFormat="1" x14ac:dyDescent="0.2">
      <c r="A88" s="140" t="s">
        <v>325</v>
      </c>
      <c r="B88" s="140" t="s">
        <v>29</v>
      </c>
      <c r="C88" s="140" t="s">
        <v>30</v>
      </c>
      <c r="D88" s="140" t="s">
        <v>31</v>
      </c>
      <c r="E88" s="141" t="s">
        <v>154</v>
      </c>
      <c r="F88" s="142">
        <v>-465000</v>
      </c>
      <c r="G88" s="142">
        <v>-248014.29819999999</v>
      </c>
      <c r="H88" s="143">
        <v>0.53336408222599607</v>
      </c>
      <c r="I88" s="59">
        <v>-0.58798515000000007</v>
      </c>
      <c r="J88" s="59">
        <v>-0.65510000000000002</v>
      </c>
      <c r="K88" s="144">
        <v>0</v>
      </c>
      <c r="L88" s="144">
        <v>-16645.441699999999</v>
      </c>
      <c r="M88" s="145">
        <f t="shared" si="1"/>
        <v>40756</v>
      </c>
    </row>
    <row r="89" spans="1:13" s="146" customFormat="1" x14ac:dyDescent="0.2">
      <c r="A89" s="140" t="s">
        <v>325</v>
      </c>
      <c r="B89" s="140" t="s">
        <v>29</v>
      </c>
      <c r="C89" s="140" t="s">
        <v>30</v>
      </c>
      <c r="D89" s="140" t="s">
        <v>31</v>
      </c>
      <c r="E89" s="141" t="s">
        <v>155</v>
      </c>
      <c r="F89" s="142">
        <v>-450000</v>
      </c>
      <c r="G89" s="142">
        <v>-238679.1704</v>
      </c>
      <c r="H89" s="143">
        <v>0.53039815646509703</v>
      </c>
      <c r="I89" s="59">
        <v>-0.58798583000000004</v>
      </c>
      <c r="J89" s="59">
        <v>-0.65510000000000002</v>
      </c>
      <c r="K89" s="144">
        <v>0</v>
      </c>
      <c r="L89" s="144">
        <v>-16018.753400000001</v>
      </c>
      <c r="M89" s="145">
        <f t="shared" si="1"/>
        <v>40787</v>
      </c>
    </row>
    <row r="90" spans="1:13" s="146" customFormat="1" x14ac:dyDescent="0.2">
      <c r="A90" s="140" t="s">
        <v>325</v>
      </c>
      <c r="B90" s="140" t="s">
        <v>29</v>
      </c>
      <c r="C90" s="140" t="s">
        <v>30</v>
      </c>
      <c r="D90" s="140" t="s">
        <v>31</v>
      </c>
      <c r="E90" s="141" t="s">
        <v>156</v>
      </c>
      <c r="F90" s="142">
        <v>-465000</v>
      </c>
      <c r="G90" s="142">
        <v>-245306.50930000001</v>
      </c>
      <c r="H90" s="143">
        <v>0.52754088027456203</v>
      </c>
      <c r="I90" s="59">
        <v>-0.58798658999999998</v>
      </c>
      <c r="J90" s="59">
        <v>-0.65510000000000002</v>
      </c>
      <c r="K90" s="144">
        <v>0</v>
      </c>
      <c r="L90" s="144">
        <v>-16463.356899999999</v>
      </c>
      <c r="M90" s="145">
        <f t="shared" si="1"/>
        <v>40817</v>
      </c>
    </row>
    <row r="91" spans="1:13" s="146" customFormat="1" x14ac:dyDescent="0.2">
      <c r="A91" s="140" t="s">
        <v>325</v>
      </c>
      <c r="B91" s="140" t="s">
        <v>29</v>
      </c>
      <c r="C91" s="140" t="s">
        <v>30</v>
      </c>
      <c r="D91" s="140" t="s">
        <v>31</v>
      </c>
      <c r="E91" s="141" t="s">
        <v>157</v>
      </c>
      <c r="F91" s="142">
        <v>-450000</v>
      </c>
      <c r="G91" s="142">
        <v>-236070.77669999999</v>
      </c>
      <c r="H91" s="143">
        <v>0.52460172596606802</v>
      </c>
      <c r="I91" s="59">
        <v>-0.52798745999999996</v>
      </c>
      <c r="J91" s="59">
        <v>-0.65510000000000002</v>
      </c>
      <c r="K91" s="144">
        <v>0</v>
      </c>
      <c r="L91" s="144">
        <v>-30007.555199999999</v>
      </c>
      <c r="M91" s="145">
        <f t="shared" si="1"/>
        <v>40848</v>
      </c>
    </row>
    <row r="92" spans="1:13" s="146" customFormat="1" x14ac:dyDescent="0.2">
      <c r="A92" s="140" t="s">
        <v>325</v>
      </c>
      <c r="B92" s="140" t="s">
        <v>29</v>
      </c>
      <c r="C92" s="140" t="s">
        <v>30</v>
      </c>
      <c r="D92" s="140" t="s">
        <v>31</v>
      </c>
      <c r="E92" s="141" t="s">
        <v>158</v>
      </c>
      <c r="F92" s="142">
        <v>-465000</v>
      </c>
      <c r="G92" s="142">
        <v>-242623.17819999999</v>
      </c>
      <c r="H92" s="143">
        <v>0.52177027563193801</v>
      </c>
      <c r="I92" s="59">
        <v>-0.52798840999999996</v>
      </c>
      <c r="J92" s="59">
        <v>-0.65510000000000002</v>
      </c>
      <c r="K92" s="144">
        <v>0</v>
      </c>
      <c r="L92" s="144">
        <v>-30840.219099999998</v>
      </c>
      <c r="M92" s="145">
        <f t="shared" si="1"/>
        <v>40878</v>
      </c>
    </row>
    <row r="93" spans="1:13" s="146" customFormat="1" x14ac:dyDescent="0.2">
      <c r="A93" s="140" t="s">
        <v>325</v>
      </c>
      <c r="B93" s="140" t="s">
        <v>29</v>
      </c>
      <c r="C93" s="140" t="s">
        <v>30</v>
      </c>
      <c r="D93" s="140" t="s">
        <v>31</v>
      </c>
      <c r="E93" s="141" t="s">
        <v>159</v>
      </c>
      <c r="F93" s="142">
        <v>-465000</v>
      </c>
      <c r="G93" s="142">
        <v>-241268.8414</v>
      </c>
      <c r="H93" s="143">
        <v>0.51885772335013192</v>
      </c>
      <c r="I93" s="59">
        <v>-0.52798948000000001</v>
      </c>
      <c r="J93" s="59">
        <v>-0.65510000000000002</v>
      </c>
      <c r="K93" s="144">
        <v>0</v>
      </c>
      <c r="L93" s="144">
        <v>-30667.809000000001</v>
      </c>
      <c r="M93" s="145">
        <f t="shared" si="1"/>
        <v>40909</v>
      </c>
    </row>
    <row r="94" spans="1:13" s="146" customFormat="1" x14ac:dyDescent="0.2">
      <c r="A94" s="140" t="s">
        <v>325</v>
      </c>
      <c r="B94" s="140" t="s">
        <v>29</v>
      </c>
      <c r="C94" s="140" t="s">
        <v>30</v>
      </c>
      <c r="D94" s="140" t="s">
        <v>31</v>
      </c>
      <c r="E94" s="141" t="s">
        <v>160</v>
      </c>
      <c r="F94" s="142">
        <v>-435000</v>
      </c>
      <c r="G94" s="142">
        <v>-224442.00200000001</v>
      </c>
      <c r="H94" s="143">
        <v>0.51595862525772207</v>
      </c>
      <c r="I94" s="59">
        <v>-0.52799063999999996</v>
      </c>
      <c r="J94" s="59">
        <v>-0.65510000000000002</v>
      </c>
      <c r="K94" s="144">
        <v>0</v>
      </c>
      <c r="L94" s="144">
        <v>-28528.678200000002</v>
      </c>
      <c r="M94" s="145">
        <f t="shared" si="1"/>
        <v>40940</v>
      </c>
    </row>
    <row r="95" spans="1:13" s="146" customFormat="1" x14ac:dyDescent="0.2">
      <c r="A95" s="140" t="s">
        <v>325</v>
      </c>
      <c r="B95" s="140" t="s">
        <v>29</v>
      </c>
      <c r="C95" s="140" t="s">
        <v>30</v>
      </c>
      <c r="D95" s="140" t="s">
        <v>31</v>
      </c>
      <c r="E95" s="141" t="s">
        <v>161</v>
      </c>
      <c r="F95" s="142">
        <v>-465000</v>
      </c>
      <c r="G95" s="142">
        <v>-238665.29889999999</v>
      </c>
      <c r="H95" s="143">
        <v>0.51325870722324596</v>
      </c>
      <c r="I95" s="59">
        <v>-0.52799183000000005</v>
      </c>
      <c r="J95" s="59">
        <v>-0.65510000000000002</v>
      </c>
      <c r="K95" s="144">
        <v>0</v>
      </c>
      <c r="L95" s="144">
        <v>-30336.31</v>
      </c>
      <c r="M95" s="145">
        <f t="shared" ref="M95:M126" si="2">DATE(YEAR(E95),MONTH(E95),1)</f>
        <v>40969</v>
      </c>
    </row>
    <row r="96" spans="1:13" s="146" customFormat="1" x14ac:dyDescent="0.2">
      <c r="A96" s="140" t="s">
        <v>325</v>
      </c>
      <c r="B96" s="140" t="s">
        <v>29</v>
      </c>
      <c r="C96" s="140" t="s">
        <v>30</v>
      </c>
      <c r="D96" s="140" t="s">
        <v>31</v>
      </c>
      <c r="E96" s="141" t="s">
        <v>162</v>
      </c>
      <c r="F96" s="142">
        <v>-450000</v>
      </c>
      <c r="G96" s="142">
        <v>-229673.48639999999</v>
      </c>
      <c r="H96" s="143">
        <v>0.51038552541343507</v>
      </c>
      <c r="I96" s="59">
        <v>-0.62799318999999998</v>
      </c>
      <c r="J96" s="59">
        <v>-0.65510000000000002</v>
      </c>
      <c r="K96" s="144">
        <v>0</v>
      </c>
      <c r="L96" s="144">
        <v>-6225.7161000000006</v>
      </c>
      <c r="M96" s="145">
        <f t="shared" si="2"/>
        <v>41000</v>
      </c>
    </row>
    <row r="97" spans="1:13" s="146" customFormat="1" x14ac:dyDescent="0.2">
      <c r="A97" s="140" t="s">
        <v>325</v>
      </c>
      <c r="B97" s="140" t="s">
        <v>29</v>
      </c>
      <c r="C97" s="140" t="s">
        <v>30</v>
      </c>
      <c r="D97" s="140" t="s">
        <v>31</v>
      </c>
      <c r="E97" s="141" t="s">
        <v>163</v>
      </c>
      <c r="F97" s="142">
        <v>-465000</v>
      </c>
      <c r="G97" s="142">
        <v>-236042.2377</v>
      </c>
      <c r="H97" s="143">
        <v>0.50761771547877199</v>
      </c>
      <c r="I97" s="59">
        <v>-0.62799459999999996</v>
      </c>
      <c r="J97" s="59">
        <v>-0.65510000000000002</v>
      </c>
      <c r="K97" s="144">
        <v>0</v>
      </c>
      <c r="L97" s="144">
        <v>-6398.0197000000007</v>
      </c>
      <c r="M97" s="145">
        <f t="shared" si="2"/>
        <v>41030</v>
      </c>
    </row>
    <row r="98" spans="1:13" s="146" customFormat="1" x14ac:dyDescent="0.2">
      <c r="A98" s="140" t="s">
        <v>325</v>
      </c>
      <c r="B98" s="140" t="s">
        <v>29</v>
      </c>
      <c r="C98" s="140" t="s">
        <v>30</v>
      </c>
      <c r="D98" s="140" t="s">
        <v>31</v>
      </c>
      <c r="E98" s="141" t="s">
        <v>164</v>
      </c>
      <c r="F98" s="142">
        <v>-450000</v>
      </c>
      <c r="G98" s="142">
        <v>-227146.82140000002</v>
      </c>
      <c r="H98" s="143">
        <v>0.50477071431003395</v>
      </c>
      <c r="I98" s="59">
        <v>-0.62799614999999998</v>
      </c>
      <c r="J98" s="59">
        <v>-0.65510000000000002</v>
      </c>
      <c r="K98" s="144">
        <v>0</v>
      </c>
      <c r="L98" s="144">
        <v>-6156.5528000000004</v>
      </c>
      <c r="M98" s="145">
        <f t="shared" si="2"/>
        <v>41061</v>
      </c>
    </row>
    <row r="99" spans="1:13" s="146" customFormat="1" x14ac:dyDescent="0.2">
      <c r="A99" s="140" t="s">
        <v>325</v>
      </c>
      <c r="B99" s="140" t="s">
        <v>29</v>
      </c>
      <c r="C99" s="140" t="s">
        <v>30</v>
      </c>
      <c r="D99" s="140" t="s">
        <v>31</v>
      </c>
      <c r="E99" s="141" t="s">
        <v>165</v>
      </c>
      <c r="F99" s="142">
        <v>-465000</v>
      </c>
      <c r="G99" s="142">
        <v>-233443.0938</v>
      </c>
      <c r="H99" s="143">
        <v>0.50202815879598406</v>
      </c>
      <c r="I99" s="59">
        <v>-0.62799775000000002</v>
      </c>
      <c r="J99" s="59">
        <v>-0.65510000000000002</v>
      </c>
      <c r="K99" s="144">
        <v>0</v>
      </c>
      <c r="L99" s="144">
        <v>-6326.8329000000003</v>
      </c>
      <c r="M99" s="145">
        <f t="shared" si="2"/>
        <v>41091</v>
      </c>
    </row>
    <row r="100" spans="1:13" s="146" customFormat="1" x14ac:dyDescent="0.2">
      <c r="A100" s="140" t="s">
        <v>325</v>
      </c>
      <c r="B100" s="140" t="s">
        <v>29</v>
      </c>
      <c r="C100" s="140" t="s">
        <v>30</v>
      </c>
      <c r="D100" s="140" t="s">
        <v>31</v>
      </c>
      <c r="E100" s="141" t="s">
        <v>166</v>
      </c>
      <c r="F100" s="142">
        <v>-465000</v>
      </c>
      <c r="G100" s="142">
        <v>-232131.33379999999</v>
      </c>
      <c r="H100" s="143">
        <v>0.499207169508745</v>
      </c>
      <c r="I100" s="59">
        <v>-0.62799950000000004</v>
      </c>
      <c r="J100" s="59">
        <v>-0.65510000000000002</v>
      </c>
      <c r="K100" s="144">
        <v>0</v>
      </c>
      <c r="L100" s="144">
        <v>-6290.8753000000006</v>
      </c>
      <c r="M100" s="145">
        <f t="shared" si="2"/>
        <v>41122</v>
      </c>
    </row>
    <row r="101" spans="1:13" s="146" customFormat="1" x14ac:dyDescent="0.2">
      <c r="A101" s="140" t="s">
        <v>325</v>
      </c>
      <c r="B101" s="140" t="s">
        <v>29</v>
      </c>
      <c r="C101" s="140" t="s">
        <v>30</v>
      </c>
      <c r="D101" s="140" t="s">
        <v>31</v>
      </c>
      <c r="E101" s="141" t="s">
        <v>167</v>
      </c>
      <c r="F101" s="142">
        <v>-450000</v>
      </c>
      <c r="G101" s="142">
        <v>-223379.70060000001</v>
      </c>
      <c r="H101" s="143">
        <v>0.49639933477000903</v>
      </c>
      <c r="I101" s="59">
        <v>-0.62800135000000001</v>
      </c>
      <c r="J101" s="59">
        <v>-0.65510000000000002</v>
      </c>
      <c r="K101" s="144">
        <v>0</v>
      </c>
      <c r="L101" s="144">
        <v>-6053.2890000000007</v>
      </c>
      <c r="M101" s="145">
        <f t="shared" si="2"/>
        <v>41153</v>
      </c>
    </row>
    <row r="102" spans="1:13" s="146" customFormat="1" x14ac:dyDescent="0.2">
      <c r="A102" s="140" t="s">
        <v>325</v>
      </c>
      <c r="B102" s="140" t="s">
        <v>29</v>
      </c>
      <c r="C102" s="140" t="s">
        <v>30</v>
      </c>
      <c r="D102" s="140" t="s">
        <v>31</v>
      </c>
      <c r="E102" s="141" t="s">
        <v>168</v>
      </c>
      <c r="F102" s="142">
        <v>-465000</v>
      </c>
      <c r="G102" s="142">
        <v>-229567.97010000001</v>
      </c>
      <c r="H102" s="143">
        <v>0.49369455925636602</v>
      </c>
      <c r="I102" s="59">
        <v>-0.62800323000000002</v>
      </c>
      <c r="J102" s="59">
        <v>-0.65510000000000002</v>
      </c>
      <c r="K102" s="144">
        <v>0</v>
      </c>
      <c r="L102" s="144">
        <v>-6220.5507000000007</v>
      </c>
      <c r="M102" s="145">
        <f t="shared" si="2"/>
        <v>41183</v>
      </c>
    </row>
    <row r="103" spans="1:13" s="146" customFormat="1" x14ac:dyDescent="0.2">
      <c r="A103" s="140" t="s">
        <v>325</v>
      </c>
      <c r="B103" s="140" t="s">
        <v>29</v>
      </c>
      <c r="C103" s="140" t="s">
        <v>30</v>
      </c>
      <c r="D103" s="140" t="s">
        <v>31</v>
      </c>
      <c r="E103" s="141" t="s">
        <v>169</v>
      </c>
      <c r="F103" s="142">
        <v>-450000</v>
      </c>
      <c r="G103" s="142">
        <v>-220910.617</v>
      </c>
      <c r="H103" s="143">
        <v>0.49091248229270601</v>
      </c>
      <c r="I103" s="59">
        <v>-0.56800527000000001</v>
      </c>
      <c r="J103" s="59">
        <v>-0.65510000000000002</v>
      </c>
      <c r="K103" s="144">
        <v>0</v>
      </c>
      <c r="L103" s="144">
        <v>-19240.150399999999</v>
      </c>
      <c r="M103" s="145">
        <f t="shared" si="2"/>
        <v>41214</v>
      </c>
    </row>
    <row r="104" spans="1:13" s="146" customFormat="1" x14ac:dyDescent="0.2">
      <c r="A104" s="148" t="s">
        <v>325</v>
      </c>
      <c r="B104" s="148" t="s">
        <v>29</v>
      </c>
      <c r="C104" s="148" t="s">
        <v>30</v>
      </c>
      <c r="D104" s="148" t="s">
        <v>31</v>
      </c>
      <c r="E104" s="141" t="s">
        <v>170</v>
      </c>
      <c r="F104" s="142">
        <v>-465000</v>
      </c>
      <c r="G104" s="142">
        <v>-227028.13680000001</v>
      </c>
      <c r="H104" s="143">
        <v>0.48823255224636297</v>
      </c>
      <c r="I104" s="59">
        <v>-0.56800733999999997</v>
      </c>
      <c r="J104" s="59">
        <v>-0.65510000000000002</v>
      </c>
      <c r="K104" s="144">
        <v>0</v>
      </c>
      <c r="L104" s="144">
        <v>-19772.4843</v>
      </c>
      <c r="M104" s="145">
        <f t="shared" si="2"/>
        <v>41244</v>
      </c>
    </row>
    <row r="105" spans="1:13" s="146" customFormat="1" x14ac:dyDescent="0.2">
      <c r="A105" s="148" t="s">
        <v>325</v>
      </c>
      <c r="B105" s="148" t="s">
        <v>29</v>
      </c>
      <c r="C105" s="148" t="s">
        <v>30</v>
      </c>
      <c r="D105" s="148" t="s">
        <v>31</v>
      </c>
      <c r="E105" s="141" t="s">
        <v>171</v>
      </c>
      <c r="F105" s="142">
        <v>-465000</v>
      </c>
      <c r="G105" s="142">
        <v>-225746.3702</v>
      </c>
      <c r="H105" s="143">
        <v>0.48547606486746897</v>
      </c>
      <c r="I105" s="59">
        <v>-0.56800958000000001</v>
      </c>
      <c r="J105" s="59">
        <v>-0.65510000000000002</v>
      </c>
      <c r="K105" s="144">
        <v>0</v>
      </c>
      <c r="L105" s="144">
        <v>-19660.347099999999</v>
      </c>
      <c r="M105" s="145">
        <f t="shared" si="2"/>
        <v>41275</v>
      </c>
    </row>
    <row r="106" spans="1:13" s="146" customFormat="1" x14ac:dyDescent="0.2">
      <c r="A106" s="148" t="s">
        <v>325</v>
      </c>
      <c r="B106" s="148" t="s">
        <v>29</v>
      </c>
      <c r="C106" s="148" t="s">
        <v>30</v>
      </c>
      <c r="D106" s="148" t="s">
        <v>31</v>
      </c>
      <c r="E106" s="141" t="s">
        <v>172</v>
      </c>
      <c r="F106" s="142">
        <v>-420000</v>
      </c>
      <c r="G106" s="142">
        <v>-202747.6574</v>
      </c>
      <c r="H106" s="143">
        <v>0.48273251765486203</v>
      </c>
      <c r="I106" s="59">
        <v>-0.56801191000000006</v>
      </c>
      <c r="J106" s="59">
        <v>-0.65510000000000002</v>
      </c>
      <c r="K106" s="144">
        <v>0</v>
      </c>
      <c r="L106" s="144">
        <v>-17656.9061</v>
      </c>
      <c r="M106" s="145">
        <f t="shared" si="2"/>
        <v>41306</v>
      </c>
    </row>
    <row r="107" spans="1:13" s="146" customFormat="1" x14ac:dyDescent="0.2">
      <c r="A107" s="148" t="s">
        <v>325</v>
      </c>
      <c r="B107" s="148" t="s">
        <v>29</v>
      </c>
      <c r="C107" s="148" t="s">
        <v>30</v>
      </c>
      <c r="D107" s="148" t="s">
        <v>31</v>
      </c>
      <c r="E107" s="141" t="s">
        <v>173</v>
      </c>
      <c r="F107" s="142">
        <v>-465000</v>
      </c>
      <c r="G107" s="142">
        <v>-223323.486</v>
      </c>
      <c r="H107" s="143">
        <v>0.48026556130940001</v>
      </c>
      <c r="I107" s="59">
        <v>-0.56801409999999997</v>
      </c>
      <c r="J107" s="59">
        <v>-0.65510000000000002</v>
      </c>
      <c r="K107" s="144">
        <v>0</v>
      </c>
      <c r="L107" s="144">
        <v>-19448.3259</v>
      </c>
      <c r="M107" s="145">
        <f t="shared" si="2"/>
        <v>41334</v>
      </c>
    </row>
    <row r="108" spans="1:13" s="146" customFormat="1" x14ac:dyDescent="0.2">
      <c r="A108" s="148" t="s">
        <v>325</v>
      </c>
      <c r="B108" s="148" t="s">
        <v>29</v>
      </c>
      <c r="C108" s="148" t="s">
        <v>30</v>
      </c>
      <c r="D108" s="148" t="s">
        <v>31</v>
      </c>
      <c r="E108" s="141" t="s">
        <v>174</v>
      </c>
      <c r="F108" s="142">
        <v>-450000</v>
      </c>
      <c r="G108" s="142">
        <v>-214895.9351</v>
      </c>
      <c r="H108" s="143">
        <v>0.47754652244597601</v>
      </c>
      <c r="I108" s="59">
        <v>-0.66801663</v>
      </c>
      <c r="J108" s="59">
        <v>-0.65510000000000002</v>
      </c>
      <c r="K108" s="144">
        <v>0</v>
      </c>
      <c r="L108" s="144">
        <v>2775.7305000000001</v>
      </c>
      <c r="M108" s="145">
        <f t="shared" si="2"/>
        <v>41365</v>
      </c>
    </row>
    <row r="109" spans="1:13" s="146" customFormat="1" x14ac:dyDescent="0.2">
      <c r="A109" s="148" t="s">
        <v>325</v>
      </c>
      <c r="B109" s="148" t="s">
        <v>29</v>
      </c>
      <c r="C109" s="148" t="s">
        <v>30</v>
      </c>
      <c r="D109" s="148" t="s">
        <v>31</v>
      </c>
      <c r="E109" s="141" t="s">
        <v>175</v>
      </c>
      <c r="F109" s="142">
        <v>-465000</v>
      </c>
      <c r="G109" s="142">
        <v>-220841.23910000001</v>
      </c>
      <c r="H109" s="143">
        <v>0.47492739600600004</v>
      </c>
      <c r="I109" s="59">
        <v>-0.66801916000000006</v>
      </c>
      <c r="J109" s="59">
        <v>-0.65510000000000002</v>
      </c>
      <c r="K109" s="144">
        <v>0</v>
      </c>
      <c r="L109" s="144">
        <v>2853.0835000000002</v>
      </c>
      <c r="M109" s="145">
        <f t="shared" si="2"/>
        <v>41395</v>
      </c>
    </row>
    <row r="110" spans="1:13" s="146" customFormat="1" x14ac:dyDescent="0.2">
      <c r="A110" s="148" t="s">
        <v>325</v>
      </c>
      <c r="B110" s="148" t="s">
        <v>29</v>
      </c>
      <c r="C110" s="148" t="s">
        <v>30</v>
      </c>
      <c r="D110" s="148" t="s">
        <v>31</v>
      </c>
      <c r="E110" s="141" t="s">
        <v>176</v>
      </c>
      <c r="F110" s="142">
        <v>-450000</v>
      </c>
      <c r="G110" s="142">
        <v>-212505.08919999999</v>
      </c>
      <c r="H110" s="143">
        <v>0.47223353147614799</v>
      </c>
      <c r="I110" s="59">
        <v>-0.66802188000000007</v>
      </c>
      <c r="J110" s="59">
        <v>-0.65510000000000002</v>
      </c>
      <c r="K110" s="144">
        <v>0</v>
      </c>
      <c r="L110" s="144">
        <v>2745.9647</v>
      </c>
      <c r="M110" s="145">
        <f t="shared" si="2"/>
        <v>41426</v>
      </c>
    </row>
    <row r="111" spans="1:13" s="146" customFormat="1" x14ac:dyDescent="0.2">
      <c r="A111" s="148" t="s">
        <v>325</v>
      </c>
      <c r="B111" s="148" t="s">
        <v>29</v>
      </c>
      <c r="C111" s="148" t="s">
        <v>30</v>
      </c>
      <c r="D111" s="148" t="s">
        <v>31</v>
      </c>
      <c r="E111" s="141" t="s">
        <v>177</v>
      </c>
      <c r="F111" s="142">
        <v>-465000</v>
      </c>
      <c r="G111" s="142">
        <v>-218381.98910000001</v>
      </c>
      <c r="H111" s="143">
        <v>0.46963868631774403</v>
      </c>
      <c r="I111" s="59">
        <v>-0.66802459999999997</v>
      </c>
      <c r="J111" s="59">
        <v>-0.65510000000000002</v>
      </c>
      <c r="K111" s="144">
        <v>0</v>
      </c>
      <c r="L111" s="144">
        <v>2822.4998000000001</v>
      </c>
      <c r="M111" s="145">
        <f t="shared" si="2"/>
        <v>41456</v>
      </c>
    </row>
    <row r="112" spans="1:13" s="146" customFormat="1" x14ac:dyDescent="0.2">
      <c r="A112" s="148" t="s">
        <v>325</v>
      </c>
      <c r="B112" s="148" t="s">
        <v>29</v>
      </c>
      <c r="C112" s="148" t="s">
        <v>30</v>
      </c>
      <c r="D112" s="148" t="s">
        <v>31</v>
      </c>
      <c r="E112" s="141" t="s">
        <v>178</v>
      </c>
      <c r="F112" s="142">
        <v>-465000</v>
      </c>
      <c r="G112" s="142">
        <v>-217140.97039999999</v>
      </c>
      <c r="H112" s="143">
        <v>0.46696982884022803</v>
      </c>
      <c r="I112" s="59">
        <v>-0.66802751000000005</v>
      </c>
      <c r="J112" s="59">
        <v>-0.65510000000000002</v>
      </c>
      <c r="K112" s="144">
        <v>0</v>
      </c>
      <c r="L112" s="144">
        <v>2807.0921000000003</v>
      </c>
      <c r="M112" s="145">
        <f t="shared" si="2"/>
        <v>41487</v>
      </c>
    </row>
    <row r="113" spans="1:13" s="146" customFormat="1" x14ac:dyDescent="0.2">
      <c r="A113" s="148" t="s">
        <v>325</v>
      </c>
      <c r="B113" s="148" t="s">
        <v>29</v>
      </c>
      <c r="C113" s="148" t="s">
        <v>30</v>
      </c>
      <c r="D113" s="148" t="s">
        <v>31</v>
      </c>
      <c r="E113" s="141" t="s">
        <v>179</v>
      </c>
      <c r="F113" s="142">
        <v>-450000</v>
      </c>
      <c r="G113" s="142">
        <v>-208941.12710000001</v>
      </c>
      <c r="H113" s="143">
        <v>0.46431361584889397</v>
      </c>
      <c r="I113" s="59">
        <v>-0.66803051999999996</v>
      </c>
      <c r="J113" s="59">
        <v>-0.65510000000000002</v>
      </c>
      <c r="K113" s="144">
        <v>0</v>
      </c>
      <c r="L113" s="144">
        <v>2701.7172</v>
      </c>
      <c r="M113" s="145">
        <f t="shared" si="2"/>
        <v>41518</v>
      </c>
    </row>
    <row r="114" spans="1:13" s="146" customFormat="1" x14ac:dyDescent="0.2">
      <c r="A114" s="148" t="s">
        <v>325</v>
      </c>
      <c r="B114" s="148" t="s">
        <v>29</v>
      </c>
      <c r="C114" s="148" t="s">
        <v>30</v>
      </c>
      <c r="D114" s="148" t="s">
        <v>31</v>
      </c>
      <c r="E114" s="141" t="s">
        <v>180</v>
      </c>
      <c r="F114" s="142">
        <v>-465000</v>
      </c>
      <c r="G114" s="142">
        <v>-214716.11489999999</v>
      </c>
      <c r="H114" s="143">
        <v>0.461755085795928</v>
      </c>
      <c r="I114" s="59">
        <v>-0.66803352000000005</v>
      </c>
      <c r="J114" s="59">
        <v>-0.65510000000000002</v>
      </c>
      <c r="K114" s="144">
        <v>0</v>
      </c>
      <c r="L114" s="144">
        <v>2777.0361000000003</v>
      </c>
      <c r="M114" s="145">
        <f t="shared" si="2"/>
        <v>41548</v>
      </c>
    </row>
    <row r="115" spans="1:13" s="146" customFormat="1" x14ac:dyDescent="0.2">
      <c r="A115" s="148" t="s">
        <v>325</v>
      </c>
      <c r="B115" s="148" t="s">
        <v>29</v>
      </c>
      <c r="C115" s="148" t="s">
        <v>30</v>
      </c>
      <c r="D115" s="148" t="s">
        <v>31</v>
      </c>
      <c r="E115" s="141" t="s">
        <v>181</v>
      </c>
      <c r="F115" s="142">
        <v>-450000</v>
      </c>
      <c r="G115" s="142">
        <v>-206605.63260000001</v>
      </c>
      <c r="H115" s="143">
        <v>0.459123628109603</v>
      </c>
      <c r="I115" s="59">
        <v>-0.60803673000000003</v>
      </c>
      <c r="J115" s="59">
        <v>-0.65510000000000002</v>
      </c>
      <c r="K115" s="144">
        <v>0</v>
      </c>
      <c r="L115" s="144">
        <v>-9723.5373</v>
      </c>
      <c r="M115" s="145">
        <f t="shared" si="2"/>
        <v>41579</v>
      </c>
    </row>
    <row r="116" spans="1:13" s="146" customFormat="1" x14ac:dyDescent="0.2">
      <c r="A116" s="148" t="s">
        <v>325</v>
      </c>
      <c r="B116" s="148" t="s">
        <v>29</v>
      </c>
      <c r="C116" s="148" t="s">
        <v>30</v>
      </c>
      <c r="D116" s="148" t="s">
        <v>31</v>
      </c>
      <c r="E116" s="141" t="s">
        <v>182</v>
      </c>
      <c r="F116" s="142">
        <v>-465000</v>
      </c>
      <c r="G116" s="142">
        <v>-212313.87299999999</v>
      </c>
      <c r="H116" s="143">
        <v>0.45658897418123401</v>
      </c>
      <c r="I116" s="59">
        <v>-0.60803992000000007</v>
      </c>
      <c r="J116" s="59">
        <v>-0.65510000000000002</v>
      </c>
      <c r="K116" s="144">
        <v>0</v>
      </c>
      <c r="L116" s="144">
        <v>-9991.5078000000012</v>
      </c>
      <c r="M116" s="145">
        <f t="shared" si="2"/>
        <v>41609</v>
      </c>
    </row>
    <row r="117" spans="1:13" s="146" customFormat="1" x14ac:dyDescent="0.2">
      <c r="A117" s="148" t="s">
        <v>325</v>
      </c>
      <c r="B117" s="148" t="s">
        <v>29</v>
      </c>
      <c r="C117" s="148" t="s">
        <v>30</v>
      </c>
      <c r="D117" s="148" t="s">
        <v>31</v>
      </c>
      <c r="E117" s="141" t="s">
        <v>183</v>
      </c>
      <c r="F117" s="142">
        <v>-465000</v>
      </c>
      <c r="G117" s="142">
        <v>-211101.6789</v>
      </c>
      <c r="H117" s="143">
        <v>0.45398210525826199</v>
      </c>
      <c r="I117" s="59">
        <v>-0.60804332000000005</v>
      </c>
      <c r="J117" s="59">
        <v>-0.65510000000000002</v>
      </c>
      <c r="K117" s="144">
        <v>0</v>
      </c>
      <c r="L117" s="144">
        <v>-9933.7448000000004</v>
      </c>
      <c r="M117" s="145">
        <f t="shared" si="2"/>
        <v>41640</v>
      </c>
    </row>
    <row r="118" spans="1:13" s="146" customFormat="1" x14ac:dyDescent="0.2">
      <c r="A118" s="148" t="s">
        <v>325</v>
      </c>
      <c r="B118" s="148" t="s">
        <v>29</v>
      </c>
      <c r="C118" s="148" t="s">
        <v>30</v>
      </c>
      <c r="D118" s="148" t="s">
        <v>31</v>
      </c>
      <c r="E118" s="141" t="s">
        <v>184</v>
      </c>
      <c r="F118" s="142">
        <v>-420000</v>
      </c>
      <c r="G118" s="142">
        <v>-189582.82079999999</v>
      </c>
      <c r="H118" s="143">
        <v>0.45138766854051204</v>
      </c>
      <c r="I118" s="59">
        <v>-0.60804681000000005</v>
      </c>
      <c r="J118" s="59">
        <v>-0.65510000000000002</v>
      </c>
      <c r="K118" s="144">
        <v>0</v>
      </c>
      <c r="L118" s="144">
        <v>-8920.4760999999999</v>
      </c>
      <c r="M118" s="145">
        <f t="shared" si="2"/>
        <v>41671</v>
      </c>
    </row>
    <row r="119" spans="1:13" s="146" customFormat="1" x14ac:dyDescent="0.2">
      <c r="A119" s="148" t="s">
        <v>325</v>
      </c>
      <c r="B119" s="148" t="s">
        <v>29</v>
      </c>
      <c r="C119" s="148" t="s">
        <v>30</v>
      </c>
      <c r="D119" s="148" t="s">
        <v>31</v>
      </c>
      <c r="E119" s="141" t="s">
        <v>185</v>
      </c>
      <c r="F119" s="142">
        <v>-465000</v>
      </c>
      <c r="G119" s="142">
        <v>-208810.55470000001</v>
      </c>
      <c r="H119" s="143">
        <v>0.44905495641403803</v>
      </c>
      <c r="I119" s="59">
        <v>-0.60805005000000001</v>
      </c>
      <c r="J119" s="59">
        <v>-0.65510000000000002</v>
      </c>
      <c r="K119" s="144">
        <v>0</v>
      </c>
      <c r="L119" s="144">
        <v>-9824.5254999999997</v>
      </c>
      <c r="M119" s="145">
        <f t="shared" si="2"/>
        <v>41699</v>
      </c>
    </row>
    <row r="120" spans="1:13" s="146" customFormat="1" x14ac:dyDescent="0.2">
      <c r="A120" s="148" t="s">
        <v>325</v>
      </c>
      <c r="B120" s="148" t="s">
        <v>29</v>
      </c>
      <c r="C120" s="148" t="s">
        <v>30</v>
      </c>
      <c r="D120" s="148" t="s">
        <v>31</v>
      </c>
      <c r="E120" s="141" t="s">
        <v>186</v>
      </c>
      <c r="F120" s="142">
        <v>-450000</v>
      </c>
      <c r="G120" s="142">
        <v>-200917.82810000001</v>
      </c>
      <c r="H120" s="143">
        <v>0.44648406253539602</v>
      </c>
      <c r="I120" s="59">
        <v>-0.70805373999999999</v>
      </c>
      <c r="J120" s="59">
        <v>-0.65510000000000002</v>
      </c>
      <c r="K120" s="144">
        <v>0</v>
      </c>
      <c r="L120" s="144">
        <v>10639.3496</v>
      </c>
      <c r="M120" s="145">
        <f t="shared" si="2"/>
        <v>41730</v>
      </c>
    </row>
    <row r="121" spans="1:13" s="146" customFormat="1" x14ac:dyDescent="0.2">
      <c r="A121" s="148" t="s">
        <v>325</v>
      </c>
      <c r="B121" s="148" t="s">
        <v>29</v>
      </c>
      <c r="C121" s="148" t="s">
        <v>30</v>
      </c>
      <c r="D121" s="148" t="s">
        <v>31</v>
      </c>
      <c r="E121" s="141" t="s">
        <v>187</v>
      </c>
      <c r="F121" s="142">
        <v>-465000</v>
      </c>
      <c r="G121" s="142">
        <v>-206463.63620000001</v>
      </c>
      <c r="H121" s="143">
        <v>0.44400781982882898</v>
      </c>
      <c r="I121" s="59">
        <v>-0.70805739000000001</v>
      </c>
      <c r="J121" s="59">
        <v>-0.65510000000000002</v>
      </c>
      <c r="K121" s="144">
        <v>0</v>
      </c>
      <c r="L121" s="144">
        <v>10933.775900000001</v>
      </c>
      <c r="M121" s="145">
        <f t="shared" si="2"/>
        <v>41760</v>
      </c>
    </row>
    <row r="122" spans="1:13" s="146" customFormat="1" x14ac:dyDescent="0.2">
      <c r="A122" s="148" t="s">
        <v>325</v>
      </c>
      <c r="B122" s="148" t="s">
        <v>29</v>
      </c>
      <c r="C122" s="148" t="s">
        <v>30</v>
      </c>
      <c r="D122" s="148" t="s">
        <v>31</v>
      </c>
      <c r="E122" s="141" t="s">
        <v>188</v>
      </c>
      <c r="F122" s="142">
        <v>-450000</v>
      </c>
      <c r="G122" s="142">
        <v>-198657.49669999999</v>
      </c>
      <c r="H122" s="143">
        <v>0.44146110382655701</v>
      </c>
      <c r="I122" s="59">
        <v>-0.70806126999999996</v>
      </c>
      <c r="J122" s="59">
        <v>-0.65510000000000002</v>
      </c>
      <c r="K122" s="144">
        <v>0</v>
      </c>
      <c r="L122" s="144">
        <v>10521.153200000001</v>
      </c>
      <c r="M122" s="145">
        <f t="shared" si="2"/>
        <v>41791</v>
      </c>
    </row>
    <row r="123" spans="1:13" s="146" customFormat="1" x14ac:dyDescent="0.2">
      <c r="A123" s="148" t="s">
        <v>325</v>
      </c>
      <c r="B123" s="148" t="s">
        <v>29</v>
      </c>
      <c r="C123" s="148" t="s">
        <v>30</v>
      </c>
      <c r="D123" s="148" t="s">
        <v>31</v>
      </c>
      <c r="E123" s="141" t="s">
        <v>189</v>
      </c>
      <c r="F123" s="142">
        <v>-465000</v>
      </c>
      <c r="G123" s="142">
        <v>-204138.80319999999</v>
      </c>
      <c r="H123" s="143">
        <v>0.43900817898766303</v>
      </c>
      <c r="I123" s="59">
        <v>-0.70806511000000005</v>
      </c>
      <c r="J123" s="59">
        <v>-0.65510000000000002</v>
      </c>
      <c r="K123" s="144">
        <v>0</v>
      </c>
      <c r="L123" s="144">
        <v>10812.235000000001</v>
      </c>
      <c r="M123" s="145">
        <f t="shared" si="2"/>
        <v>41821</v>
      </c>
    </row>
    <row r="124" spans="1:13" s="146" customFormat="1" x14ac:dyDescent="0.2">
      <c r="A124" s="148" t="s">
        <v>325</v>
      </c>
      <c r="B124" s="148" t="s">
        <v>29</v>
      </c>
      <c r="C124" s="148" t="s">
        <v>30</v>
      </c>
      <c r="D124" s="148" t="s">
        <v>31</v>
      </c>
      <c r="E124" s="141" t="s">
        <v>190</v>
      </c>
      <c r="F124" s="142">
        <v>-465000</v>
      </c>
      <c r="G124" s="142">
        <v>-202965.74609999999</v>
      </c>
      <c r="H124" s="143">
        <v>0.43648547545551197</v>
      </c>
      <c r="I124" s="59">
        <v>-0.70806917999999996</v>
      </c>
      <c r="J124" s="59">
        <v>-0.65510000000000002</v>
      </c>
      <c r="K124" s="144">
        <v>0</v>
      </c>
      <c r="L124" s="144">
        <v>10750.929899999999</v>
      </c>
      <c r="M124" s="145">
        <f t="shared" si="2"/>
        <v>41852</v>
      </c>
    </row>
    <row r="125" spans="1:13" s="146" customFormat="1" x14ac:dyDescent="0.2">
      <c r="A125" s="148" t="s">
        <v>325</v>
      </c>
      <c r="B125" s="148" t="s">
        <v>29</v>
      </c>
      <c r="C125" s="148" t="s">
        <v>30</v>
      </c>
      <c r="D125" s="148" t="s">
        <v>31</v>
      </c>
      <c r="E125" s="141" t="s">
        <v>191</v>
      </c>
      <c r="F125" s="142">
        <v>-450000</v>
      </c>
      <c r="G125" s="142">
        <v>-195288.71030000001</v>
      </c>
      <c r="H125" s="143">
        <v>0.43397491170490898</v>
      </c>
      <c r="I125" s="59">
        <v>-0.70807335000000005</v>
      </c>
      <c r="J125" s="59">
        <v>-0.65510000000000002</v>
      </c>
      <c r="K125" s="144">
        <v>0</v>
      </c>
      <c r="L125" s="144">
        <v>10345.0975</v>
      </c>
      <c r="M125" s="145">
        <f t="shared" si="2"/>
        <v>41883</v>
      </c>
    </row>
    <row r="126" spans="1:13" s="146" customFormat="1" x14ac:dyDescent="0.2">
      <c r="A126" s="148" t="s">
        <v>325</v>
      </c>
      <c r="B126" s="148" t="s">
        <v>29</v>
      </c>
      <c r="C126" s="148" t="s">
        <v>30</v>
      </c>
      <c r="D126" s="148" t="s">
        <v>31</v>
      </c>
      <c r="E126" s="141" t="s">
        <v>192</v>
      </c>
      <c r="F126" s="142">
        <v>-465000</v>
      </c>
      <c r="G126" s="142">
        <v>-200673.93640000001</v>
      </c>
      <c r="H126" s="143">
        <v>0.43155685246314801</v>
      </c>
      <c r="I126" s="59">
        <v>-0.70807748000000004</v>
      </c>
      <c r="J126" s="59">
        <v>-0.65510000000000002</v>
      </c>
      <c r="K126" s="144">
        <v>0</v>
      </c>
      <c r="L126" s="144">
        <v>10631.199199999999</v>
      </c>
      <c r="M126" s="145">
        <f t="shared" si="2"/>
        <v>41913</v>
      </c>
    </row>
    <row r="127" spans="1:13" s="146" customFormat="1" x14ac:dyDescent="0.2">
      <c r="A127" s="148" t="s">
        <v>325</v>
      </c>
      <c r="B127" s="148" t="s">
        <v>193</v>
      </c>
      <c r="C127" s="148" t="s">
        <v>30</v>
      </c>
      <c r="D127" s="148" t="s">
        <v>31</v>
      </c>
      <c r="E127" s="141" t="s">
        <v>73</v>
      </c>
      <c r="F127" s="142">
        <v>-192000</v>
      </c>
      <c r="G127" s="142">
        <v>-160344.1967</v>
      </c>
      <c r="H127" s="143">
        <v>0.835126024277419</v>
      </c>
      <c r="I127" s="59">
        <v>-0.27417671999999998</v>
      </c>
      <c r="J127" s="59">
        <v>-0.56000000000000005</v>
      </c>
      <c r="K127" s="144">
        <v>0</v>
      </c>
      <c r="L127" s="144">
        <v>-45830.104500000001</v>
      </c>
      <c r="M127" s="145">
        <f t="shared" ref="M127:M158" si="3">DATE(YEAR(E127),MONTH(E127),1)</f>
        <v>38292</v>
      </c>
    </row>
    <row r="128" spans="1:13" s="146" customFormat="1" x14ac:dyDescent="0.2">
      <c r="A128" s="148" t="s">
        <v>325</v>
      </c>
      <c r="B128" s="148" t="s">
        <v>193</v>
      </c>
      <c r="C128" s="148" t="s">
        <v>30</v>
      </c>
      <c r="D128" s="148" t="s">
        <v>31</v>
      </c>
      <c r="E128" s="141" t="s">
        <v>74</v>
      </c>
      <c r="F128" s="142">
        <v>-198400</v>
      </c>
      <c r="G128" s="142">
        <v>-164836.53080000001</v>
      </c>
      <c r="H128" s="143">
        <v>0.83082928846759496</v>
      </c>
      <c r="I128" s="59">
        <v>-0.27415809000000002</v>
      </c>
      <c r="J128" s="59">
        <v>-0.56000000000000005</v>
      </c>
      <c r="K128" s="144">
        <v>0</v>
      </c>
      <c r="L128" s="144">
        <v>-47117.188500000004</v>
      </c>
      <c r="M128" s="145">
        <f t="shared" si="3"/>
        <v>38322</v>
      </c>
    </row>
    <row r="129" spans="1:13" s="146" customFormat="1" x14ac:dyDescent="0.2">
      <c r="A129" s="148" t="s">
        <v>325</v>
      </c>
      <c r="B129" s="148" t="s">
        <v>193</v>
      </c>
      <c r="C129" s="148" t="s">
        <v>30</v>
      </c>
      <c r="D129" s="148" t="s">
        <v>31</v>
      </c>
      <c r="E129" s="141" t="s">
        <v>75</v>
      </c>
      <c r="F129" s="142">
        <v>-198400</v>
      </c>
      <c r="G129" s="142">
        <v>-163956.36730000001</v>
      </c>
      <c r="H129" s="143">
        <v>0.82639298045737408</v>
      </c>
      <c r="I129" s="59">
        <v>-0.27413905999999999</v>
      </c>
      <c r="J129" s="59">
        <v>-0.56000000000000005</v>
      </c>
      <c r="K129" s="144">
        <v>0</v>
      </c>
      <c r="L129" s="144">
        <v>-46868.7215</v>
      </c>
      <c r="M129" s="145">
        <f t="shared" si="3"/>
        <v>38353</v>
      </c>
    </row>
    <row r="130" spans="1:13" s="146" customFormat="1" x14ac:dyDescent="0.2">
      <c r="A130" s="148" t="s">
        <v>325</v>
      </c>
      <c r="B130" s="148" t="s">
        <v>193</v>
      </c>
      <c r="C130" s="148" t="s">
        <v>30</v>
      </c>
      <c r="D130" s="148" t="s">
        <v>31</v>
      </c>
      <c r="E130" s="141" t="s">
        <v>76</v>
      </c>
      <c r="F130" s="142">
        <v>-179200</v>
      </c>
      <c r="G130" s="142">
        <v>-147295.01699999999</v>
      </c>
      <c r="H130" s="143">
        <v>0.82195880004421595</v>
      </c>
      <c r="I130" s="59">
        <v>-0.27412004000000001</v>
      </c>
      <c r="J130" s="59">
        <v>-0.56000000000000005</v>
      </c>
      <c r="K130" s="144">
        <v>0</v>
      </c>
      <c r="L130" s="144">
        <v>-42108.694000000003</v>
      </c>
      <c r="M130" s="145">
        <f t="shared" si="3"/>
        <v>38384</v>
      </c>
    </row>
    <row r="131" spans="1:13" s="146" customFormat="1" x14ac:dyDescent="0.2">
      <c r="A131" s="148" t="s">
        <v>325</v>
      </c>
      <c r="B131" s="148" t="s">
        <v>193</v>
      </c>
      <c r="C131" s="148" t="s">
        <v>30</v>
      </c>
      <c r="D131" s="148" t="s">
        <v>31</v>
      </c>
      <c r="E131" s="141" t="s">
        <v>77</v>
      </c>
      <c r="F131" s="142">
        <v>-198400</v>
      </c>
      <c r="G131" s="142">
        <v>-162280.49720000001</v>
      </c>
      <c r="H131" s="143">
        <v>0.81794605442144797</v>
      </c>
      <c r="I131" s="59">
        <v>-0.27410172999999999</v>
      </c>
      <c r="J131" s="59">
        <v>-0.56000000000000005</v>
      </c>
      <c r="K131" s="144">
        <v>0</v>
      </c>
      <c r="L131" s="144">
        <v>-46395.713600000003</v>
      </c>
      <c r="M131" s="145">
        <f t="shared" si="3"/>
        <v>38412</v>
      </c>
    </row>
    <row r="132" spans="1:13" s="146" customFormat="1" x14ac:dyDescent="0.2">
      <c r="A132" s="148" t="s">
        <v>325</v>
      </c>
      <c r="B132" s="148" t="s">
        <v>193</v>
      </c>
      <c r="C132" s="148" t="s">
        <v>30</v>
      </c>
      <c r="D132" s="148" t="s">
        <v>31</v>
      </c>
      <c r="E132" s="141" t="s">
        <v>78</v>
      </c>
      <c r="F132" s="142">
        <v>-192000</v>
      </c>
      <c r="G132" s="142">
        <v>-156201.8455</v>
      </c>
      <c r="H132" s="143">
        <v>0.81355127838570807</v>
      </c>
      <c r="I132" s="59">
        <v>-0.32908682</v>
      </c>
      <c r="J132" s="59">
        <v>-0.7</v>
      </c>
      <c r="K132" s="144">
        <v>0</v>
      </c>
      <c r="L132" s="144">
        <v>-57937.323799999998</v>
      </c>
      <c r="M132" s="145">
        <f t="shared" si="3"/>
        <v>38443</v>
      </c>
    </row>
    <row r="133" spans="1:13" s="146" customFormat="1" x14ac:dyDescent="0.2">
      <c r="A133" s="148" t="s">
        <v>325</v>
      </c>
      <c r="B133" s="148" t="s">
        <v>193</v>
      </c>
      <c r="C133" s="148" t="s">
        <v>30</v>
      </c>
      <c r="D133" s="148" t="s">
        <v>31</v>
      </c>
      <c r="E133" s="141" t="s">
        <v>79</v>
      </c>
      <c r="F133" s="142">
        <v>-198400</v>
      </c>
      <c r="G133" s="142">
        <v>-160573.47579999999</v>
      </c>
      <c r="H133" s="143">
        <v>0.80934211588354199</v>
      </c>
      <c r="I133" s="59">
        <v>-0.32907732000000001</v>
      </c>
      <c r="J133" s="59">
        <v>-0.7</v>
      </c>
      <c r="K133" s="144">
        <v>0</v>
      </c>
      <c r="L133" s="144">
        <v>-59560.3433</v>
      </c>
      <c r="M133" s="145">
        <f t="shared" si="3"/>
        <v>38473</v>
      </c>
    </row>
    <row r="134" spans="1:13" s="146" customFormat="1" x14ac:dyDescent="0.2">
      <c r="A134" s="148" t="s">
        <v>325</v>
      </c>
      <c r="B134" s="148" t="s">
        <v>193</v>
      </c>
      <c r="C134" s="148" t="s">
        <v>30</v>
      </c>
      <c r="D134" s="148" t="s">
        <v>31</v>
      </c>
      <c r="E134" s="141" t="s">
        <v>80</v>
      </c>
      <c r="F134" s="142">
        <v>-192000</v>
      </c>
      <c r="G134" s="142">
        <v>-154557.77770000001</v>
      </c>
      <c r="H134" s="143">
        <v>0.80498842542559601</v>
      </c>
      <c r="I134" s="59">
        <v>-0.32906677000000001</v>
      </c>
      <c r="J134" s="59">
        <v>-0.7</v>
      </c>
      <c r="K134" s="144">
        <v>0</v>
      </c>
      <c r="L134" s="144">
        <v>-57330.615100000003</v>
      </c>
      <c r="M134" s="145">
        <f t="shared" si="3"/>
        <v>38504</v>
      </c>
    </row>
    <row r="135" spans="1:13" s="146" customFormat="1" x14ac:dyDescent="0.2">
      <c r="A135" s="148" t="s">
        <v>325</v>
      </c>
      <c r="B135" s="148" t="s">
        <v>193</v>
      </c>
      <c r="C135" s="148" t="s">
        <v>30</v>
      </c>
      <c r="D135" s="148" t="s">
        <v>31</v>
      </c>
      <c r="E135" s="141" t="s">
        <v>81</v>
      </c>
      <c r="F135" s="142">
        <v>-198400</v>
      </c>
      <c r="G135" s="142">
        <v>-158867.22399999999</v>
      </c>
      <c r="H135" s="143">
        <v>0.80074205641823293</v>
      </c>
      <c r="I135" s="59">
        <v>-0.32905233</v>
      </c>
      <c r="J135" s="59">
        <v>-0.7</v>
      </c>
      <c r="K135" s="144">
        <v>0</v>
      </c>
      <c r="L135" s="144">
        <v>-58931.426399999997</v>
      </c>
      <c r="M135" s="145">
        <f t="shared" si="3"/>
        <v>38534</v>
      </c>
    </row>
    <row r="136" spans="1:13" s="146" customFormat="1" x14ac:dyDescent="0.2">
      <c r="A136" s="148" t="s">
        <v>325</v>
      </c>
      <c r="B136" s="148" t="s">
        <v>193</v>
      </c>
      <c r="C136" s="148" t="s">
        <v>30</v>
      </c>
      <c r="D136" s="148" t="s">
        <v>31</v>
      </c>
      <c r="E136" s="141" t="s">
        <v>82</v>
      </c>
      <c r="F136" s="142">
        <v>-198400</v>
      </c>
      <c r="G136" s="142">
        <v>-157989.6648</v>
      </c>
      <c r="H136" s="143">
        <v>0.79631887483295405</v>
      </c>
      <c r="I136" s="59">
        <v>-0.32903281000000001</v>
      </c>
      <c r="J136" s="59">
        <v>-0.7</v>
      </c>
      <c r="K136" s="144">
        <v>0</v>
      </c>
      <c r="L136" s="144">
        <v>-58608.982199999999</v>
      </c>
      <c r="M136" s="145">
        <f t="shared" si="3"/>
        <v>38565</v>
      </c>
    </row>
    <row r="137" spans="1:13" s="146" customFormat="1" x14ac:dyDescent="0.2">
      <c r="A137" s="148" t="s">
        <v>325</v>
      </c>
      <c r="B137" s="148" t="s">
        <v>193</v>
      </c>
      <c r="C137" s="148" t="s">
        <v>30</v>
      </c>
      <c r="D137" s="148" t="s">
        <v>31</v>
      </c>
      <c r="E137" s="141" t="s">
        <v>83</v>
      </c>
      <c r="F137" s="142">
        <v>-192000</v>
      </c>
      <c r="G137" s="142">
        <v>-152042.98809999999</v>
      </c>
      <c r="H137" s="143">
        <v>0.79189056297656302</v>
      </c>
      <c r="I137" s="59">
        <v>-0.32901223000000002</v>
      </c>
      <c r="J137" s="59">
        <v>-0.7</v>
      </c>
      <c r="K137" s="144">
        <v>0</v>
      </c>
      <c r="L137" s="144">
        <v>-56406.089200000002</v>
      </c>
      <c r="M137" s="145">
        <f t="shared" si="3"/>
        <v>38596</v>
      </c>
    </row>
    <row r="138" spans="1:13" s="146" customFormat="1" x14ac:dyDescent="0.2">
      <c r="A138" s="148" t="s">
        <v>325</v>
      </c>
      <c r="B138" s="148" t="s">
        <v>193</v>
      </c>
      <c r="C138" s="148" t="s">
        <v>30</v>
      </c>
      <c r="D138" s="148" t="s">
        <v>31</v>
      </c>
      <c r="E138" s="141" t="s">
        <v>84</v>
      </c>
      <c r="F138" s="142">
        <v>-198400</v>
      </c>
      <c r="G138" s="142">
        <v>-156259.95050000001</v>
      </c>
      <c r="H138" s="143">
        <v>0.78760055719433308</v>
      </c>
      <c r="I138" s="59">
        <v>-0.32899130999999998</v>
      </c>
      <c r="J138" s="59">
        <v>-0.7</v>
      </c>
      <c r="K138" s="144">
        <v>0</v>
      </c>
      <c r="L138" s="144">
        <v>-57973.8001</v>
      </c>
      <c r="M138" s="145">
        <f t="shared" si="3"/>
        <v>38626</v>
      </c>
    </row>
    <row r="139" spans="1:13" s="146" customFormat="1" x14ac:dyDescent="0.2">
      <c r="A139" s="148" t="s">
        <v>325</v>
      </c>
      <c r="B139" s="148" t="s">
        <v>193</v>
      </c>
      <c r="C139" s="148" t="s">
        <v>30</v>
      </c>
      <c r="D139" s="148" t="s">
        <v>31</v>
      </c>
      <c r="E139" s="141" t="s">
        <v>85</v>
      </c>
      <c r="F139" s="142">
        <v>-192000</v>
      </c>
      <c r="G139" s="142">
        <v>-150367.33609999999</v>
      </c>
      <c r="H139" s="143">
        <v>0.78316320898539205</v>
      </c>
      <c r="I139" s="59">
        <v>-0.27396864999999998</v>
      </c>
      <c r="J139" s="59">
        <v>-0.56000000000000005</v>
      </c>
      <c r="K139" s="144">
        <v>0</v>
      </c>
      <c r="L139" s="144">
        <v>-43009.772799999999</v>
      </c>
      <c r="M139" s="145">
        <f t="shared" si="3"/>
        <v>38657</v>
      </c>
    </row>
    <row r="140" spans="1:13" s="146" customFormat="1" x14ac:dyDescent="0.2">
      <c r="A140" s="148" t="s">
        <v>325</v>
      </c>
      <c r="B140" s="148" t="s">
        <v>193</v>
      </c>
      <c r="C140" s="148" t="s">
        <v>30</v>
      </c>
      <c r="D140" s="148" t="s">
        <v>31</v>
      </c>
      <c r="E140" s="141" t="s">
        <v>86</v>
      </c>
      <c r="F140" s="142">
        <v>-198400</v>
      </c>
      <c r="G140" s="142">
        <v>-154526.8426</v>
      </c>
      <c r="H140" s="143">
        <v>0.77886513422586801</v>
      </c>
      <c r="I140" s="59">
        <v>-0.27394571000000001</v>
      </c>
      <c r="J140" s="59">
        <v>-0.56000000000000005</v>
      </c>
      <c r="K140" s="144">
        <v>0</v>
      </c>
      <c r="L140" s="144">
        <v>-44203.066500000001</v>
      </c>
      <c r="M140" s="145">
        <f t="shared" si="3"/>
        <v>38687</v>
      </c>
    </row>
    <row r="141" spans="1:13" s="146" customFormat="1" x14ac:dyDescent="0.2">
      <c r="A141" s="148" t="s">
        <v>325</v>
      </c>
      <c r="B141" s="148" t="s">
        <v>193</v>
      </c>
      <c r="C141" s="148" t="s">
        <v>30</v>
      </c>
      <c r="D141" s="148" t="s">
        <v>31</v>
      </c>
      <c r="E141" s="141" t="s">
        <v>87</v>
      </c>
      <c r="F141" s="142">
        <v>-198400</v>
      </c>
      <c r="G141" s="142">
        <v>-153644.9564</v>
      </c>
      <c r="H141" s="143">
        <v>0.77442014333711506</v>
      </c>
      <c r="I141" s="59">
        <v>-0.27392096999999999</v>
      </c>
      <c r="J141" s="59">
        <v>-0.56000000000000005</v>
      </c>
      <c r="K141" s="144">
        <v>0</v>
      </c>
      <c r="L141" s="144">
        <v>-43954.6008</v>
      </c>
      <c r="M141" s="145">
        <f t="shared" si="3"/>
        <v>38718</v>
      </c>
    </row>
    <row r="142" spans="1:13" s="146" customFormat="1" x14ac:dyDescent="0.2">
      <c r="A142" s="148" t="s">
        <v>325</v>
      </c>
      <c r="B142" s="148" t="s">
        <v>193</v>
      </c>
      <c r="C142" s="148" t="s">
        <v>30</v>
      </c>
      <c r="D142" s="148" t="s">
        <v>31</v>
      </c>
      <c r="E142" s="141" t="s">
        <v>88</v>
      </c>
      <c r="F142" s="142">
        <v>-179200</v>
      </c>
      <c r="G142" s="142">
        <v>-137978.94630000001</v>
      </c>
      <c r="H142" s="143">
        <v>0.76997179847100305</v>
      </c>
      <c r="I142" s="59">
        <v>-0.27389516000000003</v>
      </c>
      <c r="J142" s="59">
        <v>-0.56000000000000005</v>
      </c>
      <c r="K142" s="144">
        <v>0</v>
      </c>
      <c r="L142" s="144">
        <v>-39476.444000000003</v>
      </c>
      <c r="M142" s="145">
        <f t="shared" si="3"/>
        <v>38749</v>
      </c>
    </row>
    <row r="143" spans="1:13" s="146" customFormat="1" x14ac:dyDescent="0.2">
      <c r="A143" s="148" t="s">
        <v>325</v>
      </c>
      <c r="B143" s="148" t="s">
        <v>193</v>
      </c>
      <c r="C143" s="148" t="s">
        <v>30</v>
      </c>
      <c r="D143" s="148" t="s">
        <v>31</v>
      </c>
      <c r="E143" s="141" t="s">
        <v>89</v>
      </c>
      <c r="F143" s="142">
        <v>-198400</v>
      </c>
      <c r="G143" s="142">
        <v>-151964.74799999999</v>
      </c>
      <c r="H143" s="143">
        <v>0.76595135099771205</v>
      </c>
      <c r="I143" s="59">
        <v>-0.27387095</v>
      </c>
      <c r="J143" s="59">
        <v>-0.56000000000000005</v>
      </c>
      <c r="K143" s="144">
        <v>0</v>
      </c>
      <c r="L143" s="144">
        <v>-43481.529600000002</v>
      </c>
      <c r="M143" s="145">
        <f t="shared" si="3"/>
        <v>38777</v>
      </c>
    </row>
    <row r="144" spans="1:13" s="146" customFormat="1" x14ac:dyDescent="0.2">
      <c r="A144" s="148" t="s">
        <v>325</v>
      </c>
      <c r="B144" s="148" t="s">
        <v>193</v>
      </c>
      <c r="C144" s="148" t="s">
        <v>30</v>
      </c>
      <c r="D144" s="148" t="s">
        <v>31</v>
      </c>
      <c r="E144" s="141" t="s">
        <v>90</v>
      </c>
      <c r="F144" s="142">
        <v>-192000</v>
      </c>
      <c r="G144" s="142">
        <v>-146207.53950000001</v>
      </c>
      <c r="H144" s="143">
        <v>0.76149760169991698</v>
      </c>
      <c r="I144" s="59">
        <v>-0.35384313000000001</v>
      </c>
      <c r="J144" s="59">
        <v>-0.7</v>
      </c>
      <c r="K144" s="144">
        <v>0</v>
      </c>
      <c r="L144" s="144">
        <v>-50610.7448</v>
      </c>
      <c r="M144" s="145">
        <f t="shared" si="3"/>
        <v>38808</v>
      </c>
    </row>
    <row r="145" spans="1:13" s="146" customFormat="1" x14ac:dyDescent="0.2">
      <c r="A145" s="148" t="s">
        <v>325</v>
      </c>
      <c r="B145" s="148" t="s">
        <v>193</v>
      </c>
      <c r="C145" s="148" t="s">
        <v>30</v>
      </c>
      <c r="D145" s="148" t="s">
        <v>31</v>
      </c>
      <c r="E145" s="141" t="s">
        <v>91</v>
      </c>
      <c r="F145" s="142">
        <v>-198400</v>
      </c>
      <c r="G145" s="142">
        <v>-150225.5637</v>
      </c>
      <c r="H145" s="143">
        <v>0.75718530093734404</v>
      </c>
      <c r="I145" s="59">
        <v>-0.35381519</v>
      </c>
      <c r="J145" s="59">
        <v>-0.7</v>
      </c>
      <c r="K145" s="144">
        <v>0</v>
      </c>
      <c r="L145" s="144">
        <v>-52005.807699999998</v>
      </c>
      <c r="M145" s="145">
        <f t="shared" si="3"/>
        <v>38838</v>
      </c>
    </row>
    <row r="146" spans="1:13" s="146" customFormat="1" x14ac:dyDescent="0.2">
      <c r="A146" s="148" t="s">
        <v>325</v>
      </c>
      <c r="B146" s="148" t="s">
        <v>193</v>
      </c>
      <c r="C146" s="148" t="s">
        <v>30</v>
      </c>
      <c r="D146" s="148" t="s">
        <v>31</v>
      </c>
      <c r="E146" s="141" t="s">
        <v>92</v>
      </c>
      <c r="F146" s="142">
        <v>-192000</v>
      </c>
      <c r="G146" s="142">
        <v>-144523.64199999999</v>
      </c>
      <c r="H146" s="143">
        <v>0.75272730223976991</v>
      </c>
      <c r="I146" s="59">
        <v>-0.35378527999999998</v>
      </c>
      <c r="J146" s="59">
        <v>-0.7</v>
      </c>
      <c r="K146" s="144">
        <v>0</v>
      </c>
      <c r="L146" s="144">
        <v>-50036.211499999998</v>
      </c>
      <c r="M146" s="145">
        <f t="shared" si="3"/>
        <v>38869</v>
      </c>
    </row>
    <row r="147" spans="1:13" s="146" customFormat="1" x14ac:dyDescent="0.2">
      <c r="A147" s="148" t="s">
        <v>325</v>
      </c>
      <c r="B147" s="148" t="s">
        <v>193</v>
      </c>
      <c r="C147" s="148" t="s">
        <v>30</v>
      </c>
      <c r="D147" s="148" t="s">
        <v>31</v>
      </c>
      <c r="E147" s="141" t="s">
        <v>93</v>
      </c>
      <c r="F147" s="142">
        <v>-198400</v>
      </c>
      <c r="G147" s="142">
        <v>-148552.46220000001</v>
      </c>
      <c r="H147" s="143">
        <v>0.74875232985095108</v>
      </c>
      <c r="I147" s="59">
        <v>-0.35375897000000001</v>
      </c>
      <c r="J147" s="59">
        <v>-0.7</v>
      </c>
      <c r="K147" s="144">
        <v>0</v>
      </c>
      <c r="L147" s="144">
        <v>-51434.957699999999</v>
      </c>
      <c r="M147" s="145">
        <f t="shared" si="3"/>
        <v>38899</v>
      </c>
    </row>
    <row r="148" spans="1:13" s="146" customFormat="1" x14ac:dyDescent="0.2">
      <c r="A148" s="148" t="s">
        <v>325</v>
      </c>
      <c r="B148" s="148" t="s">
        <v>193</v>
      </c>
      <c r="C148" s="148" t="s">
        <v>30</v>
      </c>
      <c r="D148" s="148" t="s">
        <v>31</v>
      </c>
      <c r="E148" s="141" t="s">
        <v>94</v>
      </c>
      <c r="F148" s="142">
        <v>-198400</v>
      </c>
      <c r="G148" s="142">
        <v>-147749.64079999999</v>
      </c>
      <c r="H148" s="143">
        <v>0.74470585099082198</v>
      </c>
      <c r="I148" s="59">
        <v>-0.35373794000000003</v>
      </c>
      <c r="J148" s="59">
        <v>-0.7</v>
      </c>
      <c r="K148" s="144">
        <v>0</v>
      </c>
      <c r="L148" s="144">
        <v>-51160.095600000001</v>
      </c>
      <c r="M148" s="145">
        <f t="shared" si="3"/>
        <v>38930</v>
      </c>
    </row>
    <row r="149" spans="1:13" s="146" customFormat="1" x14ac:dyDescent="0.2">
      <c r="A149" s="148" t="s">
        <v>325</v>
      </c>
      <c r="B149" s="148" t="s">
        <v>193</v>
      </c>
      <c r="C149" s="148" t="s">
        <v>30</v>
      </c>
      <c r="D149" s="148" t="s">
        <v>31</v>
      </c>
      <c r="E149" s="141" t="s">
        <v>95</v>
      </c>
      <c r="F149" s="142">
        <v>-192000</v>
      </c>
      <c r="G149" s="142">
        <v>-142208.0644</v>
      </c>
      <c r="H149" s="143">
        <v>0.74066700205713298</v>
      </c>
      <c r="I149" s="59">
        <v>-0.35371619999999998</v>
      </c>
      <c r="J149" s="59">
        <v>-0.7</v>
      </c>
      <c r="K149" s="144">
        <v>0</v>
      </c>
      <c r="L149" s="144">
        <v>-49244.349000000002</v>
      </c>
      <c r="M149" s="145">
        <f t="shared" si="3"/>
        <v>38961</v>
      </c>
    </row>
    <row r="150" spans="1:13" s="146" customFormat="1" x14ac:dyDescent="0.2">
      <c r="A150" s="148" t="s">
        <v>325</v>
      </c>
      <c r="B150" s="148" t="s">
        <v>193</v>
      </c>
      <c r="C150" s="148" t="s">
        <v>30</v>
      </c>
      <c r="D150" s="148" t="s">
        <v>31</v>
      </c>
      <c r="E150" s="141" t="s">
        <v>96</v>
      </c>
      <c r="F150" s="142">
        <v>-198400</v>
      </c>
      <c r="G150" s="142">
        <v>-146174.337</v>
      </c>
      <c r="H150" s="143">
        <v>0.73676581130682395</v>
      </c>
      <c r="I150" s="59">
        <v>-0.35369449000000003</v>
      </c>
      <c r="J150" s="59">
        <v>-0.7</v>
      </c>
      <c r="K150" s="144">
        <v>0</v>
      </c>
      <c r="L150" s="144">
        <v>-50620.977599999998</v>
      </c>
      <c r="M150" s="145">
        <f t="shared" si="3"/>
        <v>38991</v>
      </c>
    </row>
    <row r="151" spans="1:13" s="146" customFormat="1" x14ac:dyDescent="0.2">
      <c r="A151" s="148" t="s">
        <v>325</v>
      </c>
      <c r="B151" s="148" t="s">
        <v>193</v>
      </c>
      <c r="C151" s="148" t="s">
        <v>30</v>
      </c>
      <c r="D151" s="148" t="s">
        <v>31</v>
      </c>
      <c r="E151" s="141" t="s">
        <v>97</v>
      </c>
      <c r="F151" s="142">
        <v>-192000</v>
      </c>
      <c r="G151" s="142">
        <v>-140686.52350000001</v>
      </c>
      <c r="H151" s="143">
        <v>0.73274230993443412</v>
      </c>
      <c r="I151" s="59">
        <v>-0.29867136999999999</v>
      </c>
      <c r="J151" s="59">
        <v>-0.56000000000000005</v>
      </c>
      <c r="K151" s="144">
        <v>0</v>
      </c>
      <c r="L151" s="144">
        <v>-36765.4159</v>
      </c>
      <c r="M151" s="145">
        <f t="shared" si="3"/>
        <v>39022</v>
      </c>
    </row>
    <row r="152" spans="1:13" s="146" customFormat="1" x14ac:dyDescent="0.2">
      <c r="A152" s="148" t="s">
        <v>325</v>
      </c>
      <c r="B152" s="148" t="s">
        <v>193</v>
      </c>
      <c r="C152" s="148" t="s">
        <v>30</v>
      </c>
      <c r="D152" s="148" t="s">
        <v>31</v>
      </c>
      <c r="E152" s="141" t="s">
        <v>98</v>
      </c>
      <c r="F152" s="142">
        <v>-198400</v>
      </c>
      <c r="G152" s="142">
        <v>-144605.0668</v>
      </c>
      <c r="H152" s="143">
        <v>0.72885618352133497</v>
      </c>
      <c r="I152" s="59">
        <v>-0.29864833000000002</v>
      </c>
      <c r="J152" s="59">
        <v>-0.56000000000000005</v>
      </c>
      <c r="K152" s="144">
        <v>0</v>
      </c>
      <c r="L152" s="144">
        <v>-37792.775999999998</v>
      </c>
      <c r="M152" s="145">
        <f t="shared" si="3"/>
        <v>39052</v>
      </c>
    </row>
    <row r="153" spans="1:13" s="146" customFormat="1" x14ac:dyDescent="0.2">
      <c r="A153" s="148" t="s">
        <v>325</v>
      </c>
      <c r="B153" s="148" t="s">
        <v>193</v>
      </c>
      <c r="C153" s="148" t="s">
        <v>30</v>
      </c>
      <c r="D153" s="148" t="s">
        <v>31</v>
      </c>
      <c r="E153" s="141" t="s">
        <v>99</v>
      </c>
      <c r="F153" s="142">
        <v>-198400</v>
      </c>
      <c r="G153" s="142">
        <v>-143809.93549999999</v>
      </c>
      <c r="H153" s="143">
        <v>0.72484846545932102</v>
      </c>
      <c r="I153" s="59">
        <v>-0.29862381999999998</v>
      </c>
      <c r="J153" s="59">
        <v>-0.56000000000000005</v>
      </c>
      <c r="K153" s="144">
        <v>0</v>
      </c>
      <c r="L153" s="144">
        <v>-37588.491600000001</v>
      </c>
      <c r="M153" s="145">
        <f t="shared" si="3"/>
        <v>39083</v>
      </c>
    </row>
    <row r="154" spans="1:13" s="146" customFormat="1" x14ac:dyDescent="0.2">
      <c r="A154" s="148" t="s">
        <v>325</v>
      </c>
      <c r="B154" s="148" t="s">
        <v>193</v>
      </c>
      <c r="C154" s="148" t="s">
        <v>30</v>
      </c>
      <c r="D154" s="148" t="s">
        <v>31</v>
      </c>
      <c r="E154" s="141" t="s">
        <v>100</v>
      </c>
      <c r="F154" s="142">
        <v>-179200</v>
      </c>
      <c r="G154" s="142">
        <v>-129176.1287</v>
      </c>
      <c r="H154" s="143">
        <v>0.72084893274513506</v>
      </c>
      <c r="I154" s="59">
        <v>-0.29859860999999999</v>
      </c>
      <c r="J154" s="59">
        <v>-0.56000000000000005</v>
      </c>
      <c r="K154" s="144">
        <v>0</v>
      </c>
      <c r="L154" s="144">
        <v>-33766.819900000002</v>
      </c>
      <c r="M154" s="145">
        <f t="shared" si="3"/>
        <v>39114</v>
      </c>
    </row>
    <row r="155" spans="1:13" s="146" customFormat="1" x14ac:dyDescent="0.2">
      <c r="A155" s="148" t="s">
        <v>325</v>
      </c>
      <c r="B155" s="148" t="s">
        <v>193</v>
      </c>
      <c r="C155" s="148" t="s">
        <v>30</v>
      </c>
      <c r="D155" s="148" t="s">
        <v>31</v>
      </c>
      <c r="E155" s="141" t="s">
        <v>101</v>
      </c>
      <c r="F155" s="142">
        <v>-198400</v>
      </c>
      <c r="G155" s="142">
        <v>-142301.12590000001</v>
      </c>
      <c r="H155" s="143">
        <v>0.71724357799098992</v>
      </c>
      <c r="I155" s="59">
        <v>-0.29857523000000002</v>
      </c>
      <c r="J155" s="59">
        <v>-0.56000000000000005</v>
      </c>
      <c r="K155" s="144">
        <v>0</v>
      </c>
      <c r="L155" s="144">
        <v>-37201.039400000001</v>
      </c>
      <c r="M155" s="145">
        <f t="shared" si="3"/>
        <v>39142</v>
      </c>
    </row>
    <row r="156" spans="1:13" s="146" customFormat="1" x14ac:dyDescent="0.2">
      <c r="A156" s="148" t="s">
        <v>325</v>
      </c>
      <c r="B156" s="148" t="s">
        <v>193</v>
      </c>
      <c r="C156" s="148" t="s">
        <v>30</v>
      </c>
      <c r="D156" s="148" t="s">
        <v>31</v>
      </c>
      <c r="E156" s="141" t="s">
        <v>102</v>
      </c>
      <c r="F156" s="142">
        <v>-192000</v>
      </c>
      <c r="G156" s="142">
        <v>-136945.9056</v>
      </c>
      <c r="H156" s="143">
        <v>0.71325992485730905</v>
      </c>
      <c r="I156" s="59">
        <v>-0.40354867</v>
      </c>
      <c r="J156" s="59">
        <v>-0.7</v>
      </c>
      <c r="K156" s="144">
        <v>0</v>
      </c>
      <c r="L156" s="144">
        <v>-40597.795599999998</v>
      </c>
      <c r="M156" s="145">
        <f t="shared" si="3"/>
        <v>39173</v>
      </c>
    </row>
    <row r="157" spans="1:13" s="146" customFormat="1" x14ac:dyDescent="0.2">
      <c r="A157" s="148" t="s">
        <v>325</v>
      </c>
      <c r="B157" s="148" t="s">
        <v>193</v>
      </c>
      <c r="C157" s="148" t="s">
        <v>30</v>
      </c>
      <c r="D157" s="148" t="s">
        <v>31</v>
      </c>
      <c r="E157" s="141" t="s">
        <v>103</v>
      </c>
      <c r="F157" s="142">
        <v>-198400</v>
      </c>
      <c r="G157" s="142">
        <v>-140747.51310000001</v>
      </c>
      <c r="H157" s="143">
        <v>0.70941286831488704</v>
      </c>
      <c r="I157" s="59">
        <v>-0.4035223</v>
      </c>
      <c r="J157" s="59">
        <v>-0.7</v>
      </c>
      <c r="K157" s="144">
        <v>0</v>
      </c>
      <c r="L157" s="144">
        <v>-41728.499000000003</v>
      </c>
      <c r="M157" s="145">
        <f t="shared" si="3"/>
        <v>39203</v>
      </c>
    </row>
    <row r="158" spans="1:13" s="146" customFormat="1" x14ac:dyDescent="0.2">
      <c r="A158" s="148" t="s">
        <v>325</v>
      </c>
      <c r="B158" s="148" t="s">
        <v>193</v>
      </c>
      <c r="C158" s="148" t="s">
        <v>30</v>
      </c>
      <c r="D158" s="148" t="s">
        <v>31</v>
      </c>
      <c r="E158" s="141" t="s">
        <v>104</v>
      </c>
      <c r="F158" s="142">
        <v>-192000</v>
      </c>
      <c r="G158" s="142">
        <v>-135445.63990000001</v>
      </c>
      <c r="H158" s="143">
        <v>0.70544604119712795</v>
      </c>
      <c r="I158" s="59">
        <v>-0.40349435</v>
      </c>
      <c r="J158" s="59">
        <v>-0.7</v>
      </c>
      <c r="K158" s="144">
        <v>0</v>
      </c>
      <c r="L158" s="144">
        <v>-40160.397100000002</v>
      </c>
      <c r="M158" s="145">
        <f t="shared" si="3"/>
        <v>39234</v>
      </c>
    </row>
    <row r="159" spans="1:13" s="146" customFormat="1" x14ac:dyDescent="0.2">
      <c r="A159" s="148" t="s">
        <v>325</v>
      </c>
      <c r="B159" s="148" t="s">
        <v>193</v>
      </c>
      <c r="C159" s="148" t="s">
        <v>30</v>
      </c>
      <c r="D159" s="148" t="s">
        <v>31</v>
      </c>
      <c r="E159" s="141" t="s">
        <v>105</v>
      </c>
      <c r="F159" s="142">
        <v>-198400</v>
      </c>
      <c r="G159" s="142">
        <v>-139200.50839999999</v>
      </c>
      <c r="H159" s="143">
        <v>0.70161546567214195</v>
      </c>
      <c r="I159" s="59">
        <v>-0.40346662999999999</v>
      </c>
      <c r="J159" s="59">
        <v>-0.7</v>
      </c>
      <c r="K159" s="144">
        <v>0</v>
      </c>
      <c r="L159" s="144">
        <v>-41277.595399999998</v>
      </c>
      <c r="M159" s="145">
        <f t="shared" ref="M159:M222" si="4">DATE(YEAR(E159),MONTH(E159),1)</f>
        <v>39264</v>
      </c>
    </row>
    <row r="160" spans="1:13" s="146" customFormat="1" x14ac:dyDescent="0.2">
      <c r="A160" s="148" t="s">
        <v>325</v>
      </c>
      <c r="B160" s="148" t="s">
        <v>193</v>
      </c>
      <c r="C160" s="148" t="s">
        <v>30</v>
      </c>
      <c r="D160" s="148" t="s">
        <v>31</v>
      </c>
      <c r="E160" s="141" t="s">
        <v>106</v>
      </c>
      <c r="F160" s="142">
        <v>-198400</v>
      </c>
      <c r="G160" s="142">
        <v>-138416.9088</v>
      </c>
      <c r="H160" s="143">
        <v>0.69766587118740198</v>
      </c>
      <c r="I160" s="59">
        <v>-0.40343729</v>
      </c>
      <c r="J160" s="59">
        <v>-0.7</v>
      </c>
      <c r="K160" s="144">
        <v>0</v>
      </c>
      <c r="L160" s="144">
        <v>-41049.293100000003</v>
      </c>
      <c r="M160" s="145">
        <f t="shared" si="4"/>
        <v>39295</v>
      </c>
    </row>
    <row r="161" spans="1:13" s="146" customFormat="1" x14ac:dyDescent="0.2">
      <c r="A161" s="148" t="s">
        <v>325</v>
      </c>
      <c r="B161" s="148" t="s">
        <v>193</v>
      </c>
      <c r="C161" s="148" t="s">
        <v>30</v>
      </c>
      <c r="D161" s="148" t="s">
        <v>31</v>
      </c>
      <c r="E161" s="141" t="s">
        <v>107</v>
      </c>
      <c r="F161" s="142">
        <v>-192000</v>
      </c>
      <c r="G161" s="142">
        <v>-133195.236</v>
      </c>
      <c r="H161" s="143">
        <v>0.693725187392356</v>
      </c>
      <c r="I161" s="59">
        <v>-0.40340725</v>
      </c>
      <c r="J161" s="59">
        <v>-0.7</v>
      </c>
      <c r="K161" s="144">
        <v>0</v>
      </c>
      <c r="L161" s="144">
        <v>-39504.741900000001</v>
      </c>
      <c r="M161" s="145">
        <f t="shared" si="4"/>
        <v>39326</v>
      </c>
    </row>
    <row r="162" spans="1:13" s="146" customFormat="1" x14ac:dyDescent="0.2">
      <c r="A162" s="148" t="s">
        <v>325</v>
      </c>
      <c r="B162" s="148" t="s">
        <v>193</v>
      </c>
      <c r="C162" s="148" t="s">
        <v>30</v>
      </c>
      <c r="D162" s="148" t="s">
        <v>31</v>
      </c>
      <c r="E162" s="141" t="s">
        <v>108</v>
      </c>
      <c r="F162" s="142">
        <v>-198400</v>
      </c>
      <c r="G162" s="142">
        <v>-136880.16820000001</v>
      </c>
      <c r="H162" s="143">
        <v>0.68992020241259799</v>
      </c>
      <c r="I162" s="59">
        <v>-0.40337749000000001</v>
      </c>
      <c r="J162" s="59">
        <v>-0.7</v>
      </c>
      <c r="K162" s="144">
        <v>0</v>
      </c>
      <c r="L162" s="144">
        <v>-40601.738899999997</v>
      </c>
      <c r="M162" s="145">
        <f t="shared" si="4"/>
        <v>39356</v>
      </c>
    </row>
    <row r="163" spans="1:13" s="146" customFormat="1" x14ac:dyDescent="0.2">
      <c r="A163" s="148" t="s">
        <v>325</v>
      </c>
      <c r="B163" s="148" t="s">
        <v>193</v>
      </c>
      <c r="C163" s="148" t="s">
        <v>30</v>
      </c>
      <c r="D163" s="148" t="s">
        <v>31</v>
      </c>
      <c r="E163" s="141" t="s">
        <v>109</v>
      </c>
      <c r="F163" s="142">
        <v>-192000</v>
      </c>
      <c r="G163" s="142">
        <v>-131711.4909</v>
      </c>
      <c r="H163" s="143">
        <v>0.68599734852240402</v>
      </c>
      <c r="I163" s="59">
        <v>-0.3452499</v>
      </c>
      <c r="J163" s="59">
        <v>-0.56000000000000005</v>
      </c>
      <c r="K163" s="144">
        <v>0</v>
      </c>
      <c r="L163" s="144">
        <v>-28285.055800000002</v>
      </c>
      <c r="M163" s="145">
        <f t="shared" si="4"/>
        <v>39387</v>
      </c>
    </row>
    <row r="164" spans="1:13" s="146" customFormat="1" x14ac:dyDescent="0.2">
      <c r="A164" s="148" t="s">
        <v>325</v>
      </c>
      <c r="B164" s="148" t="s">
        <v>193</v>
      </c>
      <c r="C164" s="148" t="s">
        <v>30</v>
      </c>
      <c r="D164" s="148" t="s">
        <v>31</v>
      </c>
      <c r="E164" s="141" t="s">
        <v>110</v>
      </c>
      <c r="F164" s="142">
        <v>-198400</v>
      </c>
      <c r="G164" s="142">
        <v>-135350.42550000001</v>
      </c>
      <c r="H164" s="143">
        <v>0.68220980579853896</v>
      </c>
      <c r="I164" s="59">
        <v>-0.34522101999999999</v>
      </c>
      <c r="J164" s="59">
        <v>-0.56000000000000005</v>
      </c>
      <c r="K164" s="144">
        <v>0</v>
      </c>
      <c r="L164" s="144">
        <v>-29070.426899999999</v>
      </c>
      <c r="M164" s="145">
        <f t="shared" si="4"/>
        <v>39417</v>
      </c>
    </row>
    <row r="165" spans="1:13" s="146" customFormat="1" x14ac:dyDescent="0.2">
      <c r="A165" s="148" t="s">
        <v>325</v>
      </c>
      <c r="B165" s="148" t="s">
        <v>193</v>
      </c>
      <c r="C165" s="148" t="s">
        <v>30</v>
      </c>
      <c r="D165" s="148" t="s">
        <v>31</v>
      </c>
      <c r="E165" s="141" t="s">
        <v>111</v>
      </c>
      <c r="F165" s="142">
        <v>-198400</v>
      </c>
      <c r="G165" s="142">
        <v>-134575.7452</v>
      </c>
      <c r="H165" s="143">
        <v>0.67830516719789591</v>
      </c>
      <c r="I165" s="59">
        <v>-0.34519052</v>
      </c>
      <c r="J165" s="59">
        <v>-0.56000000000000005</v>
      </c>
      <c r="K165" s="144">
        <v>0</v>
      </c>
      <c r="L165" s="144">
        <v>-28908.146000000001</v>
      </c>
      <c r="M165" s="145">
        <f t="shared" si="4"/>
        <v>39448</v>
      </c>
    </row>
    <row r="166" spans="1:13" s="146" customFormat="1" x14ac:dyDescent="0.2">
      <c r="A166" s="148" t="s">
        <v>325</v>
      </c>
      <c r="B166" s="148" t="s">
        <v>193</v>
      </c>
      <c r="C166" s="148" t="s">
        <v>30</v>
      </c>
      <c r="D166" s="148" t="s">
        <v>31</v>
      </c>
      <c r="E166" s="141" t="s">
        <v>112</v>
      </c>
      <c r="F166" s="142">
        <v>-185600</v>
      </c>
      <c r="G166" s="142">
        <v>-125170.4831</v>
      </c>
      <c r="H166" s="143">
        <v>0.67440993051604703</v>
      </c>
      <c r="I166" s="59">
        <v>-0.34515936000000003</v>
      </c>
      <c r="J166" s="59">
        <v>-0.56000000000000005</v>
      </c>
      <c r="K166" s="144">
        <v>0</v>
      </c>
      <c r="L166" s="144">
        <v>-26891.7065</v>
      </c>
      <c r="M166" s="145">
        <f t="shared" si="4"/>
        <v>39479</v>
      </c>
    </row>
    <row r="167" spans="1:13" s="146" customFormat="1" x14ac:dyDescent="0.2">
      <c r="A167" s="148" t="s">
        <v>325</v>
      </c>
      <c r="B167" s="148" t="s">
        <v>193</v>
      </c>
      <c r="C167" s="148" t="s">
        <v>30</v>
      </c>
      <c r="D167" s="148" t="s">
        <v>31</v>
      </c>
      <c r="E167" s="141" t="s">
        <v>113</v>
      </c>
      <c r="F167" s="142">
        <v>-198400</v>
      </c>
      <c r="G167" s="142">
        <v>-133081.67989999999</v>
      </c>
      <c r="H167" s="143">
        <v>0.67077459629956704</v>
      </c>
      <c r="I167" s="59">
        <v>-0.34512962000000003</v>
      </c>
      <c r="J167" s="59">
        <v>-0.56000000000000005</v>
      </c>
      <c r="K167" s="144">
        <v>0</v>
      </c>
      <c r="L167" s="144">
        <v>-28595.311800000003</v>
      </c>
      <c r="M167" s="145">
        <f t="shared" si="4"/>
        <v>39508</v>
      </c>
    </row>
    <row r="168" spans="1:13" s="146" customFormat="1" x14ac:dyDescent="0.2">
      <c r="A168" s="148" t="s">
        <v>325</v>
      </c>
      <c r="B168" s="148" t="s">
        <v>193</v>
      </c>
      <c r="C168" s="148" t="s">
        <v>30</v>
      </c>
      <c r="D168" s="148" t="s">
        <v>31</v>
      </c>
      <c r="E168" s="141" t="s">
        <v>114</v>
      </c>
      <c r="F168" s="142">
        <v>-192000</v>
      </c>
      <c r="G168" s="142">
        <v>-128044.3832</v>
      </c>
      <c r="H168" s="143">
        <v>0.666897829227456</v>
      </c>
      <c r="I168" s="59">
        <v>-0.50009718000000003</v>
      </c>
      <c r="J168" s="59">
        <v>-0.7</v>
      </c>
      <c r="K168" s="144">
        <v>0</v>
      </c>
      <c r="L168" s="144">
        <v>-25596.433700000001</v>
      </c>
      <c r="M168" s="145">
        <f t="shared" si="4"/>
        <v>39539</v>
      </c>
    </row>
    <row r="169" spans="1:13" s="146" customFormat="1" x14ac:dyDescent="0.2">
      <c r="A169" s="148" t="s">
        <v>325</v>
      </c>
      <c r="B169" s="148" t="s">
        <v>193</v>
      </c>
      <c r="C169" s="148" t="s">
        <v>30</v>
      </c>
      <c r="D169" s="148" t="s">
        <v>31</v>
      </c>
      <c r="E169" s="141" t="s">
        <v>115</v>
      </c>
      <c r="F169" s="142">
        <v>-198400</v>
      </c>
      <c r="G169" s="142">
        <v>-131570.01869999999</v>
      </c>
      <c r="H169" s="143">
        <v>0.66315533598693899</v>
      </c>
      <c r="I169" s="59">
        <v>-0.50006514999999996</v>
      </c>
      <c r="J169" s="59">
        <v>-0.7</v>
      </c>
      <c r="K169" s="144">
        <v>0</v>
      </c>
      <c r="L169" s="144">
        <v>-26305.4313</v>
      </c>
      <c r="M169" s="145">
        <f t="shared" si="4"/>
        <v>39569</v>
      </c>
    </row>
    <row r="170" spans="1:13" s="146" customFormat="1" x14ac:dyDescent="0.2">
      <c r="A170" s="148" t="s">
        <v>325</v>
      </c>
      <c r="B170" s="148" t="s">
        <v>193</v>
      </c>
      <c r="C170" s="148" t="s">
        <v>30</v>
      </c>
      <c r="D170" s="148" t="s">
        <v>31</v>
      </c>
      <c r="E170" s="141" t="s">
        <v>116</v>
      </c>
      <c r="F170" s="142">
        <v>-192000</v>
      </c>
      <c r="G170" s="142">
        <v>-126585.15979999999</v>
      </c>
      <c r="H170" s="143">
        <v>0.65929770749929595</v>
      </c>
      <c r="I170" s="59">
        <v>-0.50003141000000006</v>
      </c>
      <c r="J170" s="59">
        <v>-0.7</v>
      </c>
      <c r="K170" s="144">
        <v>0</v>
      </c>
      <c r="L170" s="144">
        <v>-25313.0556</v>
      </c>
      <c r="M170" s="145">
        <f t="shared" si="4"/>
        <v>39600</v>
      </c>
    </row>
    <row r="171" spans="1:13" s="146" customFormat="1" x14ac:dyDescent="0.2">
      <c r="A171" s="148" t="s">
        <v>325</v>
      </c>
      <c r="B171" s="148" t="s">
        <v>193</v>
      </c>
      <c r="C171" s="148" t="s">
        <v>30</v>
      </c>
      <c r="D171" s="148" t="s">
        <v>31</v>
      </c>
      <c r="E171" s="141" t="s">
        <v>117</v>
      </c>
      <c r="F171" s="142">
        <v>-198400</v>
      </c>
      <c r="G171" s="142">
        <v>-130104.1519</v>
      </c>
      <c r="H171" s="143">
        <v>0.65576689480973605</v>
      </c>
      <c r="I171" s="59">
        <v>-0.50002460999999998</v>
      </c>
      <c r="J171" s="59">
        <v>-0.7</v>
      </c>
      <c r="K171" s="144">
        <v>0</v>
      </c>
      <c r="L171" s="144">
        <v>-26017.628100000002</v>
      </c>
      <c r="M171" s="145">
        <f t="shared" si="4"/>
        <v>39630</v>
      </c>
    </row>
    <row r="172" spans="1:13" s="146" customFormat="1" x14ac:dyDescent="0.2">
      <c r="A172" s="148" t="s">
        <v>325</v>
      </c>
      <c r="B172" s="148" t="s">
        <v>193</v>
      </c>
      <c r="C172" s="148" t="s">
        <v>30</v>
      </c>
      <c r="D172" s="148" t="s">
        <v>31</v>
      </c>
      <c r="E172" s="141" t="s">
        <v>118</v>
      </c>
      <c r="F172" s="142">
        <v>-198400</v>
      </c>
      <c r="G172" s="142">
        <v>-129388.8377</v>
      </c>
      <c r="H172" s="143">
        <v>0.65216148015572695</v>
      </c>
      <c r="I172" s="59">
        <v>-0.50002184999999999</v>
      </c>
      <c r="J172" s="59">
        <v>-0.7</v>
      </c>
      <c r="K172" s="144">
        <v>0</v>
      </c>
      <c r="L172" s="144">
        <v>-25874.940399999999</v>
      </c>
      <c r="M172" s="145">
        <f t="shared" si="4"/>
        <v>39661</v>
      </c>
    </row>
    <row r="173" spans="1:13" s="146" customFormat="1" x14ac:dyDescent="0.2">
      <c r="A173" s="148" t="s">
        <v>325</v>
      </c>
      <c r="B173" s="148" t="s">
        <v>193</v>
      </c>
      <c r="C173" s="148" t="s">
        <v>30</v>
      </c>
      <c r="D173" s="148" t="s">
        <v>31</v>
      </c>
      <c r="E173" s="141" t="s">
        <v>119</v>
      </c>
      <c r="F173" s="142">
        <v>-192000</v>
      </c>
      <c r="G173" s="142">
        <v>-124525.2248</v>
      </c>
      <c r="H173" s="143">
        <v>0.64856887893494897</v>
      </c>
      <c r="I173" s="59">
        <v>-0.50001919000000006</v>
      </c>
      <c r="J173" s="59">
        <v>-0.7</v>
      </c>
      <c r="K173" s="144">
        <v>0</v>
      </c>
      <c r="L173" s="144">
        <v>-24902.655299999999</v>
      </c>
      <c r="M173" s="145">
        <f t="shared" si="4"/>
        <v>39692</v>
      </c>
    </row>
    <row r="174" spans="1:13" s="146" customFormat="1" x14ac:dyDescent="0.2">
      <c r="A174" s="148" t="s">
        <v>325</v>
      </c>
      <c r="B174" s="148" t="s">
        <v>193</v>
      </c>
      <c r="C174" s="148" t="s">
        <v>30</v>
      </c>
      <c r="D174" s="148" t="s">
        <v>31</v>
      </c>
      <c r="E174" s="141" t="s">
        <v>120</v>
      </c>
      <c r="F174" s="142">
        <v>-198400</v>
      </c>
      <c r="G174" s="142">
        <v>-127988.708</v>
      </c>
      <c r="H174" s="143">
        <v>0.64510437494094597</v>
      </c>
      <c r="I174" s="59">
        <v>-0.50001671000000003</v>
      </c>
      <c r="J174" s="59">
        <v>-0.7</v>
      </c>
      <c r="K174" s="144">
        <v>0</v>
      </c>
      <c r="L174" s="144">
        <v>-25595.6024</v>
      </c>
      <c r="M174" s="145">
        <f t="shared" si="4"/>
        <v>39722</v>
      </c>
    </row>
    <row r="175" spans="1:13" s="146" customFormat="1" x14ac:dyDescent="0.2">
      <c r="A175" s="148" t="s">
        <v>325</v>
      </c>
      <c r="B175" s="148" t="s">
        <v>193</v>
      </c>
      <c r="C175" s="148" t="s">
        <v>30</v>
      </c>
      <c r="D175" s="148" t="s">
        <v>31</v>
      </c>
      <c r="E175" s="141" t="s">
        <v>121</v>
      </c>
      <c r="F175" s="142">
        <v>-192000</v>
      </c>
      <c r="G175" s="142">
        <v>-123175.10550000001</v>
      </c>
      <c r="H175" s="143">
        <v>0.64153700779234102</v>
      </c>
      <c r="I175" s="59">
        <v>-0.36501426000000003</v>
      </c>
      <c r="J175" s="59">
        <v>-0.56000000000000005</v>
      </c>
      <c r="K175" s="144">
        <v>0</v>
      </c>
      <c r="L175" s="144">
        <v>-24017.389500000001</v>
      </c>
      <c r="M175" s="145">
        <f t="shared" si="4"/>
        <v>39753</v>
      </c>
    </row>
    <row r="176" spans="1:13" s="146" customFormat="1" x14ac:dyDescent="0.2">
      <c r="A176" s="148" t="s">
        <v>325</v>
      </c>
      <c r="B176" s="148" t="s">
        <v>193</v>
      </c>
      <c r="C176" s="148" t="s">
        <v>30</v>
      </c>
      <c r="D176" s="148" t="s">
        <v>31</v>
      </c>
      <c r="E176" s="141" t="s">
        <v>122</v>
      </c>
      <c r="F176" s="142">
        <v>-198400</v>
      </c>
      <c r="G176" s="142">
        <v>-126598.43210000001</v>
      </c>
      <c r="H176" s="143">
        <v>0.63809693606038498</v>
      </c>
      <c r="I176" s="59">
        <v>-0.36501198000000001</v>
      </c>
      <c r="J176" s="59">
        <v>-0.56000000000000005</v>
      </c>
      <c r="K176" s="144">
        <v>0</v>
      </c>
      <c r="L176" s="144">
        <v>-24685.178</v>
      </c>
      <c r="M176" s="145">
        <f t="shared" si="4"/>
        <v>39783</v>
      </c>
    </row>
    <row r="177" spans="1:13" s="146" customFormat="1" x14ac:dyDescent="0.2">
      <c r="A177" s="148" t="s">
        <v>325</v>
      </c>
      <c r="B177" s="148" t="s">
        <v>193</v>
      </c>
      <c r="C177" s="148" t="s">
        <v>30</v>
      </c>
      <c r="D177" s="148" t="s">
        <v>31</v>
      </c>
      <c r="E177" s="141" t="s">
        <v>123</v>
      </c>
      <c r="F177" s="142">
        <v>-198400</v>
      </c>
      <c r="G177" s="142">
        <v>-125895.6777</v>
      </c>
      <c r="H177" s="143">
        <v>0.63455482730725699</v>
      </c>
      <c r="I177" s="59">
        <v>-0.36500971999999998</v>
      </c>
      <c r="J177" s="59">
        <v>-0.56000000000000005</v>
      </c>
      <c r="K177" s="144">
        <v>0</v>
      </c>
      <c r="L177" s="144">
        <v>-24548.433199999999</v>
      </c>
      <c r="M177" s="145">
        <f t="shared" si="4"/>
        <v>39814</v>
      </c>
    </row>
    <row r="178" spans="1:13" s="146" customFormat="1" x14ac:dyDescent="0.2">
      <c r="A178" s="148" t="s">
        <v>325</v>
      </c>
      <c r="B178" s="148" t="s">
        <v>193</v>
      </c>
      <c r="C178" s="148" t="s">
        <v>30</v>
      </c>
      <c r="D178" s="148" t="s">
        <v>31</v>
      </c>
      <c r="E178" s="141" t="s">
        <v>124</v>
      </c>
      <c r="F178" s="142">
        <v>-179200</v>
      </c>
      <c r="G178" s="142">
        <v>-113079.7809</v>
      </c>
      <c r="H178" s="143">
        <v>0.63102556299956603</v>
      </c>
      <c r="I178" s="59">
        <v>-0.36500757</v>
      </c>
      <c r="J178" s="59">
        <v>-0.56000000000000005</v>
      </c>
      <c r="K178" s="144">
        <v>0</v>
      </c>
      <c r="L178" s="144">
        <v>-22049.7012</v>
      </c>
      <c r="M178" s="145">
        <f t="shared" si="4"/>
        <v>39845</v>
      </c>
    </row>
    <row r="179" spans="1:13" s="146" customFormat="1" x14ac:dyDescent="0.2">
      <c r="A179" s="148" t="s">
        <v>325</v>
      </c>
      <c r="B179" s="148" t="s">
        <v>193</v>
      </c>
      <c r="C179" s="148" t="s">
        <v>30</v>
      </c>
      <c r="D179" s="148" t="s">
        <v>31</v>
      </c>
      <c r="E179" s="141" t="s">
        <v>125</v>
      </c>
      <c r="F179" s="142">
        <v>-198400</v>
      </c>
      <c r="G179" s="142">
        <v>-124565.2187</v>
      </c>
      <c r="H179" s="143">
        <v>0.62784888458973709</v>
      </c>
      <c r="I179" s="59">
        <v>-0.36500572000000003</v>
      </c>
      <c r="J179" s="59">
        <v>-0.56000000000000005</v>
      </c>
      <c r="K179" s="144">
        <v>0</v>
      </c>
      <c r="L179" s="144">
        <v>-24289.505700000002</v>
      </c>
      <c r="M179" s="145">
        <f t="shared" si="4"/>
        <v>39873</v>
      </c>
    </row>
    <row r="180" spans="1:13" s="146" customFormat="1" x14ac:dyDescent="0.2">
      <c r="A180" s="148" t="s">
        <v>325</v>
      </c>
      <c r="B180" s="148" t="s">
        <v>193</v>
      </c>
      <c r="C180" s="148" t="s">
        <v>30</v>
      </c>
      <c r="D180" s="148" t="s">
        <v>31</v>
      </c>
      <c r="E180" s="141" t="s">
        <v>126</v>
      </c>
      <c r="F180" s="142">
        <v>-192000</v>
      </c>
      <c r="G180" s="142">
        <v>-119874.06329999999</v>
      </c>
      <c r="H180" s="143">
        <v>0.62434407942955206</v>
      </c>
      <c r="I180" s="59">
        <v>-0.52000376000000004</v>
      </c>
      <c r="J180" s="59">
        <v>-0.7</v>
      </c>
      <c r="K180" s="144">
        <v>0</v>
      </c>
      <c r="L180" s="144">
        <v>-21576.880700000002</v>
      </c>
      <c r="M180" s="145">
        <f t="shared" si="4"/>
        <v>39904</v>
      </c>
    </row>
    <row r="181" spans="1:13" s="146" customFormat="1" x14ac:dyDescent="0.2">
      <c r="A181" s="148" t="s">
        <v>325</v>
      </c>
      <c r="B181" s="148" t="s">
        <v>193</v>
      </c>
      <c r="C181" s="148" t="s">
        <v>30</v>
      </c>
      <c r="D181" s="148" t="s">
        <v>31</v>
      </c>
      <c r="E181" s="141" t="s">
        <v>127</v>
      </c>
      <c r="F181" s="142">
        <v>-198400</v>
      </c>
      <c r="G181" s="142">
        <v>-123199.3716</v>
      </c>
      <c r="H181" s="143">
        <v>0.62096457455529608</v>
      </c>
      <c r="I181" s="59">
        <v>-0.52000197000000004</v>
      </c>
      <c r="J181" s="59">
        <v>-0.7</v>
      </c>
      <c r="K181" s="144">
        <v>0</v>
      </c>
      <c r="L181" s="144">
        <v>-22175.644700000001</v>
      </c>
      <c r="M181" s="145">
        <f t="shared" si="4"/>
        <v>39934</v>
      </c>
    </row>
    <row r="182" spans="1:13" s="146" customFormat="1" x14ac:dyDescent="0.2">
      <c r="A182" s="148" t="s">
        <v>325</v>
      </c>
      <c r="B182" s="148" t="s">
        <v>193</v>
      </c>
      <c r="C182" s="148" t="s">
        <v>30</v>
      </c>
      <c r="D182" s="148" t="s">
        <v>31</v>
      </c>
      <c r="E182" s="141" t="s">
        <v>128</v>
      </c>
      <c r="F182" s="142">
        <v>-192000</v>
      </c>
      <c r="G182" s="142">
        <v>-118557.1341</v>
      </c>
      <c r="H182" s="143">
        <v>0.61748507319401402</v>
      </c>
      <c r="I182" s="59">
        <v>-0.52000020999999996</v>
      </c>
      <c r="J182" s="59">
        <v>-0.7</v>
      </c>
      <c r="K182" s="144">
        <v>0</v>
      </c>
      <c r="L182" s="144">
        <v>-21340.258900000001</v>
      </c>
      <c r="M182" s="145">
        <f t="shared" si="4"/>
        <v>39965</v>
      </c>
    </row>
    <row r="183" spans="1:13" s="146" customFormat="1" x14ac:dyDescent="0.2">
      <c r="A183" s="148" t="s">
        <v>325</v>
      </c>
      <c r="B183" s="148" t="s">
        <v>193</v>
      </c>
      <c r="C183" s="148" t="s">
        <v>30</v>
      </c>
      <c r="D183" s="148" t="s">
        <v>31</v>
      </c>
      <c r="E183" s="141" t="s">
        <v>129</v>
      </c>
      <c r="F183" s="142">
        <v>-198400</v>
      </c>
      <c r="G183" s="142">
        <v>-121843.4044</v>
      </c>
      <c r="H183" s="143">
        <v>0.61413006229987199</v>
      </c>
      <c r="I183" s="59">
        <v>-0.51999861000000003</v>
      </c>
      <c r="J183" s="59">
        <v>-0.7</v>
      </c>
      <c r="K183" s="144">
        <v>0</v>
      </c>
      <c r="L183" s="144">
        <v>-21931.981599999999</v>
      </c>
      <c r="M183" s="145">
        <f t="shared" si="4"/>
        <v>39995</v>
      </c>
    </row>
    <row r="184" spans="1:13" s="146" customFormat="1" x14ac:dyDescent="0.2">
      <c r="A184" s="148" t="s">
        <v>325</v>
      </c>
      <c r="B184" s="148" t="s">
        <v>193</v>
      </c>
      <c r="C184" s="148" t="s">
        <v>30</v>
      </c>
      <c r="D184" s="148" t="s">
        <v>31</v>
      </c>
      <c r="E184" s="141" t="s">
        <v>130</v>
      </c>
      <c r="F184" s="142">
        <v>-198400</v>
      </c>
      <c r="G184" s="142">
        <v>-121158.094</v>
      </c>
      <c r="H184" s="143">
        <v>0.61067587718863203</v>
      </c>
      <c r="I184" s="59">
        <v>-0.51999706000000001</v>
      </c>
      <c r="J184" s="59">
        <v>-0.7</v>
      </c>
      <c r="K184" s="144">
        <v>0</v>
      </c>
      <c r="L184" s="144">
        <v>-21808.812600000001</v>
      </c>
      <c r="M184" s="145">
        <f t="shared" si="4"/>
        <v>40026</v>
      </c>
    </row>
    <row r="185" spans="1:13" s="146" customFormat="1" x14ac:dyDescent="0.2">
      <c r="A185" s="148" t="s">
        <v>325</v>
      </c>
      <c r="B185" s="148" t="s">
        <v>193</v>
      </c>
      <c r="C185" s="148" t="s">
        <v>30</v>
      </c>
      <c r="D185" s="148" t="s">
        <v>31</v>
      </c>
      <c r="E185" s="141" t="s">
        <v>131</v>
      </c>
      <c r="F185" s="142">
        <v>-192000</v>
      </c>
      <c r="G185" s="142">
        <v>-116589.0358</v>
      </c>
      <c r="H185" s="143">
        <v>0.607234561413725</v>
      </c>
      <c r="I185" s="59">
        <v>-0.51999561999999999</v>
      </c>
      <c r="J185" s="59">
        <v>-0.7</v>
      </c>
      <c r="K185" s="144">
        <v>0</v>
      </c>
      <c r="L185" s="144">
        <v>-20986.537400000001</v>
      </c>
      <c r="M185" s="145">
        <f t="shared" si="4"/>
        <v>40057</v>
      </c>
    </row>
    <row r="186" spans="1:13" s="146" customFormat="1" x14ac:dyDescent="0.2">
      <c r="A186" s="148" t="s">
        <v>325</v>
      </c>
      <c r="B186" s="148" t="s">
        <v>193</v>
      </c>
      <c r="C186" s="148" t="s">
        <v>30</v>
      </c>
      <c r="D186" s="148" t="s">
        <v>31</v>
      </c>
      <c r="E186" s="141" t="s">
        <v>132</v>
      </c>
      <c r="F186" s="142">
        <v>-198400</v>
      </c>
      <c r="G186" s="142">
        <v>-119817.0358</v>
      </c>
      <c r="H186" s="143">
        <v>0.60391651095809107</v>
      </c>
      <c r="I186" s="59">
        <v>-0.51999430999999996</v>
      </c>
      <c r="J186" s="59">
        <v>-0.7</v>
      </c>
      <c r="K186" s="144">
        <v>0</v>
      </c>
      <c r="L186" s="144">
        <v>-21567.747599999999</v>
      </c>
      <c r="M186" s="145">
        <f t="shared" si="4"/>
        <v>40087</v>
      </c>
    </row>
    <row r="187" spans="1:13" s="146" customFormat="1" x14ac:dyDescent="0.2">
      <c r="A187" s="148" t="s">
        <v>325</v>
      </c>
      <c r="B187" s="148" t="s">
        <v>193</v>
      </c>
      <c r="C187" s="148" t="s">
        <v>30</v>
      </c>
      <c r="D187" s="148" t="s">
        <v>31</v>
      </c>
      <c r="E187" s="141" t="s">
        <v>133</v>
      </c>
      <c r="F187" s="142">
        <v>-480000</v>
      </c>
      <c r="G187" s="142">
        <v>-288240.25150000001</v>
      </c>
      <c r="H187" s="143">
        <v>0.600500523911913</v>
      </c>
      <c r="I187" s="59">
        <v>-0.47999307000000002</v>
      </c>
      <c r="J187" s="59">
        <v>-0.56000000000000005</v>
      </c>
      <c r="K187" s="144">
        <v>0</v>
      </c>
      <c r="L187" s="144">
        <v>-23061.2176</v>
      </c>
      <c r="M187" s="145">
        <f t="shared" si="4"/>
        <v>40118</v>
      </c>
    </row>
    <row r="188" spans="1:13" s="146" customFormat="1" x14ac:dyDescent="0.2">
      <c r="A188" s="148" t="s">
        <v>325</v>
      </c>
      <c r="B188" s="148" t="s">
        <v>193</v>
      </c>
      <c r="C188" s="148" t="s">
        <v>30</v>
      </c>
      <c r="D188" s="148" t="s">
        <v>31</v>
      </c>
      <c r="E188" s="141" t="s">
        <v>134</v>
      </c>
      <c r="F188" s="142">
        <v>-496000</v>
      </c>
      <c r="G188" s="142">
        <v>-296214.66580000002</v>
      </c>
      <c r="H188" s="143">
        <v>0.59720698753410706</v>
      </c>
      <c r="I188" s="59">
        <v>-0.47999196</v>
      </c>
      <c r="J188" s="59">
        <v>-0.56000000000000005</v>
      </c>
      <c r="K188" s="144">
        <v>0</v>
      </c>
      <c r="L188" s="144">
        <v>-23699.5537</v>
      </c>
      <c r="M188" s="145">
        <f t="shared" si="4"/>
        <v>40148</v>
      </c>
    </row>
    <row r="189" spans="1:13" s="146" customFormat="1" x14ac:dyDescent="0.2">
      <c r="A189" s="148" t="s">
        <v>325</v>
      </c>
      <c r="B189" s="148" t="s">
        <v>193</v>
      </c>
      <c r="C189" s="148" t="s">
        <v>30</v>
      </c>
      <c r="D189" s="148" t="s">
        <v>31</v>
      </c>
      <c r="E189" s="141" t="s">
        <v>135</v>
      </c>
      <c r="F189" s="142">
        <v>-496000</v>
      </c>
      <c r="G189" s="142">
        <v>-294532.90130000003</v>
      </c>
      <c r="H189" s="143">
        <v>0.59381633336612405</v>
      </c>
      <c r="I189" s="59">
        <v>-0.47999091999999999</v>
      </c>
      <c r="J189" s="59">
        <v>-0.56000000000000005</v>
      </c>
      <c r="K189" s="144">
        <v>0</v>
      </c>
      <c r="L189" s="144">
        <v>-23565.305899999999</v>
      </c>
      <c r="M189" s="145">
        <f t="shared" si="4"/>
        <v>40179</v>
      </c>
    </row>
    <row r="190" spans="1:13" s="146" customFormat="1" x14ac:dyDescent="0.2">
      <c r="A190" s="148" t="s">
        <v>325</v>
      </c>
      <c r="B190" s="148" t="s">
        <v>193</v>
      </c>
      <c r="C190" s="148" t="s">
        <v>30</v>
      </c>
      <c r="D190" s="148" t="s">
        <v>31</v>
      </c>
      <c r="E190" s="141" t="s">
        <v>136</v>
      </c>
      <c r="F190" s="142">
        <v>-448000</v>
      </c>
      <c r="G190" s="142">
        <v>-264516.47210000001</v>
      </c>
      <c r="H190" s="143">
        <v>0.59043855383240595</v>
      </c>
      <c r="I190" s="59">
        <v>-0.47998997999999998</v>
      </c>
      <c r="J190" s="59">
        <v>-0.56000000000000005</v>
      </c>
      <c r="K190" s="144">
        <v>0</v>
      </c>
      <c r="L190" s="144">
        <v>-21163.967400000001</v>
      </c>
      <c r="M190" s="145">
        <f t="shared" si="4"/>
        <v>40210</v>
      </c>
    </row>
    <row r="191" spans="1:13" s="146" customFormat="1" x14ac:dyDescent="0.2">
      <c r="A191" s="148" t="s">
        <v>325</v>
      </c>
      <c r="B191" s="148" t="s">
        <v>193</v>
      </c>
      <c r="C191" s="148" t="s">
        <v>30</v>
      </c>
      <c r="D191" s="148" t="s">
        <v>31</v>
      </c>
      <c r="E191" s="141" t="s">
        <v>137</v>
      </c>
      <c r="F191" s="142">
        <v>-496000</v>
      </c>
      <c r="G191" s="142">
        <v>-291349.76610000001</v>
      </c>
      <c r="H191" s="143">
        <v>0.58739872206243704</v>
      </c>
      <c r="I191" s="59">
        <v>-0.47998921999999999</v>
      </c>
      <c r="J191" s="59">
        <v>-0.56000000000000005</v>
      </c>
      <c r="K191" s="144">
        <v>0</v>
      </c>
      <c r="L191" s="144">
        <v>-23311.1211</v>
      </c>
      <c r="M191" s="145">
        <f t="shared" si="4"/>
        <v>40238</v>
      </c>
    </row>
    <row r="192" spans="1:13" s="146" customFormat="1" x14ac:dyDescent="0.2">
      <c r="A192" s="148" t="s">
        <v>325</v>
      </c>
      <c r="B192" s="148" t="s">
        <v>193</v>
      </c>
      <c r="C192" s="148" t="s">
        <v>30</v>
      </c>
      <c r="D192" s="148" t="s">
        <v>31</v>
      </c>
      <c r="E192" s="141" t="s">
        <v>138</v>
      </c>
      <c r="F192" s="142">
        <v>-480000</v>
      </c>
      <c r="G192" s="142">
        <v>-280341.81359999999</v>
      </c>
      <c r="H192" s="143">
        <v>0.58404544499115707</v>
      </c>
      <c r="I192" s="59">
        <v>-0.54998848</v>
      </c>
      <c r="J192" s="59">
        <v>-0.7</v>
      </c>
      <c r="K192" s="144">
        <v>0</v>
      </c>
      <c r="L192" s="144">
        <v>-42054.501499999998</v>
      </c>
      <c r="M192" s="145">
        <f t="shared" si="4"/>
        <v>40269</v>
      </c>
    </row>
    <row r="193" spans="1:13" s="146" customFormat="1" x14ac:dyDescent="0.2">
      <c r="A193" s="148" t="s">
        <v>325</v>
      </c>
      <c r="B193" s="148" t="s">
        <v>193</v>
      </c>
      <c r="C193" s="148" t="s">
        <v>30</v>
      </c>
      <c r="D193" s="148" t="s">
        <v>31</v>
      </c>
      <c r="E193" s="141" t="s">
        <v>139</v>
      </c>
      <c r="F193" s="142">
        <v>-496000</v>
      </c>
      <c r="G193" s="142">
        <v>-288083.04710000003</v>
      </c>
      <c r="H193" s="143">
        <v>0.58081259490039594</v>
      </c>
      <c r="I193" s="59">
        <v>-0.54998786</v>
      </c>
      <c r="J193" s="59">
        <v>-0.7</v>
      </c>
      <c r="K193" s="144">
        <v>0</v>
      </c>
      <c r="L193" s="144">
        <v>-43215.954599999997</v>
      </c>
      <c r="M193" s="145">
        <f t="shared" si="4"/>
        <v>40299</v>
      </c>
    </row>
    <row r="194" spans="1:13" s="146" customFormat="1" x14ac:dyDescent="0.2">
      <c r="A194" s="148" t="s">
        <v>325</v>
      </c>
      <c r="B194" s="148" t="s">
        <v>193</v>
      </c>
      <c r="C194" s="148" t="s">
        <v>30</v>
      </c>
      <c r="D194" s="148" t="s">
        <v>31</v>
      </c>
      <c r="E194" s="141" t="s">
        <v>140</v>
      </c>
      <c r="F194" s="142">
        <v>-480000</v>
      </c>
      <c r="G194" s="142">
        <v>-277192.63059999997</v>
      </c>
      <c r="H194" s="143">
        <v>0.57748464709236702</v>
      </c>
      <c r="I194" s="59">
        <v>-0.54998732000000006</v>
      </c>
      <c r="J194" s="59">
        <v>-0.7</v>
      </c>
      <c r="K194" s="144">
        <v>0</v>
      </c>
      <c r="L194" s="144">
        <v>-41582.409700000004</v>
      </c>
      <c r="M194" s="145">
        <f t="shared" si="4"/>
        <v>40330</v>
      </c>
    </row>
    <row r="195" spans="1:13" s="146" customFormat="1" x14ac:dyDescent="0.2">
      <c r="A195" s="148" t="s">
        <v>325</v>
      </c>
      <c r="B195" s="148" t="s">
        <v>193</v>
      </c>
      <c r="C195" s="148" t="s">
        <v>30</v>
      </c>
      <c r="D195" s="148" t="s">
        <v>31</v>
      </c>
      <c r="E195" s="141" t="s">
        <v>141</v>
      </c>
      <c r="F195" s="142">
        <v>-496000</v>
      </c>
      <c r="G195" s="142">
        <v>-284841.04790000001</v>
      </c>
      <c r="H195" s="143">
        <v>0.57427630619849002</v>
      </c>
      <c r="I195" s="59">
        <v>-0.54998689000000001</v>
      </c>
      <c r="J195" s="59">
        <v>-0.7</v>
      </c>
      <c r="K195" s="144">
        <v>0</v>
      </c>
      <c r="L195" s="144">
        <v>-42729.890299999999</v>
      </c>
      <c r="M195" s="145">
        <f t="shared" si="4"/>
        <v>40360</v>
      </c>
    </row>
    <row r="196" spans="1:13" s="146" customFormat="1" x14ac:dyDescent="0.2">
      <c r="A196" s="148" t="s">
        <v>325</v>
      </c>
      <c r="B196" s="148" t="s">
        <v>193</v>
      </c>
      <c r="C196" s="148" t="s">
        <v>30</v>
      </c>
      <c r="D196" s="148" t="s">
        <v>31</v>
      </c>
      <c r="E196" s="141" t="s">
        <v>142</v>
      </c>
      <c r="F196" s="142">
        <v>-496000</v>
      </c>
      <c r="G196" s="142">
        <v>-283202.94559999998</v>
      </c>
      <c r="H196" s="143">
        <v>0.57097368067898802</v>
      </c>
      <c r="I196" s="59">
        <v>-0.54998656000000001</v>
      </c>
      <c r="J196" s="59">
        <v>-0.7</v>
      </c>
      <c r="K196" s="144">
        <v>0</v>
      </c>
      <c r="L196" s="144">
        <v>-42484.249199999998</v>
      </c>
      <c r="M196" s="145">
        <f t="shared" si="4"/>
        <v>40391</v>
      </c>
    </row>
    <row r="197" spans="1:13" s="146" customFormat="1" x14ac:dyDescent="0.2">
      <c r="A197" s="148" t="s">
        <v>325</v>
      </c>
      <c r="B197" s="148" t="s">
        <v>193</v>
      </c>
      <c r="C197" s="148" t="s">
        <v>30</v>
      </c>
      <c r="D197" s="148" t="s">
        <v>31</v>
      </c>
      <c r="E197" s="141" t="s">
        <v>143</v>
      </c>
      <c r="F197" s="142">
        <v>-480000</v>
      </c>
      <c r="G197" s="142">
        <v>-272488.28169999999</v>
      </c>
      <c r="H197" s="143">
        <v>0.56768392019008695</v>
      </c>
      <c r="I197" s="59">
        <v>-0.54998632000000003</v>
      </c>
      <c r="J197" s="59">
        <v>-0.7</v>
      </c>
      <c r="K197" s="144">
        <v>0</v>
      </c>
      <c r="L197" s="144">
        <v>-40876.969700000001</v>
      </c>
      <c r="M197" s="145">
        <f t="shared" si="4"/>
        <v>40422</v>
      </c>
    </row>
    <row r="198" spans="1:13" s="146" customFormat="1" x14ac:dyDescent="0.2">
      <c r="A198" s="148" t="s">
        <v>325</v>
      </c>
      <c r="B198" s="148" t="s">
        <v>193</v>
      </c>
      <c r="C198" s="148" t="s">
        <v>30</v>
      </c>
      <c r="D198" s="148" t="s">
        <v>31</v>
      </c>
      <c r="E198" s="141" t="s">
        <v>144</v>
      </c>
      <c r="F198" s="142">
        <v>-496000</v>
      </c>
      <c r="G198" s="142">
        <v>-279998.21360000002</v>
      </c>
      <c r="H198" s="143">
        <v>0.56451252739537794</v>
      </c>
      <c r="I198" s="59">
        <v>-0.54998619000000004</v>
      </c>
      <c r="J198" s="59">
        <v>-0.7</v>
      </c>
      <c r="K198" s="144">
        <v>0</v>
      </c>
      <c r="L198" s="144">
        <v>-42003.598400000003</v>
      </c>
      <c r="M198" s="145">
        <f t="shared" si="4"/>
        <v>40452</v>
      </c>
    </row>
    <row r="199" spans="1:13" s="146" customFormat="1" x14ac:dyDescent="0.2">
      <c r="A199" s="148" t="s">
        <v>325</v>
      </c>
      <c r="B199" s="148" t="s">
        <v>193</v>
      </c>
      <c r="C199" s="148" t="s">
        <v>30</v>
      </c>
      <c r="D199" s="148" t="s">
        <v>31</v>
      </c>
      <c r="E199" s="141" t="s">
        <v>145</v>
      </c>
      <c r="F199" s="142">
        <v>-480000</v>
      </c>
      <c r="G199" s="142">
        <v>-269399.07490000001</v>
      </c>
      <c r="H199" s="143">
        <v>0.56124807279035493</v>
      </c>
      <c r="I199" s="59">
        <v>-0.50998615999999997</v>
      </c>
      <c r="J199" s="59">
        <v>-0.56000000000000005</v>
      </c>
      <c r="K199" s="144">
        <v>0</v>
      </c>
      <c r="L199" s="144">
        <v>-13473.682500000001</v>
      </c>
      <c r="M199" s="145">
        <f t="shared" si="4"/>
        <v>40483</v>
      </c>
    </row>
    <row r="200" spans="1:13" s="146" customFormat="1" x14ac:dyDescent="0.2">
      <c r="A200" s="148" t="s">
        <v>325</v>
      </c>
      <c r="B200" s="148" t="s">
        <v>193</v>
      </c>
      <c r="C200" s="148" t="s">
        <v>30</v>
      </c>
      <c r="D200" s="148" t="s">
        <v>31</v>
      </c>
      <c r="E200" s="141" t="s">
        <v>146</v>
      </c>
      <c r="F200" s="142">
        <v>-496000</v>
      </c>
      <c r="G200" s="142">
        <v>-276818.17680000002</v>
      </c>
      <c r="H200" s="143">
        <v>0.55810116280611499</v>
      </c>
      <c r="I200" s="59">
        <v>-0.50998622999999998</v>
      </c>
      <c r="J200" s="59">
        <v>-0.56000000000000005</v>
      </c>
      <c r="K200" s="144">
        <v>0</v>
      </c>
      <c r="L200" s="144">
        <v>-13844.7219</v>
      </c>
      <c r="M200" s="145">
        <f t="shared" si="4"/>
        <v>40513</v>
      </c>
    </row>
    <row r="201" spans="1:13" s="146" customFormat="1" x14ac:dyDescent="0.2">
      <c r="A201" s="148" t="s">
        <v>325</v>
      </c>
      <c r="B201" s="148" t="s">
        <v>193</v>
      </c>
      <c r="C201" s="148" t="s">
        <v>30</v>
      </c>
      <c r="D201" s="148" t="s">
        <v>31</v>
      </c>
      <c r="E201" s="141" t="s">
        <v>147</v>
      </c>
      <c r="F201" s="142">
        <v>-496000</v>
      </c>
      <c r="G201" s="142">
        <v>-275211.55170000001</v>
      </c>
      <c r="H201" s="143">
        <v>0.55486199936073599</v>
      </c>
      <c r="I201" s="59">
        <v>-0.50998640000000006</v>
      </c>
      <c r="J201" s="59">
        <v>-0.56000000000000005</v>
      </c>
      <c r="K201" s="144">
        <v>0</v>
      </c>
      <c r="L201" s="144">
        <v>-13764.3218</v>
      </c>
      <c r="M201" s="145">
        <f t="shared" si="4"/>
        <v>40544</v>
      </c>
    </row>
    <row r="202" spans="1:13" s="146" customFormat="1" x14ac:dyDescent="0.2">
      <c r="A202" s="148" t="s">
        <v>325</v>
      </c>
      <c r="B202" s="148" t="s">
        <v>193</v>
      </c>
      <c r="C202" s="148" t="s">
        <v>30</v>
      </c>
      <c r="D202" s="148" t="s">
        <v>31</v>
      </c>
      <c r="E202" s="141" t="s">
        <v>148</v>
      </c>
      <c r="F202" s="142">
        <v>-448000</v>
      </c>
      <c r="G202" s="142">
        <v>-247132.7856</v>
      </c>
      <c r="H202" s="143">
        <v>0.55163568218672299</v>
      </c>
      <c r="I202" s="59">
        <v>-0.50998666999999998</v>
      </c>
      <c r="J202" s="59">
        <v>-0.56000000000000005</v>
      </c>
      <c r="K202" s="144">
        <v>0</v>
      </c>
      <c r="L202" s="144">
        <v>-12359.9341</v>
      </c>
      <c r="M202" s="145">
        <f t="shared" si="4"/>
        <v>40575</v>
      </c>
    </row>
    <row r="203" spans="1:13" s="146" customFormat="1" x14ac:dyDescent="0.2">
      <c r="A203" s="148" t="s">
        <v>325</v>
      </c>
      <c r="B203" s="148" t="s">
        <v>193</v>
      </c>
      <c r="C203" s="148" t="s">
        <v>30</v>
      </c>
      <c r="D203" s="148" t="s">
        <v>31</v>
      </c>
      <c r="E203" s="141" t="s">
        <v>149</v>
      </c>
      <c r="F203" s="142">
        <v>-496000</v>
      </c>
      <c r="G203" s="142">
        <v>-272171.38290000003</v>
      </c>
      <c r="H203" s="143">
        <v>0.54873262676739598</v>
      </c>
      <c r="I203" s="59">
        <v>-0.50998699999999997</v>
      </c>
      <c r="J203" s="59">
        <v>-0.56000000000000005</v>
      </c>
      <c r="K203" s="144">
        <v>0</v>
      </c>
      <c r="L203" s="144">
        <v>-13612.1067</v>
      </c>
      <c r="M203" s="145">
        <f t="shared" si="4"/>
        <v>40603</v>
      </c>
    </row>
    <row r="204" spans="1:13" s="146" customFormat="1" x14ac:dyDescent="0.2">
      <c r="A204" s="148" t="s">
        <v>325</v>
      </c>
      <c r="B204" s="148" t="s">
        <v>193</v>
      </c>
      <c r="C204" s="148" t="s">
        <v>30</v>
      </c>
      <c r="D204" s="148" t="s">
        <v>31</v>
      </c>
      <c r="E204" s="141" t="s">
        <v>150</v>
      </c>
      <c r="F204" s="142">
        <v>-480000</v>
      </c>
      <c r="G204" s="142">
        <v>-261854.75750000001</v>
      </c>
      <c r="H204" s="143">
        <v>0.54553074487259201</v>
      </c>
      <c r="I204" s="59">
        <v>-0.58798747000000007</v>
      </c>
      <c r="J204" s="59">
        <v>-0.7</v>
      </c>
      <c r="K204" s="144">
        <v>0</v>
      </c>
      <c r="L204" s="144">
        <v>-29331.013599999998</v>
      </c>
      <c r="M204" s="145">
        <f t="shared" si="4"/>
        <v>40634</v>
      </c>
    </row>
    <row r="205" spans="1:13" s="146" customFormat="1" x14ac:dyDescent="0.2">
      <c r="A205" s="148" t="s">
        <v>325</v>
      </c>
      <c r="B205" s="148" t="s">
        <v>193</v>
      </c>
      <c r="C205" s="148" t="s">
        <v>30</v>
      </c>
      <c r="D205" s="148" t="s">
        <v>31</v>
      </c>
      <c r="E205" s="141" t="s">
        <v>151</v>
      </c>
      <c r="F205" s="142">
        <v>-496000</v>
      </c>
      <c r="G205" s="142">
        <v>-269052.4056</v>
      </c>
      <c r="H205" s="143">
        <v>0.54244436612949398</v>
      </c>
      <c r="I205" s="59">
        <v>-0.58798802000000006</v>
      </c>
      <c r="J205" s="59">
        <v>-0.7</v>
      </c>
      <c r="K205" s="144">
        <v>0</v>
      </c>
      <c r="L205" s="144">
        <v>-30137.092100000002</v>
      </c>
      <c r="M205" s="145">
        <f t="shared" si="4"/>
        <v>40664</v>
      </c>
    </row>
    <row r="206" spans="1:13" s="146" customFormat="1" x14ac:dyDescent="0.2">
      <c r="A206" s="148" t="s">
        <v>325</v>
      </c>
      <c r="B206" s="148" t="s">
        <v>193</v>
      </c>
      <c r="C206" s="148" t="s">
        <v>30</v>
      </c>
      <c r="D206" s="148" t="s">
        <v>31</v>
      </c>
      <c r="E206" s="141" t="s">
        <v>152</v>
      </c>
      <c r="F206" s="142">
        <v>-480000</v>
      </c>
      <c r="G206" s="142">
        <v>-258848.5085</v>
      </c>
      <c r="H206" s="143">
        <v>0.53926772602016992</v>
      </c>
      <c r="I206" s="59">
        <v>-0.58798868999999998</v>
      </c>
      <c r="J206" s="59">
        <v>-0.7</v>
      </c>
      <c r="K206" s="144">
        <v>0</v>
      </c>
      <c r="L206" s="144">
        <v>-28993.959800000001</v>
      </c>
      <c r="M206" s="145">
        <f t="shared" si="4"/>
        <v>40695</v>
      </c>
    </row>
    <row r="207" spans="1:13" s="146" customFormat="1" x14ac:dyDescent="0.2">
      <c r="A207" s="148" t="s">
        <v>325</v>
      </c>
      <c r="B207" s="148" t="s">
        <v>193</v>
      </c>
      <c r="C207" s="148" t="s">
        <v>30</v>
      </c>
      <c r="D207" s="148" t="s">
        <v>31</v>
      </c>
      <c r="E207" s="141" t="s">
        <v>153</v>
      </c>
      <c r="F207" s="142">
        <v>-496000</v>
      </c>
      <c r="G207" s="142">
        <v>-266026.4644</v>
      </c>
      <c r="H207" s="143">
        <v>0.53634367813297401</v>
      </c>
      <c r="I207" s="59">
        <v>-0.58798457000000004</v>
      </c>
      <c r="J207" s="59">
        <v>-0.7</v>
      </c>
      <c r="K207" s="144">
        <v>0</v>
      </c>
      <c r="L207" s="144">
        <v>-29799.0687</v>
      </c>
      <c r="M207" s="145">
        <f t="shared" si="4"/>
        <v>40725</v>
      </c>
    </row>
    <row r="208" spans="1:13" s="146" customFormat="1" x14ac:dyDescent="0.2">
      <c r="A208" s="148" t="s">
        <v>325</v>
      </c>
      <c r="B208" s="148" t="s">
        <v>193</v>
      </c>
      <c r="C208" s="148" t="s">
        <v>30</v>
      </c>
      <c r="D208" s="148" t="s">
        <v>31</v>
      </c>
      <c r="E208" s="141" t="s">
        <v>154</v>
      </c>
      <c r="F208" s="142">
        <v>-496000</v>
      </c>
      <c r="G208" s="142">
        <v>-264548.58480000001</v>
      </c>
      <c r="H208" s="143">
        <v>0.53336408222599607</v>
      </c>
      <c r="I208" s="59">
        <v>-0.58798515000000007</v>
      </c>
      <c r="J208" s="59">
        <v>-0.7</v>
      </c>
      <c r="K208" s="144">
        <v>0</v>
      </c>
      <c r="L208" s="144">
        <v>-29633.369299999998</v>
      </c>
      <c r="M208" s="145">
        <f t="shared" si="4"/>
        <v>40756</v>
      </c>
    </row>
    <row r="209" spans="1:13" s="146" customFormat="1" x14ac:dyDescent="0.2">
      <c r="A209" s="148" t="s">
        <v>325</v>
      </c>
      <c r="B209" s="148" t="s">
        <v>193</v>
      </c>
      <c r="C209" s="148" t="s">
        <v>30</v>
      </c>
      <c r="D209" s="148" t="s">
        <v>31</v>
      </c>
      <c r="E209" s="141" t="s">
        <v>155</v>
      </c>
      <c r="F209" s="142">
        <v>-480000</v>
      </c>
      <c r="G209" s="142">
        <v>-254591.1151</v>
      </c>
      <c r="H209" s="143">
        <v>0.53039815646509703</v>
      </c>
      <c r="I209" s="59">
        <v>-0.58798583000000004</v>
      </c>
      <c r="J209" s="59">
        <v>-0.7</v>
      </c>
      <c r="K209" s="144">
        <v>0</v>
      </c>
      <c r="L209" s="144">
        <v>-28517.811300000001</v>
      </c>
      <c r="M209" s="145">
        <f t="shared" si="4"/>
        <v>40787</v>
      </c>
    </row>
    <row r="210" spans="1:13" s="146" customFormat="1" x14ac:dyDescent="0.2">
      <c r="A210" s="148" t="s">
        <v>325</v>
      </c>
      <c r="B210" s="148" t="s">
        <v>193</v>
      </c>
      <c r="C210" s="148" t="s">
        <v>30</v>
      </c>
      <c r="D210" s="148" t="s">
        <v>31</v>
      </c>
      <c r="E210" s="141" t="s">
        <v>156</v>
      </c>
      <c r="F210" s="142">
        <v>-496000</v>
      </c>
      <c r="G210" s="142">
        <v>-261660.27660000001</v>
      </c>
      <c r="H210" s="143">
        <v>0.52754088027456203</v>
      </c>
      <c r="I210" s="59">
        <v>-0.58798658999999998</v>
      </c>
      <c r="J210" s="59">
        <v>-0.7</v>
      </c>
      <c r="K210" s="144">
        <v>0</v>
      </c>
      <c r="L210" s="144">
        <v>-29309.4604</v>
      </c>
      <c r="M210" s="145">
        <f t="shared" si="4"/>
        <v>40817</v>
      </c>
    </row>
    <row r="211" spans="1:13" s="146" customFormat="1" x14ac:dyDescent="0.2">
      <c r="A211" s="148" t="s">
        <v>325</v>
      </c>
      <c r="B211" s="148" t="s">
        <v>193</v>
      </c>
      <c r="C211" s="148" t="s">
        <v>30</v>
      </c>
      <c r="D211" s="148" t="s">
        <v>31</v>
      </c>
      <c r="E211" s="141" t="s">
        <v>157</v>
      </c>
      <c r="F211" s="142">
        <v>-480000</v>
      </c>
      <c r="G211" s="142">
        <v>-251808.8285</v>
      </c>
      <c r="H211" s="143">
        <v>0.52460172596606802</v>
      </c>
      <c r="I211" s="59">
        <v>-0.52798745999999996</v>
      </c>
      <c r="J211" s="59">
        <v>-0.56000000000000005</v>
      </c>
      <c r="K211" s="144">
        <v>0</v>
      </c>
      <c r="L211" s="144">
        <v>-8061.0393000000004</v>
      </c>
      <c r="M211" s="145">
        <f t="shared" si="4"/>
        <v>40848</v>
      </c>
    </row>
    <row r="212" spans="1:13" s="146" customFormat="1" x14ac:dyDescent="0.2">
      <c r="A212" s="148" t="s">
        <v>325</v>
      </c>
      <c r="B212" s="148" t="s">
        <v>193</v>
      </c>
      <c r="C212" s="148" t="s">
        <v>30</v>
      </c>
      <c r="D212" s="148" t="s">
        <v>31</v>
      </c>
      <c r="E212" s="141" t="s">
        <v>158</v>
      </c>
      <c r="F212" s="142">
        <v>-496000</v>
      </c>
      <c r="G212" s="142">
        <v>-258798.05670000002</v>
      </c>
      <c r="H212" s="143">
        <v>0.52177027563193801</v>
      </c>
      <c r="I212" s="59">
        <v>-0.52798840999999996</v>
      </c>
      <c r="J212" s="59">
        <v>-0.56000000000000005</v>
      </c>
      <c r="K212" s="144">
        <v>0</v>
      </c>
      <c r="L212" s="144">
        <v>-8284.5385000000006</v>
      </c>
      <c r="M212" s="145">
        <f t="shared" si="4"/>
        <v>40878</v>
      </c>
    </row>
    <row r="213" spans="1:13" s="146" customFormat="1" x14ac:dyDescent="0.2">
      <c r="A213" s="148" t="s">
        <v>325</v>
      </c>
      <c r="B213" s="148" t="s">
        <v>193</v>
      </c>
      <c r="C213" s="148" t="s">
        <v>30</v>
      </c>
      <c r="D213" s="148" t="s">
        <v>31</v>
      </c>
      <c r="E213" s="141" t="s">
        <v>159</v>
      </c>
      <c r="F213" s="142">
        <v>-496000</v>
      </c>
      <c r="G213" s="142">
        <v>-257353.4308</v>
      </c>
      <c r="H213" s="143">
        <v>0.51885772335013192</v>
      </c>
      <c r="I213" s="59">
        <v>-0.52798948000000001</v>
      </c>
      <c r="J213" s="59">
        <v>-0.56000000000000005</v>
      </c>
      <c r="K213" s="144">
        <v>0</v>
      </c>
      <c r="L213" s="144">
        <v>-8238.0182999999997</v>
      </c>
      <c r="M213" s="145">
        <f t="shared" si="4"/>
        <v>40909</v>
      </c>
    </row>
    <row r="214" spans="1:13" s="146" customFormat="1" x14ac:dyDescent="0.2">
      <c r="A214" s="148" t="s">
        <v>325</v>
      </c>
      <c r="B214" s="148" t="s">
        <v>193</v>
      </c>
      <c r="C214" s="148" t="s">
        <v>30</v>
      </c>
      <c r="D214" s="148" t="s">
        <v>31</v>
      </c>
      <c r="E214" s="141" t="s">
        <v>160</v>
      </c>
      <c r="F214" s="142">
        <v>-464000</v>
      </c>
      <c r="G214" s="142">
        <v>-239404.8021</v>
      </c>
      <c r="H214" s="143">
        <v>0.51595862525772207</v>
      </c>
      <c r="I214" s="59">
        <v>-0.52799063999999996</v>
      </c>
      <c r="J214" s="59">
        <v>-0.56000000000000005</v>
      </c>
      <c r="K214" s="144">
        <v>0</v>
      </c>
      <c r="L214" s="144">
        <v>-7663.1934000000001</v>
      </c>
      <c r="M214" s="145">
        <f t="shared" si="4"/>
        <v>40940</v>
      </c>
    </row>
    <row r="215" spans="1:13" s="146" customFormat="1" x14ac:dyDescent="0.2">
      <c r="A215" s="148" t="s">
        <v>325</v>
      </c>
      <c r="B215" s="148" t="s">
        <v>193</v>
      </c>
      <c r="C215" s="148" t="s">
        <v>30</v>
      </c>
      <c r="D215" s="148" t="s">
        <v>31</v>
      </c>
      <c r="E215" s="141" t="s">
        <v>161</v>
      </c>
      <c r="F215" s="142">
        <v>-496000</v>
      </c>
      <c r="G215" s="142">
        <v>-254576.31880000001</v>
      </c>
      <c r="H215" s="143">
        <v>0.51325870722324596</v>
      </c>
      <c r="I215" s="59">
        <v>-0.52799183000000005</v>
      </c>
      <c r="J215" s="59">
        <v>-0.56000000000000005</v>
      </c>
      <c r="K215" s="144">
        <v>0</v>
      </c>
      <c r="L215" s="144">
        <v>-8148.5227000000004</v>
      </c>
      <c r="M215" s="145">
        <f t="shared" si="4"/>
        <v>40969</v>
      </c>
    </row>
    <row r="216" spans="1:13" s="146" customFormat="1" x14ac:dyDescent="0.2">
      <c r="A216" s="148" t="s">
        <v>325</v>
      </c>
      <c r="B216" s="148" t="s">
        <v>193</v>
      </c>
      <c r="C216" s="148" t="s">
        <v>30</v>
      </c>
      <c r="D216" s="148" t="s">
        <v>31</v>
      </c>
      <c r="E216" s="141" t="s">
        <v>162</v>
      </c>
      <c r="F216" s="142">
        <v>-480000</v>
      </c>
      <c r="G216" s="142">
        <v>-244985.05220000001</v>
      </c>
      <c r="H216" s="143">
        <v>0.51038552541343507</v>
      </c>
      <c r="I216" s="59">
        <v>-0.62799318999999998</v>
      </c>
      <c r="J216" s="59">
        <v>-0.7</v>
      </c>
      <c r="K216" s="144">
        <v>0</v>
      </c>
      <c r="L216" s="144">
        <v>-17640.592700000001</v>
      </c>
      <c r="M216" s="145">
        <f t="shared" si="4"/>
        <v>41000</v>
      </c>
    </row>
    <row r="217" spans="1:13" s="146" customFormat="1" x14ac:dyDescent="0.2">
      <c r="A217" s="148" t="s">
        <v>325</v>
      </c>
      <c r="B217" s="148" t="s">
        <v>193</v>
      </c>
      <c r="C217" s="148" t="s">
        <v>30</v>
      </c>
      <c r="D217" s="148" t="s">
        <v>31</v>
      </c>
      <c r="E217" s="141" t="s">
        <v>163</v>
      </c>
      <c r="F217" s="142">
        <v>-496000</v>
      </c>
      <c r="G217" s="142">
        <v>-251778.38690000001</v>
      </c>
      <c r="H217" s="143">
        <v>0.50761771547877199</v>
      </c>
      <c r="I217" s="59">
        <v>-0.62799459999999996</v>
      </c>
      <c r="J217" s="59">
        <v>-0.7</v>
      </c>
      <c r="K217" s="144">
        <v>0</v>
      </c>
      <c r="L217" s="144">
        <v>-18129.404000000002</v>
      </c>
      <c r="M217" s="145">
        <f t="shared" si="4"/>
        <v>41030</v>
      </c>
    </row>
    <row r="218" spans="1:13" s="146" customFormat="1" x14ac:dyDescent="0.2">
      <c r="A218" s="148" t="s">
        <v>325</v>
      </c>
      <c r="B218" s="148" t="s">
        <v>193</v>
      </c>
      <c r="C218" s="148" t="s">
        <v>30</v>
      </c>
      <c r="D218" s="148" t="s">
        <v>31</v>
      </c>
      <c r="E218" s="141" t="s">
        <v>164</v>
      </c>
      <c r="F218" s="142">
        <v>-480000</v>
      </c>
      <c r="G218" s="142">
        <v>-242289.94289999999</v>
      </c>
      <c r="H218" s="143">
        <v>0.50477071431003395</v>
      </c>
      <c r="I218" s="59">
        <v>-0.62799614999999998</v>
      </c>
      <c r="J218" s="59">
        <v>-0.7</v>
      </c>
      <c r="K218" s="144">
        <v>0</v>
      </c>
      <c r="L218" s="144">
        <v>-17445.808100000002</v>
      </c>
      <c r="M218" s="145">
        <f t="shared" si="4"/>
        <v>41061</v>
      </c>
    </row>
    <row r="219" spans="1:13" s="146" customFormat="1" x14ac:dyDescent="0.2">
      <c r="A219" s="148" t="s">
        <v>325</v>
      </c>
      <c r="B219" s="148" t="s">
        <v>193</v>
      </c>
      <c r="C219" s="148" t="s">
        <v>30</v>
      </c>
      <c r="D219" s="148" t="s">
        <v>31</v>
      </c>
      <c r="E219" s="141" t="s">
        <v>165</v>
      </c>
      <c r="F219" s="142">
        <v>-496000</v>
      </c>
      <c r="G219" s="142">
        <v>-249005.96679999999</v>
      </c>
      <c r="H219" s="143">
        <v>0.50202815879598406</v>
      </c>
      <c r="I219" s="59">
        <v>-0.62799775000000002</v>
      </c>
      <c r="J219" s="59">
        <v>-0.7</v>
      </c>
      <c r="K219" s="144">
        <v>0</v>
      </c>
      <c r="L219" s="144">
        <v>-17928.989699999998</v>
      </c>
      <c r="M219" s="145">
        <f t="shared" si="4"/>
        <v>41091</v>
      </c>
    </row>
    <row r="220" spans="1:13" s="146" customFormat="1" x14ac:dyDescent="0.2">
      <c r="A220" s="148" t="s">
        <v>325</v>
      </c>
      <c r="B220" s="148" t="s">
        <v>193</v>
      </c>
      <c r="C220" s="148" t="s">
        <v>30</v>
      </c>
      <c r="D220" s="148" t="s">
        <v>31</v>
      </c>
      <c r="E220" s="141" t="s">
        <v>166</v>
      </c>
      <c r="F220" s="142">
        <v>-496000</v>
      </c>
      <c r="G220" s="142">
        <v>-247606.7561</v>
      </c>
      <c r="H220" s="143">
        <v>0.499207169508745</v>
      </c>
      <c r="I220" s="59">
        <v>-0.62799950000000004</v>
      </c>
      <c r="J220" s="59">
        <v>-0.7</v>
      </c>
      <c r="K220" s="144">
        <v>0</v>
      </c>
      <c r="L220" s="144">
        <v>-17827.810300000001</v>
      </c>
      <c r="M220" s="145">
        <f t="shared" si="4"/>
        <v>41122</v>
      </c>
    </row>
    <row r="221" spans="1:13" s="146" customFormat="1" x14ac:dyDescent="0.2">
      <c r="A221" s="148" t="s">
        <v>325</v>
      </c>
      <c r="B221" s="148" t="s">
        <v>193</v>
      </c>
      <c r="C221" s="148" t="s">
        <v>30</v>
      </c>
      <c r="D221" s="148" t="s">
        <v>31</v>
      </c>
      <c r="E221" s="141" t="s">
        <v>167</v>
      </c>
      <c r="F221" s="142">
        <v>-480000</v>
      </c>
      <c r="G221" s="142">
        <v>-238271.6807</v>
      </c>
      <c r="H221" s="143">
        <v>0.49639933477000903</v>
      </c>
      <c r="I221" s="59">
        <v>-0.62800135000000001</v>
      </c>
      <c r="J221" s="59">
        <v>-0.7</v>
      </c>
      <c r="K221" s="144">
        <v>0</v>
      </c>
      <c r="L221" s="144">
        <v>-17155.240000000002</v>
      </c>
      <c r="M221" s="145">
        <f t="shared" si="4"/>
        <v>41153</v>
      </c>
    </row>
    <row r="222" spans="1:13" s="146" customFormat="1" x14ac:dyDescent="0.2">
      <c r="A222" s="148" t="s">
        <v>325</v>
      </c>
      <c r="B222" s="148" t="s">
        <v>193</v>
      </c>
      <c r="C222" s="148" t="s">
        <v>30</v>
      </c>
      <c r="D222" s="148" t="s">
        <v>31</v>
      </c>
      <c r="E222" s="141" t="s">
        <v>168</v>
      </c>
      <c r="F222" s="142">
        <v>-496000</v>
      </c>
      <c r="G222" s="142">
        <v>-244872.50140000001</v>
      </c>
      <c r="H222" s="143">
        <v>0.49369455925636602</v>
      </c>
      <c r="I222" s="59">
        <v>-0.62800323000000002</v>
      </c>
      <c r="J222" s="59">
        <v>-0.7</v>
      </c>
      <c r="K222" s="144">
        <v>0</v>
      </c>
      <c r="L222" s="144">
        <v>-17630.029399999999</v>
      </c>
      <c r="M222" s="145">
        <f t="shared" si="4"/>
        <v>41183</v>
      </c>
    </row>
    <row r="223" spans="1:13" s="146" customFormat="1" x14ac:dyDescent="0.2">
      <c r="A223" s="148" t="s">
        <v>325</v>
      </c>
      <c r="B223" s="148" t="s">
        <v>193</v>
      </c>
      <c r="C223" s="148" t="s">
        <v>30</v>
      </c>
      <c r="D223" s="148" t="s">
        <v>31</v>
      </c>
      <c r="E223" s="141" t="s">
        <v>169</v>
      </c>
      <c r="F223" s="142">
        <v>-480000</v>
      </c>
      <c r="G223" s="142">
        <v>-235637.9915</v>
      </c>
      <c r="H223" s="143">
        <v>0.49091248229270601</v>
      </c>
      <c r="I223" s="59">
        <v>-0.56800527000000001</v>
      </c>
      <c r="J223" s="59">
        <v>-0.56000000000000005</v>
      </c>
      <c r="K223" s="144">
        <v>0</v>
      </c>
      <c r="L223" s="144">
        <v>1886.3459</v>
      </c>
      <c r="M223" s="145">
        <f t="shared" ref="M223:M286" si="5">DATE(YEAR(E223),MONTH(E223),1)</f>
        <v>41214</v>
      </c>
    </row>
    <row r="224" spans="1:13" s="146" customFormat="1" x14ac:dyDescent="0.2">
      <c r="A224" s="148" t="s">
        <v>325</v>
      </c>
      <c r="B224" s="148" t="s">
        <v>193</v>
      </c>
      <c r="C224" s="148" t="s">
        <v>30</v>
      </c>
      <c r="D224" s="148" t="s">
        <v>31</v>
      </c>
      <c r="E224" s="141" t="s">
        <v>170</v>
      </c>
      <c r="F224" s="142">
        <v>-496000</v>
      </c>
      <c r="G224" s="142">
        <v>-242163.34590000001</v>
      </c>
      <c r="H224" s="143">
        <v>0.48823255224636297</v>
      </c>
      <c r="I224" s="59">
        <v>-0.56800733999999997</v>
      </c>
      <c r="J224" s="59">
        <v>-0.56000000000000005</v>
      </c>
      <c r="K224" s="144">
        <v>0</v>
      </c>
      <c r="L224" s="144">
        <v>1939.0843</v>
      </c>
      <c r="M224" s="145">
        <f t="shared" si="5"/>
        <v>41244</v>
      </c>
    </row>
    <row r="225" spans="1:13" s="146" customFormat="1" x14ac:dyDescent="0.2">
      <c r="A225" s="148" t="s">
        <v>325</v>
      </c>
      <c r="B225" s="148" t="s">
        <v>193</v>
      </c>
      <c r="C225" s="148" t="s">
        <v>30</v>
      </c>
      <c r="D225" s="148" t="s">
        <v>31</v>
      </c>
      <c r="E225" s="141" t="s">
        <v>171</v>
      </c>
      <c r="F225" s="142">
        <v>-496000</v>
      </c>
      <c r="G225" s="142">
        <v>-240796.12820000001</v>
      </c>
      <c r="H225" s="143">
        <v>0.48547606486746897</v>
      </c>
      <c r="I225" s="59">
        <v>-0.56800958000000001</v>
      </c>
      <c r="J225" s="59">
        <v>-0.56000000000000005</v>
      </c>
      <c r="K225" s="144">
        <v>0</v>
      </c>
      <c r="L225" s="144">
        <v>1928.6749</v>
      </c>
      <c r="M225" s="145">
        <f t="shared" si="5"/>
        <v>41275</v>
      </c>
    </row>
    <row r="226" spans="1:13" s="146" customFormat="1" x14ac:dyDescent="0.2">
      <c r="A226" s="148" t="s">
        <v>325</v>
      </c>
      <c r="B226" s="148" t="s">
        <v>193</v>
      </c>
      <c r="C226" s="148" t="s">
        <v>30</v>
      </c>
      <c r="D226" s="148" t="s">
        <v>31</v>
      </c>
      <c r="E226" s="141" t="s">
        <v>172</v>
      </c>
      <c r="F226" s="142">
        <v>-448000</v>
      </c>
      <c r="G226" s="142">
        <v>-216264.1679</v>
      </c>
      <c r="H226" s="143">
        <v>0.48273251765486203</v>
      </c>
      <c r="I226" s="59">
        <v>-0.56801191000000006</v>
      </c>
      <c r="J226" s="59">
        <v>-0.56000000000000005</v>
      </c>
      <c r="K226" s="144">
        <v>0</v>
      </c>
      <c r="L226" s="144">
        <v>1732.6892</v>
      </c>
      <c r="M226" s="145">
        <f t="shared" si="5"/>
        <v>41306</v>
      </c>
    </row>
    <row r="227" spans="1:13" s="146" customFormat="1" x14ac:dyDescent="0.2">
      <c r="A227" s="148" t="s">
        <v>325</v>
      </c>
      <c r="B227" s="148" t="s">
        <v>193</v>
      </c>
      <c r="C227" s="148" t="s">
        <v>30</v>
      </c>
      <c r="D227" s="148" t="s">
        <v>31</v>
      </c>
      <c r="E227" s="141" t="s">
        <v>173</v>
      </c>
      <c r="F227" s="142">
        <v>-496000</v>
      </c>
      <c r="G227" s="142">
        <v>-238211.71840000001</v>
      </c>
      <c r="H227" s="143">
        <v>0.48026556130940001</v>
      </c>
      <c r="I227" s="59">
        <v>-0.56801409999999997</v>
      </c>
      <c r="J227" s="59">
        <v>-0.56000000000000005</v>
      </c>
      <c r="K227" s="144">
        <v>0</v>
      </c>
      <c r="L227" s="144">
        <v>1909.0535</v>
      </c>
      <c r="M227" s="145">
        <f t="shared" si="5"/>
        <v>41334</v>
      </c>
    </row>
    <row r="228" spans="1:13" s="146" customFormat="1" x14ac:dyDescent="0.2">
      <c r="A228" s="148" t="s">
        <v>325</v>
      </c>
      <c r="B228" s="148" t="s">
        <v>193</v>
      </c>
      <c r="C228" s="148" t="s">
        <v>30</v>
      </c>
      <c r="D228" s="148" t="s">
        <v>31</v>
      </c>
      <c r="E228" s="141" t="s">
        <v>174</v>
      </c>
      <c r="F228" s="142">
        <v>-480000</v>
      </c>
      <c r="G228" s="142">
        <v>-229222.3308</v>
      </c>
      <c r="H228" s="143">
        <v>0.47754652244597601</v>
      </c>
      <c r="I228" s="59">
        <v>-0.66801663</v>
      </c>
      <c r="J228" s="59">
        <v>-0.7</v>
      </c>
      <c r="K228" s="144">
        <v>0</v>
      </c>
      <c r="L228" s="144">
        <v>-7331.3035</v>
      </c>
      <c r="M228" s="145">
        <f t="shared" si="5"/>
        <v>41365</v>
      </c>
    </row>
    <row r="229" spans="1:13" s="146" customFormat="1" x14ac:dyDescent="0.2">
      <c r="A229" s="148" t="s">
        <v>325</v>
      </c>
      <c r="B229" s="148" t="s">
        <v>193</v>
      </c>
      <c r="C229" s="148" t="s">
        <v>30</v>
      </c>
      <c r="D229" s="148" t="s">
        <v>31</v>
      </c>
      <c r="E229" s="141" t="s">
        <v>175</v>
      </c>
      <c r="F229" s="142">
        <v>-496000</v>
      </c>
      <c r="G229" s="142">
        <v>-235563.9884</v>
      </c>
      <c r="H229" s="143">
        <v>0.47492739600600004</v>
      </c>
      <c r="I229" s="59">
        <v>-0.66801916000000006</v>
      </c>
      <c r="J229" s="59">
        <v>-0.7</v>
      </c>
      <c r="K229" s="144">
        <v>0</v>
      </c>
      <c r="L229" s="144">
        <v>-7533.5340000000006</v>
      </c>
      <c r="M229" s="145">
        <f t="shared" si="5"/>
        <v>41395</v>
      </c>
    </row>
    <row r="230" spans="1:13" s="146" customFormat="1" x14ac:dyDescent="0.2">
      <c r="A230" s="148" t="s">
        <v>325</v>
      </c>
      <c r="B230" s="148" t="s">
        <v>193</v>
      </c>
      <c r="C230" s="148" t="s">
        <v>30</v>
      </c>
      <c r="D230" s="148" t="s">
        <v>31</v>
      </c>
      <c r="E230" s="141" t="s">
        <v>176</v>
      </c>
      <c r="F230" s="142">
        <v>-480000</v>
      </c>
      <c r="G230" s="142">
        <v>-226672.09510000001</v>
      </c>
      <c r="H230" s="143">
        <v>0.47223353147614799</v>
      </c>
      <c r="I230" s="59">
        <v>-0.66802188000000007</v>
      </c>
      <c r="J230" s="59">
        <v>-0.7</v>
      </c>
      <c r="K230" s="144">
        <v>0</v>
      </c>
      <c r="L230" s="144">
        <v>-7248.5481</v>
      </c>
      <c r="M230" s="145">
        <f t="shared" si="5"/>
        <v>41426</v>
      </c>
    </row>
    <row r="231" spans="1:13" s="146" customFormat="1" x14ac:dyDescent="0.2">
      <c r="A231" s="148" t="s">
        <v>325</v>
      </c>
      <c r="B231" s="148" t="s">
        <v>193</v>
      </c>
      <c r="C231" s="148" t="s">
        <v>30</v>
      </c>
      <c r="D231" s="148" t="s">
        <v>31</v>
      </c>
      <c r="E231" s="141" t="s">
        <v>177</v>
      </c>
      <c r="F231" s="142">
        <v>-496000</v>
      </c>
      <c r="G231" s="142">
        <v>-232940.78839999999</v>
      </c>
      <c r="H231" s="143">
        <v>0.46963868631774403</v>
      </c>
      <c r="I231" s="59">
        <v>-0.66802459999999997</v>
      </c>
      <c r="J231" s="59">
        <v>-0.7</v>
      </c>
      <c r="K231" s="144">
        <v>0</v>
      </c>
      <c r="L231" s="144">
        <v>-7448.3749000000007</v>
      </c>
      <c r="M231" s="145">
        <f t="shared" si="5"/>
        <v>41456</v>
      </c>
    </row>
    <row r="232" spans="1:13" s="146" customFormat="1" x14ac:dyDescent="0.2">
      <c r="A232" s="148" t="s">
        <v>325</v>
      </c>
      <c r="B232" s="148" t="s">
        <v>193</v>
      </c>
      <c r="C232" s="148" t="s">
        <v>30</v>
      </c>
      <c r="D232" s="148" t="s">
        <v>31</v>
      </c>
      <c r="E232" s="141" t="s">
        <v>178</v>
      </c>
      <c r="F232" s="142">
        <v>-496000</v>
      </c>
      <c r="G232" s="142">
        <v>-231617.03510000001</v>
      </c>
      <c r="H232" s="143">
        <v>0.46696982884022803</v>
      </c>
      <c r="I232" s="59">
        <v>-0.66802751000000005</v>
      </c>
      <c r="J232" s="59">
        <v>-0.7</v>
      </c>
      <c r="K232" s="144">
        <v>0</v>
      </c>
      <c r="L232" s="144">
        <v>-7405.3733000000002</v>
      </c>
      <c r="M232" s="145">
        <f t="shared" si="5"/>
        <v>41487</v>
      </c>
    </row>
    <row r="233" spans="1:13" s="146" customFormat="1" x14ac:dyDescent="0.2">
      <c r="A233" s="148" t="s">
        <v>325</v>
      </c>
      <c r="B233" s="148" t="s">
        <v>193</v>
      </c>
      <c r="C233" s="148" t="s">
        <v>30</v>
      </c>
      <c r="D233" s="148" t="s">
        <v>31</v>
      </c>
      <c r="E233" s="141" t="s">
        <v>179</v>
      </c>
      <c r="F233" s="142">
        <v>-480000</v>
      </c>
      <c r="G233" s="142">
        <v>-222870.5356</v>
      </c>
      <c r="H233" s="143">
        <v>0.46431361584889397</v>
      </c>
      <c r="I233" s="59">
        <v>-0.66803051999999996</v>
      </c>
      <c r="J233" s="59">
        <v>-0.7</v>
      </c>
      <c r="K233" s="144">
        <v>0</v>
      </c>
      <c r="L233" s="144">
        <v>-7125.0554000000002</v>
      </c>
      <c r="M233" s="145">
        <f t="shared" si="5"/>
        <v>41518</v>
      </c>
    </row>
    <row r="234" spans="1:13" s="146" customFormat="1" x14ac:dyDescent="0.2">
      <c r="A234" s="148" t="s">
        <v>325</v>
      </c>
      <c r="B234" s="148" t="s">
        <v>193</v>
      </c>
      <c r="C234" s="148" t="s">
        <v>30</v>
      </c>
      <c r="D234" s="148" t="s">
        <v>31</v>
      </c>
      <c r="E234" s="141" t="s">
        <v>180</v>
      </c>
      <c r="F234" s="142">
        <v>-496000</v>
      </c>
      <c r="G234" s="142">
        <v>-229030.5226</v>
      </c>
      <c r="H234" s="143">
        <v>0.461755085795928</v>
      </c>
      <c r="I234" s="59">
        <v>-0.66803352000000005</v>
      </c>
      <c r="J234" s="59">
        <v>-0.7</v>
      </c>
      <c r="K234" s="144">
        <v>0</v>
      </c>
      <c r="L234" s="144">
        <v>-7321.2986000000001</v>
      </c>
      <c r="M234" s="145">
        <f t="shared" si="5"/>
        <v>41548</v>
      </c>
    </row>
    <row r="235" spans="1:13" s="146" customFormat="1" x14ac:dyDescent="0.2">
      <c r="A235" s="148" t="s">
        <v>325</v>
      </c>
      <c r="B235" s="148" t="s">
        <v>193</v>
      </c>
      <c r="C235" s="148" t="s">
        <v>30</v>
      </c>
      <c r="D235" s="148" t="s">
        <v>31</v>
      </c>
      <c r="E235" s="141" t="s">
        <v>181</v>
      </c>
      <c r="F235" s="142">
        <v>-480000</v>
      </c>
      <c r="G235" s="142">
        <v>-220379.34150000001</v>
      </c>
      <c r="H235" s="143">
        <v>0.459123628109603</v>
      </c>
      <c r="I235" s="59">
        <v>-0.60803673000000003</v>
      </c>
      <c r="J235" s="59">
        <v>-0.56000000000000005</v>
      </c>
      <c r="K235" s="144">
        <v>0</v>
      </c>
      <c r="L235" s="144">
        <v>10586.302299999999</v>
      </c>
      <c r="M235" s="145">
        <f t="shared" si="5"/>
        <v>41579</v>
      </c>
    </row>
    <row r="236" spans="1:13" s="146" customFormat="1" x14ac:dyDescent="0.2">
      <c r="A236" s="148" t="s">
        <v>325</v>
      </c>
      <c r="B236" s="148" t="s">
        <v>193</v>
      </c>
      <c r="C236" s="148" t="s">
        <v>30</v>
      </c>
      <c r="D236" s="148" t="s">
        <v>31</v>
      </c>
      <c r="E236" s="141" t="s">
        <v>182</v>
      </c>
      <c r="F236" s="142">
        <v>-496000</v>
      </c>
      <c r="G236" s="142">
        <v>-226468.1312</v>
      </c>
      <c r="H236" s="143">
        <v>0.45658897418123401</v>
      </c>
      <c r="I236" s="59">
        <v>-0.60803992000000007</v>
      </c>
      <c r="J236" s="59">
        <v>-0.56000000000000005</v>
      </c>
      <c r="K236" s="144">
        <v>0</v>
      </c>
      <c r="L236" s="144">
        <v>10879.511</v>
      </c>
      <c r="M236" s="145">
        <f t="shared" si="5"/>
        <v>41609</v>
      </c>
    </row>
    <row r="237" spans="1:13" s="146" customFormat="1" x14ac:dyDescent="0.2">
      <c r="A237" s="148" t="s">
        <v>325</v>
      </c>
      <c r="B237" s="148" t="s">
        <v>193</v>
      </c>
      <c r="C237" s="148" t="s">
        <v>30</v>
      </c>
      <c r="D237" s="148" t="s">
        <v>31</v>
      </c>
      <c r="E237" s="141" t="s">
        <v>183</v>
      </c>
      <c r="F237" s="142">
        <v>-496000</v>
      </c>
      <c r="G237" s="142">
        <v>-225175.12419999999</v>
      </c>
      <c r="H237" s="143">
        <v>0.45398210525826199</v>
      </c>
      <c r="I237" s="59">
        <v>-0.60804332000000005</v>
      </c>
      <c r="J237" s="59">
        <v>-0.56000000000000005</v>
      </c>
      <c r="K237" s="144">
        <v>0</v>
      </c>
      <c r="L237" s="144">
        <v>10818.159799999999</v>
      </c>
      <c r="M237" s="145">
        <f t="shared" si="5"/>
        <v>41640</v>
      </c>
    </row>
    <row r="238" spans="1:13" s="146" customFormat="1" x14ac:dyDescent="0.2">
      <c r="A238" s="148" t="s">
        <v>325</v>
      </c>
      <c r="B238" s="148" t="s">
        <v>193</v>
      </c>
      <c r="C238" s="148" t="s">
        <v>30</v>
      </c>
      <c r="D238" s="148" t="s">
        <v>31</v>
      </c>
      <c r="E238" s="141" t="s">
        <v>184</v>
      </c>
      <c r="F238" s="142">
        <v>-448000</v>
      </c>
      <c r="G238" s="142">
        <v>-202221.67550000001</v>
      </c>
      <c r="H238" s="143">
        <v>0.45138766854051204</v>
      </c>
      <c r="I238" s="59">
        <v>-0.60804681000000005</v>
      </c>
      <c r="J238" s="59">
        <v>-0.56000000000000005</v>
      </c>
      <c r="K238" s="144">
        <v>0</v>
      </c>
      <c r="L238" s="144">
        <v>9716.1067999999996</v>
      </c>
      <c r="M238" s="145">
        <f t="shared" si="5"/>
        <v>41671</v>
      </c>
    </row>
    <row r="239" spans="1:13" s="146" customFormat="1" x14ac:dyDescent="0.2">
      <c r="A239" s="148" t="s">
        <v>325</v>
      </c>
      <c r="B239" s="148" t="s">
        <v>193</v>
      </c>
      <c r="C239" s="148" t="s">
        <v>30</v>
      </c>
      <c r="D239" s="148" t="s">
        <v>31</v>
      </c>
      <c r="E239" s="141" t="s">
        <v>185</v>
      </c>
      <c r="F239" s="142">
        <v>-496000</v>
      </c>
      <c r="G239" s="142">
        <v>-222731.25839999999</v>
      </c>
      <c r="H239" s="143">
        <v>0.44905495641403803</v>
      </c>
      <c r="I239" s="59">
        <v>-0.60805005000000001</v>
      </c>
      <c r="J239" s="59">
        <v>-0.56000000000000005</v>
      </c>
      <c r="K239" s="144">
        <v>0</v>
      </c>
      <c r="L239" s="144">
        <v>10702.248799999999</v>
      </c>
      <c r="M239" s="145">
        <f t="shared" si="5"/>
        <v>41699</v>
      </c>
    </row>
    <row r="240" spans="1:13" s="146" customFormat="1" x14ac:dyDescent="0.2">
      <c r="A240" s="148" t="s">
        <v>325</v>
      </c>
      <c r="B240" s="148" t="s">
        <v>193</v>
      </c>
      <c r="C240" s="148" t="s">
        <v>30</v>
      </c>
      <c r="D240" s="148" t="s">
        <v>31</v>
      </c>
      <c r="E240" s="141" t="s">
        <v>186</v>
      </c>
      <c r="F240" s="142">
        <v>-480000</v>
      </c>
      <c r="G240" s="142">
        <v>-214312.35</v>
      </c>
      <c r="H240" s="143">
        <v>0.44648406253539602</v>
      </c>
      <c r="I240" s="59">
        <v>-0.70805373999999999</v>
      </c>
      <c r="J240" s="59">
        <v>-0.7</v>
      </c>
      <c r="K240" s="144">
        <v>0</v>
      </c>
      <c r="L240" s="144">
        <v>1726.0150000000001</v>
      </c>
      <c r="M240" s="145">
        <f t="shared" si="5"/>
        <v>41730</v>
      </c>
    </row>
    <row r="241" spans="1:13" s="146" customFormat="1" x14ac:dyDescent="0.2">
      <c r="A241" s="148" t="s">
        <v>325</v>
      </c>
      <c r="B241" s="148" t="s">
        <v>193</v>
      </c>
      <c r="C241" s="148" t="s">
        <v>30</v>
      </c>
      <c r="D241" s="148" t="s">
        <v>31</v>
      </c>
      <c r="E241" s="141" t="s">
        <v>187</v>
      </c>
      <c r="F241" s="142">
        <v>-496000</v>
      </c>
      <c r="G241" s="142">
        <v>-220227.8786</v>
      </c>
      <c r="H241" s="143">
        <v>0.44400781982882898</v>
      </c>
      <c r="I241" s="59">
        <v>-0.70805739000000001</v>
      </c>
      <c r="J241" s="59">
        <v>-0.7</v>
      </c>
      <c r="K241" s="144">
        <v>0</v>
      </c>
      <c r="L241" s="144">
        <v>1774.4626000000001</v>
      </c>
      <c r="M241" s="145">
        <f t="shared" si="5"/>
        <v>41760</v>
      </c>
    </row>
    <row r="242" spans="1:13" s="146" customFormat="1" x14ac:dyDescent="0.2">
      <c r="A242" s="148" t="s">
        <v>325</v>
      </c>
      <c r="B242" s="148" t="s">
        <v>193</v>
      </c>
      <c r="C242" s="148" t="s">
        <v>30</v>
      </c>
      <c r="D242" s="148" t="s">
        <v>31</v>
      </c>
      <c r="E242" s="141" t="s">
        <v>188</v>
      </c>
      <c r="F242" s="142">
        <v>-480000</v>
      </c>
      <c r="G242" s="142">
        <v>-211901.32980000001</v>
      </c>
      <c r="H242" s="143">
        <v>0.44146110382655701</v>
      </c>
      <c r="I242" s="59">
        <v>-0.70806126999999996</v>
      </c>
      <c r="J242" s="59">
        <v>-0.7</v>
      </c>
      <c r="K242" s="144">
        <v>0</v>
      </c>
      <c r="L242" s="144">
        <v>1708.1937</v>
      </c>
      <c r="M242" s="145">
        <f t="shared" si="5"/>
        <v>41791</v>
      </c>
    </row>
    <row r="243" spans="1:13" s="146" customFormat="1" x14ac:dyDescent="0.2">
      <c r="A243" s="148" t="s">
        <v>325</v>
      </c>
      <c r="B243" s="148" t="s">
        <v>193</v>
      </c>
      <c r="C243" s="148" t="s">
        <v>30</v>
      </c>
      <c r="D243" s="148" t="s">
        <v>31</v>
      </c>
      <c r="E243" s="141" t="s">
        <v>189</v>
      </c>
      <c r="F243" s="142">
        <v>-496000</v>
      </c>
      <c r="G243" s="142">
        <v>-217748.05679999999</v>
      </c>
      <c r="H243" s="143">
        <v>0.43900817898766303</v>
      </c>
      <c r="I243" s="59">
        <v>-0.70806511000000005</v>
      </c>
      <c r="J243" s="59">
        <v>-0.7</v>
      </c>
      <c r="K243" s="144">
        <v>0</v>
      </c>
      <c r="L243" s="144">
        <v>1756.1629</v>
      </c>
      <c r="M243" s="145">
        <f t="shared" si="5"/>
        <v>41821</v>
      </c>
    </row>
    <row r="244" spans="1:13" s="146" customFormat="1" x14ac:dyDescent="0.2">
      <c r="A244" s="148" t="s">
        <v>325</v>
      </c>
      <c r="B244" s="148" t="s">
        <v>193</v>
      </c>
      <c r="C244" s="148" t="s">
        <v>30</v>
      </c>
      <c r="D244" s="148" t="s">
        <v>31</v>
      </c>
      <c r="E244" s="141" t="s">
        <v>190</v>
      </c>
      <c r="F244" s="142">
        <v>-496000</v>
      </c>
      <c r="G244" s="142">
        <v>-216496.79579999999</v>
      </c>
      <c r="H244" s="143">
        <v>0.43648547545551197</v>
      </c>
      <c r="I244" s="59">
        <v>-0.70806917999999996</v>
      </c>
      <c r="J244" s="59">
        <v>-0.7</v>
      </c>
      <c r="K244" s="144">
        <v>0</v>
      </c>
      <c r="L244" s="144">
        <v>1746.9524000000001</v>
      </c>
      <c r="M244" s="145">
        <f t="shared" si="5"/>
        <v>41852</v>
      </c>
    </row>
    <row r="245" spans="1:13" s="146" customFormat="1" x14ac:dyDescent="0.2">
      <c r="A245" s="148" t="s">
        <v>325</v>
      </c>
      <c r="B245" s="148" t="s">
        <v>193</v>
      </c>
      <c r="C245" s="148" t="s">
        <v>30</v>
      </c>
      <c r="D245" s="148" t="s">
        <v>31</v>
      </c>
      <c r="E245" s="141" t="s">
        <v>191</v>
      </c>
      <c r="F245" s="142">
        <v>-480000</v>
      </c>
      <c r="G245" s="142">
        <v>-208307.95759999999</v>
      </c>
      <c r="H245" s="143">
        <v>0.43397491170490898</v>
      </c>
      <c r="I245" s="59">
        <v>-0.70807335000000005</v>
      </c>
      <c r="J245" s="59">
        <v>-0.7</v>
      </c>
      <c r="K245" s="144">
        <v>0</v>
      </c>
      <c r="L245" s="144">
        <v>1681.7434000000001</v>
      </c>
      <c r="M245" s="145">
        <f t="shared" si="5"/>
        <v>41883</v>
      </c>
    </row>
    <row r="246" spans="1:13" s="146" customFormat="1" x14ac:dyDescent="0.2">
      <c r="A246" s="148" t="s">
        <v>325</v>
      </c>
      <c r="B246" s="148" t="s">
        <v>193</v>
      </c>
      <c r="C246" s="148" t="s">
        <v>30</v>
      </c>
      <c r="D246" s="148" t="s">
        <v>31</v>
      </c>
      <c r="E246" s="141" t="s">
        <v>192</v>
      </c>
      <c r="F246" s="142">
        <v>-496000</v>
      </c>
      <c r="G246" s="142">
        <v>-214052.19880000001</v>
      </c>
      <c r="H246" s="143">
        <v>0.43155685246314801</v>
      </c>
      <c r="I246" s="59">
        <v>-0.70807748000000004</v>
      </c>
      <c r="J246" s="59">
        <v>-0.7</v>
      </c>
      <c r="K246" s="144">
        <v>0</v>
      </c>
      <c r="L246" s="144">
        <v>1729.0021000000002</v>
      </c>
      <c r="M246" s="145">
        <f t="shared" si="5"/>
        <v>41913</v>
      </c>
    </row>
    <row r="247" spans="1:13" s="146" customFormat="1" x14ac:dyDescent="0.2">
      <c r="A247" s="148" t="s">
        <v>325</v>
      </c>
      <c r="B247" s="148" t="s">
        <v>193</v>
      </c>
      <c r="C247" s="148" t="s">
        <v>30</v>
      </c>
      <c r="D247" s="148" t="s">
        <v>31</v>
      </c>
      <c r="E247" s="141" t="s">
        <v>194</v>
      </c>
      <c r="F247" s="142">
        <v>-930000</v>
      </c>
      <c r="G247" s="142">
        <v>-399035.14870000002</v>
      </c>
      <c r="H247" s="143">
        <v>0.42907005238216606</v>
      </c>
      <c r="I247" s="59">
        <v>-0.64808184000000002</v>
      </c>
      <c r="J247" s="59">
        <v>-0.56000000000000005</v>
      </c>
      <c r="K247" s="144">
        <v>0</v>
      </c>
      <c r="L247" s="144">
        <v>35147.7503</v>
      </c>
      <c r="M247" s="145">
        <f t="shared" si="5"/>
        <v>41944</v>
      </c>
    </row>
    <row r="248" spans="1:13" s="146" customFormat="1" x14ac:dyDescent="0.2">
      <c r="A248" s="148" t="s">
        <v>325</v>
      </c>
      <c r="B248" s="148" t="s">
        <v>193</v>
      </c>
      <c r="C248" s="148" t="s">
        <v>30</v>
      </c>
      <c r="D248" s="148" t="s">
        <v>31</v>
      </c>
      <c r="E248" s="141" t="s">
        <v>195</v>
      </c>
      <c r="F248" s="142">
        <v>-961000</v>
      </c>
      <c r="G248" s="142">
        <v>-410034.58909999998</v>
      </c>
      <c r="H248" s="143">
        <v>0.426674910593342</v>
      </c>
      <c r="I248" s="59">
        <v>-0.64808615000000003</v>
      </c>
      <c r="J248" s="59">
        <v>-0.56000000000000005</v>
      </c>
      <c r="K248" s="144">
        <v>0</v>
      </c>
      <c r="L248" s="144">
        <v>36118.370300000002</v>
      </c>
      <c r="M248" s="145">
        <f t="shared" si="5"/>
        <v>41974</v>
      </c>
    </row>
    <row r="249" spans="1:13" s="146" customFormat="1" x14ac:dyDescent="0.2">
      <c r="A249" s="148" t="s">
        <v>199</v>
      </c>
      <c r="B249" s="148" t="s">
        <v>326</v>
      </c>
      <c r="C249" s="148" t="s">
        <v>197</v>
      </c>
      <c r="D249" s="148" t="s">
        <v>200</v>
      </c>
      <c r="E249" s="141" t="s">
        <v>32</v>
      </c>
      <c r="F249" s="142">
        <v>0</v>
      </c>
      <c r="G249" s="142">
        <v>0</v>
      </c>
      <c r="H249" s="143">
        <v>1</v>
      </c>
      <c r="I249" s="59">
        <v>3.7643738</v>
      </c>
      <c r="J249" s="59">
        <v>9.9999999999999995E-8</v>
      </c>
      <c r="K249" s="144">
        <v>0</v>
      </c>
      <c r="L249" s="144">
        <v>-3500867.5433999998</v>
      </c>
      <c r="M249" s="145">
        <f t="shared" si="5"/>
        <v>37043</v>
      </c>
    </row>
    <row r="250" spans="1:13" s="146" customFormat="1" x14ac:dyDescent="0.2">
      <c r="A250" s="148" t="s">
        <v>199</v>
      </c>
      <c r="B250" s="148" t="s">
        <v>326</v>
      </c>
      <c r="C250" s="148" t="s">
        <v>197</v>
      </c>
      <c r="D250" s="148" t="s">
        <v>200</v>
      </c>
      <c r="E250" s="141" t="s">
        <v>33</v>
      </c>
      <c r="F250" s="142">
        <v>-961000</v>
      </c>
      <c r="G250" s="142">
        <v>-957774.31579999998</v>
      </c>
      <c r="H250" s="143">
        <v>0.99664340870046408</v>
      </c>
      <c r="I250" s="59">
        <v>3.4984364600000002</v>
      </c>
      <c r="J250" s="59">
        <v>9.9999999999999995E-8</v>
      </c>
      <c r="K250" s="144">
        <v>0</v>
      </c>
      <c r="L250" s="144">
        <v>-3350712.4882999999</v>
      </c>
      <c r="M250" s="145">
        <f t="shared" si="5"/>
        <v>37073</v>
      </c>
    </row>
    <row r="251" spans="1:13" s="146" customFormat="1" x14ac:dyDescent="0.2">
      <c r="A251" s="148" t="s">
        <v>199</v>
      </c>
      <c r="B251" s="148" t="s">
        <v>326</v>
      </c>
      <c r="C251" s="148" t="s">
        <v>197</v>
      </c>
      <c r="D251" s="148" t="s">
        <v>200</v>
      </c>
      <c r="E251" s="141" t="s">
        <v>34</v>
      </c>
      <c r="F251" s="142">
        <v>-961000</v>
      </c>
      <c r="G251" s="142">
        <v>-954554.66220000002</v>
      </c>
      <c r="H251" s="143">
        <v>0.99329309286646694</v>
      </c>
      <c r="I251" s="59">
        <v>3.6040000000000001</v>
      </c>
      <c r="J251" s="59">
        <v>9.9999999999999995E-8</v>
      </c>
      <c r="K251" s="144">
        <v>0</v>
      </c>
      <c r="L251" s="144">
        <v>-3440214.9073000001</v>
      </c>
      <c r="M251" s="145">
        <f t="shared" si="5"/>
        <v>37104</v>
      </c>
    </row>
    <row r="252" spans="1:13" s="146" customFormat="1" x14ac:dyDescent="0.2">
      <c r="A252" s="148" t="s">
        <v>199</v>
      </c>
      <c r="B252" s="148" t="s">
        <v>326</v>
      </c>
      <c r="C252" s="148" t="s">
        <v>197</v>
      </c>
      <c r="D252" s="148" t="s">
        <v>200</v>
      </c>
      <c r="E252" s="141" t="s">
        <v>35</v>
      </c>
      <c r="F252" s="142">
        <v>-930000</v>
      </c>
      <c r="G252" s="142">
        <v>-920704.81319999998</v>
      </c>
      <c r="H252" s="143">
        <v>0.99000517543250099</v>
      </c>
      <c r="I252" s="59">
        <v>3.6560000000000001</v>
      </c>
      <c r="J252" s="59">
        <v>9.9999999999999995E-8</v>
      </c>
      <c r="K252" s="144">
        <v>0</v>
      </c>
      <c r="L252" s="144">
        <v>-3366096.7047999999</v>
      </c>
      <c r="M252" s="145">
        <f t="shared" si="5"/>
        <v>37135</v>
      </c>
    </row>
    <row r="253" spans="1:13" s="146" customFormat="1" x14ac:dyDescent="0.2">
      <c r="A253" s="148" t="s">
        <v>199</v>
      </c>
      <c r="B253" s="148" t="s">
        <v>326</v>
      </c>
      <c r="C253" s="148" t="s">
        <v>197</v>
      </c>
      <c r="D253" s="148" t="s">
        <v>200</v>
      </c>
      <c r="E253" s="141" t="s">
        <v>36</v>
      </c>
      <c r="F253" s="142">
        <v>-961000</v>
      </c>
      <c r="G253" s="142">
        <v>-948269.65150000004</v>
      </c>
      <c r="H253" s="143">
        <v>0.98675301920029101</v>
      </c>
      <c r="I253" s="59">
        <v>3.6990000000000003</v>
      </c>
      <c r="J253" s="59">
        <v>9.9999999999999995E-8</v>
      </c>
      <c r="K253" s="144">
        <v>0</v>
      </c>
      <c r="L253" s="144">
        <v>-3507649.3459000001</v>
      </c>
      <c r="M253" s="145">
        <f t="shared" si="5"/>
        <v>37165</v>
      </c>
    </row>
    <row r="254" spans="1:13" s="146" customFormat="1" x14ac:dyDescent="0.2">
      <c r="A254" s="148" t="s">
        <v>199</v>
      </c>
      <c r="B254" s="148" t="s">
        <v>326</v>
      </c>
      <c r="C254" s="148" t="s">
        <v>197</v>
      </c>
      <c r="D254" s="148" t="s">
        <v>200</v>
      </c>
      <c r="E254" s="141" t="s">
        <v>37</v>
      </c>
      <c r="F254" s="142">
        <v>-930000</v>
      </c>
      <c r="G254" s="142">
        <v>-914610.81469999999</v>
      </c>
      <c r="H254" s="143">
        <v>0.98345248896229409</v>
      </c>
      <c r="I254" s="59">
        <v>3.9969463300000001</v>
      </c>
      <c r="J254" s="59">
        <v>9.9999999999999995E-8</v>
      </c>
      <c r="K254" s="144">
        <v>0</v>
      </c>
      <c r="L254" s="144">
        <v>-3655650.2450000001</v>
      </c>
      <c r="M254" s="145">
        <f t="shared" si="5"/>
        <v>37196</v>
      </c>
    </row>
    <row r="255" spans="1:13" s="146" customFormat="1" x14ac:dyDescent="0.2">
      <c r="A255" s="148" t="s">
        <v>199</v>
      </c>
      <c r="B255" s="148" t="s">
        <v>326</v>
      </c>
      <c r="C255" s="148" t="s">
        <v>197</v>
      </c>
      <c r="D255" s="148" t="s">
        <v>200</v>
      </c>
      <c r="E255" s="141" t="s">
        <v>38</v>
      </c>
      <c r="F255" s="142">
        <v>-961000</v>
      </c>
      <c r="G255" s="142">
        <v>-942052.29480000003</v>
      </c>
      <c r="H255" s="143">
        <v>0.98028334530546102</v>
      </c>
      <c r="I255" s="59">
        <v>4.1619128500000002</v>
      </c>
      <c r="J255" s="59">
        <v>9.9999999999999995E-8</v>
      </c>
      <c r="K255" s="144">
        <v>0</v>
      </c>
      <c r="L255" s="144">
        <v>-3920739.4544000002</v>
      </c>
      <c r="M255" s="145">
        <f t="shared" si="5"/>
        <v>37226</v>
      </c>
    </row>
    <row r="256" spans="1:13" s="146" customFormat="1" x14ac:dyDescent="0.2">
      <c r="A256" s="148" t="s">
        <v>199</v>
      </c>
      <c r="B256" s="148" t="s">
        <v>326</v>
      </c>
      <c r="C256" s="148" t="s">
        <v>197</v>
      </c>
      <c r="D256" s="148" t="s">
        <v>200</v>
      </c>
      <c r="E256" s="141" t="s">
        <v>39</v>
      </c>
      <c r="F256" s="142">
        <v>-961000</v>
      </c>
      <c r="G256" s="142">
        <v>-938833.3898</v>
      </c>
      <c r="H256" s="143">
        <v>0.97693380832523102</v>
      </c>
      <c r="I256" s="59">
        <v>4.2298815599999999</v>
      </c>
      <c r="J256" s="59">
        <v>9.9999999999999995E-8</v>
      </c>
      <c r="K256" s="144">
        <v>0</v>
      </c>
      <c r="L256" s="144">
        <v>-3971153.9492000001</v>
      </c>
      <c r="M256" s="145">
        <f t="shared" si="5"/>
        <v>37257</v>
      </c>
    </row>
    <row r="257" spans="1:13" s="146" customFormat="1" x14ac:dyDescent="0.2">
      <c r="A257" s="148" t="s">
        <v>199</v>
      </c>
      <c r="B257" s="148" t="s">
        <v>326</v>
      </c>
      <c r="C257" s="148" t="s">
        <v>197</v>
      </c>
      <c r="D257" s="148" t="s">
        <v>200</v>
      </c>
      <c r="E257" s="141" t="s">
        <v>40</v>
      </c>
      <c r="F257" s="142">
        <v>-868000</v>
      </c>
      <c r="G257" s="142">
        <v>-844931.46100000001</v>
      </c>
      <c r="H257" s="143">
        <v>0.97342334215466797</v>
      </c>
      <c r="I257" s="59">
        <v>4.1128585600000003</v>
      </c>
      <c r="J257" s="59">
        <v>9.9999999999999995E-8</v>
      </c>
      <c r="K257" s="144">
        <v>0</v>
      </c>
      <c r="L257" s="144">
        <v>-3475083.5082999999</v>
      </c>
      <c r="M257" s="145">
        <f t="shared" si="5"/>
        <v>37288</v>
      </c>
    </row>
    <row r="258" spans="1:13" s="146" customFormat="1" x14ac:dyDescent="0.2">
      <c r="A258" s="148" t="s">
        <v>199</v>
      </c>
      <c r="B258" s="148" t="s">
        <v>326</v>
      </c>
      <c r="C258" s="148" t="s">
        <v>197</v>
      </c>
      <c r="D258" s="148" t="s">
        <v>200</v>
      </c>
      <c r="E258" s="141" t="s">
        <v>41</v>
      </c>
      <c r="F258" s="142">
        <v>-961000</v>
      </c>
      <c r="G258" s="142">
        <v>-932378.72010000004</v>
      </c>
      <c r="H258" s="143">
        <v>0.97021719058081102</v>
      </c>
      <c r="I258" s="59">
        <v>3.94284071</v>
      </c>
      <c r="J258" s="59">
        <v>9.9999999999999995E-8</v>
      </c>
      <c r="K258" s="144">
        <v>0</v>
      </c>
      <c r="L258" s="144">
        <v>-3676220.6861</v>
      </c>
      <c r="M258" s="145">
        <f t="shared" si="5"/>
        <v>37316</v>
      </c>
    </row>
    <row r="259" spans="1:13" s="146" customFormat="1" x14ac:dyDescent="0.2">
      <c r="A259" s="148" t="s">
        <v>199</v>
      </c>
      <c r="B259" s="148" t="s">
        <v>326</v>
      </c>
      <c r="C259" s="148" t="s">
        <v>197</v>
      </c>
      <c r="D259" s="148" t="s">
        <v>200</v>
      </c>
      <c r="E259" s="141" t="s">
        <v>42</v>
      </c>
      <c r="F259" s="142">
        <v>-930000</v>
      </c>
      <c r="G259" s="142">
        <v>-898948.38410000002</v>
      </c>
      <c r="H259" s="143">
        <v>0.96661116567823402</v>
      </c>
      <c r="I259" s="59">
        <v>3.5578198400000001</v>
      </c>
      <c r="J259" s="59">
        <v>9.9999999999999995E-8</v>
      </c>
      <c r="K259" s="144">
        <v>0</v>
      </c>
      <c r="L259" s="144">
        <v>-3198296.304</v>
      </c>
      <c r="M259" s="145">
        <f t="shared" si="5"/>
        <v>37347</v>
      </c>
    </row>
    <row r="260" spans="1:13" s="146" customFormat="1" x14ac:dyDescent="0.2">
      <c r="A260" s="148" t="s">
        <v>199</v>
      </c>
      <c r="B260" s="148" t="s">
        <v>326</v>
      </c>
      <c r="C260" s="148" t="s">
        <v>197</v>
      </c>
      <c r="D260" s="148" t="s">
        <v>200</v>
      </c>
      <c r="E260" s="141" t="s">
        <v>43</v>
      </c>
      <c r="F260" s="142">
        <v>-961000</v>
      </c>
      <c r="G260" s="142">
        <v>-925503.98</v>
      </c>
      <c r="H260" s="143">
        <v>0.96306345471940302</v>
      </c>
      <c r="I260" s="59">
        <v>3.4827957400000003</v>
      </c>
      <c r="J260" s="59">
        <v>9.9999999999999995E-8</v>
      </c>
      <c r="K260" s="144">
        <v>0</v>
      </c>
      <c r="L260" s="144">
        <v>-3223341.2289</v>
      </c>
      <c r="M260" s="145">
        <f t="shared" si="5"/>
        <v>37377</v>
      </c>
    </row>
    <row r="261" spans="1:13" s="146" customFormat="1" x14ac:dyDescent="0.2">
      <c r="A261" s="148" t="s">
        <v>199</v>
      </c>
      <c r="B261" s="148" t="s">
        <v>326</v>
      </c>
      <c r="C261" s="148" t="s">
        <v>197</v>
      </c>
      <c r="D261" s="148" t="s">
        <v>200</v>
      </c>
      <c r="E261" s="141" t="s">
        <v>44</v>
      </c>
      <c r="F261" s="142">
        <v>-930000</v>
      </c>
      <c r="G261" s="142">
        <v>-892197.58499999996</v>
      </c>
      <c r="H261" s="143">
        <v>0.95935224196747293</v>
      </c>
      <c r="I261" s="59">
        <v>3.5277721299999998</v>
      </c>
      <c r="J261" s="59">
        <v>9.9999999999999995E-8</v>
      </c>
      <c r="K261" s="144">
        <v>0</v>
      </c>
      <c r="L261" s="144">
        <v>-3147469.6885000002</v>
      </c>
      <c r="M261" s="145">
        <f t="shared" si="5"/>
        <v>37408</v>
      </c>
    </row>
    <row r="262" spans="1:13" s="146" customFormat="1" x14ac:dyDescent="0.2">
      <c r="A262" s="148" t="s">
        <v>199</v>
      </c>
      <c r="B262" s="148" t="s">
        <v>326</v>
      </c>
      <c r="C262" s="148" t="s">
        <v>197</v>
      </c>
      <c r="D262" s="148" t="s">
        <v>200</v>
      </c>
      <c r="E262" s="141" t="s">
        <v>45</v>
      </c>
      <c r="F262" s="142">
        <v>-961000</v>
      </c>
      <c r="G262" s="142">
        <v>-918413.96230000001</v>
      </c>
      <c r="H262" s="143">
        <v>0.95568570475684</v>
      </c>
      <c r="I262" s="59">
        <v>3.5677489200000001</v>
      </c>
      <c r="J262" s="59">
        <v>9.9999999999999995E-8</v>
      </c>
      <c r="K262" s="144">
        <v>0</v>
      </c>
      <c r="L262" s="144">
        <v>-3276670.3291000002</v>
      </c>
      <c r="M262" s="145">
        <f t="shared" si="5"/>
        <v>37438</v>
      </c>
    </row>
    <row r="263" spans="1:13" s="146" customFormat="1" x14ac:dyDescent="0.2">
      <c r="A263" s="148" t="s">
        <v>199</v>
      </c>
      <c r="B263" s="148" t="s">
        <v>326</v>
      </c>
      <c r="C263" s="148" t="s">
        <v>197</v>
      </c>
      <c r="D263" s="148" t="s">
        <v>200</v>
      </c>
      <c r="E263" s="141" t="s">
        <v>46</v>
      </c>
      <c r="F263" s="142">
        <v>-961000</v>
      </c>
      <c r="G263" s="142">
        <v>-914672.35869999998</v>
      </c>
      <c r="H263" s="143">
        <v>0.95179225669850798</v>
      </c>
      <c r="I263" s="59">
        <v>3.5877246600000001</v>
      </c>
      <c r="J263" s="59">
        <v>9.9999999999999995E-8</v>
      </c>
      <c r="K263" s="144">
        <v>0</v>
      </c>
      <c r="L263" s="144">
        <v>-3281592.4838</v>
      </c>
      <c r="M263" s="145">
        <f t="shared" si="5"/>
        <v>37469</v>
      </c>
    </row>
    <row r="264" spans="1:13" s="146" customFormat="1" x14ac:dyDescent="0.2">
      <c r="A264" s="148" t="s">
        <v>199</v>
      </c>
      <c r="B264" s="148" t="s">
        <v>326</v>
      </c>
      <c r="C264" s="148" t="s">
        <v>197</v>
      </c>
      <c r="D264" s="148" t="s">
        <v>200</v>
      </c>
      <c r="E264" s="141" t="s">
        <v>47</v>
      </c>
      <c r="F264" s="142">
        <v>-930000</v>
      </c>
      <c r="G264" s="142">
        <v>-881493.39130000002</v>
      </c>
      <c r="H264" s="143">
        <v>0.94784235627967506</v>
      </c>
      <c r="I264" s="59">
        <v>3.6047012499999997</v>
      </c>
      <c r="J264" s="59">
        <v>9.9999999999999995E-8</v>
      </c>
      <c r="K264" s="144">
        <v>0</v>
      </c>
      <c r="L264" s="144">
        <v>-3177520.2442999999</v>
      </c>
      <c r="M264" s="145">
        <f t="shared" si="5"/>
        <v>37500</v>
      </c>
    </row>
    <row r="265" spans="1:13" s="146" customFormat="1" x14ac:dyDescent="0.2">
      <c r="A265" s="148" t="s">
        <v>199</v>
      </c>
      <c r="B265" s="148" t="s">
        <v>326</v>
      </c>
      <c r="C265" s="148" t="s">
        <v>197</v>
      </c>
      <c r="D265" s="148" t="s">
        <v>200</v>
      </c>
      <c r="E265" s="141" t="s">
        <v>48</v>
      </c>
      <c r="F265" s="142">
        <v>-961000</v>
      </c>
      <c r="G265" s="142">
        <v>-907135.80339999998</v>
      </c>
      <c r="H265" s="143">
        <v>0.94394984742562105</v>
      </c>
      <c r="I265" s="59">
        <v>3.6226812800000001</v>
      </c>
      <c r="J265" s="59">
        <v>9.9999999999999995E-8</v>
      </c>
      <c r="K265" s="144">
        <v>0</v>
      </c>
      <c r="L265" s="144">
        <v>-3286263.7990000001</v>
      </c>
      <c r="M265" s="145">
        <f t="shared" si="5"/>
        <v>37530</v>
      </c>
    </row>
    <row r="266" spans="1:13" s="146" customFormat="1" x14ac:dyDescent="0.2">
      <c r="A266" s="148" t="s">
        <v>199</v>
      </c>
      <c r="B266" s="148" t="s">
        <v>326</v>
      </c>
      <c r="C266" s="148" t="s">
        <v>197</v>
      </c>
      <c r="D266" s="148" t="s">
        <v>200</v>
      </c>
      <c r="E266" s="141" t="s">
        <v>49</v>
      </c>
      <c r="F266" s="142">
        <v>-930000</v>
      </c>
      <c r="G266" s="142">
        <v>-874056.64260000002</v>
      </c>
      <c r="H266" s="143">
        <v>0.93984585221975903</v>
      </c>
      <c r="I266" s="59">
        <v>3.7442423800000002</v>
      </c>
      <c r="J266" s="59">
        <v>9.9999999999999995E-8</v>
      </c>
      <c r="K266" s="144">
        <v>0</v>
      </c>
      <c r="L266" s="144">
        <v>-3272679.8383999998</v>
      </c>
      <c r="M266" s="145">
        <f t="shared" si="5"/>
        <v>37561</v>
      </c>
    </row>
    <row r="267" spans="1:13" s="146" customFormat="1" x14ac:dyDescent="0.2">
      <c r="A267" s="148" t="s">
        <v>199</v>
      </c>
      <c r="B267" s="148" t="s">
        <v>326</v>
      </c>
      <c r="C267" s="148" t="s">
        <v>197</v>
      </c>
      <c r="D267" s="148" t="s">
        <v>200</v>
      </c>
      <c r="E267" s="141" t="s">
        <v>50</v>
      </c>
      <c r="F267" s="142">
        <v>-961000</v>
      </c>
      <c r="G267" s="142">
        <v>-899321.37730000005</v>
      </c>
      <c r="H267" s="143">
        <v>0.93581829068419298</v>
      </c>
      <c r="I267" s="59">
        <v>3.8742280400000002</v>
      </c>
      <c r="J267" s="59">
        <v>9.9999999999999995E-8</v>
      </c>
      <c r="K267" s="144">
        <v>0</v>
      </c>
      <c r="L267" s="144">
        <v>-3484176.0046000001</v>
      </c>
      <c r="M267" s="145">
        <f t="shared" si="5"/>
        <v>37591</v>
      </c>
    </row>
    <row r="268" spans="1:13" s="146" customFormat="1" x14ac:dyDescent="0.2">
      <c r="A268" s="148" t="s">
        <v>199</v>
      </c>
      <c r="B268" s="148" t="s">
        <v>326</v>
      </c>
      <c r="C268" s="148" t="s">
        <v>197</v>
      </c>
      <c r="D268" s="148" t="s">
        <v>200</v>
      </c>
      <c r="E268" s="141" t="s">
        <v>51</v>
      </c>
      <c r="F268" s="142">
        <v>-961000</v>
      </c>
      <c r="G268" s="142">
        <v>-895247.13509999996</v>
      </c>
      <c r="H268" s="143">
        <v>0.93157870458999703</v>
      </c>
      <c r="I268" s="59">
        <v>3.9342168000000002</v>
      </c>
      <c r="J268" s="59">
        <v>9.9999999999999995E-8</v>
      </c>
      <c r="K268" s="144">
        <v>0</v>
      </c>
      <c r="L268" s="144">
        <v>-3522096.2280000001</v>
      </c>
      <c r="M268" s="145">
        <f t="shared" si="5"/>
        <v>37622</v>
      </c>
    </row>
    <row r="269" spans="1:13" s="146" customFormat="1" x14ac:dyDescent="0.2">
      <c r="A269" s="148" t="s">
        <v>199</v>
      </c>
      <c r="B269" s="148" t="s">
        <v>326</v>
      </c>
      <c r="C269" s="148" t="s">
        <v>197</v>
      </c>
      <c r="D269" s="148" t="s">
        <v>200</v>
      </c>
      <c r="E269" s="141" t="s">
        <v>52</v>
      </c>
      <c r="F269" s="142">
        <v>-868000</v>
      </c>
      <c r="G269" s="142">
        <v>-804856.16859999998</v>
      </c>
      <c r="H269" s="143">
        <v>0.92725365051805997</v>
      </c>
      <c r="I269" s="59">
        <v>3.81421002</v>
      </c>
      <c r="J269" s="59">
        <v>9.9999999999999995E-8</v>
      </c>
      <c r="K269" s="144">
        <v>0</v>
      </c>
      <c r="L269" s="144">
        <v>-3069890.3843999999</v>
      </c>
      <c r="M269" s="145">
        <f t="shared" si="5"/>
        <v>37653</v>
      </c>
    </row>
    <row r="270" spans="1:13" s="146" customFormat="1" x14ac:dyDescent="0.2">
      <c r="A270" s="148" t="s">
        <v>199</v>
      </c>
      <c r="B270" s="148" t="s">
        <v>326</v>
      </c>
      <c r="C270" s="148" t="s">
        <v>197</v>
      </c>
      <c r="D270" s="148" t="s">
        <v>200</v>
      </c>
      <c r="E270" s="141" t="s">
        <v>53</v>
      </c>
      <c r="F270" s="142">
        <v>-961000</v>
      </c>
      <c r="G270" s="142">
        <v>-887286.79940000002</v>
      </c>
      <c r="H270" s="143">
        <v>0.92329531676324506</v>
      </c>
      <c r="I270" s="59">
        <v>3.6672055399999999</v>
      </c>
      <c r="J270" s="59">
        <v>9.9999999999999995E-8</v>
      </c>
      <c r="K270" s="144">
        <v>0</v>
      </c>
      <c r="L270" s="144">
        <v>-3253862.9750999999</v>
      </c>
      <c r="M270" s="145">
        <f t="shared" si="5"/>
        <v>37681</v>
      </c>
    </row>
    <row r="271" spans="1:13" s="146" customFormat="1" x14ac:dyDescent="0.2">
      <c r="A271" s="148" t="s">
        <v>199</v>
      </c>
      <c r="B271" s="148" t="s">
        <v>326</v>
      </c>
      <c r="C271" s="148" t="s">
        <v>197</v>
      </c>
      <c r="D271" s="148" t="s">
        <v>200</v>
      </c>
      <c r="E271" s="141" t="s">
        <v>54</v>
      </c>
      <c r="F271" s="142">
        <v>-930000</v>
      </c>
      <c r="G271" s="142">
        <v>-854576.82550000004</v>
      </c>
      <c r="H271" s="143">
        <v>0.91889981235344997</v>
      </c>
      <c r="I271" s="59">
        <v>3.3511977000000002</v>
      </c>
      <c r="J271" s="59">
        <v>9.9999999999999995E-8</v>
      </c>
      <c r="K271" s="144">
        <v>0</v>
      </c>
      <c r="L271" s="144">
        <v>-2863855.8089000001</v>
      </c>
      <c r="M271" s="145">
        <f t="shared" si="5"/>
        <v>37712</v>
      </c>
    </row>
    <row r="272" spans="1:13" s="146" customFormat="1" x14ac:dyDescent="0.2">
      <c r="A272" s="148" t="s">
        <v>199</v>
      </c>
      <c r="B272" s="148" t="s">
        <v>326</v>
      </c>
      <c r="C272" s="148" t="s">
        <v>197</v>
      </c>
      <c r="D272" s="148" t="s">
        <v>200</v>
      </c>
      <c r="E272" s="141" t="s">
        <v>55</v>
      </c>
      <c r="F272" s="142">
        <v>-961000</v>
      </c>
      <c r="G272" s="142">
        <v>-878985.30359999998</v>
      </c>
      <c r="H272" s="143">
        <v>0.91465692359888506</v>
      </c>
      <c r="I272" s="59">
        <v>3.3361847</v>
      </c>
      <c r="J272" s="59">
        <v>9.9999999999999995E-8</v>
      </c>
      <c r="K272" s="144">
        <v>0</v>
      </c>
      <c r="L272" s="144">
        <v>-2932457.2338999999</v>
      </c>
      <c r="M272" s="145">
        <f t="shared" si="5"/>
        <v>37742</v>
      </c>
    </row>
    <row r="273" spans="1:13" s="146" customFormat="1" x14ac:dyDescent="0.2">
      <c r="A273" s="148" t="s">
        <v>199</v>
      </c>
      <c r="B273" s="148" t="s">
        <v>326</v>
      </c>
      <c r="C273" s="148" t="s">
        <v>197</v>
      </c>
      <c r="D273" s="148" t="s">
        <v>200</v>
      </c>
      <c r="E273" s="141" t="s">
        <v>56</v>
      </c>
      <c r="F273" s="142">
        <v>-930000</v>
      </c>
      <c r="G273" s="142">
        <v>-846509.06599999999</v>
      </c>
      <c r="H273" s="143">
        <v>0.91022480217082402</v>
      </c>
      <c r="I273" s="59">
        <v>3.3761720999999998</v>
      </c>
      <c r="J273" s="59">
        <v>9.9999999999999995E-8</v>
      </c>
      <c r="K273" s="144">
        <v>0</v>
      </c>
      <c r="L273" s="144">
        <v>-2857960.2053999999</v>
      </c>
      <c r="M273" s="145">
        <f t="shared" si="5"/>
        <v>37773</v>
      </c>
    </row>
    <row r="274" spans="1:13" s="146" customFormat="1" x14ac:dyDescent="0.2">
      <c r="A274" s="148" t="s">
        <v>199</v>
      </c>
      <c r="B274" s="148" t="s">
        <v>326</v>
      </c>
      <c r="C274" s="148" t="s">
        <v>197</v>
      </c>
      <c r="D274" s="148" t="s">
        <v>200</v>
      </c>
      <c r="E274" s="141" t="s">
        <v>57</v>
      </c>
      <c r="F274" s="142">
        <v>-961000</v>
      </c>
      <c r="G274" s="142">
        <v>-870584.19389999995</v>
      </c>
      <c r="H274" s="143">
        <v>0.905914874022823</v>
      </c>
      <c r="I274" s="59">
        <v>3.43117736</v>
      </c>
      <c r="J274" s="59">
        <v>9.9999999999999995E-8</v>
      </c>
      <c r="K274" s="144">
        <v>0</v>
      </c>
      <c r="L274" s="144">
        <v>-2987128.6852000002</v>
      </c>
      <c r="M274" s="145">
        <f t="shared" si="5"/>
        <v>37803</v>
      </c>
    </row>
    <row r="275" spans="1:13" s="146" customFormat="1" x14ac:dyDescent="0.2">
      <c r="A275" s="148" t="s">
        <v>199</v>
      </c>
      <c r="B275" s="148" t="s">
        <v>326</v>
      </c>
      <c r="C275" s="148" t="s">
        <v>197</v>
      </c>
      <c r="D275" s="148" t="s">
        <v>200</v>
      </c>
      <c r="E275" s="141" t="s">
        <v>58</v>
      </c>
      <c r="F275" s="142">
        <v>-961000</v>
      </c>
      <c r="G275" s="142">
        <v>-866296.90789999999</v>
      </c>
      <c r="H275" s="143">
        <v>0.90145359822375604</v>
      </c>
      <c r="I275" s="59">
        <v>3.4611816900000001</v>
      </c>
      <c r="J275" s="59">
        <v>9.9999999999999995E-8</v>
      </c>
      <c r="K275" s="144">
        <v>0</v>
      </c>
      <c r="L275" s="144">
        <v>-2998410.9098</v>
      </c>
      <c r="M275" s="145">
        <f t="shared" si="5"/>
        <v>37834</v>
      </c>
    </row>
    <row r="276" spans="1:13" s="146" customFormat="1" x14ac:dyDescent="0.2">
      <c r="A276" s="148" t="s">
        <v>199</v>
      </c>
      <c r="B276" s="148" t="s">
        <v>326</v>
      </c>
      <c r="C276" s="148" t="s">
        <v>197</v>
      </c>
      <c r="D276" s="148" t="s">
        <v>200</v>
      </c>
      <c r="E276" s="141" t="s">
        <v>59</v>
      </c>
      <c r="F276" s="142">
        <v>-930000</v>
      </c>
      <c r="G276" s="142">
        <v>-834164.19279999996</v>
      </c>
      <c r="H276" s="143">
        <v>0.89695074493903304</v>
      </c>
      <c r="I276" s="59">
        <v>3.4731880099999999</v>
      </c>
      <c r="J276" s="59">
        <v>9.9999999999999995E-8</v>
      </c>
      <c r="K276" s="144">
        <v>0</v>
      </c>
      <c r="L276" s="144">
        <v>-2897208.9893999998</v>
      </c>
      <c r="M276" s="145">
        <f t="shared" si="5"/>
        <v>37865</v>
      </c>
    </row>
    <row r="277" spans="1:13" s="146" customFormat="1" x14ac:dyDescent="0.2">
      <c r="A277" s="148" t="s">
        <v>199</v>
      </c>
      <c r="B277" s="148" t="s">
        <v>326</v>
      </c>
      <c r="C277" s="148" t="s">
        <v>197</v>
      </c>
      <c r="D277" s="148" t="s">
        <v>200</v>
      </c>
      <c r="E277" s="141" t="s">
        <v>60</v>
      </c>
      <c r="F277" s="142">
        <v>-961000</v>
      </c>
      <c r="G277" s="142">
        <v>-857783.6372</v>
      </c>
      <c r="H277" s="143">
        <v>0.89259483574919707</v>
      </c>
      <c r="I277" s="59">
        <v>3.49619152</v>
      </c>
      <c r="J277" s="59">
        <v>9.9999999999999995E-8</v>
      </c>
      <c r="K277" s="144">
        <v>0</v>
      </c>
      <c r="L277" s="144">
        <v>-2998975.7895</v>
      </c>
      <c r="M277" s="145">
        <f t="shared" si="5"/>
        <v>37895</v>
      </c>
    </row>
    <row r="278" spans="1:13" s="146" customFormat="1" x14ac:dyDescent="0.2">
      <c r="A278" s="148" t="s">
        <v>199</v>
      </c>
      <c r="B278" s="148" t="s">
        <v>326</v>
      </c>
      <c r="C278" s="148" t="s">
        <v>197</v>
      </c>
      <c r="D278" s="148" t="s">
        <v>200</v>
      </c>
      <c r="E278" s="141" t="s">
        <v>61</v>
      </c>
      <c r="F278" s="142">
        <v>-930000</v>
      </c>
      <c r="G278" s="142">
        <v>-825941.70070000004</v>
      </c>
      <c r="H278" s="143">
        <v>0.888109355578514</v>
      </c>
      <c r="I278" s="59">
        <v>3.6907705399999999</v>
      </c>
      <c r="J278" s="59">
        <v>9.9999999999999995E-8</v>
      </c>
      <c r="K278" s="144">
        <v>0</v>
      </c>
      <c r="L278" s="144">
        <v>-3048361.2143000001</v>
      </c>
      <c r="M278" s="145">
        <f t="shared" si="5"/>
        <v>37926</v>
      </c>
    </row>
    <row r="279" spans="1:13" s="146" customFormat="1" x14ac:dyDescent="0.2">
      <c r="A279" s="148" t="s">
        <v>199</v>
      </c>
      <c r="B279" s="148" t="s">
        <v>326</v>
      </c>
      <c r="C279" s="148" t="s">
        <v>197</v>
      </c>
      <c r="D279" s="148" t="s">
        <v>200</v>
      </c>
      <c r="E279" s="141" t="s">
        <v>62</v>
      </c>
      <c r="F279" s="142">
        <v>-961000</v>
      </c>
      <c r="G279" s="142">
        <v>-849271.04799999995</v>
      </c>
      <c r="H279" s="143">
        <v>0.88373678249752496</v>
      </c>
      <c r="I279" s="59">
        <v>3.8307711200000001</v>
      </c>
      <c r="J279" s="59">
        <v>9.9999999999999995E-8</v>
      </c>
      <c r="K279" s="144">
        <v>0</v>
      </c>
      <c r="L279" s="144">
        <v>-3253362.9158000001</v>
      </c>
      <c r="M279" s="145">
        <f t="shared" si="5"/>
        <v>37956</v>
      </c>
    </row>
    <row r="280" spans="1:13" s="146" customFormat="1" x14ac:dyDescent="0.2">
      <c r="A280" s="148" t="s">
        <v>199</v>
      </c>
      <c r="B280" s="148" t="s">
        <v>326</v>
      </c>
      <c r="C280" s="148" t="s">
        <v>197</v>
      </c>
      <c r="D280" s="148" t="s">
        <v>200</v>
      </c>
      <c r="E280" s="141" t="s">
        <v>63</v>
      </c>
      <c r="F280" s="142">
        <v>-961000</v>
      </c>
      <c r="G280" s="142">
        <v>-844921.29929999996</v>
      </c>
      <c r="H280" s="143">
        <v>0.87921050917870991</v>
      </c>
      <c r="I280" s="59">
        <v>3.8767702499999999</v>
      </c>
      <c r="J280" s="59">
        <v>9.9999999999999995E-8</v>
      </c>
      <c r="K280" s="144">
        <v>0</v>
      </c>
      <c r="L280" s="144">
        <v>-3275565.676</v>
      </c>
      <c r="M280" s="145">
        <f t="shared" si="5"/>
        <v>37987</v>
      </c>
    </row>
    <row r="281" spans="1:13" s="146" customFormat="1" x14ac:dyDescent="0.2">
      <c r="A281" s="148" t="s">
        <v>199</v>
      </c>
      <c r="B281" s="148" t="s">
        <v>326</v>
      </c>
      <c r="C281" s="148" t="s">
        <v>197</v>
      </c>
      <c r="D281" s="148" t="s">
        <v>200</v>
      </c>
      <c r="E281" s="141" t="s">
        <v>64</v>
      </c>
      <c r="F281" s="142">
        <v>-899000</v>
      </c>
      <c r="G281" s="142">
        <v>-786337.45039999997</v>
      </c>
      <c r="H281" s="143">
        <v>0.87468014501161506</v>
      </c>
      <c r="I281" s="59">
        <v>3.7587675100000002</v>
      </c>
      <c r="J281" s="59">
        <v>9.9999999999999995E-8</v>
      </c>
      <c r="K281" s="144">
        <v>0</v>
      </c>
      <c r="L281" s="144">
        <v>-2955659.5847999998</v>
      </c>
      <c r="M281" s="145">
        <f t="shared" si="5"/>
        <v>38018</v>
      </c>
    </row>
    <row r="282" spans="1:13" s="146" customFormat="1" x14ac:dyDescent="0.2">
      <c r="A282" s="148" t="s">
        <v>199</v>
      </c>
      <c r="B282" s="148" t="s">
        <v>326</v>
      </c>
      <c r="C282" s="148" t="s">
        <v>197</v>
      </c>
      <c r="D282" s="148" t="s">
        <v>200</v>
      </c>
      <c r="E282" s="141" t="s">
        <v>65</v>
      </c>
      <c r="F282" s="142">
        <v>-961000</v>
      </c>
      <c r="G282" s="142">
        <v>-836470.05889999995</v>
      </c>
      <c r="H282" s="143">
        <v>0.87041629436680601</v>
      </c>
      <c r="I282" s="59">
        <v>3.62576571</v>
      </c>
      <c r="J282" s="59">
        <v>9.9999999999999995E-8</v>
      </c>
      <c r="K282" s="144">
        <v>0</v>
      </c>
      <c r="L282" s="144">
        <v>-3032844.3719000001</v>
      </c>
      <c r="M282" s="145">
        <f t="shared" si="5"/>
        <v>38047</v>
      </c>
    </row>
    <row r="283" spans="1:13" s="146" customFormat="1" x14ac:dyDescent="0.2">
      <c r="A283" s="148" t="s">
        <v>199</v>
      </c>
      <c r="B283" s="148" t="s">
        <v>326</v>
      </c>
      <c r="C283" s="148" t="s">
        <v>197</v>
      </c>
      <c r="D283" s="148" t="s">
        <v>200</v>
      </c>
      <c r="E283" s="141" t="s">
        <v>66</v>
      </c>
      <c r="F283" s="142">
        <v>-930000</v>
      </c>
      <c r="G283" s="142">
        <v>-805286.99699999997</v>
      </c>
      <c r="H283" s="143">
        <v>0.86589999682363805</v>
      </c>
      <c r="I283" s="59">
        <v>3.38075701</v>
      </c>
      <c r="J283" s="59">
        <v>9.9999999999999995E-8</v>
      </c>
      <c r="K283" s="144">
        <v>0</v>
      </c>
      <c r="L283" s="144">
        <v>-2722479.5822999999</v>
      </c>
      <c r="M283" s="145">
        <f t="shared" si="5"/>
        <v>38078</v>
      </c>
    </row>
    <row r="284" spans="1:13" s="146" customFormat="1" x14ac:dyDescent="0.2">
      <c r="A284" s="148" t="s">
        <v>199</v>
      </c>
      <c r="B284" s="148" t="s">
        <v>326</v>
      </c>
      <c r="C284" s="148" t="s">
        <v>197</v>
      </c>
      <c r="D284" s="148" t="s">
        <v>200</v>
      </c>
      <c r="E284" s="141" t="s">
        <v>67</v>
      </c>
      <c r="F284" s="142">
        <v>-961000</v>
      </c>
      <c r="G284" s="142">
        <v>-827977.55379999999</v>
      </c>
      <c r="H284" s="143">
        <v>0.86157914028754901</v>
      </c>
      <c r="I284" s="59">
        <v>3.3707409199999998</v>
      </c>
      <c r="J284" s="59">
        <v>9.9999999999999995E-8</v>
      </c>
      <c r="K284" s="144">
        <v>0</v>
      </c>
      <c r="L284" s="144">
        <v>-2790897.7407999998</v>
      </c>
      <c r="M284" s="145">
        <f t="shared" si="5"/>
        <v>38108</v>
      </c>
    </row>
    <row r="285" spans="1:13" s="146" customFormat="1" x14ac:dyDescent="0.2">
      <c r="A285" s="148" t="s">
        <v>199</v>
      </c>
      <c r="B285" s="148" t="s">
        <v>326</v>
      </c>
      <c r="C285" s="148" t="s">
        <v>197</v>
      </c>
      <c r="D285" s="148" t="s">
        <v>200</v>
      </c>
      <c r="E285" s="141" t="s">
        <v>68</v>
      </c>
      <c r="F285" s="142">
        <v>-930000</v>
      </c>
      <c r="G285" s="142">
        <v>-797098.31200000003</v>
      </c>
      <c r="H285" s="143">
        <v>0.85709495918656398</v>
      </c>
      <c r="I285" s="59">
        <v>3.4067242000000002</v>
      </c>
      <c r="J285" s="59">
        <v>9.9999999999999995E-8</v>
      </c>
      <c r="K285" s="144">
        <v>0</v>
      </c>
      <c r="L285" s="144">
        <v>-2715494.0326</v>
      </c>
      <c r="M285" s="145">
        <f t="shared" si="5"/>
        <v>38139</v>
      </c>
    </row>
    <row r="286" spans="1:13" s="146" customFormat="1" x14ac:dyDescent="0.2">
      <c r="A286" s="148" t="s">
        <v>199</v>
      </c>
      <c r="B286" s="148" t="s">
        <v>326</v>
      </c>
      <c r="C286" s="148" t="s">
        <v>197</v>
      </c>
      <c r="D286" s="148" t="s">
        <v>200</v>
      </c>
      <c r="E286" s="141" t="s">
        <v>69</v>
      </c>
      <c r="F286" s="142">
        <v>-961000</v>
      </c>
      <c r="G286" s="142">
        <v>-819512.18530000001</v>
      </c>
      <c r="H286" s="143">
        <v>0.85277022401061497</v>
      </c>
      <c r="I286" s="59">
        <v>3.4507453300000002</v>
      </c>
      <c r="J286" s="59">
        <v>9.9999999999999995E-8</v>
      </c>
      <c r="K286" s="144">
        <v>0</v>
      </c>
      <c r="L286" s="144">
        <v>-2827927.7673999998</v>
      </c>
      <c r="M286" s="145">
        <f t="shared" si="5"/>
        <v>38169</v>
      </c>
    </row>
    <row r="287" spans="1:13" s="146" customFormat="1" x14ac:dyDescent="0.2">
      <c r="A287" s="148" t="s">
        <v>199</v>
      </c>
      <c r="B287" s="148" t="s">
        <v>326</v>
      </c>
      <c r="C287" s="148" t="s">
        <v>197</v>
      </c>
      <c r="D287" s="148" t="s">
        <v>200</v>
      </c>
      <c r="E287" s="141" t="s">
        <v>70</v>
      </c>
      <c r="F287" s="142">
        <v>-961000</v>
      </c>
      <c r="G287" s="142">
        <v>-815237.02410000004</v>
      </c>
      <c r="H287" s="143">
        <v>0.84832156509385703</v>
      </c>
      <c r="I287" s="59">
        <v>3.50076499</v>
      </c>
      <c r="J287" s="59">
        <v>9.9999999999999995E-8</v>
      </c>
      <c r="K287" s="144">
        <v>0</v>
      </c>
      <c r="L287" s="144">
        <v>-2853953.1502999999</v>
      </c>
      <c r="M287" s="145">
        <f t="shared" ref="M287:M350" si="6">DATE(YEAR(E287),MONTH(E287),1)</f>
        <v>38200</v>
      </c>
    </row>
    <row r="288" spans="1:13" s="146" customFormat="1" x14ac:dyDescent="0.2">
      <c r="A288" s="148" t="s">
        <v>199</v>
      </c>
      <c r="B288" s="148" t="s">
        <v>326</v>
      </c>
      <c r="C288" s="148" t="s">
        <v>197</v>
      </c>
      <c r="D288" s="148" t="s">
        <v>200</v>
      </c>
      <c r="E288" s="141" t="s">
        <v>71</v>
      </c>
      <c r="F288" s="142">
        <v>-930000</v>
      </c>
      <c r="G288" s="142">
        <v>-784787.91339999996</v>
      </c>
      <c r="H288" s="143">
        <v>0.84385797140526098</v>
      </c>
      <c r="I288" s="59">
        <v>3.5127864500000001</v>
      </c>
      <c r="J288" s="59">
        <v>9.9999999999999995E-8</v>
      </c>
      <c r="K288" s="144">
        <v>0</v>
      </c>
      <c r="L288" s="144">
        <v>-2756792.2697000001</v>
      </c>
      <c r="M288" s="145">
        <f t="shared" si="6"/>
        <v>38231</v>
      </c>
    </row>
    <row r="289" spans="1:13" s="146" customFormat="1" x14ac:dyDescent="0.2">
      <c r="A289" s="148" t="s">
        <v>199</v>
      </c>
      <c r="B289" s="148" t="s">
        <v>326</v>
      </c>
      <c r="C289" s="148" t="s">
        <v>197</v>
      </c>
      <c r="D289" s="148" t="s">
        <v>200</v>
      </c>
      <c r="E289" s="141" t="s">
        <v>72</v>
      </c>
      <c r="F289" s="142">
        <v>-961000</v>
      </c>
      <c r="G289" s="142">
        <v>-806812.39509999997</v>
      </c>
      <c r="H289" s="143">
        <v>0.83955504177616302</v>
      </c>
      <c r="I289" s="59">
        <v>3.54580546</v>
      </c>
      <c r="J289" s="59">
        <v>9.9999999999999995E-8</v>
      </c>
      <c r="K289" s="144">
        <v>0</v>
      </c>
      <c r="L289" s="144">
        <v>-2860799.7182</v>
      </c>
      <c r="M289" s="145">
        <f t="shared" si="6"/>
        <v>38261</v>
      </c>
    </row>
    <row r="290" spans="1:13" s="146" customFormat="1" x14ac:dyDescent="0.2">
      <c r="A290" s="148" t="s">
        <v>199</v>
      </c>
      <c r="B290" s="148" t="s">
        <v>327</v>
      </c>
      <c r="C290" s="148" t="s">
        <v>197</v>
      </c>
      <c r="D290" s="148" t="s">
        <v>201</v>
      </c>
      <c r="E290" s="141" t="s">
        <v>32</v>
      </c>
      <c r="F290" s="142">
        <v>0</v>
      </c>
      <c r="G290" s="142">
        <v>0</v>
      </c>
      <c r="H290" s="143">
        <v>1</v>
      </c>
      <c r="I290" s="59">
        <v>3.9455</v>
      </c>
      <c r="J290" s="59">
        <v>9.9999999999999995E-8</v>
      </c>
      <c r="K290" s="144">
        <v>0</v>
      </c>
      <c r="L290" s="144">
        <v>3669314.9070000001</v>
      </c>
      <c r="M290" s="145">
        <f t="shared" si="6"/>
        <v>37043</v>
      </c>
    </row>
    <row r="291" spans="1:13" s="146" customFormat="1" x14ac:dyDescent="0.2">
      <c r="A291" s="148" t="s">
        <v>199</v>
      </c>
      <c r="B291" s="148" t="s">
        <v>327</v>
      </c>
      <c r="C291" s="148" t="s">
        <v>197</v>
      </c>
      <c r="D291" s="148" t="s">
        <v>201</v>
      </c>
      <c r="E291" s="141" t="s">
        <v>33</v>
      </c>
      <c r="F291" s="142">
        <v>961000</v>
      </c>
      <c r="G291" s="142">
        <v>957774.31579999998</v>
      </c>
      <c r="H291" s="143">
        <v>0.99664340870046397</v>
      </c>
      <c r="I291" s="59">
        <v>4.1074999999999999</v>
      </c>
      <c r="J291" s="59">
        <v>9.9999999999999995E-8</v>
      </c>
      <c r="K291" s="144">
        <v>0</v>
      </c>
      <c r="L291" s="144">
        <v>3934057.9062000001</v>
      </c>
      <c r="M291" s="145">
        <f t="shared" si="6"/>
        <v>37073</v>
      </c>
    </row>
    <row r="292" spans="1:13" s="146" customFormat="1" x14ac:dyDescent="0.2">
      <c r="A292" s="148" t="s">
        <v>199</v>
      </c>
      <c r="B292" s="148" t="s">
        <v>327</v>
      </c>
      <c r="C292" s="148" t="s">
        <v>197</v>
      </c>
      <c r="D292" s="148" t="s">
        <v>201</v>
      </c>
      <c r="E292" s="141" t="s">
        <v>34</v>
      </c>
      <c r="F292" s="142">
        <v>961000</v>
      </c>
      <c r="G292" s="142">
        <v>954554.66220000002</v>
      </c>
      <c r="H292" s="143">
        <v>0.99329309286646705</v>
      </c>
      <c r="I292" s="59">
        <v>4.1615000000000002</v>
      </c>
      <c r="J292" s="59">
        <v>9.9999999999999995E-8</v>
      </c>
      <c r="K292" s="144">
        <v>0</v>
      </c>
      <c r="L292" s="144">
        <v>3972379.1315000001</v>
      </c>
      <c r="M292" s="145">
        <f t="shared" si="6"/>
        <v>37104</v>
      </c>
    </row>
    <row r="293" spans="1:13" s="146" customFormat="1" x14ac:dyDescent="0.2">
      <c r="A293" s="148" t="s">
        <v>199</v>
      </c>
      <c r="B293" s="148" t="s">
        <v>327</v>
      </c>
      <c r="C293" s="148" t="s">
        <v>197</v>
      </c>
      <c r="D293" s="148" t="s">
        <v>201</v>
      </c>
      <c r="E293" s="141" t="s">
        <v>35</v>
      </c>
      <c r="F293" s="142">
        <v>930000</v>
      </c>
      <c r="G293" s="142">
        <v>920704.81319999998</v>
      </c>
      <c r="H293" s="143">
        <v>0.99000517543250099</v>
      </c>
      <c r="I293" s="59">
        <v>4.2084999999999999</v>
      </c>
      <c r="J293" s="59">
        <v>9.9999999999999995E-8</v>
      </c>
      <c r="K293" s="144">
        <v>0</v>
      </c>
      <c r="L293" s="144">
        <v>3874786.1140999999</v>
      </c>
      <c r="M293" s="145">
        <f t="shared" si="6"/>
        <v>37135</v>
      </c>
    </row>
    <row r="294" spans="1:13" s="146" customFormat="1" x14ac:dyDescent="0.2">
      <c r="A294" s="148" t="s">
        <v>199</v>
      </c>
      <c r="B294" s="148" t="s">
        <v>327</v>
      </c>
      <c r="C294" s="148" t="s">
        <v>197</v>
      </c>
      <c r="D294" s="148" t="s">
        <v>201</v>
      </c>
      <c r="E294" s="141" t="s">
        <v>36</v>
      </c>
      <c r="F294" s="142">
        <v>961000</v>
      </c>
      <c r="G294" s="142">
        <v>948269.65150000004</v>
      </c>
      <c r="H294" s="143">
        <v>0.98675301920029101</v>
      </c>
      <c r="I294" s="59">
        <v>4.2465000000000002</v>
      </c>
      <c r="J294" s="59">
        <v>9.9999999999999995E-8</v>
      </c>
      <c r="K294" s="144">
        <v>0</v>
      </c>
      <c r="L294" s="144">
        <v>4026826.9800999998</v>
      </c>
      <c r="M294" s="145">
        <f t="shared" si="6"/>
        <v>37165</v>
      </c>
    </row>
    <row r="295" spans="1:13" s="146" customFormat="1" x14ac:dyDescent="0.2">
      <c r="A295" s="148" t="s">
        <v>199</v>
      </c>
      <c r="B295" s="148" t="s">
        <v>327</v>
      </c>
      <c r="C295" s="148" t="s">
        <v>197</v>
      </c>
      <c r="D295" s="148" t="s">
        <v>201</v>
      </c>
      <c r="E295" s="141" t="s">
        <v>37</v>
      </c>
      <c r="F295" s="142">
        <v>930000</v>
      </c>
      <c r="G295" s="142">
        <v>914610.81469999999</v>
      </c>
      <c r="H295" s="143">
        <v>0.98345248896229398</v>
      </c>
      <c r="I295" s="59">
        <v>4.6340000000000003</v>
      </c>
      <c r="J295" s="59">
        <v>9.9999999999999995E-8</v>
      </c>
      <c r="K295" s="144">
        <v>0</v>
      </c>
      <c r="L295" s="144">
        <v>4238306.4239999996</v>
      </c>
      <c r="M295" s="145">
        <f t="shared" si="6"/>
        <v>37196</v>
      </c>
    </row>
    <row r="296" spans="1:13" s="146" customFormat="1" x14ac:dyDescent="0.2">
      <c r="A296" s="148" t="s">
        <v>199</v>
      </c>
      <c r="B296" s="148" t="s">
        <v>327</v>
      </c>
      <c r="C296" s="148" t="s">
        <v>197</v>
      </c>
      <c r="D296" s="148" t="s">
        <v>201</v>
      </c>
      <c r="E296" s="141" t="s">
        <v>38</v>
      </c>
      <c r="F296" s="142">
        <v>961000</v>
      </c>
      <c r="G296" s="142">
        <v>942052.29480000003</v>
      </c>
      <c r="H296" s="143">
        <v>0.98028334530546102</v>
      </c>
      <c r="I296" s="59">
        <v>4.7940000000000005</v>
      </c>
      <c r="J296" s="59">
        <v>9.9999999999999995E-8</v>
      </c>
      <c r="K296" s="144">
        <v>0</v>
      </c>
      <c r="L296" s="144">
        <v>4516198.6073000003</v>
      </c>
      <c r="M296" s="145">
        <f t="shared" si="6"/>
        <v>37226</v>
      </c>
    </row>
    <row r="297" spans="1:13" s="146" customFormat="1" x14ac:dyDescent="0.2">
      <c r="A297" s="148" t="s">
        <v>199</v>
      </c>
      <c r="B297" s="148" t="s">
        <v>327</v>
      </c>
      <c r="C297" s="148" t="s">
        <v>197</v>
      </c>
      <c r="D297" s="148" t="s">
        <v>201</v>
      </c>
      <c r="E297" s="141" t="s">
        <v>39</v>
      </c>
      <c r="F297" s="142">
        <v>961000</v>
      </c>
      <c r="G297" s="142">
        <v>938833.3898</v>
      </c>
      <c r="H297" s="143">
        <v>0.97693380832523102</v>
      </c>
      <c r="I297" s="59">
        <v>4.8770000000000007</v>
      </c>
      <c r="J297" s="59">
        <v>9.9999999999999995E-8</v>
      </c>
      <c r="K297" s="144">
        <v>0</v>
      </c>
      <c r="L297" s="144">
        <v>4578690.3481999999</v>
      </c>
      <c r="M297" s="145">
        <f t="shared" si="6"/>
        <v>37257</v>
      </c>
    </row>
    <row r="298" spans="1:13" s="146" customFormat="1" x14ac:dyDescent="0.2">
      <c r="A298" s="148" t="s">
        <v>199</v>
      </c>
      <c r="B298" s="148" t="s">
        <v>327</v>
      </c>
      <c r="C298" s="148" t="s">
        <v>197</v>
      </c>
      <c r="D298" s="148" t="s">
        <v>201</v>
      </c>
      <c r="E298" s="141" t="s">
        <v>40</v>
      </c>
      <c r="F298" s="142">
        <v>868000</v>
      </c>
      <c r="G298" s="142">
        <v>844931.46100000001</v>
      </c>
      <c r="H298" s="143">
        <v>0.97342334215466797</v>
      </c>
      <c r="I298" s="59">
        <v>4.83</v>
      </c>
      <c r="J298" s="59">
        <v>9.9999999999999995E-8</v>
      </c>
      <c r="K298" s="144">
        <v>0</v>
      </c>
      <c r="L298" s="144">
        <v>4081018.8720999998</v>
      </c>
      <c r="M298" s="145">
        <f t="shared" si="6"/>
        <v>37288</v>
      </c>
    </row>
    <row r="299" spans="1:13" s="146" customFormat="1" x14ac:dyDescent="0.2">
      <c r="A299" s="148" t="s">
        <v>199</v>
      </c>
      <c r="B299" s="148" t="s">
        <v>327</v>
      </c>
      <c r="C299" s="148" t="s">
        <v>197</v>
      </c>
      <c r="D299" s="148" t="s">
        <v>201</v>
      </c>
      <c r="E299" s="141" t="s">
        <v>41</v>
      </c>
      <c r="F299" s="142">
        <v>961000</v>
      </c>
      <c r="G299" s="142">
        <v>932378.72010000004</v>
      </c>
      <c r="H299" s="143">
        <v>0.97021719058081102</v>
      </c>
      <c r="I299" s="59">
        <v>4.67</v>
      </c>
      <c r="J299" s="59">
        <v>9.9999999999999995E-8</v>
      </c>
      <c r="K299" s="144">
        <v>0</v>
      </c>
      <c r="L299" s="144">
        <v>4354208.5299000004</v>
      </c>
      <c r="M299" s="145">
        <f t="shared" si="6"/>
        <v>37316</v>
      </c>
    </row>
    <row r="300" spans="1:13" s="146" customFormat="1" x14ac:dyDescent="0.2">
      <c r="A300" s="148" t="s">
        <v>199</v>
      </c>
      <c r="B300" s="148" t="s">
        <v>327</v>
      </c>
      <c r="C300" s="148" t="s">
        <v>197</v>
      </c>
      <c r="D300" s="148" t="s">
        <v>201</v>
      </c>
      <c r="E300" s="141" t="s">
        <v>42</v>
      </c>
      <c r="F300" s="142">
        <v>930000</v>
      </c>
      <c r="G300" s="142">
        <v>898948.38410000002</v>
      </c>
      <c r="H300" s="143">
        <v>0.96661116567823402</v>
      </c>
      <c r="I300" s="59">
        <v>4.0350000000000001</v>
      </c>
      <c r="J300" s="59">
        <v>9.9999999999999995E-8</v>
      </c>
      <c r="K300" s="144">
        <v>0</v>
      </c>
      <c r="L300" s="144">
        <v>3627256.6398999998</v>
      </c>
      <c r="M300" s="145">
        <f t="shared" si="6"/>
        <v>37347</v>
      </c>
    </row>
    <row r="301" spans="1:13" s="146" customFormat="1" x14ac:dyDescent="0.2">
      <c r="A301" s="148" t="s">
        <v>199</v>
      </c>
      <c r="B301" s="148" t="s">
        <v>327</v>
      </c>
      <c r="C301" s="148" t="s">
        <v>197</v>
      </c>
      <c r="D301" s="148" t="s">
        <v>201</v>
      </c>
      <c r="E301" s="141" t="s">
        <v>43</v>
      </c>
      <c r="F301" s="142">
        <v>961000</v>
      </c>
      <c r="G301" s="142">
        <v>925503.98</v>
      </c>
      <c r="H301" s="143">
        <v>0.96306345471940302</v>
      </c>
      <c r="I301" s="59">
        <v>3.96</v>
      </c>
      <c r="J301" s="59">
        <v>9.9999999999999995E-8</v>
      </c>
      <c r="K301" s="144">
        <v>0</v>
      </c>
      <c r="L301" s="144">
        <v>3664995.6682000002</v>
      </c>
      <c r="M301" s="145">
        <f t="shared" si="6"/>
        <v>37377</v>
      </c>
    </row>
    <row r="302" spans="1:13" s="146" customFormat="1" x14ac:dyDescent="0.2">
      <c r="A302" s="148" t="s">
        <v>199</v>
      </c>
      <c r="B302" s="148" t="s">
        <v>327</v>
      </c>
      <c r="C302" s="148" t="s">
        <v>197</v>
      </c>
      <c r="D302" s="148" t="s">
        <v>201</v>
      </c>
      <c r="E302" s="141" t="s">
        <v>44</v>
      </c>
      <c r="F302" s="142">
        <v>930000</v>
      </c>
      <c r="G302" s="142">
        <v>892197.58499999996</v>
      </c>
      <c r="H302" s="143">
        <v>0.95935224196747304</v>
      </c>
      <c r="I302" s="59">
        <v>4.0049999999999999</v>
      </c>
      <c r="J302" s="59">
        <v>9.9999999999999995E-8</v>
      </c>
      <c r="K302" s="144">
        <v>0</v>
      </c>
      <c r="L302" s="144">
        <v>3573251.2387999999</v>
      </c>
      <c r="M302" s="145">
        <f t="shared" si="6"/>
        <v>37408</v>
      </c>
    </row>
    <row r="303" spans="1:13" s="146" customFormat="1" x14ac:dyDescent="0.2">
      <c r="A303" s="148" t="s">
        <v>199</v>
      </c>
      <c r="B303" s="148" t="s">
        <v>327</v>
      </c>
      <c r="C303" s="148" t="s">
        <v>197</v>
      </c>
      <c r="D303" s="148" t="s">
        <v>201</v>
      </c>
      <c r="E303" s="141" t="s">
        <v>45</v>
      </c>
      <c r="F303" s="142">
        <v>961000</v>
      </c>
      <c r="G303" s="142">
        <v>918413.96230000001</v>
      </c>
      <c r="H303" s="143">
        <v>0.95568570475684</v>
      </c>
      <c r="I303" s="59">
        <v>4.0449999999999999</v>
      </c>
      <c r="J303" s="59">
        <v>9.9999999999999995E-8</v>
      </c>
      <c r="K303" s="144">
        <v>0</v>
      </c>
      <c r="L303" s="144">
        <v>3714984.3854999999</v>
      </c>
      <c r="M303" s="145">
        <f t="shared" si="6"/>
        <v>37438</v>
      </c>
    </row>
    <row r="304" spans="1:13" s="146" customFormat="1" x14ac:dyDescent="0.2">
      <c r="A304" s="148" t="s">
        <v>199</v>
      </c>
      <c r="B304" s="148" t="s">
        <v>327</v>
      </c>
      <c r="C304" s="148" t="s">
        <v>197</v>
      </c>
      <c r="D304" s="148" t="s">
        <v>201</v>
      </c>
      <c r="E304" s="141" t="s">
        <v>46</v>
      </c>
      <c r="F304" s="142">
        <v>961000</v>
      </c>
      <c r="G304" s="142">
        <v>914672.35869999998</v>
      </c>
      <c r="H304" s="143">
        <v>0.95179225669850798</v>
      </c>
      <c r="I304" s="59">
        <v>4.0650000000000004</v>
      </c>
      <c r="J304" s="59">
        <v>9.9999999999999995E-8</v>
      </c>
      <c r="K304" s="144">
        <v>0</v>
      </c>
      <c r="L304" s="144">
        <v>3718143.0466</v>
      </c>
      <c r="M304" s="145">
        <f t="shared" si="6"/>
        <v>37469</v>
      </c>
    </row>
    <row r="305" spans="1:13" s="146" customFormat="1" x14ac:dyDescent="0.2">
      <c r="A305" s="148" t="s">
        <v>199</v>
      </c>
      <c r="B305" s="148" t="s">
        <v>327</v>
      </c>
      <c r="C305" s="148" t="s">
        <v>197</v>
      </c>
      <c r="D305" s="148" t="s">
        <v>201</v>
      </c>
      <c r="E305" s="141" t="s">
        <v>47</v>
      </c>
      <c r="F305" s="142">
        <v>930000</v>
      </c>
      <c r="G305" s="142">
        <v>881493.39130000002</v>
      </c>
      <c r="H305" s="143">
        <v>0.94784235627967506</v>
      </c>
      <c r="I305" s="59">
        <v>4.0819999999999999</v>
      </c>
      <c r="J305" s="59">
        <v>9.9999999999999995E-8</v>
      </c>
      <c r="K305" s="144">
        <v>0</v>
      </c>
      <c r="L305" s="144">
        <v>3598255.9353</v>
      </c>
      <c r="M305" s="145">
        <f t="shared" si="6"/>
        <v>37500</v>
      </c>
    </row>
    <row r="306" spans="1:13" s="146" customFormat="1" x14ac:dyDescent="0.2">
      <c r="A306" s="148" t="s">
        <v>199</v>
      </c>
      <c r="B306" s="148" t="s">
        <v>327</v>
      </c>
      <c r="C306" s="148" t="s">
        <v>197</v>
      </c>
      <c r="D306" s="148" t="s">
        <v>201</v>
      </c>
      <c r="E306" s="141" t="s">
        <v>48</v>
      </c>
      <c r="F306" s="142">
        <v>961000</v>
      </c>
      <c r="G306" s="142">
        <v>907135.80339999998</v>
      </c>
      <c r="H306" s="143">
        <v>0.94394984742562105</v>
      </c>
      <c r="I306" s="59">
        <v>4.0999999999999996</v>
      </c>
      <c r="J306" s="59">
        <v>9.9999999999999995E-8</v>
      </c>
      <c r="K306" s="144">
        <v>0</v>
      </c>
      <c r="L306" s="144">
        <v>3719256.7031</v>
      </c>
      <c r="M306" s="145">
        <f t="shared" si="6"/>
        <v>37530</v>
      </c>
    </row>
    <row r="307" spans="1:13" s="146" customFormat="1" x14ac:dyDescent="0.2">
      <c r="A307" s="148" t="s">
        <v>199</v>
      </c>
      <c r="B307" s="148" t="s">
        <v>327</v>
      </c>
      <c r="C307" s="148" t="s">
        <v>197</v>
      </c>
      <c r="D307" s="148" t="s">
        <v>201</v>
      </c>
      <c r="E307" s="141" t="s">
        <v>49</v>
      </c>
      <c r="F307" s="142">
        <v>930000</v>
      </c>
      <c r="G307" s="142">
        <v>874056.64260000002</v>
      </c>
      <c r="H307" s="143">
        <v>0.93984585221975903</v>
      </c>
      <c r="I307" s="59">
        <v>4.3899999999999997</v>
      </c>
      <c r="J307" s="59">
        <v>9.9999999999999995E-8</v>
      </c>
      <c r="K307" s="144">
        <v>0</v>
      </c>
      <c r="L307" s="144">
        <v>3837108.5734999999</v>
      </c>
      <c r="M307" s="145">
        <f t="shared" si="6"/>
        <v>37561</v>
      </c>
    </row>
    <row r="308" spans="1:13" s="146" customFormat="1" x14ac:dyDescent="0.2">
      <c r="A308" s="148" t="s">
        <v>199</v>
      </c>
      <c r="B308" s="148" t="s">
        <v>327</v>
      </c>
      <c r="C308" s="148" t="s">
        <v>197</v>
      </c>
      <c r="D308" s="148" t="s">
        <v>201</v>
      </c>
      <c r="E308" s="141" t="s">
        <v>50</v>
      </c>
      <c r="F308" s="142">
        <v>961000</v>
      </c>
      <c r="G308" s="142">
        <v>899321.37730000005</v>
      </c>
      <c r="H308" s="143">
        <v>0.93581829068419298</v>
      </c>
      <c r="I308" s="59">
        <v>4.54</v>
      </c>
      <c r="J308" s="59">
        <v>9.9999999999999995E-8</v>
      </c>
      <c r="K308" s="144">
        <v>0</v>
      </c>
      <c r="L308" s="144">
        <v>4082918.9632000001</v>
      </c>
      <c r="M308" s="145">
        <f t="shared" si="6"/>
        <v>37591</v>
      </c>
    </row>
    <row r="309" spans="1:13" s="146" customFormat="1" x14ac:dyDescent="0.2">
      <c r="A309" s="148" t="s">
        <v>199</v>
      </c>
      <c r="B309" s="148" t="s">
        <v>327</v>
      </c>
      <c r="C309" s="148" t="s">
        <v>197</v>
      </c>
      <c r="D309" s="148" t="s">
        <v>201</v>
      </c>
      <c r="E309" s="141" t="s">
        <v>51</v>
      </c>
      <c r="F309" s="142">
        <v>961000</v>
      </c>
      <c r="G309" s="142">
        <v>895247.13509999996</v>
      </c>
      <c r="H309" s="143">
        <v>0.93157870458999703</v>
      </c>
      <c r="I309" s="59">
        <v>4.6100000000000003</v>
      </c>
      <c r="J309" s="59">
        <v>9.9999999999999995E-8</v>
      </c>
      <c r="K309" s="144">
        <v>0</v>
      </c>
      <c r="L309" s="144">
        <v>4127089.2033000002</v>
      </c>
      <c r="M309" s="145">
        <f t="shared" si="6"/>
        <v>37622</v>
      </c>
    </row>
    <row r="310" spans="1:13" s="146" customFormat="1" x14ac:dyDescent="0.2">
      <c r="A310" s="148" t="s">
        <v>199</v>
      </c>
      <c r="B310" s="148" t="s">
        <v>327</v>
      </c>
      <c r="C310" s="148" t="s">
        <v>197</v>
      </c>
      <c r="D310" s="148" t="s">
        <v>201</v>
      </c>
      <c r="E310" s="141" t="s">
        <v>52</v>
      </c>
      <c r="F310" s="142">
        <v>868000</v>
      </c>
      <c r="G310" s="142">
        <v>804856.16859999998</v>
      </c>
      <c r="H310" s="143">
        <v>0.92725365051805997</v>
      </c>
      <c r="I310" s="59">
        <v>4.49</v>
      </c>
      <c r="J310" s="59">
        <v>9.9999999999999995E-8</v>
      </c>
      <c r="K310" s="144">
        <v>0</v>
      </c>
      <c r="L310" s="144">
        <v>3613804.1168</v>
      </c>
      <c r="M310" s="145">
        <f t="shared" si="6"/>
        <v>37653</v>
      </c>
    </row>
    <row r="311" spans="1:13" s="146" customFormat="1" x14ac:dyDescent="0.2">
      <c r="A311" s="148" t="s">
        <v>199</v>
      </c>
      <c r="B311" s="148" t="s">
        <v>327</v>
      </c>
      <c r="C311" s="148" t="s">
        <v>197</v>
      </c>
      <c r="D311" s="148" t="s">
        <v>201</v>
      </c>
      <c r="E311" s="141" t="s">
        <v>53</v>
      </c>
      <c r="F311" s="142">
        <v>961000</v>
      </c>
      <c r="G311" s="142">
        <v>887286.79940000002</v>
      </c>
      <c r="H311" s="143">
        <v>0.92329531676324506</v>
      </c>
      <c r="I311" s="59">
        <v>4.3330000000000002</v>
      </c>
      <c r="J311" s="59">
        <v>9.9999999999999995E-8</v>
      </c>
      <c r="K311" s="144">
        <v>0</v>
      </c>
      <c r="L311" s="144">
        <v>3844613.6131000002</v>
      </c>
      <c r="M311" s="145">
        <f t="shared" si="6"/>
        <v>37681</v>
      </c>
    </row>
    <row r="312" spans="1:13" s="146" customFormat="1" x14ac:dyDescent="0.2">
      <c r="A312" s="148" t="s">
        <v>199</v>
      </c>
      <c r="B312" s="148" t="s">
        <v>327</v>
      </c>
      <c r="C312" s="148" t="s">
        <v>197</v>
      </c>
      <c r="D312" s="148" t="s">
        <v>201</v>
      </c>
      <c r="E312" s="141" t="s">
        <v>54</v>
      </c>
      <c r="F312" s="142">
        <v>930000</v>
      </c>
      <c r="G312" s="142">
        <v>854576.82550000004</v>
      </c>
      <c r="H312" s="143">
        <v>0.91889981235344997</v>
      </c>
      <c r="I312" s="59">
        <v>3.8650000000000002</v>
      </c>
      <c r="J312" s="59">
        <v>9.9999999999999995E-8</v>
      </c>
      <c r="K312" s="144">
        <v>0</v>
      </c>
      <c r="L312" s="144">
        <v>3302939.3451</v>
      </c>
      <c r="M312" s="145">
        <f t="shared" si="6"/>
        <v>37712</v>
      </c>
    </row>
    <row r="313" spans="1:13" s="146" customFormat="1" x14ac:dyDescent="0.2">
      <c r="A313" s="148" t="s">
        <v>199</v>
      </c>
      <c r="B313" s="148" t="s">
        <v>327</v>
      </c>
      <c r="C313" s="148" t="s">
        <v>197</v>
      </c>
      <c r="D313" s="148" t="s">
        <v>201</v>
      </c>
      <c r="E313" s="141" t="s">
        <v>55</v>
      </c>
      <c r="F313" s="142">
        <v>961000</v>
      </c>
      <c r="G313" s="142">
        <v>878985.30359999998</v>
      </c>
      <c r="H313" s="143">
        <v>0.91465692359888506</v>
      </c>
      <c r="I313" s="59">
        <v>3.85</v>
      </c>
      <c r="J313" s="59">
        <v>9.9999999999999995E-8</v>
      </c>
      <c r="K313" s="144">
        <v>0</v>
      </c>
      <c r="L313" s="144">
        <v>3384093.3308999999</v>
      </c>
      <c r="M313" s="145">
        <f t="shared" si="6"/>
        <v>37742</v>
      </c>
    </row>
    <row r="314" spans="1:13" s="146" customFormat="1" x14ac:dyDescent="0.2">
      <c r="A314" s="148" t="s">
        <v>199</v>
      </c>
      <c r="B314" s="148" t="s">
        <v>327</v>
      </c>
      <c r="C314" s="148" t="s">
        <v>197</v>
      </c>
      <c r="D314" s="148" t="s">
        <v>201</v>
      </c>
      <c r="E314" s="141" t="s">
        <v>56</v>
      </c>
      <c r="F314" s="142">
        <v>930000</v>
      </c>
      <c r="G314" s="142">
        <v>846509.06599999999</v>
      </c>
      <c r="H314" s="143">
        <v>0.91022480217082402</v>
      </c>
      <c r="I314" s="59">
        <v>3.89</v>
      </c>
      <c r="J314" s="59">
        <v>9.9999999999999995E-8</v>
      </c>
      <c r="K314" s="144">
        <v>0</v>
      </c>
      <c r="L314" s="144">
        <v>3292920.1822000002</v>
      </c>
      <c r="M314" s="145">
        <f t="shared" si="6"/>
        <v>37773</v>
      </c>
    </row>
    <row r="315" spans="1:13" s="146" customFormat="1" x14ac:dyDescent="0.2">
      <c r="A315" s="148" t="s">
        <v>199</v>
      </c>
      <c r="B315" s="148" t="s">
        <v>327</v>
      </c>
      <c r="C315" s="148" t="s">
        <v>197</v>
      </c>
      <c r="D315" s="148" t="s">
        <v>201</v>
      </c>
      <c r="E315" s="141" t="s">
        <v>57</v>
      </c>
      <c r="F315" s="142">
        <v>961000</v>
      </c>
      <c r="G315" s="142">
        <v>870584.19389999995</v>
      </c>
      <c r="H315" s="143">
        <v>0.905914874022823</v>
      </c>
      <c r="I315" s="59">
        <v>3.9449999999999998</v>
      </c>
      <c r="J315" s="59">
        <v>9.9999999999999995E-8</v>
      </c>
      <c r="K315" s="144">
        <v>0</v>
      </c>
      <c r="L315" s="144">
        <v>3434454.5580000002</v>
      </c>
      <c r="M315" s="145">
        <f t="shared" si="6"/>
        <v>37803</v>
      </c>
    </row>
    <row r="316" spans="1:13" s="146" customFormat="1" x14ac:dyDescent="0.2">
      <c r="A316" s="148" t="s">
        <v>199</v>
      </c>
      <c r="B316" s="148" t="s">
        <v>327</v>
      </c>
      <c r="C316" s="148" t="s">
        <v>197</v>
      </c>
      <c r="D316" s="148" t="s">
        <v>201</v>
      </c>
      <c r="E316" s="141" t="s">
        <v>58</v>
      </c>
      <c r="F316" s="142">
        <v>961000</v>
      </c>
      <c r="G316" s="142">
        <v>866296.90789999999</v>
      </c>
      <c r="H316" s="143">
        <v>0.90145359822375604</v>
      </c>
      <c r="I316" s="59">
        <v>3.9750000000000001</v>
      </c>
      <c r="J316" s="59">
        <v>9.9999999999999995E-8</v>
      </c>
      <c r="K316" s="144">
        <v>0</v>
      </c>
      <c r="L316" s="144">
        <v>3443530.1222000001</v>
      </c>
      <c r="M316" s="145">
        <f t="shared" si="6"/>
        <v>37834</v>
      </c>
    </row>
    <row r="317" spans="1:13" s="146" customFormat="1" x14ac:dyDescent="0.2">
      <c r="A317" s="148" t="s">
        <v>199</v>
      </c>
      <c r="B317" s="148" t="s">
        <v>327</v>
      </c>
      <c r="C317" s="148" t="s">
        <v>197</v>
      </c>
      <c r="D317" s="148" t="s">
        <v>201</v>
      </c>
      <c r="E317" s="141" t="s">
        <v>59</v>
      </c>
      <c r="F317" s="142">
        <v>930000</v>
      </c>
      <c r="G317" s="142">
        <v>834164.19279999996</v>
      </c>
      <c r="H317" s="143">
        <v>0.89695074493903304</v>
      </c>
      <c r="I317" s="59">
        <v>3.9870000000000001</v>
      </c>
      <c r="J317" s="59">
        <v>9.9999999999999995E-8</v>
      </c>
      <c r="K317" s="144">
        <v>0</v>
      </c>
      <c r="L317" s="144">
        <v>3325812.5532999998</v>
      </c>
      <c r="M317" s="145">
        <f t="shared" si="6"/>
        <v>37865</v>
      </c>
    </row>
    <row r="318" spans="1:13" s="146" customFormat="1" x14ac:dyDescent="0.2">
      <c r="A318" s="148" t="s">
        <v>199</v>
      </c>
      <c r="B318" s="148" t="s">
        <v>327</v>
      </c>
      <c r="C318" s="148" t="s">
        <v>197</v>
      </c>
      <c r="D318" s="148" t="s">
        <v>201</v>
      </c>
      <c r="E318" s="141" t="s">
        <v>60</v>
      </c>
      <c r="F318" s="142">
        <v>961000</v>
      </c>
      <c r="G318" s="142">
        <v>857783.6372</v>
      </c>
      <c r="H318" s="143">
        <v>0.89259483574919707</v>
      </c>
      <c r="I318" s="59">
        <v>4.01</v>
      </c>
      <c r="J318" s="59">
        <v>9.9999999999999995E-8</v>
      </c>
      <c r="K318" s="144">
        <v>0</v>
      </c>
      <c r="L318" s="144">
        <v>3439712.2991999998</v>
      </c>
      <c r="M318" s="145">
        <f t="shared" si="6"/>
        <v>37895</v>
      </c>
    </row>
    <row r="319" spans="1:13" s="146" customFormat="1" x14ac:dyDescent="0.2">
      <c r="A319" s="148" t="s">
        <v>199</v>
      </c>
      <c r="B319" s="148" t="s">
        <v>327</v>
      </c>
      <c r="C319" s="148" t="s">
        <v>197</v>
      </c>
      <c r="D319" s="148" t="s">
        <v>201</v>
      </c>
      <c r="E319" s="141" t="s">
        <v>61</v>
      </c>
      <c r="F319" s="142">
        <v>930000</v>
      </c>
      <c r="G319" s="142">
        <v>825941.70070000004</v>
      </c>
      <c r="H319" s="143">
        <v>0.888109355578514</v>
      </c>
      <c r="I319" s="59">
        <v>4.4050000000000002</v>
      </c>
      <c r="J319" s="59">
        <v>9.9999999999999995E-8</v>
      </c>
      <c r="K319" s="144">
        <v>0</v>
      </c>
      <c r="L319" s="144">
        <v>3638273.1088999999</v>
      </c>
      <c r="M319" s="145">
        <f t="shared" si="6"/>
        <v>37926</v>
      </c>
    </row>
    <row r="320" spans="1:13" s="146" customFormat="1" x14ac:dyDescent="0.2">
      <c r="A320" s="148" t="s">
        <v>199</v>
      </c>
      <c r="B320" s="148" t="s">
        <v>327</v>
      </c>
      <c r="C320" s="148" t="s">
        <v>197</v>
      </c>
      <c r="D320" s="148" t="s">
        <v>201</v>
      </c>
      <c r="E320" s="141" t="s">
        <v>62</v>
      </c>
      <c r="F320" s="142">
        <v>961000</v>
      </c>
      <c r="G320" s="142">
        <v>849271.04799999995</v>
      </c>
      <c r="H320" s="143">
        <v>0.88373678249752496</v>
      </c>
      <c r="I320" s="59">
        <v>4.5449999999999999</v>
      </c>
      <c r="J320" s="59">
        <v>9.9999999999999995E-8</v>
      </c>
      <c r="K320" s="144">
        <v>0</v>
      </c>
      <c r="L320" s="144">
        <v>3859936.8281</v>
      </c>
      <c r="M320" s="145">
        <f t="shared" si="6"/>
        <v>37956</v>
      </c>
    </row>
    <row r="321" spans="1:13" s="146" customFormat="1" x14ac:dyDescent="0.2">
      <c r="A321" s="148" t="s">
        <v>199</v>
      </c>
      <c r="B321" s="148" t="s">
        <v>327</v>
      </c>
      <c r="C321" s="148" t="s">
        <v>197</v>
      </c>
      <c r="D321" s="148" t="s">
        <v>201</v>
      </c>
      <c r="E321" s="141" t="s">
        <v>63</v>
      </c>
      <c r="F321" s="142">
        <v>961000</v>
      </c>
      <c r="G321" s="142">
        <v>844921.29929999996</v>
      </c>
      <c r="H321" s="143">
        <v>0.87921050917870991</v>
      </c>
      <c r="I321" s="59">
        <v>4.5910000000000002</v>
      </c>
      <c r="J321" s="59">
        <v>9.9999999999999995E-8</v>
      </c>
      <c r="K321" s="144">
        <v>0</v>
      </c>
      <c r="L321" s="144">
        <v>3879033.6006999998</v>
      </c>
      <c r="M321" s="145">
        <f t="shared" si="6"/>
        <v>37987</v>
      </c>
    </row>
    <row r="322" spans="1:13" s="146" customFormat="1" x14ac:dyDescent="0.2">
      <c r="A322" s="148" t="s">
        <v>199</v>
      </c>
      <c r="B322" s="148" t="s">
        <v>327</v>
      </c>
      <c r="C322" s="148" t="s">
        <v>197</v>
      </c>
      <c r="D322" s="148" t="s">
        <v>201</v>
      </c>
      <c r="E322" s="141" t="s">
        <v>64</v>
      </c>
      <c r="F322" s="142">
        <v>899000</v>
      </c>
      <c r="G322" s="142">
        <v>786337.45039999997</v>
      </c>
      <c r="H322" s="143">
        <v>0.87468014501161506</v>
      </c>
      <c r="I322" s="59">
        <v>4.4729999999999999</v>
      </c>
      <c r="J322" s="59">
        <v>9.9999999999999995E-8</v>
      </c>
      <c r="K322" s="144">
        <v>0</v>
      </c>
      <c r="L322" s="144">
        <v>3517287.3369</v>
      </c>
      <c r="M322" s="145">
        <f t="shared" si="6"/>
        <v>38018</v>
      </c>
    </row>
    <row r="323" spans="1:13" s="146" customFormat="1" x14ac:dyDescent="0.2">
      <c r="A323" s="148" t="s">
        <v>199</v>
      </c>
      <c r="B323" s="148" t="s">
        <v>327</v>
      </c>
      <c r="C323" s="148" t="s">
        <v>197</v>
      </c>
      <c r="D323" s="148" t="s">
        <v>201</v>
      </c>
      <c r="E323" s="141" t="s">
        <v>65</v>
      </c>
      <c r="F323" s="142">
        <v>961000</v>
      </c>
      <c r="G323" s="142">
        <v>836470.05889999995</v>
      </c>
      <c r="H323" s="143">
        <v>0.87041629436680601</v>
      </c>
      <c r="I323" s="59">
        <v>4.34</v>
      </c>
      <c r="J323" s="59">
        <v>9.9999999999999995E-8</v>
      </c>
      <c r="K323" s="144">
        <v>0</v>
      </c>
      <c r="L323" s="144">
        <v>3630279.9718999998</v>
      </c>
      <c r="M323" s="145">
        <f t="shared" si="6"/>
        <v>38047</v>
      </c>
    </row>
    <row r="324" spans="1:13" s="146" customFormat="1" x14ac:dyDescent="0.2">
      <c r="A324" s="148" t="s">
        <v>199</v>
      </c>
      <c r="B324" s="148" t="s">
        <v>327</v>
      </c>
      <c r="C324" s="148" t="s">
        <v>197</v>
      </c>
      <c r="D324" s="148" t="s">
        <v>201</v>
      </c>
      <c r="E324" s="141" t="s">
        <v>66</v>
      </c>
      <c r="F324" s="142">
        <v>930000</v>
      </c>
      <c r="G324" s="142">
        <v>805286.99699999997</v>
      </c>
      <c r="H324" s="143">
        <v>0.86589999682363805</v>
      </c>
      <c r="I324" s="59">
        <v>3.895</v>
      </c>
      <c r="J324" s="59">
        <v>9.9999999999999995E-8</v>
      </c>
      <c r="K324" s="144">
        <v>0</v>
      </c>
      <c r="L324" s="144">
        <v>3136592.773</v>
      </c>
      <c r="M324" s="145">
        <f t="shared" si="6"/>
        <v>38078</v>
      </c>
    </row>
    <row r="325" spans="1:13" s="146" customFormat="1" x14ac:dyDescent="0.2">
      <c r="A325" s="148" t="s">
        <v>199</v>
      </c>
      <c r="B325" s="148" t="s">
        <v>327</v>
      </c>
      <c r="C325" s="148" t="s">
        <v>197</v>
      </c>
      <c r="D325" s="148" t="s">
        <v>201</v>
      </c>
      <c r="E325" s="141" t="s">
        <v>67</v>
      </c>
      <c r="F325" s="142">
        <v>961000</v>
      </c>
      <c r="G325" s="142">
        <v>827977.55379999999</v>
      </c>
      <c r="H325" s="143">
        <v>0.86157914028754901</v>
      </c>
      <c r="I325" s="59">
        <v>3.8849999999999998</v>
      </c>
      <c r="J325" s="59">
        <v>9.9999999999999995E-8</v>
      </c>
      <c r="K325" s="144">
        <v>0</v>
      </c>
      <c r="L325" s="144">
        <v>3216692.7138</v>
      </c>
      <c r="M325" s="145">
        <f t="shared" si="6"/>
        <v>38108</v>
      </c>
    </row>
    <row r="326" spans="1:13" s="146" customFormat="1" x14ac:dyDescent="0.2">
      <c r="A326" s="148" t="s">
        <v>199</v>
      </c>
      <c r="B326" s="148" t="s">
        <v>327</v>
      </c>
      <c r="C326" s="148" t="s">
        <v>197</v>
      </c>
      <c r="D326" s="148" t="s">
        <v>201</v>
      </c>
      <c r="E326" s="141" t="s">
        <v>68</v>
      </c>
      <c r="F326" s="142">
        <v>930000</v>
      </c>
      <c r="G326" s="142">
        <v>797098.31200000003</v>
      </c>
      <c r="H326" s="143">
        <v>0.85709495918656398</v>
      </c>
      <c r="I326" s="59">
        <v>3.9210000000000003</v>
      </c>
      <c r="J326" s="59">
        <v>9.9999999999999995E-8</v>
      </c>
      <c r="K326" s="144">
        <v>0</v>
      </c>
      <c r="L326" s="144">
        <v>3125422.4018000001</v>
      </c>
      <c r="M326" s="145">
        <f t="shared" si="6"/>
        <v>38139</v>
      </c>
    </row>
    <row r="327" spans="1:13" s="146" customFormat="1" x14ac:dyDescent="0.2">
      <c r="A327" s="148" t="s">
        <v>199</v>
      </c>
      <c r="B327" s="148" t="s">
        <v>327</v>
      </c>
      <c r="C327" s="148" t="s">
        <v>197</v>
      </c>
      <c r="D327" s="148" t="s">
        <v>201</v>
      </c>
      <c r="E327" s="141" t="s">
        <v>69</v>
      </c>
      <c r="F327" s="142">
        <v>961000</v>
      </c>
      <c r="G327" s="142">
        <v>819512.18530000001</v>
      </c>
      <c r="H327" s="143">
        <v>0.85277022401061497</v>
      </c>
      <c r="I327" s="59">
        <v>3.9649999999999999</v>
      </c>
      <c r="J327" s="59">
        <v>9.9999999999999995E-8</v>
      </c>
      <c r="K327" s="144">
        <v>0</v>
      </c>
      <c r="L327" s="144">
        <v>3249365.7327000001</v>
      </c>
      <c r="M327" s="145">
        <f t="shared" si="6"/>
        <v>38169</v>
      </c>
    </row>
    <row r="328" spans="1:13" s="146" customFormat="1" x14ac:dyDescent="0.2">
      <c r="A328" s="148" t="s">
        <v>199</v>
      </c>
      <c r="B328" s="148" t="s">
        <v>327</v>
      </c>
      <c r="C328" s="148" t="s">
        <v>197</v>
      </c>
      <c r="D328" s="148" t="s">
        <v>201</v>
      </c>
      <c r="E328" s="141" t="s">
        <v>70</v>
      </c>
      <c r="F328" s="142">
        <v>961000</v>
      </c>
      <c r="G328" s="142">
        <v>815237.02410000004</v>
      </c>
      <c r="H328" s="143">
        <v>0.84832156509385703</v>
      </c>
      <c r="I328" s="59">
        <v>4.0149999999999997</v>
      </c>
      <c r="J328" s="59">
        <v>9.9999999999999995E-8</v>
      </c>
      <c r="K328" s="144">
        <v>0</v>
      </c>
      <c r="L328" s="144">
        <v>3273176.5701000001</v>
      </c>
      <c r="M328" s="145">
        <f t="shared" si="6"/>
        <v>38200</v>
      </c>
    </row>
    <row r="329" spans="1:13" s="146" customFormat="1" x14ac:dyDescent="0.2">
      <c r="A329" s="148" t="s">
        <v>199</v>
      </c>
      <c r="B329" s="148" t="s">
        <v>327</v>
      </c>
      <c r="C329" s="148" t="s">
        <v>197</v>
      </c>
      <c r="D329" s="148" t="s">
        <v>201</v>
      </c>
      <c r="E329" s="141" t="s">
        <v>71</v>
      </c>
      <c r="F329" s="142">
        <v>930000</v>
      </c>
      <c r="G329" s="142">
        <v>784787.91339999996</v>
      </c>
      <c r="H329" s="143">
        <v>0.84385797140526098</v>
      </c>
      <c r="I329" s="59">
        <v>4.0270000000000001</v>
      </c>
      <c r="J329" s="59">
        <v>9.9999999999999995E-8</v>
      </c>
      <c r="K329" s="144">
        <v>0</v>
      </c>
      <c r="L329" s="144">
        <v>3160340.8487999998</v>
      </c>
      <c r="M329" s="145">
        <f t="shared" si="6"/>
        <v>38231</v>
      </c>
    </row>
    <row r="330" spans="1:13" s="146" customFormat="1" x14ac:dyDescent="0.2">
      <c r="A330" s="148" t="s">
        <v>199</v>
      </c>
      <c r="B330" s="148" t="s">
        <v>327</v>
      </c>
      <c r="C330" s="148" t="s">
        <v>197</v>
      </c>
      <c r="D330" s="148" t="s">
        <v>201</v>
      </c>
      <c r="E330" s="141" t="s">
        <v>72</v>
      </c>
      <c r="F330" s="142">
        <v>961000</v>
      </c>
      <c r="G330" s="142">
        <v>806812.39509999997</v>
      </c>
      <c r="H330" s="143">
        <v>0.83955504177616302</v>
      </c>
      <c r="I330" s="59">
        <v>4.0599999999999996</v>
      </c>
      <c r="J330" s="59">
        <v>9.9999999999999995E-8</v>
      </c>
      <c r="K330" s="144">
        <v>0</v>
      </c>
      <c r="L330" s="144">
        <v>3275658.2436000002</v>
      </c>
      <c r="M330" s="145">
        <f t="shared" si="6"/>
        <v>38261</v>
      </c>
    </row>
    <row r="331" spans="1:13" s="146" customFormat="1" x14ac:dyDescent="0.2">
      <c r="A331" s="148" t="s">
        <v>199</v>
      </c>
      <c r="B331" s="148" t="s">
        <v>328</v>
      </c>
      <c r="C331" s="148" t="s">
        <v>197</v>
      </c>
      <c r="D331" s="148" t="s">
        <v>200</v>
      </c>
      <c r="E331" s="141" t="s">
        <v>73</v>
      </c>
      <c r="F331" s="142">
        <v>-288000</v>
      </c>
      <c r="G331" s="142">
        <v>-240516.29500000001</v>
      </c>
      <c r="H331" s="143">
        <v>0.835126024277419</v>
      </c>
      <c r="I331" s="59">
        <v>3.7308232800000001</v>
      </c>
      <c r="J331" s="59">
        <v>9.9999999999999995E-8</v>
      </c>
      <c r="K331" s="144">
        <v>0</v>
      </c>
      <c r="L331" s="144">
        <v>-897323.76899999997</v>
      </c>
      <c r="M331" s="145">
        <f t="shared" si="6"/>
        <v>38292</v>
      </c>
    </row>
    <row r="332" spans="1:13" s="146" customFormat="1" x14ac:dyDescent="0.2">
      <c r="A332" s="148" t="s">
        <v>199</v>
      </c>
      <c r="B332" s="148" t="s">
        <v>328</v>
      </c>
      <c r="C332" s="148" t="s">
        <v>197</v>
      </c>
      <c r="D332" s="148" t="s">
        <v>200</v>
      </c>
      <c r="E332" s="141" t="s">
        <v>74</v>
      </c>
      <c r="F332" s="142">
        <v>-297600</v>
      </c>
      <c r="G332" s="142">
        <v>-247254.79620000001</v>
      </c>
      <c r="H332" s="143">
        <v>0.83082928846759496</v>
      </c>
      <c r="I332" s="59">
        <v>3.8708419100000002</v>
      </c>
      <c r="J332" s="59">
        <v>9.9999999999999995E-8</v>
      </c>
      <c r="K332" s="144">
        <v>0</v>
      </c>
      <c r="L332" s="144">
        <v>-957084.20259999996</v>
      </c>
      <c r="M332" s="145">
        <f t="shared" si="6"/>
        <v>38322</v>
      </c>
    </row>
    <row r="333" spans="1:13" s="146" customFormat="1" x14ac:dyDescent="0.2">
      <c r="A333" s="148" t="s">
        <v>199</v>
      </c>
      <c r="B333" s="148" t="s">
        <v>328</v>
      </c>
      <c r="C333" s="148" t="s">
        <v>197</v>
      </c>
      <c r="D333" s="148" t="s">
        <v>200</v>
      </c>
      <c r="E333" s="141" t="s">
        <v>75</v>
      </c>
      <c r="F333" s="142">
        <v>-297600</v>
      </c>
      <c r="G333" s="142">
        <v>-245934.55100000001</v>
      </c>
      <c r="H333" s="143">
        <v>0.82639298045737397</v>
      </c>
      <c r="I333" s="59">
        <v>3.9018609400000002</v>
      </c>
      <c r="J333" s="59">
        <v>9.9999999999999995E-8</v>
      </c>
      <c r="K333" s="144">
        <v>0</v>
      </c>
      <c r="L333" s="144">
        <v>-959602.39399999997</v>
      </c>
      <c r="M333" s="145">
        <f t="shared" si="6"/>
        <v>38353</v>
      </c>
    </row>
    <row r="334" spans="1:13" s="146" customFormat="1" x14ac:dyDescent="0.2">
      <c r="A334" s="148" t="s">
        <v>199</v>
      </c>
      <c r="B334" s="148" t="s">
        <v>328</v>
      </c>
      <c r="C334" s="148" t="s">
        <v>197</v>
      </c>
      <c r="D334" s="148" t="s">
        <v>200</v>
      </c>
      <c r="E334" s="141" t="s">
        <v>76</v>
      </c>
      <c r="F334" s="142">
        <v>-268800</v>
      </c>
      <c r="G334" s="142">
        <v>-220942.52549999999</v>
      </c>
      <c r="H334" s="143">
        <v>0.82195880004421606</v>
      </c>
      <c r="I334" s="59">
        <v>3.7838799600000002</v>
      </c>
      <c r="J334" s="59">
        <v>9.9999999999999995E-8</v>
      </c>
      <c r="K334" s="144">
        <v>0</v>
      </c>
      <c r="L334" s="144">
        <v>-836019.973</v>
      </c>
      <c r="M334" s="145">
        <f t="shared" si="6"/>
        <v>38384</v>
      </c>
    </row>
    <row r="335" spans="1:13" s="146" customFormat="1" x14ac:dyDescent="0.2">
      <c r="A335" s="148" t="s">
        <v>199</v>
      </c>
      <c r="B335" s="148" t="s">
        <v>328</v>
      </c>
      <c r="C335" s="148" t="s">
        <v>197</v>
      </c>
      <c r="D335" s="148" t="s">
        <v>200</v>
      </c>
      <c r="E335" s="141" t="s">
        <v>77</v>
      </c>
      <c r="F335" s="142">
        <v>-297600</v>
      </c>
      <c r="G335" s="142">
        <v>-243420.7458</v>
      </c>
      <c r="H335" s="143">
        <v>0.81794605442144797</v>
      </c>
      <c r="I335" s="59">
        <v>3.6508982699999999</v>
      </c>
      <c r="J335" s="59">
        <v>9.9999999999999995E-8</v>
      </c>
      <c r="K335" s="144">
        <v>0</v>
      </c>
      <c r="L335" s="144">
        <v>-888704.35569999996</v>
      </c>
      <c r="M335" s="145">
        <f t="shared" si="6"/>
        <v>38412</v>
      </c>
    </row>
    <row r="336" spans="1:13" s="146" customFormat="1" x14ac:dyDescent="0.2">
      <c r="A336" s="148" t="s">
        <v>199</v>
      </c>
      <c r="B336" s="148" t="s">
        <v>328</v>
      </c>
      <c r="C336" s="148" t="s">
        <v>197</v>
      </c>
      <c r="D336" s="148" t="s">
        <v>200</v>
      </c>
      <c r="E336" s="141" t="s">
        <v>78</v>
      </c>
      <c r="F336" s="142">
        <v>-288000</v>
      </c>
      <c r="G336" s="142">
        <v>-234302.76819999999</v>
      </c>
      <c r="H336" s="143">
        <v>0.81355127838570807</v>
      </c>
      <c r="I336" s="59">
        <v>3.4109131800000001</v>
      </c>
      <c r="J336" s="59">
        <v>9.9999999999999995E-8</v>
      </c>
      <c r="K336" s="144">
        <v>0</v>
      </c>
      <c r="L336" s="144">
        <v>-799186.37749999994</v>
      </c>
      <c r="M336" s="145">
        <f t="shared" si="6"/>
        <v>38443</v>
      </c>
    </row>
    <row r="337" spans="1:13" s="146" customFormat="1" x14ac:dyDescent="0.2">
      <c r="A337" s="148" t="s">
        <v>199</v>
      </c>
      <c r="B337" s="148" t="s">
        <v>328</v>
      </c>
      <c r="C337" s="148" t="s">
        <v>197</v>
      </c>
      <c r="D337" s="148" t="s">
        <v>200</v>
      </c>
      <c r="E337" s="141" t="s">
        <v>79</v>
      </c>
      <c r="F337" s="142">
        <v>-297600</v>
      </c>
      <c r="G337" s="142">
        <v>-240860.21369999999</v>
      </c>
      <c r="H337" s="143">
        <v>0.80934211588354199</v>
      </c>
      <c r="I337" s="59">
        <v>3.4009226799999999</v>
      </c>
      <c r="J337" s="59">
        <v>9.9999999999999995E-8</v>
      </c>
      <c r="K337" s="144">
        <v>0</v>
      </c>
      <c r="L337" s="144">
        <v>-819146.93839999998</v>
      </c>
      <c r="M337" s="145">
        <f t="shared" si="6"/>
        <v>38473</v>
      </c>
    </row>
    <row r="338" spans="1:13" s="146" customFormat="1" x14ac:dyDescent="0.2">
      <c r="A338" s="148" t="s">
        <v>199</v>
      </c>
      <c r="B338" s="148" t="s">
        <v>328</v>
      </c>
      <c r="C338" s="148" t="s">
        <v>197</v>
      </c>
      <c r="D338" s="148" t="s">
        <v>200</v>
      </c>
      <c r="E338" s="141" t="s">
        <v>80</v>
      </c>
      <c r="F338" s="142">
        <v>-288000</v>
      </c>
      <c r="G338" s="142">
        <v>-231836.66649999999</v>
      </c>
      <c r="H338" s="143">
        <v>0.80498842542559601</v>
      </c>
      <c r="I338" s="59">
        <v>3.4369332300000002</v>
      </c>
      <c r="J338" s="59">
        <v>9.9999999999999995E-8</v>
      </c>
      <c r="K338" s="144">
        <v>0</v>
      </c>
      <c r="L338" s="144">
        <v>-796807.11899999995</v>
      </c>
      <c r="M338" s="145">
        <f t="shared" si="6"/>
        <v>38504</v>
      </c>
    </row>
    <row r="339" spans="1:13" s="146" customFormat="1" x14ac:dyDescent="0.2">
      <c r="A339" s="148" t="s">
        <v>199</v>
      </c>
      <c r="B339" s="148" t="s">
        <v>328</v>
      </c>
      <c r="C339" s="148" t="s">
        <v>197</v>
      </c>
      <c r="D339" s="148" t="s">
        <v>200</v>
      </c>
      <c r="E339" s="141" t="s">
        <v>81</v>
      </c>
      <c r="F339" s="142">
        <v>-297600</v>
      </c>
      <c r="G339" s="142">
        <v>-238300.83600000001</v>
      </c>
      <c r="H339" s="143">
        <v>0.80074205641823304</v>
      </c>
      <c r="I339" s="59">
        <v>3.4809476699999999</v>
      </c>
      <c r="J339" s="59">
        <v>9.9999999999999995E-8</v>
      </c>
      <c r="K339" s="144">
        <v>0</v>
      </c>
      <c r="L339" s="144">
        <v>-829512.71569999994</v>
      </c>
      <c r="M339" s="145">
        <f t="shared" si="6"/>
        <v>38534</v>
      </c>
    </row>
    <row r="340" spans="1:13" s="146" customFormat="1" x14ac:dyDescent="0.2">
      <c r="A340" s="148" t="s">
        <v>199</v>
      </c>
      <c r="B340" s="148" t="s">
        <v>328</v>
      </c>
      <c r="C340" s="148" t="s">
        <v>197</v>
      </c>
      <c r="D340" s="148" t="s">
        <v>200</v>
      </c>
      <c r="E340" s="141" t="s">
        <v>82</v>
      </c>
      <c r="F340" s="142">
        <v>-297600</v>
      </c>
      <c r="G340" s="142">
        <v>-236984.49720000001</v>
      </c>
      <c r="H340" s="143">
        <v>0.79631887483295405</v>
      </c>
      <c r="I340" s="59">
        <v>3.5309671900000001</v>
      </c>
      <c r="J340" s="59">
        <v>9.9999999999999995E-8</v>
      </c>
      <c r="K340" s="144">
        <v>0</v>
      </c>
      <c r="L340" s="144">
        <v>-836784.46059999999</v>
      </c>
      <c r="M340" s="145">
        <f t="shared" si="6"/>
        <v>38565</v>
      </c>
    </row>
    <row r="341" spans="1:13" s="146" customFormat="1" x14ac:dyDescent="0.2">
      <c r="A341" s="148" t="s">
        <v>199</v>
      </c>
      <c r="B341" s="148" t="s">
        <v>328</v>
      </c>
      <c r="C341" s="148" t="s">
        <v>197</v>
      </c>
      <c r="D341" s="148" t="s">
        <v>200</v>
      </c>
      <c r="E341" s="141" t="s">
        <v>83</v>
      </c>
      <c r="F341" s="142">
        <v>-288000</v>
      </c>
      <c r="G341" s="142">
        <v>-228064.48209999999</v>
      </c>
      <c r="H341" s="143">
        <v>0.79189056297656302</v>
      </c>
      <c r="I341" s="59">
        <v>3.5429877699999999</v>
      </c>
      <c r="J341" s="59">
        <v>9.9999999999999995E-8</v>
      </c>
      <c r="K341" s="144">
        <v>0</v>
      </c>
      <c r="L341" s="144">
        <v>-808029.64839999995</v>
      </c>
      <c r="M341" s="145">
        <f t="shared" si="6"/>
        <v>38596</v>
      </c>
    </row>
    <row r="342" spans="1:13" s="146" customFormat="1" x14ac:dyDescent="0.2">
      <c r="A342" s="148" t="s">
        <v>199</v>
      </c>
      <c r="B342" s="148" t="s">
        <v>328</v>
      </c>
      <c r="C342" s="148" t="s">
        <v>197</v>
      </c>
      <c r="D342" s="148" t="s">
        <v>200</v>
      </c>
      <c r="E342" s="141" t="s">
        <v>84</v>
      </c>
      <c r="F342" s="142">
        <v>-297600</v>
      </c>
      <c r="G342" s="142">
        <v>-234389.9258</v>
      </c>
      <c r="H342" s="143">
        <v>0.78760055719433297</v>
      </c>
      <c r="I342" s="59">
        <v>3.5760086900000001</v>
      </c>
      <c r="J342" s="59">
        <v>9.9999999999999995E-8</v>
      </c>
      <c r="K342" s="144">
        <v>0</v>
      </c>
      <c r="L342" s="144">
        <v>-838180.38899999997</v>
      </c>
      <c r="M342" s="145">
        <f t="shared" si="6"/>
        <v>38626</v>
      </c>
    </row>
    <row r="343" spans="1:13" s="146" customFormat="1" x14ac:dyDescent="0.2">
      <c r="A343" s="148" t="s">
        <v>199</v>
      </c>
      <c r="B343" s="148" t="s">
        <v>328</v>
      </c>
      <c r="C343" s="148" t="s">
        <v>197</v>
      </c>
      <c r="D343" s="148" t="s">
        <v>200</v>
      </c>
      <c r="E343" s="141" t="s">
        <v>85</v>
      </c>
      <c r="F343" s="142">
        <v>-288000</v>
      </c>
      <c r="G343" s="142">
        <v>-225551.0042</v>
      </c>
      <c r="H343" s="143">
        <v>0.78316320898539205</v>
      </c>
      <c r="I343" s="59">
        <v>3.76603135</v>
      </c>
      <c r="J343" s="59">
        <v>9.9999999999999995E-8</v>
      </c>
      <c r="K343" s="144">
        <v>0</v>
      </c>
      <c r="L343" s="144">
        <v>-849432.13119999995</v>
      </c>
      <c r="M343" s="145">
        <f t="shared" si="6"/>
        <v>38657</v>
      </c>
    </row>
    <row r="344" spans="1:13" s="146" customFormat="1" x14ac:dyDescent="0.2">
      <c r="A344" s="148" t="s">
        <v>199</v>
      </c>
      <c r="B344" s="148" t="s">
        <v>328</v>
      </c>
      <c r="C344" s="148" t="s">
        <v>197</v>
      </c>
      <c r="D344" s="148" t="s">
        <v>200</v>
      </c>
      <c r="E344" s="141" t="s">
        <v>86</v>
      </c>
      <c r="F344" s="142">
        <v>-297600</v>
      </c>
      <c r="G344" s="142">
        <v>-231790.26389999999</v>
      </c>
      <c r="H344" s="143">
        <v>0.77886513422586801</v>
      </c>
      <c r="I344" s="59">
        <v>3.9060542900000002</v>
      </c>
      <c r="J344" s="59">
        <v>9.9999999999999995E-8</v>
      </c>
      <c r="K344" s="144">
        <v>0</v>
      </c>
      <c r="L344" s="144">
        <v>-905385.33200000005</v>
      </c>
      <c r="M344" s="145">
        <f t="shared" si="6"/>
        <v>38687</v>
      </c>
    </row>
    <row r="345" spans="1:13" s="146" customFormat="1" x14ac:dyDescent="0.2">
      <c r="A345" s="148" t="s">
        <v>199</v>
      </c>
      <c r="B345" s="148" t="s">
        <v>328</v>
      </c>
      <c r="C345" s="148" t="s">
        <v>197</v>
      </c>
      <c r="D345" s="148" t="s">
        <v>200</v>
      </c>
      <c r="E345" s="141" t="s">
        <v>87</v>
      </c>
      <c r="F345" s="142">
        <v>-297600</v>
      </c>
      <c r="G345" s="142">
        <v>-230467.43470000001</v>
      </c>
      <c r="H345" s="143">
        <v>0.77442014333711506</v>
      </c>
      <c r="I345" s="59">
        <v>3.9520790300000002</v>
      </c>
      <c r="J345" s="59">
        <v>9.9999999999999995E-8</v>
      </c>
      <c r="K345" s="144">
        <v>0</v>
      </c>
      <c r="L345" s="144">
        <v>-910825.49360000005</v>
      </c>
      <c r="M345" s="145">
        <f t="shared" si="6"/>
        <v>38718</v>
      </c>
    </row>
    <row r="346" spans="1:13" s="146" customFormat="1" x14ac:dyDescent="0.2">
      <c r="A346" s="148" t="s">
        <v>199</v>
      </c>
      <c r="B346" s="148" t="s">
        <v>328</v>
      </c>
      <c r="C346" s="148" t="s">
        <v>197</v>
      </c>
      <c r="D346" s="148" t="s">
        <v>200</v>
      </c>
      <c r="E346" s="141" t="s">
        <v>88</v>
      </c>
      <c r="F346" s="142">
        <v>-268800</v>
      </c>
      <c r="G346" s="142">
        <v>-206968.41940000001</v>
      </c>
      <c r="H346" s="143">
        <v>0.76997179847100305</v>
      </c>
      <c r="I346" s="59">
        <v>3.8341048400000002</v>
      </c>
      <c r="J346" s="59">
        <v>9.9999999999999995E-8</v>
      </c>
      <c r="K346" s="144">
        <v>0</v>
      </c>
      <c r="L346" s="144">
        <v>-793538.59739999997</v>
      </c>
      <c r="M346" s="145">
        <f t="shared" si="6"/>
        <v>38749</v>
      </c>
    </row>
    <row r="347" spans="1:13" s="146" customFormat="1" x14ac:dyDescent="0.2">
      <c r="A347" s="148" t="s">
        <v>199</v>
      </c>
      <c r="B347" s="148" t="s">
        <v>328</v>
      </c>
      <c r="C347" s="148" t="s">
        <v>197</v>
      </c>
      <c r="D347" s="148" t="s">
        <v>200</v>
      </c>
      <c r="E347" s="141" t="s">
        <v>89</v>
      </c>
      <c r="F347" s="142">
        <v>-297600</v>
      </c>
      <c r="G347" s="142">
        <v>-227947.12210000001</v>
      </c>
      <c r="H347" s="143">
        <v>0.76595135099771205</v>
      </c>
      <c r="I347" s="59">
        <v>3.70112905</v>
      </c>
      <c r="J347" s="59">
        <v>9.9999999999999995E-8</v>
      </c>
      <c r="K347" s="144">
        <v>0</v>
      </c>
      <c r="L347" s="144">
        <v>-843661.69339999999</v>
      </c>
      <c r="M347" s="145">
        <f t="shared" si="6"/>
        <v>38777</v>
      </c>
    </row>
    <row r="348" spans="1:13" s="146" customFormat="1" x14ac:dyDescent="0.2">
      <c r="A348" s="148" t="s">
        <v>199</v>
      </c>
      <c r="B348" s="148" t="s">
        <v>328</v>
      </c>
      <c r="C348" s="148" t="s">
        <v>197</v>
      </c>
      <c r="D348" s="148" t="s">
        <v>200</v>
      </c>
      <c r="E348" s="141" t="s">
        <v>90</v>
      </c>
      <c r="F348" s="142">
        <v>-288000</v>
      </c>
      <c r="G348" s="142">
        <v>-219311.30929999999</v>
      </c>
      <c r="H348" s="143">
        <v>0.76149760169991698</v>
      </c>
      <c r="I348" s="59">
        <v>3.43615687</v>
      </c>
      <c r="J348" s="59">
        <v>9.9999999999999995E-8</v>
      </c>
      <c r="K348" s="144">
        <v>0</v>
      </c>
      <c r="L348" s="144">
        <v>-753588.04099999997</v>
      </c>
      <c r="M348" s="145">
        <f t="shared" si="6"/>
        <v>38808</v>
      </c>
    </row>
    <row r="349" spans="1:13" s="146" customFormat="1" x14ac:dyDescent="0.2">
      <c r="A349" s="148" t="s">
        <v>199</v>
      </c>
      <c r="B349" s="148" t="s">
        <v>328</v>
      </c>
      <c r="C349" s="148" t="s">
        <v>197</v>
      </c>
      <c r="D349" s="148" t="s">
        <v>200</v>
      </c>
      <c r="E349" s="141" t="s">
        <v>91</v>
      </c>
      <c r="F349" s="142">
        <v>-297600</v>
      </c>
      <c r="G349" s="142">
        <v>-225338.3456</v>
      </c>
      <c r="H349" s="143">
        <v>0.75718530093734404</v>
      </c>
      <c r="I349" s="59">
        <v>3.4261848100000001</v>
      </c>
      <c r="J349" s="59">
        <v>9.9999999999999995E-8</v>
      </c>
      <c r="K349" s="144">
        <v>0</v>
      </c>
      <c r="L349" s="144">
        <v>-772050.79339999997</v>
      </c>
      <c r="M349" s="145">
        <f t="shared" si="6"/>
        <v>38838</v>
      </c>
    </row>
    <row r="350" spans="1:13" s="146" customFormat="1" x14ac:dyDescent="0.2">
      <c r="A350" s="148" t="s">
        <v>199</v>
      </c>
      <c r="B350" s="148" t="s">
        <v>328</v>
      </c>
      <c r="C350" s="148" t="s">
        <v>197</v>
      </c>
      <c r="D350" s="148" t="s">
        <v>200</v>
      </c>
      <c r="E350" s="141" t="s">
        <v>92</v>
      </c>
      <c r="F350" s="142">
        <v>-288000</v>
      </c>
      <c r="G350" s="142">
        <v>-216785.46299999999</v>
      </c>
      <c r="H350" s="143">
        <v>0.75272730223976991</v>
      </c>
      <c r="I350" s="59">
        <v>3.46221472</v>
      </c>
      <c r="J350" s="59">
        <v>9.9999999999999995E-8</v>
      </c>
      <c r="K350" s="144">
        <v>0</v>
      </c>
      <c r="L350" s="144">
        <v>-750557.79850000003</v>
      </c>
      <c r="M350" s="145">
        <f t="shared" si="6"/>
        <v>38869</v>
      </c>
    </row>
    <row r="351" spans="1:13" s="146" customFormat="1" x14ac:dyDescent="0.2">
      <c r="A351" s="148" t="s">
        <v>199</v>
      </c>
      <c r="B351" s="148" t="s">
        <v>328</v>
      </c>
      <c r="C351" s="148" t="s">
        <v>197</v>
      </c>
      <c r="D351" s="148" t="s">
        <v>200</v>
      </c>
      <c r="E351" s="141" t="s">
        <v>93</v>
      </c>
      <c r="F351" s="142">
        <v>-297600</v>
      </c>
      <c r="G351" s="142">
        <v>-222828.69339999999</v>
      </c>
      <c r="H351" s="143">
        <v>0.74875232985095097</v>
      </c>
      <c r="I351" s="59">
        <v>3.50624103</v>
      </c>
      <c r="J351" s="59">
        <v>9.9999999999999995E-8</v>
      </c>
      <c r="K351" s="144">
        <v>0</v>
      </c>
      <c r="L351" s="144">
        <v>-781291.08519999997</v>
      </c>
      <c r="M351" s="145">
        <f t="shared" ref="M351:M414" si="7">DATE(YEAR(E351),MONTH(E351),1)</f>
        <v>38899</v>
      </c>
    </row>
    <row r="352" spans="1:13" s="146" customFormat="1" x14ac:dyDescent="0.2">
      <c r="A352" s="148" t="s">
        <v>199</v>
      </c>
      <c r="B352" s="148" t="s">
        <v>328</v>
      </c>
      <c r="C352" s="148" t="s">
        <v>197</v>
      </c>
      <c r="D352" s="148" t="s">
        <v>200</v>
      </c>
      <c r="E352" s="141" t="s">
        <v>94</v>
      </c>
      <c r="F352" s="142">
        <v>-297600</v>
      </c>
      <c r="G352" s="142">
        <v>-221624.4613</v>
      </c>
      <c r="H352" s="143">
        <v>0.74470585099082198</v>
      </c>
      <c r="I352" s="59">
        <v>3.5562620599999999</v>
      </c>
      <c r="J352" s="59">
        <v>9.9999999999999995E-8</v>
      </c>
      <c r="K352" s="144">
        <v>0</v>
      </c>
      <c r="L352" s="144">
        <v>-788154.64179999998</v>
      </c>
      <c r="M352" s="145">
        <f t="shared" si="7"/>
        <v>38930</v>
      </c>
    </row>
    <row r="353" spans="1:13" s="146" customFormat="1" x14ac:dyDescent="0.2">
      <c r="A353" s="148" t="s">
        <v>199</v>
      </c>
      <c r="B353" s="148" t="s">
        <v>328</v>
      </c>
      <c r="C353" s="148" t="s">
        <v>197</v>
      </c>
      <c r="D353" s="148" t="s">
        <v>200</v>
      </c>
      <c r="E353" s="141" t="s">
        <v>95</v>
      </c>
      <c r="F353" s="142">
        <v>-288000</v>
      </c>
      <c r="G353" s="142">
        <v>-213312.09659999999</v>
      </c>
      <c r="H353" s="143">
        <v>0.74066700205713298</v>
      </c>
      <c r="I353" s="59">
        <v>3.5682838000000001</v>
      </c>
      <c r="J353" s="59">
        <v>9.9999999999999995E-8</v>
      </c>
      <c r="K353" s="144">
        <v>0</v>
      </c>
      <c r="L353" s="144">
        <v>-761158.0773</v>
      </c>
      <c r="M353" s="145">
        <f t="shared" si="7"/>
        <v>38961</v>
      </c>
    </row>
    <row r="354" spans="1:13" s="146" customFormat="1" x14ac:dyDescent="0.2">
      <c r="A354" s="148" t="s">
        <v>199</v>
      </c>
      <c r="B354" s="148" t="s">
        <v>328</v>
      </c>
      <c r="C354" s="148" t="s">
        <v>197</v>
      </c>
      <c r="D354" s="148" t="s">
        <v>200</v>
      </c>
      <c r="E354" s="141" t="s">
        <v>96</v>
      </c>
      <c r="F354" s="142">
        <v>-297600</v>
      </c>
      <c r="G354" s="142">
        <v>-219261.50539999999</v>
      </c>
      <c r="H354" s="143">
        <v>0.73676581130682406</v>
      </c>
      <c r="I354" s="59">
        <v>3.60130551</v>
      </c>
      <c r="J354" s="59">
        <v>9.9999999999999995E-8</v>
      </c>
      <c r="K354" s="144">
        <v>0</v>
      </c>
      <c r="L354" s="144">
        <v>-789627.64469999995</v>
      </c>
      <c r="M354" s="145">
        <f t="shared" si="7"/>
        <v>38991</v>
      </c>
    </row>
    <row r="355" spans="1:13" s="146" customFormat="1" x14ac:dyDescent="0.2">
      <c r="A355" s="148" t="s">
        <v>199</v>
      </c>
      <c r="B355" s="148" t="s">
        <v>328</v>
      </c>
      <c r="C355" s="148" t="s">
        <v>197</v>
      </c>
      <c r="D355" s="148" t="s">
        <v>200</v>
      </c>
      <c r="E355" s="141" t="s">
        <v>97</v>
      </c>
      <c r="F355" s="142">
        <v>-288000</v>
      </c>
      <c r="G355" s="142">
        <v>-211029.78529999999</v>
      </c>
      <c r="H355" s="143">
        <v>0.73274230993443401</v>
      </c>
      <c r="I355" s="59">
        <v>3.7913286300000002</v>
      </c>
      <c r="J355" s="59">
        <v>9.9999999999999995E-8</v>
      </c>
      <c r="K355" s="144">
        <v>0</v>
      </c>
      <c r="L355" s="144">
        <v>-800083.24479999999</v>
      </c>
      <c r="M355" s="145">
        <f t="shared" si="7"/>
        <v>39022</v>
      </c>
    </row>
    <row r="356" spans="1:13" s="146" customFormat="1" x14ac:dyDescent="0.2">
      <c r="A356" s="148" t="s">
        <v>199</v>
      </c>
      <c r="B356" s="148" t="s">
        <v>328</v>
      </c>
      <c r="C356" s="148" t="s">
        <v>197</v>
      </c>
      <c r="D356" s="148" t="s">
        <v>200</v>
      </c>
      <c r="E356" s="141" t="s">
        <v>98</v>
      </c>
      <c r="F356" s="142">
        <v>-297600</v>
      </c>
      <c r="G356" s="142">
        <v>-216907.60019999999</v>
      </c>
      <c r="H356" s="143">
        <v>0.72885618352133497</v>
      </c>
      <c r="I356" s="59">
        <v>3.9313516700000002</v>
      </c>
      <c r="J356" s="59">
        <v>9.9999999999999995E-8</v>
      </c>
      <c r="K356" s="144">
        <v>0</v>
      </c>
      <c r="L356" s="144">
        <v>-852740.03509999998</v>
      </c>
      <c r="M356" s="145">
        <f t="shared" si="7"/>
        <v>39052</v>
      </c>
    </row>
    <row r="357" spans="1:13" s="146" customFormat="1" x14ac:dyDescent="0.2">
      <c r="A357" s="148" t="s">
        <v>199</v>
      </c>
      <c r="B357" s="148" t="s">
        <v>328</v>
      </c>
      <c r="C357" s="148" t="s">
        <v>197</v>
      </c>
      <c r="D357" s="148" t="s">
        <v>200</v>
      </c>
      <c r="E357" s="141" t="s">
        <v>99</v>
      </c>
      <c r="F357" s="142">
        <v>-297600</v>
      </c>
      <c r="G357" s="142">
        <v>-215714.90330000001</v>
      </c>
      <c r="H357" s="143">
        <v>0.72484846545932102</v>
      </c>
      <c r="I357" s="59">
        <v>3.98737618</v>
      </c>
      <c r="J357" s="59">
        <v>9.9999999999999995E-8</v>
      </c>
      <c r="K357" s="144">
        <v>0</v>
      </c>
      <c r="L357" s="144">
        <v>-860136.44559999998</v>
      </c>
      <c r="M357" s="145">
        <f t="shared" si="7"/>
        <v>39083</v>
      </c>
    </row>
    <row r="358" spans="1:13" s="146" customFormat="1" x14ac:dyDescent="0.2">
      <c r="A358" s="148" t="s">
        <v>199</v>
      </c>
      <c r="B358" s="148" t="s">
        <v>328</v>
      </c>
      <c r="C358" s="148" t="s">
        <v>197</v>
      </c>
      <c r="D358" s="148" t="s">
        <v>200</v>
      </c>
      <c r="E358" s="141" t="s">
        <v>100</v>
      </c>
      <c r="F358" s="142">
        <v>-268800</v>
      </c>
      <c r="G358" s="142">
        <v>-193764.1931</v>
      </c>
      <c r="H358" s="143">
        <v>0.72084893274513506</v>
      </c>
      <c r="I358" s="59">
        <v>3.8694013900000002</v>
      </c>
      <c r="J358" s="59">
        <v>9.9999999999999995E-8</v>
      </c>
      <c r="K358" s="144">
        <v>0</v>
      </c>
      <c r="L358" s="144">
        <v>-749751.41929999995</v>
      </c>
      <c r="M358" s="145">
        <f t="shared" si="7"/>
        <v>39114</v>
      </c>
    </row>
    <row r="359" spans="1:13" s="146" customFormat="1" x14ac:dyDescent="0.2">
      <c r="A359" s="148" t="s">
        <v>199</v>
      </c>
      <c r="B359" s="148" t="s">
        <v>328</v>
      </c>
      <c r="C359" s="148" t="s">
        <v>197</v>
      </c>
      <c r="D359" s="148" t="s">
        <v>200</v>
      </c>
      <c r="E359" s="141" t="s">
        <v>101</v>
      </c>
      <c r="F359" s="142">
        <v>-297600</v>
      </c>
      <c r="G359" s="142">
        <v>-213451.6888</v>
      </c>
      <c r="H359" s="143">
        <v>0.71724357799098992</v>
      </c>
      <c r="I359" s="59">
        <v>3.7364247700000002</v>
      </c>
      <c r="J359" s="59">
        <v>9.9999999999999995E-8</v>
      </c>
      <c r="K359" s="144">
        <v>0</v>
      </c>
      <c r="L359" s="144">
        <v>-797546.15630000003</v>
      </c>
      <c r="M359" s="145">
        <f t="shared" si="7"/>
        <v>39142</v>
      </c>
    </row>
    <row r="360" spans="1:13" s="146" customFormat="1" x14ac:dyDescent="0.2">
      <c r="A360" s="148" t="s">
        <v>199</v>
      </c>
      <c r="B360" s="148" t="s">
        <v>328</v>
      </c>
      <c r="C360" s="148" t="s">
        <v>197</v>
      </c>
      <c r="D360" s="148" t="s">
        <v>200</v>
      </c>
      <c r="E360" s="141" t="s">
        <v>102</v>
      </c>
      <c r="F360" s="142">
        <v>-288000</v>
      </c>
      <c r="G360" s="142">
        <v>-205418.8584</v>
      </c>
      <c r="H360" s="143">
        <v>0.71325992485730905</v>
      </c>
      <c r="I360" s="59">
        <v>3.4464513299999999</v>
      </c>
      <c r="J360" s="59">
        <v>9.9999999999999995E-8</v>
      </c>
      <c r="K360" s="144">
        <v>0</v>
      </c>
      <c r="L360" s="144">
        <v>-707966.07660000003</v>
      </c>
      <c r="M360" s="145">
        <f t="shared" si="7"/>
        <v>39173</v>
      </c>
    </row>
    <row r="361" spans="1:13" s="146" customFormat="1" x14ac:dyDescent="0.2">
      <c r="A361" s="148" t="s">
        <v>199</v>
      </c>
      <c r="B361" s="148" t="s">
        <v>328</v>
      </c>
      <c r="C361" s="148" t="s">
        <v>197</v>
      </c>
      <c r="D361" s="148" t="s">
        <v>200</v>
      </c>
      <c r="E361" s="141" t="s">
        <v>103</v>
      </c>
      <c r="F361" s="142">
        <v>-297600</v>
      </c>
      <c r="G361" s="142">
        <v>-211121.2696</v>
      </c>
      <c r="H361" s="143">
        <v>0.70941286831488704</v>
      </c>
      <c r="I361" s="59">
        <v>3.4364777000000002</v>
      </c>
      <c r="J361" s="59">
        <v>9.9999999999999995E-8</v>
      </c>
      <c r="K361" s="144">
        <v>0</v>
      </c>
      <c r="L361" s="144">
        <v>-725513.51399999997</v>
      </c>
      <c r="M361" s="145">
        <f t="shared" si="7"/>
        <v>39203</v>
      </c>
    </row>
    <row r="362" spans="1:13" s="146" customFormat="1" x14ac:dyDescent="0.2">
      <c r="A362" s="148" t="s">
        <v>199</v>
      </c>
      <c r="B362" s="148" t="s">
        <v>328</v>
      </c>
      <c r="C362" s="148" t="s">
        <v>197</v>
      </c>
      <c r="D362" s="148" t="s">
        <v>200</v>
      </c>
      <c r="E362" s="141" t="s">
        <v>104</v>
      </c>
      <c r="F362" s="142">
        <v>-288000</v>
      </c>
      <c r="G362" s="142">
        <v>-203168.45989999999</v>
      </c>
      <c r="H362" s="143">
        <v>0.70544604119712806</v>
      </c>
      <c r="I362" s="59">
        <v>3.47250565</v>
      </c>
      <c r="J362" s="59">
        <v>9.9999999999999995E-8</v>
      </c>
      <c r="K362" s="144">
        <v>0</v>
      </c>
      <c r="L362" s="144">
        <v>-705503.60389999999</v>
      </c>
      <c r="M362" s="145">
        <f t="shared" si="7"/>
        <v>39234</v>
      </c>
    </row>
    <row r="363" spans="1:13" s="146" customFormat="1" x14ac:dyDescent="0.2">
      <c r="A363" s="148" t="s">
        <v>199</v>
      </c>
      <c r="B363" s="148" t="s">
        <v>328</v>
      </c>
      <c r="C363" s="148" t="s">
        <v>197</v>
      </c>
      <c r="D363" s="148" t="s">
        <v>200</v>
      </c>
      <c r="E363" s="141" t="s">
        <v>105</v>
      </c>
      <c r="F363" s="142">
        <v>-297600</v>
      </c>
      <c r="G363" s="142">
        <v>-208800.76259999999</v>
      </c>
      <c r="H363" s="143">
        <v>0.70161546567214206</v>
      </c>
      <c r="I363" s="59">
        <v>3.5165333699999999</v>
      </c>
      <c r="J363" s="59">
        <v>9.9999999999999995E-8</v>
      </c>
      <c r="K363" s="144">
        <v>0</v>
      </c>
      <c r="L363" s="144">
        <v>-734254.82770000002</v>
      </c>
      <c r="M363" s="145">
        <f t="shared" si="7"/>
        <v>39264</v>
      </c>
    </row>
    <row r="364" spans="1:13" s="146" customFormat="1" x14ac:dyDescent="0.2">
      <c r="A364" s="148" t="s">
        <v>199</v>
      </c>
      <c r="B364" s="148" t="s">
        <v>328</v>
      </c>
      <c r="C364" s="148" t="s">
        <v>197</v>
      </c>
      <c r="D364" s="148" t="s">
        <v>200</v>
      </c>
      <c r="E364" s="141" t="s">
        <v>106</v>
      </c>
      <c r="F364" s="142">
        <v>-297600</v>
      </c>
      <c r="G364" s="142">
        <v>-207625.3633</v>
      </c>
      <c r="H364" s="143">
        <v>0.69766587118740198</v>
      </c>
      <c r="I364" s="59">
        <v>3.5665627099999999</v>
      </c>
      <c r="J364" s="59">
        <v>9.9999999999999995E-8</v>
      </c>
      <c r="K364" s="144">
        <v>0</v>
      </c>
      <c r="L364" s="144">
        <v>-740508.8567</v>
      </c>
      <c r="M364" s="145">
        <f t="shared" si="7"/>
        <v>39295</v>
      </c>
    </row>
    <row r="365" spans="1:13" s="146" customFormat="1" x14ac:dyDescent="0.2">
      <c r="A365" s="148" t="s">
        <v>199</v>
      </c>
      <c r="B365" s="148" t="s">
        <v>328</v>
      </c>
      <c r="C365" s="148" t="s">
        <v>197</v>
      </c>
      <c r="D365" s="148" t="s">
        <v>200</v>
      </c>
      <c r="E365" s="141" t="s">
        <v>107</v>
      </c>
      <c r="F365" s="142">
        <v>-288000</v>
      </c>
      <c r="G365" s="142">
        <v>-199792.85399999999</v>
      </c>
      <c r="H365" s="143">
        <v>0.693725187392356</v>
      </c>
      <c r="I365" s="59">
        <v>3.5785927499999999</v>
      </c>
      <c r="J365" s="59">
        <v>9.9999999999999995E-8</v>
      </c>
      <c r="K365" s="144">
        <v>0</v>
      </c>
      <c r="L365" s="144">
        <v>-714977.23970000003</v>
      </c>
      <c r="M365" s="145">
        <f t="shared" si="7"/>
        <v>39326</v>
      </c>
    </row>
    <row r="366" spans="1:13" s="146" customFormat="1" x14ac:dyDescent="0.2">
      <c r="A366" s="148" t="s">
        <v>199</v>
      </c>
      <c r="B366" s="148" t="s">
        <v>328</v>
      </c>
      <c r="C366" s="148" t="s">
        <v>197</v>
      </c>
      <c r="D366" s="148" t="s">
        <v>200</v>
      </c>
      <c r="E366" s="141" t="s">
        <v>108</v>
      </c>
      <c r="F366" s="142">
        <v>-297600</v>
      </c>
      <c r="G366" s="142">
        <v>-205320.25219999999</v>
      </c>
      <c r="H366" s="143">
        <v>0.68992020241259799</v>
      </c>
      <c r="I366" s="59">
        <v>3.6116225100000001</v>
      </c>
      <c r="J366" s="59">
        <v>9.9999999999999995E-8</v>
      </c>
      <c r="K366" s="144">
        <v>0</v>
      </c>
      <c r="L366" s="144">
        <v>-741539.22400000005</v>
      </c>
      <c r="M366" s="145">
        <f t="shared" si="7"/>
        <v>39356</v>
      </c>
    </row>
    <row r="367" spans="1:13" s="146" customFormat="1" x14ac:dyDescent="0.2">
      <c r="A367" s="148" t="s">
        <v>199</v>
      </c>
      <c r="B367" s="148" t="s">
        <v>328</v>
      </c>
      <c r="C367" s="148" t="s">
        <v>197</v>
      </c>
      <c r="D367" s="148" t="s">
        <v>200</v>
      </c>
      <c r="E367" s="141" t="s">
        <v>109</v>
      </c>
      <c r="F367" s="142">
        <v>-288000</v>
      </c>
      <c r="G367" s="142">
        <v>-197567.23639999999</v>
      </c>
      <c r="H367" s="143">
        <v>0.68599734852240402</v>
      </c>
      <c r="I367" s="59">
        <v>3.8047501000000001</v>
      </c>
      <c r="J367" s="59">
        <v>9.9999999999999995E-8</v>
      </c>
      <c r="K367" s="144">
        <v>0</v>
      </c>
      <c r="L367" s="144">
        <v>-751693.9425</v>
      </c>
      <c r="M367" s="145">
        <f t="shared" si="7"/>
        <v>39387</v>
      </c>
    </row>
    <row r="368" spans="1:13" s="146" customFormat="1" x14ac:dyDescent="0.2">
      <c r="A368" s="148" t="s">
        <v>199</v>
      </c>
      <c r="B368" s="148" t="s">
        <v>328</v>
      </c>
      <c r="C368" s="148" t="s">
        <v>197</v>
      </c>
      <c r="D368" s="148" t="s">
        <v>200</v>
      </c>
      <c r="E368" s="141" t="s">
        <v>110</v>
      </c>
      <c r="F368" s="142">
        <v>-297600</v>
      </c>
      <c r="G368" s="142">
        <v>-203025.63819999999</v>
      </c>
      <c r="H368" s="143">
        <v>0.68220980579853896</v>
      </c>
      <c r="I368" s="59">
        <v>3.9447789800000002</v>
      </c>
      <c r="J368" s="59">
        <v>9.9999999999999995E-8</v>
      </c>
      <c r="K368" s="144">
        <v>0</v>
      </c>
      <c r="L368" s="144">
        <v>-800891.25060000003</v>
      </c>
      <c r="M368" s="145">
        <f t="shared" si="7"/>
        <v>39417</v>
      </c>
    </row>
    <row r="369" spans="1:13" s="146" customFormat="1" x14ac:dyDescent="0.2">
      <c r="A369" s="148" t="s">
        <v>199</v>
      </c>
      <c r="B369" s="148" t="s">
        <v>328</v>
      </c>
      <c r="C369" s="148" t="s">
        <v>197</v>
      </c>
      <c r="D369" s="148" t="s">
        <v>200</v>
      </c>
      <c r="E369" s="141" t="s">
        <v>111</v>
      </c>
      <c r="F369" s="142">
        <v>-297600</v>
      </c>
      <c r="G369" s="142">
        <v>-201863.61780000001</v>
      </c>
      <c r="H369" s="143">
        <v>0.67830516719789602</v>
      </c>
      <c r="I369" s="59">
        <v>4.0058094799999999</v>
      </c>
      <c r="J369" s="59">
        <v>9.9999999999999995E-8</v>
      </c>
      <c r="K369" s="144">
        <v>0</v>
      </c>
      <c r="L369" s="144">
        <v>-808627.17370000004</v>
      </c>
      <c r="M369" s="145">
        <f t="shared" si="7"/>
        <v>39448</v>
      </c>
    </row>
    <row r="370" spans="1:13" s="146" customFormat="1" x14ac:dyDescent="0.2">
      <c r="A370" s="148" t="s">
        <v>199</v>
      </c>
      <c r="B370" s="148" t="s">
        <v>328</v>
      </c>
      <c r="C370" s="148" t="s">
        <v>197</v>
      </c>
      <c r="D370" s="148" t="s">
        <v>200</v>
      </c>
      <c r="E370" s="141" t="s">
        <v>112</v>
      </c>
      <c r="F370" s="142">
        <v>-278400</v>
      </c>
      <c r="G370" s="142">
        <v>-187755.72469999999</v>
      </c>
      <c r="H370" s="143">
        <v>0.67440993051604703</v>
      </c>
      <c r="I370" s="59">
        <v>3.8878406399999998</v>
      </c>
      <c r="J370" s="59">
        <v>9.9999999999999995E-8</v>
      </c>
      <c r="K370" s="144">
        <v>0</v>
      </c>
      <c r="L370" s="144">
        <v>-729964.31770000001</v>
      </c>
      <c r="M370" s="145">
        <f t="shared" si="7"/>
        <v>39479</v>
      </c>
    </row>
    <row r="371" spans="1:13" s="146" customFormat="1" x14ac:dyDescent="0.2">
      <c r="A371" s="148" t="s">
        <v>199</v>
      </c>
      <c r="B371" s="148" t="s">
        <v>328</v>
      </c>
      <c r="C371" s="148" t="s">
        <v>197</v>
      </c>
      <c r="D371" s="148" t="s">
        <v>200</v>
      </c>
      <c r="E371" s="141" t="s">
        <v>113</v>
      </c>
      <c r="F371" s="142">
        <v>-297600</v>
      </c>
      <c r="G371" s="142">
        <v>-199622.51990000001</v>
      </c>
      <c r="H371" s="143">
        <v>0.67077459629956704</v>
      </c>
      <c r="I371" s="59">
        <v>3.7548703799999998</v>
      </c>
      <c r="J371" s="59">
        <v>9.9999999999999995E-8</v>
      </c>
      <c r="K371" s="144">
        <v>0</v>
      </c>
      <c r="L371" s="144">
        <v>-749556.66799999995</v>
      </c>
      <c r="M371" s="145">
        <f t="shared" si="7"/>
        <v>39508</v>
      </c>
    </row>
    <row r="372" spans="1:13" s="146" customFormat="1" x14ac:dyDescent="0.2">
      <c r="A372" s="148" t="s">
        <v>199</v>
      </c>
      <c r="B372" s="148" t="s">
        <v>328</v>
      </c>
      <c r="C372" s="148" t="s">
        <v>197</v>
      </c>
      <c r="D372" s="148" t="s">
        <v>200</v>
      </c>
      <c r="E372" s="141" t="s">
        <v>114</v>
      </c>
      <c r="F372" s="142">
        <v>-288000</v>
      </c>
      <c r="G372" s="142">
        <v>-192066.5748</v>
      </c>
      <c r="H372" s="143">
        <v>0.666897829227456</v>
      </c>
      <c r="I372" s="59">
        <v>3.41490282</v>
      </c>
      <c r="J372" s="59">
        <v>9.9999999999999995E-8</v>
      </c>
      <c r="K372" s="144">
        <v>0</v>
      </c>
      <c r="L372" s="144">
        <v>-655888.66929999995</v>
      </c>
      <c r="M372" s="145">
        <f t="shared" si="7"/>
        <v>39539</v>
      </c>
    </row>
    <row r="373" spans="1:13" s="146" customFormat="1" x14ac:dyDescent="0.2">
      <c r="A373" s="148" t="s">
        <v>199</v>
      </c>
      <c r="B373" s="148" t="s">
        <v>328</v>
      </c>
      <c r="C373" s="148" t="s">
        <v>197</v>
      </c>
      <c r="D373" s="148" t="s">
        <v>200</v>
      </c>
      <c r="E373" s="141" t="s">
        <v>115</v>
      </c>
      <c r="F373" s="142">
        <v>-297600</v>
      </c>
      <c r="G373" s="142">
        <v>-197355.02799999999</v>
      </c>
      <c r="H373" s="143">
        <v>0.66315533598693899</v>
      </c>
      <c r="I373" s="59">
        <v>3.4049348500000001</v>
      </c>
      <c r="J373" s="59">
        <v>9.9999999999999995E-8</v>
      </c>
      <c r="K373" s="144">
        <v>0</v>
      </c>
      <c r="L373" s="144">
        <v>-671980.99199999997</v>
      </c>
      <c r="M373" s="145">
        <f t="shared" si="7"/>
        <v>39569</v>
      </c>
    </row>
    <row r="374" spans="1:13" s="146" customFormat="1" x14ac:dyDescent="0.2">
      <c r="A374" s="148" t="s">
        <v>199</v>
      </c>
      <c r="B374" s="148" t="s">
        <v>328</v>
      </c>
      <c r="C374" s="148" t="s">
        <v>197</v>
      </c>
      <c r="D374" s="148" t="s">
        <v>200</v>
      </c>
      <c r="E374" s="141" t="s">
        <v>116</v>
      </c>
      <c r="F374" s="142">
        <v>-288000</v>
      </c>
      <c r="G374" s="142">
        <v>-189877.73980000001</v>
      </c>
      <c r="H374" s="143">
        <v>0.65929770749929606</v>
      </c>
      <c r="I374" s="59">
        <v>3.4409685900000002</v>
      </c>
      <c r="J374" s="59">
        <v>9.9999999999999995E-8</v>
      </c>
      <c r="K374" s="144">
        <v>0</v>
      </c>
      <c r="L374" s="144">
        <v>-653363.31900000002</v>
      </c>
      <c r="M374" s="145">
        <f t="shared" si="7"/>
        <v>39600</v>
      </c>
    </row>
    <row r="375" spans="1:13" s="146" customFormat="1" x14ac:dyDescent="0.2">
      <c r="A375" s="148" t="s">
        <v>199</v>
      </c>
      <c r="B375" s="148" t="s">
        <v>328</v>
      </c>
      <c r="C375" s="148" t="s">
        <v>197</v>
      </c>
      <c r="D375" s="148" t="s">
        <v>200</v>
      </c>
      <c r="E375" s="141" t="s">
        <v>117</v>
      </c>
      <c r="F375" s="142">
        <v>-297600</v>
      </c>
      <c r="G375" s="142">
        <v>-195156.2279</v>
      </c>
      <c r="H375" s="143">
        <v>0.65576689480973605</v>
      </c>
      <c r="I375" s="59">
        <v>3.4849753900000002</v>
      </c>
      <c r="J375" s="59">
        <v>9.9999999999999995E-8</v>
      </c>
      <c r="K375" s="144">
        <v>0</v>
      </c>
      <c r="L375" s="144">
        <v>-680114.63130000001</v>
      </c>
      <c r="M375" s="145">
        <f t="shared" si="7"/>
        <v>39630</v>
      </c>
    </row>
    <row r="376" spans="1:13" s="146" customFormat="1" x14ac:dyDescent="0.2">
      <c r="A376" s="148" t="s">
        <v>199</v>
      </c>
      <c r="B376" s="148" t="s">
        <v>328</v>
      </c>
      <c r="C376" s="148" t="s">
        <v>197</v>
      </c>
      <c r="D376" s="148" t="s">
        <v>200</v>
      </c>
      <c r="E376" s="141" t="s">
        <v>118</v>
      </c>
      <c r="F376" s="142">
        <v>-297600</v>
      </c>
      <c r="G376" s="142">
        <v>-194083.25649999999</v>
      </c>
      <c r="H376" s="143">
        <v>0.65216148015572706</v>
      </c>
      <c r="I376" s="59">
        <v>3.5349781500000002</v>
      </c>
      <c r="J376" s="59">
        <v>9.9999999999999995E-8</v>
      </c>
      <c r="K376" s="144">
        <v>0</v>
      </c>
      <c r="L376" s="144">
        <v>-686080.05149999994</v>
      </c>
      <c r="M376" s="145">
        <f t="shared" si="7"/>
        <v>39661</v>
      </c>
    </row>
    <row r="377" spans="1:13" s="146" customFormat="1" x14ac:dyDescent="0.2">
      <c r="A377" s="148" t="s">
        <v>199</v>
      </c>
      <c r="B377" s="148" t="s">
        <v>328</v>
      </c>
      <c r="C377" s="148" t="s">
        <v>197</v>
      </c>
      <c r="D377" s="148" t="s">
        <v>200</v>
      </c>
      <c r="E377" s="141" t="s">
        <v>119</v>
      </c>
      <c r="F377" s="142">
        <v>-288000</v>
      </c>
      <c r="G377" s="142">
        <v>-186787.8371</v>
      </c>
      <c r="H377" s="143">
        <v>0.64856887893494897</v>
      </c>
      <c r="I377" s="59">
        <v>3.54698081</v>
      </c>
      <c r="J377" s="59">
        <v>9.9999999999999995E-8</v>
      </c>
      <c r="K377" s="144">
        <v>0</v>
      </c>
      <c r="L377" s="144">
        <v>-662532.85519999999</v>
      </c>
      <c r="M377" s="145">
        <f t="shared" si="7"/>
        <v>39692</v>
      </c>
    </row>
    <row r="378" spans="1:13" s="146" customFormat="1" x14ac:dyDescent="0.2">
      <c r="A378" s="148" t="s">
        <v>199</v>
      </c>
      <c r="B378" s="148" t="s">
        <v>328</v>
      </c>
      <c r="C378" s="148" t="s">
        <v>197</v>
      </c>
      <c r="D378" s="148" t="s">
        <v>200</v>
      </c>
      <c r="E378" s="141" t="s">
        <v>120</v>
      </c>
      <c r="F378" s="142">
        <v>-297600</v>
      </c>
      <c r="G378" s="142">
        <v>-191983.06200000001</v>
      </c>
      <c r="H378" s="143">
        <v>0.64510437494094597</v>
      </c>
      <c r="I378" s="59">
        <v>3.5799832899999999</v>
      </c>
      <c r="J378" s="59">
        <v>9.9999999999999995E-8</v>
      </c>
      <c r="K378" s="144">
        <v>0</v>
      </c>
      <c r="L378" s="144">
        <v>-687296.13390000002</v>
      </c>
      <c r="M378" s="145">
        <f t="shared" si="7"/>
        <v>39722</v>
      </c>
    </row>
    <row r="379" spans="1:13" s="146" customFormat="1" x14ac:dyDescent="0.2">
      <c r="A379" s="148" t="s">
        <v>199</v>
      </c>
      <c r="B379" s="148" t="s">
        <v>328</v>
      </c>
      <c r="C379" s="148" t="s">
        <v>197</v>
      </c>
      <c r="D379" s="148" t="s">
        <v>200</v>
      </c>
      <c r="E379" s="141" t="s">
        <v>121</v>
      </c>
      <c r="F379" s="142">
        <v>-288000</v>
      </c>
      <c r="G379" s="142">
        <v>-184762.65820000001</v>
      </c>
      <c r="H379" s="143">
        <v>0.64153700779234102</v>
      </c>
      <c r="I379" s="59">
        <v>3.8499857400000002</v>
      </c>
      <c r="J379" s="59">
        <v>9.9999999999999995E-8</v>
      </c>
      <c r="K379" s="144">
        <v>0</v>
      </c>
      <c r="L379" s="144">
        <v>-711333.58169999998</v>
      </c>
      <c r="M379" s="145">
        <f t="shared" si="7"/>
        <v>39753</v>
      </c>
    </row>
    <row r="380" spans="1:13" s="146" customFormat="1" x14ac:dyDescent="0.2">
      <c r="A380" s="148" t="s">
        <v>199</v>
      </c>
      <c r="B380" s="148" t="s">
        <v>328</v>
      </c>
      <c r="C380" s="148" t="s">
        <v>197</v>
      </c>
      <c r="D380" s="148" t="s">
        <v>200</v>
      </c>
      <c r="E380" s="141" t="s">
        <v>122</v>
      </c>
      <c r="F380" s="142">
        <v>-297600</v>
      </c>
      <c r="G380" s="142">
        <v>-189897.6482</v>
      </c>
      <c r="H380" s="143">
        <v>0.63809693606038498</v>
      </c>
      <c r="I380" s="59">
        <v>3.9899880200000002</v>
      </c>
      <c r="J380" s="59">
        <v>9.9999999999999995E-8</v>
      </c>
      <c r="K380" s="144">
        <v>0</v>
      </c>
      <c r="L380" s="144">
        <v>-757689.32290000003</v>
      </c>
      <c r="M380" s="145">
        <f t="shared" si="7"/>
        <v>39783</v>
      </c>
    </row>
    <row r="381" spans="1:13" s="146" customFormat="1" x14ac:dyDescent="0.2">
      <c r="A381" s="148" t="s">
        <v>199</v>
      </c>
      <c r="B381" s="148" t="s">
        <v>328</v>
      </c>
      <c r="C381" s="148" t="s">
        <v>197</v>
      </c>
      <c r="D381" s="148" t="s">
        <v>200</v>
      </c>
      <c r="E381" s="141" t="s">
        <v>123</v>
      </c>
      <c r="F381" s="142">
        <v>-297600</v>
      </c>
      <c r="G381" s="142">
        <v>-188843.5166</v>
      </c>
      <c r="H381" s="143">
        <v>0.63455482730725699</v>
      </c>
      <c r="I381" s="59">
        <v>4.0559902799999996</v>
      </c>
      <c r="J381" s="59">
        <v>9.9999999999999995E-8</v>
      </c>
      <c r="K381" s="144">
        <v>0</v>
      </c>
      <c r="L381" s="144">
        <v>-765947.44850000006</v>
      </c>
      <c r="M381" s="145">
        <f t="shared" si="7"/>
        <v>39814</v>
      </c>
    </row>
    <row r="382" spans="1:13" s="146" customFormat="1" x14ac:dyDescent="0.2">
      <c r="A382" s="148" t="s">
        <v>199</v>
      </c>
      <c r="B382" s="148" t="s">
        <v>328</v>
      </c>
      <c r="C382" s="148" t="s">
        <v>197</v>
      </c>
      <c r="D382" s="148" t="s">
        <v>200</v>
      </c>
      <c r="E382" s="141" t="s">
        <v>124</v>
      </c>
      <c r="F382" s="142">
        <v>-268800</v>
      </c>
      <c r="G382" s="142">
        <v>-169619.67129999999</v>
      </c>
      <c r="H382" s="143">
        <v>0.63102556299956603</v>
      </c>
      <c r="I382" s="59">
        <v>3.93799243</v>
      </c>
      <c r="J382" s="59">
        <v>9.9999999999999995E-8</v>
      </c>
      <c r="K382" s="144">
        <v>0</v>
      </c>
      <c r="L382" s="144">
        <v>-667960.96470000001</v>
      </c>
      <c r="M382" s="145">
        <f t="shared" si="7"/>
        <v>39845</v>
      </c>
    </row>
    <row r="383" spans="1:13" s="146" customFormat="1" x14ac:dyDescent="0.2">
      <c r="A383" s="148" t="s">
        <v>199</v>
      </c>
      <c r="B383" s="148" t="s">
        <v>328</v>
      </c>
      <c r="C383" s="148" t="s">
        <v>197</v>
      </c>
      <c r="D383" s="148" t="s">
        <v>200</v>
      </c>
      <c r="E383" s="141" t="s">
        <v>125</v>
      </c>
      <c r="F383" s="142">
        <v>-297600</v>
      </c>
      <c r="G383" s="142">
        <v>-186847.82810000001</v>
      </c>
      <c r="H383" s="143">
        <v>0.62784888458973698</v>
      </c>
      <c r="I383" s="59">
        <v>3.8049942799999998</v>
      </c>
      <c r="J383" s="59">
        <v>9.9999999999999995E-8</v>
      </c>
      <c r="K383" s="144">
        <v>0</v>
      </c>
      <c r="L383" s="144">
        <v>-710954.89910000004</v>
      </c>
      <c r="M383" s="145">
        <f t="shared" si="7"/>
        <v>39873</v>
      </c>
    </row>
    <row r="384" spans="1:13" s="146" customFormat="1" x14ac:dyDescent="0.2">
      <c r="A384" s="148" t="s">
        <v>199</v>
      </c>
      <c r="B384" s="148" t="s">
        <v>328</v>
      </c>
      <c r="C384" s="148" t="s">
        <v>197</v>
      </c>
      <c r="D384" s="148" t="s">
        <v>200</v>
      </c>
      <c r="E384" s="141" t="s">
        <v>126</v>
      </c>
      <c r="F384" s="142">
        <v>-288000</v>
      </c>
      <c r="G384" s="142">
        <v>-179811.0949</v>
      </c>
      <c r="H384" s="143">
        <v>0.62434407942955206</v>
      </c>
      <c r="I384" s="59">
        <v>3.4649962400000001</v>
      </c>
      <c r="J384" s="59">
        <v>9.9999999999999995E-8</v>
      </c>
      <c r="K384" s="144">
        <v>0</v>
      </c>
      <c r="L384" s="144">
        <v>-623044.74970000004</v>
      </c>
      <c r="M384" s="145">
        <f t="shared" si="7"/>
        <v>39904</v>
      </c>
    </row>
    <row r="385" spans="1:13" s="146" customFormat="1" x14ac:dyDescent="0.2">
      <c r="A385" s="148" t="s">
        <v>199</v>
      </c>
      <c r="B385" s="148" t="s">
        <v>328</v>
      </c>
      <c r="C385" s="148" t="s">
        <v>197</v>
      </c>
      <c r="D385" s="148" t="s">
        <v>200</v>
      </c>
      <c r="E385" s="141" t="s">
        <v>127</v>
      </c>
      <c r="F385" s="142">
        <v>-297600</v>
      </c>
      <c r="G385" s="142">
        <v>-184799.05739999999</v>
      </c>
      <c r="H385" s="143">
        <v>0.62096457455529597</v>
      </c>
      <c r="I385" s="59">
        <v>3.4549980300000001</v>
      </c>
      <c r="J385" s="59">
        <v>9.9999999999999995E-8</v>
      </c>
      <c r="K385" s="144">
        <v>0</v>
      </c>
      <c r="L385" s="144">
        <v>-638480.3615</v>
      </c>
      <c r="M385" s="145">
        <f t="shared" si="7"/>
        <v>39934</v>
      </c>
    </row>
    <row r="386" spans="1:13" s="146" customFormat="1" x14ac:dyDescent="0.2">
      <c r="A386" s="148" t="s">
        <v>199</v>
      </c>
      <c r="B386" s="148" t="s">
        <v>328</v>
      </c>
      <c r="C386" s="148" t="s">
        <v>197</v>
      </c>
      <c r="D386" s="148" t="s">
        <v>200</v>
      </c>
      <c r="E386" s="141" t="s">
        <v>128</v>
      </c>
      <c r="F386" s="142">
        <v>-288000</v>
      </c>
      <c r="G386" s="142">
        <v>-177835.70110000001</v>
      </c>
      <c r="H386" s="143">
        <v>0.61748507319401402</v>
      </c>
      <c r="I386" s="59">
        <v>3.49099979</v>
      </c>
      <c r="J386" s="59">
        <v>9.9999999999999995E-8</v>
      </c>
      <c r="K386" s="144">
        <v>0</v>
      </c>
      <c r="L386" s="144">
        <v>-620824.37679999997</v>
      </c>
      <c r="M386" s="145">
        <f t="shared" si="7"/>
        <v>39965</v>
      </c>
    </row>
    <row r="387" spans="1:13" s="146" customFormat="1" x14ac:dyDescent="0.2">
      <c r="A387" s="148" t="s">
        <v>199</v>
      </c>
      <c r="B387" s="148" t="s">
        <v>328</v>
      </c>
      <c r="C387" s="148" t="s">
        <v>197</v>
      </c>
      <c r="D387" s="148" t="s">
        <v>200</v>
      </c>
      <c r="E387" s="141" t="s">
        <v>129</v>
      </c>
      <c r="F387" s="142">
        <v>-297600</v>
      </c>
      <c r="G387" s="142">
        <v>-182765.10649999999</v>
      </c>
      <c r="H387" s="143">
        <v>0.61413006229987199</v>
      </c>
      <c r="I387" s="59">
        <v>3.5350013900000001</v>
      </c>
      <c r="J387" s="59">
        <v>9.9999999999999995E-8</v>
      </c>
      <c r="K387" s="144">
        <v>0</v>
      </c>
      <c r="L387" s="144">
        <v>-646074.88659999997</v>
      </c>
      <c r="M387" s="145">
        <f t="shared" si="7"/>
        <v>39995</v>
      </c>
    </row>
    <row r="388" spans="1:13" s="146" customFormat="1" x14ac:dyDescent="0.2">
      <c r="A388" s="148" t="s">
        <v>199</v>
      </c>
      <c r="B388" s="148" t="s">
        <v>328</v>
      </c>
      <c r="C388" s="148" t="s">
        <v>197</v>
      </c>
      <c r="D388" s="148" t="s">
        <v>200</v>
      </c>
      <c r="E388" s="141" t="s">
        <v>130</v>
      </c>
      <c r="F388" s="142">
        <v>-297600</v>
      </c>
      <c r="G388" s="142">
        <v>-181737.14110000001</v>
      </c>
      <c r="H388" s="143">
        <v>0.61067587718863203</v>
      </c>
      <c r="I388" s="59">
        <v>3.5850029399999999</v>
      </c>
      <c r="J388" s="59">
        <v>9.9999999999999995E-8</v>
      </c>
      <c r="K388" s="144">
        <v>0</v>
      </c>
      <c r="L388" s="144">
        <v>-651528.16599999997</v>
      </c>
      <c r="M388" s="145">
        <f t="shared" si="7"/>
        <v>40026</v>
      </c>
    </row>
    <row r="389" spans="1:13" s="146" customFormat="1" x14ac:dyDescent="0.2">
      <c r="A389" s="148" t="s">
        <v>199</v>
      </c>
      <c r="B389" s="148" t="s">
        <v>328</v>
      </c>
      <c r="C389" s="148" t="s">
        <v>197</v>
      </c>
      <c r="D389" s="148" t="s">
        <v>200</v>
      </c>
      <c r="E389" s="141" t="s">
        <v>131</v>
      </c>
      <c r="F389" s="142">
        <v>-288000</v>
      </c>
      <c r="G389" s="142">
        <v>-174883.55369999999</v>
      </c>
      <c r="H389" s="143">
        <v>0.607234561413725</v>
      </c>
      <c r="I389" s="59">
        <v>3.59700438</v>
      </c>
      <c r="J389" s="59">
        <v>9.9999999999999995E-8</v>
      </c>
      <c r="K389" s="144">
        <v>0</v>
      </c>
      <c r="L389" s="144">
        <v>-629056.89159999997</v>
      </c>
      <c r="M389" s="145">
        <f t="shared" si="7"/>
        <v>40057</v>
      </c>
    </row>
    <row r="390" spans="1:13" s="146" customFormat="1" x14ac:dyDescent="0.2">
      <c r="A390" s="148" t="s">
        <v>199</v>
      </c>
      <c r="B390" s="148" t="s">
        <v>328</v>
      </c>
      <c r="C390" s="148" t="s">
        <v>197</v>
      </c>
      <c r="D390" s="148" t="s">
        <v>200</v>
      </c>
      <c r="E390" s="141" t="s">
        <v>132</v>
      </c>
      <c r="F390" s="142">
        <v>-297600</v>
      </c>
      <c r="G390" s="142">
        <v>-179725.55369999999</v>
      </c>
      <c r="H390" s="143">
        <v>0.60391651095809096</v>
      </c>
      <c r="I390" s="59">
        <v>3.63000569</v>
      </c>
      <c r="J390" s="59">
        <v>9.9999999999999995E-8</v>
      </c>
      <c r="K390" s="144">
        <v>0</v>
      </c>
      <c r="L390" s="144">
        <v>-652404.76359999995</v>
      </c>
      <c r="M390" s="145">
        <f t="shared" si="7"/>
        <v>40087</v>
      </c>
    </row>
    <row r="391" spans="1:13" s="146" customFormat="1" x14ac:dyDescent="0.2">
      <c r="A391" s="148" t="s">
        <v>199</v>
      </c>
      <c r="B391" s="148" t="s">
        <v>329</v>
      </c>
      <c r="C391" s="148" t="s">
        <v>197</v>
      </c>
      <c r="D391" s="148" t="s">
        <v>201</v>
      </c>
      <c r="E391" s="141" t="s">
        <v>73</v>
      </c>
      <c r="F391" s="142">
        <v>288000</v>
      </c>
      <c r="G391" s="142">
        <v>240516.29500000001</v>
      </c>
      <c r="H391" s="143">
        <v>0.835126024277419</v>
      </c>
      <c r="I391" s="59">
        <v>4.4400000000000004</v>
      </c>
      <c r="J391" s="59">
        <v>9.9999999999999995E-8</v>
      </c>
      <c r="K391" s="144">
        <v>0</v>
      </c>
      <c r="L391" s="144">
        <v>1067892.3256999999</v>
      </c>
      <c r="M391" s="145">
        <f t="shared" si="7"/>
        <v>38292</v>
      </c>
    </row>
    <row r="392" spans="1:13" s="146" customFormat="1" x14ac:dyDescent="0.2">
      <c r="A392" s="148" t="s">
        <v>199</v>
      </c>
      <c r="B392" s="148" t="s">
        <v>329</v>
      </c>
      <c r="C392" s="148" t="s">
        <v>197</v>
      </c>
      <c r="D392" s="148" t="s">
        <v>201</v>
      </c>
      <c r="E392" s="141" t="s">
        <v>74</v>
      </c>
      <c r="F392" s="142">
        <v>297600</v>
      </c>
      <c r="G392" s="142">
        <v>247254.79620000001</v>
      </c>
      <c r="H392" s="143">
        <v>0.83082928846759496</v>
      </c>
      <c r="I392" s="59">
        <v>4.58</v>
      </c>
      <c r="J392" s="59">
        <v>9.9999999999999995E-8</v>
      </c>
      <c r="K392" s="144">
        <v>0</v>
      </c>
      <c r="L392" s="144">
        <v>1132426.9421000001</v>
      </c>
      <c r="M392" s="145">
        <f t="shared" si="7"/>
        <v>38322</v>
      </c>
    </row>
    <row r="393" spans="1:13" s="146" customFormat="1" x14ac:dyDescent="0.2">
      <c r="A393" s="148" t="s">
        <v>199</v>
      </c>
      <c r="B393" s="148" t="s">
        <v>329</v>
      </c>
      <c r="C393" s="148" t="s">
        <v>197</v>
      </c>
      <c r="D393" s="148" t="s">
        <v>201</v>
      </c>
      <c r="E393" s="141" t="s">
        <v>75</v>
      </c>
      <c r="F393" s="142">
        <v>297600</v>
      </c>
      <c r="G393" s="142">
        <v>245934.55100000001</v>
      </c>
      <c r="H393" s="143">
        <v>0.82639298045737397</v>
      </c>
      <c r="I393" s="59">
        <v>4.6110000000000007</v>
      </c>
      <c r="J393" s="59">
        <v>9.9999999999999995E-8</v>
      </c>
      <c r="K393" s="144">
        <v>0</v>
      </c>
      <c r="L393" s="144">
        <v>1134004.19</v>
      </c>
      <c r="M393" s="145">
        <f t="shared" si="7"/>
        <v>38353</v>
      </c>
    </row>
    <row r="394" spans="1:13" s="146" customFormat="1" x14ac:dyDescent="0.2">
      <c r="A394" s="148" t="s">
        <v>199</v>
      </c>
      <c r="B394" s="148" t="s">
        <v>329</v>
      </c>
      <c r="C394" s="148" t="s">
        <v>197</v>
      </c>
      <c r="D394" s="148" t="s">
        <v>201</v>
      </c>
      <c r="E394" s="141" t="s">
        <v>76</v>
      </c>
      <c r="F394" s="142">
        <v>268800</v>
      </c>
      <c r="G394" s="142">
        <v>220942.52549999999</v>
      </c>
      <c r="H394" s="143">
        <v>0.82195880004421606</v>
      </c>
      <c r="I394" s="59">
        <v>4.4930000000000003</v>
      </c>
      <c r="J394" s="59">
        <v>9.9999999999999995E-8</v>
      </c>
      <c r="K394" s="144">
        <v>0</v>
      </c>
      <c r="L394" s="144">
        <v>992694.74479999999</v>
      </c>
      <c r="M394" s="145">
        <f t="shared" si="7"/>
        <v>38384</v>
      </c>
    </row>
    <row r="395" spans="1:13" s="146" customFormat="1" x14ac:dyDescent="0.2">
      <c r="A395" s="148" t="s">
        <v>199</v>
      </c>
      <c r="B395" s="148" t="s">
        <v>329</v>
      </c>
      <c r="C395" s="148" t="s">
        <v>197</v>
      </c>
      <c r="D395" s="148" t="s">
        <v>201</v>
      </c>
      <c r="E395" s="141" t="s">
        <v>77</v>
      </c>
      <c r="F395" s="142">
        <v>297600</v>
      </c>
      <c r="G395" s="142">
        <v>243420.7458</v>
      </c>
      <c r="H395" s="143">
        <v>0.81794605442144797</v>
      </c>
      <c r="I395" s="59">
        <v>4.3600000000000003</v>
      </c>
      <c r="J395" s="59">
        <v>9.9999999999999995E-8</v>
      </c>
      <c r="K395" s="144">
        <v>0</v>
      </c>
      <c r="L395" s="144">
        <v>1061314.4273000001</v>
      </c>
      <c r="M395" s="145">
        <f t="shared" si="7"/>
        <v>38412</v>
      </c>
    </row>
    <row r="396" spans="1:13" s="146" customFormat="1" x14ac:dyDescent="0.2">
      <c r="A396" s="148" t="s">
        <v>199</v>
      </c>
      <c r="B396" s="148" t="s">
        <v>329</v>
      </c>
      <c r="C396" s="148" t="s">
        <v>197</v>
      </c>
      <c r="D396" s="148" t="s">
        <v>201</v>
      </c>
      <c r="E396" s="141" t="s">
        <v>78</v>
      </c>
      <c r="F396" s="142">
        <v>288000</v>
      </c>
      <c r="G396" s="142">
        <v>234302.76819999999</v>
      </c>
      <c r="H396" s="143">
        <v>0.81355127838570807</v>
      </c>
      <c r="I396" s="59">
        <v>3.9249999999999998</v>
      </c>
      <c r="J396" s="59">
        <v>9.9999999999999995E-8</v>
      </c>
      <c r="K396" s="144">
        <v>0</v>
      </c>
      <c r="L396" s="144">
        <v>919638.34169999999</v>
      </c>
      <c r="M396" s="145">
        <f t="shared" si="7"/>
        <v>38443</v>
      </c>
    </row>
    <row r="397" spans="1:13" s="146" customFormat="1" x14ac:dyDescent="0.2">
      <c r="A397" s="148" t="s">
        <v>199</v>
      </c>
      <c r="B397" s="148" t="s">
        <v>329</v>
      </c>
      <c r="C397" s="148" t="s">
        <v>197</v>
      </c>
      <c r="D397" s="148" t="s">
        <v>201</v>
      </c>
      <c r="E397" s="141" t="s">
        <v>79</v>
      </c>
      <c r="F397" s="142">
        <v>297600</v>
      </c>
      <c r="G397" s="142">
        <v>240860.21369999999</v>
      </c>
      <c r="H397" s="143">
        <v>0.80934211588354199</v>
      </c>
      <c r="I397" s="59">
        <v>3.915</v>
      </c>
      <c r="J397" s="59">
        <v>9.9999999999999995E-8</v>
      </c>
      <c r="K397" s="144">
        <v>0</v>
      </c>
      <c r="L397" s="144">
        <v>942967.71250000002</v>
      </c>
      <c r="M397" s="145">
        <f t="shared" si="7"/>
        <v>38473</v>
      </c>
    </row>
    <row r="398" spans="1:13" s="146" customFormat="1" x14ac:dyDescent="0.2">
      <c r="A398" s="148" t="s">
        <v>199</v>
      </c>
      <c r="B398" s="148" t="s">
        <v>329</v>
      </c>
      <c r="C398" s="148" t="s">
        <v>197</v>
      </c>
      <c r="D398" s="148" t="s">
        <v>201</v>
      </c>
      <c r="E398" s="141" t="s">
        <v>80</v>
      </c>
      <c r="F398" s="142">
        <v>288000</v>
      </c>
      <c r="G398" s="142">
        <v>231836.66649999999</v>
      </c>
      <c r="H398" s="143">
        <v>0.80498842542559601</v>
      </c>
      <c r="I398" s="59">
        <v>3.9510000000000001</v>
      </c>
      <c r="J398" s="59">
        <v>9.9999999999999995E-8</v>
      </c>
      <c r="K398" s="144">
        <v>0</v>
      </c>
      <c r="L398" s="144">
        <v>915986.64619999996</v>
      </c>
      <c r="M398" s="145">
        <f t="shared" si="7"/>
        <v>38504</v>
      </c>
    </row>
    <row r="399" spans="1:13" s="146" customFormat="1" x14ac:dyDescent="0.2">
      <c r="A399" s="148" t="s">
        <v>199</v>
      </c>
      <c r="B399" s="148" t="s">
        <v>329</v>
      </c>
      <c r="C399" s="148" t="s">
        <v>197</v>
      </c>
      <c r="D399" s="148" t="s">
        <v>201</v>
      </c>
      <c r="E399" s="141" t="s">
        <v>81</v>
      </c>
      <c r="F399" s="142">
        <v>297600</v>
      </c>
      <c r="G399" s="142">
        <v>238300.83600000001</v>
      </c>
      <c r="H399" s="143">
        <v>0.80074205641823304</v>
      </c>
      <c r="I399" s="59">
        <v>3.9950000000000001</v>
      </c>
      <c r="J399" s="59">
        <v>9.9999999999999995E-8</v>
      </c>
      <c r="K399" s="144">
        <v>0</v>
      </c>
      <c r="L399" s="144">
        <v>952011.81599999999</v>
      </c>
      <c r="M399" s="145">
        <f t="shared" si="7"/>
        <v>38534</v>
      </c>
    </row>
    <row r="400" spans="1:13" s="146" customFormat="1" x14ac:dyDescent="0.2">
      <c r="A400" s="148" t="s">
        <v>199</v>
      </c>
      <c r="B400" s="148" t="s">
        <v>329</v>
      </c>
      <c r="C400" s="148" t="s">
        <v>197</v>
      </c>
      <c r="D400" s="148" t="s">
        <v>201</v>
      </c>
      <c r="E400" s="141" t="s">
        <v>82</v>
      </c>
      <c r="F400" s="142">
        <v>297600</v>
      </c>
      <c r="G400" s="142">
        <v>236984.49720000001</v>
      </c>
      <c r="H400" s="143">
        <v>0.79631887483295405</v>
      </c>
      <c r="I400" s="59">
        <v>4.0449999999999999</v>
      </c>
      <c r="J400" s="59">
        <v>9.9999999999999995E-8</v>
      </c>
      <c r="K400" s="144">
        <v>0</v>
      </c>
      <c r="L400" s="144">
        <v>958602.26729999995</v>
      </c>
      <c r="M400" s="145">
        <f t="shared" si="7"/>
        <v>38565</v>
      </c>
    </row>
    <row r="401" spans="1:13" s="146" customFormat="1" x14ac:dyDescent="0.2">
      <c r="A401" s="148" t="s">
        <v>199</v>
      </c>
      <c r="B401" s="148" t="s">
        <v>329</v>
      </c>
      <c r="C401" s="148" t="s">
        <v>197</v>
      </c>
      <c r="D401" s="148" t="s">
        <v>201</v>
      </c>
      <c r="E401" s="141" t="s">
        <v>83</v>
      </c>
      <c r="F401" s="142">
        <v>288000</v>
      </c>
      <c r="G401" s="142">
        <v>228064.48209999999</v>
      </c>
      <c r="H401" s="143">
        <v>0.79189056297656302</v>
      </c>
      <c r="I401" s="59">
        <v>4.0570000000000004</v>
      </c>
      <c r="J401" s="59">
        <v>9.9999999999999995E-8</v>
      </c>
      <c r="K401" s="144">
        <v>0</v>
      </c>
      <c r="L401" s="144">
        <v>925257.58120000002</v>
      </c>
      <c r="M401" s="145">
        <f t="shared" si="7"/>
        <v>38596</v>
      </c>
    </row>
    <row r="402" spans="1:13" s="146" customFormat="1" x14ac:dyDescent="0.2">
      <c r="A402" s="148" t="s">
        <v>199</v>
      </c>
      <c r="B402" s="148" t="s">
        <v>329</v>
      </c>
      <c r="C402" s="148" t="s">
        <v>197</v>
      </c>
      <c r="D402" s="148" t="s">
        <v>201</v>
      </c>
      <c r="E402" s="141" t="s">
        <v>84</v>
      </c>
      <c r="F402" s="142">
        <v>297600</v>
      </c>
      <c r="G402" s="142">
        <v>234389.9258</v>
      </c>
      <c r="H402" s="143">
        <v>0.78760055719433297</v>
      </c>
      <c r="I402" s="59">
        <v>4.09</v>
      </c>
      <c r="J402" s="59">
        <v>9.9999999999999995E-8</v>
      </c>
      <c r="K402" s="144">
        <v>0</v>
      </c>
      <c r="L402" s="144">
        <v>958654.77320000005</v>
      </c>
      <c r="M402" s="145">
        <f t="shared" si="7"/>
        <v>38626</v>
      </c>
    </row>
    <row r="403" spans="1:13" s="146" customFormat="1" x14ac:dyDescent="0.2">
      <c r="A403" s="148" t="s">
        <v>199</v>
      </c>
      <c r="B403" s="148" t="s">
        <v>329</v>
      </c>
      <c r="C403" s="148" t="s">
        <v>197</v>
      </c>
      <c r="D403" s="148" t="s">
        <v>201</v>
      </c>
      <c r="E403" s="141" t="s">
        <v>85</v>
      </c>
      <c r="F403" s="142">
        <v>288000</v>
      </c>
      <c r="G403" s="142">
        <v>225551.0042</v>
      </c>
      <c r="H403" s="143">
        <v>0.78316320898539205</v>
      </c>
      <c r="I403" s="59">
        <v>4.4800000000000004</v>
      </c>
      <c r="J403" s="59">
        <v>9.9999999999999995E-8</v>
      </c>
      <c r="K403" s="144">
        <v>0</v>
      </c>
      <c r="L403" s="144">
        <v>1010468.4762</v>
      </c>
      <c r="M403" s="145">
        <f t="shared" si="7"/>
        <v>38657</v>
      </c>
    </row>
    <row r="404" spans="1:13" s="146" customFormat="1" x14ac:dyDescent="0.2">
      <c r="A404" s="148" t="s">
        <v>199</v>
      </c>
      <c r="B404" s="148" t="s">
        <v>329</v>
      </c>
      <c r="C404" s="148" t="s">
        <v>197</v>
      </c>
      <c r="D404" s="148" t="s">
        <v>201</v>
      </c>
      <c r="E404" s="141" t="s">
        <v>86</v>
      </c>
      <c r="F404" s="142">
        <v>297600</v>
      </c>
      <c r="G404" s="142">
        <v>231790.26389999999</v>
      </c>
      <c r="H404" s="143">
        <v>0.77886513422586801</v>
      </c>
      <c r="I404" s="59">
        <v>4.62</v>
      </c>
      <c r="J404" s="59">
        <v>9.9999999999999995E-8</v>
      </c>
      <c r="K404" s="144">
        <v>0</v>
      </c>
      <c r="L404" s="144">
        <v>1070870.9961999999</v>
      </c>
      <c r="M404" s="145">
        <f t="shared" si="7"/>
        <v>38687</v>
      </c>
    </row>
    <row r="405" spans="1:13" s="146" customFormat="1" x14ac:dyDescent="0.2">
      <c r="A405" s="148" t="s">
        <v>199</v>
      </c>
      <c r="B405" s="148" t="s">
        <v>329</v>
      </c>
      <c r="C405" s="148" t="s">
        <v>197</v>
      </c>
      <c r="D405" s="148" t="s">
        <v>201</v>
      </c>
      <c r="E405" s="141" t="s">
        <v>87</v>
      </c>
      <c r="F405" s="142">
        <v>297600</v>
      </c>
      <c r="G405" s="142">
        <v>230467.43470000001</v>
      </c>
      <c r="H405" s="143">
        <v>0.77442014333711506</v>
      </c>
      <c r="I405" s="59">
        <v>4.6660000000000004</v>
      </c>
      <c r="J405" s="59">
        <v>9.9999999999999995E-8</v>
      </c>
      <c r="K405" s="144">
        <v>0</v>
      </c>
      <c r="L405" s="144">
        <v>1075361.0271000001</v>
      </c>
      <c r="M405" s="145">
        <f t="shared" si="7"/>
        <v>38718</v>
      </c>
    </row>
    <row r="406" spans="1:13" s="146" customFormat="1" x14ac:dyDescent="0.2">
      <c r="A406" s="148" t="s">
        <v>199</v>
      </c>
      <c r="B406" s="148" t="s">
        <v>329</v>
      </c>
      <c r="C406" s="148" t="s">
        <v>197</v>
      </c>
      <c r="D406" s="148" t="s">
        <v>201</v>
      </c>
      <c r="E406" s="141" t="s">
        <v>88</v>
      </c>
      <c r="F406" s="142">
        <v>268800</v>
      </c>
      <c r="G406" s="142">
        <v>206968.41940000001</v>
      </c>
      <c r="H406" s="143">
        <v>0.76997179847100305</v>
      </c>
      <c r="I406" s="59">
        <v>4.548</v>
      </c>
      <c r="J406" s="59">
        <v>9.9999999999999995E-8</v>
      </c>
      <c r="K406" s="144">
        <v>0</v>
      </c>
      <c r="L406" s="144">
        <v>941292.35089999996</v>
      </c>
      <c r="M406" s="145">
        <f t="shared" si="7"/>
        <v>38749</v>
      </c>
    </row>
    <row r="407" spans="1:13" s="146" customFormat="1" x14ac:dyDescent="0.2">
      <c r="A407" s="148" t="s">
        <v>199</v>
      </c>
      <c r="B407" s="148" t="s">
        <v>329</v>
      </c>
      <c r="C407" s="148" t="s">
        <v>197</v>
      </c>
      <c r="D407" s="148" t="s">
        <v>201</v>
      </c>
      <c r="E407" s="141" t="s">
        <v>89</v>
      </c>
      <c r="F407" s="142">
        <v>297600</v>
      </c>
      <c r="G407" s="142">
        <v>227947.12210000001</v>
      </c>
      <c r="H407" s="143">
        <v>0.76595135099771205</v>
      </c>
      <c r="I407" s="59">
        <v>4.415</v>
      </c>
      <c r="J407" s="59">
        <v>9.9999999999999995E-8</v>
      </c>
      <c r="K407" s="144">
        <v>0</v>
      </c>
      <c r="L407" s="144">
        <v>1006386.5211</v>
      </c>
      <c r="M407" s="145">
        <f t="shared" si="7"/>
        <v>38777</v>
      </c>
    </row>
    <row r="408" spans="1:13" s="146" customFormat="1" x14ac:dyDescent="0.2">
      <c r="A408" s="148" t="s">
        <v>199</v>
      </c>
      <c r="B408" s="148" t="s">
        <v>329</v>
      </c>
      <c r="C408" s="148" t="s">
        <v>197</v>
      </c>
      <c r="D408" s="148" t="s">
        <v>201</v>
      </c>
      <c r="E408" s="141" t="s">
        <v>90</v>
      </c>
      <c r="F408" s="142">
        <v>288000</v>
      </c>
      <c r="G408" s="142">
        <v>219311.30929999999</v>
      </c>
      <c r="H408" s="143">
        <v>0.76149760169991698</v>
      </c>
      <c r="I408" s="59">
        <v>3.97</v>
      </c>
      <c r="J408" s="59">
        <v>9.9999999999999995E-8</v>
      </c>
      <c r="K408" s="144">
        <v>0</v>
      </c>
      <c r="L408" s="144">
        <v>870665.87589999998</v>
      </c>
      <c r="M408" s="145">
        <f t="shared" si="7"/>
        <v>38808</v>
      </c>
    </row>
    <row r="409" spans="1:13" s="146" customFormat="1" x14ac:dyDescent="0.2">
      <c r="A409" s="148" t="s">
        <v>199</v>
      </c>
      <c r="B409" s="148" t="s">
        <v>329</v>
      </c>
      <c r="C409" s="148" t="s">
        <v>197</v>
      </c>
      <c r="D409" s="148" t="s">
        <v>201</v>
      </c>
      <c r="E409" s="141" t="s">
        <v>91</v>
      </c>
      <c r="F409" s="142">
        <v>297600</v>
      </c>
      <c r="G409" s="142">
        <v>225338.3456</v>
      </c>
      <c r="H409" s="143">
        <v>0.75718530093734404</v>
      </c>
      <c r="I409" s="59">
        <v>3.96</v>
      </c>
      <c r="J409" s="59">
        <v>9.9999999999999995E-8</v>
      </c>
      <c r="K409" s="144">
        <v>0</v>
      </c>
      <c r="L409" s="144">
        <v>892339.82590000005</v>
      </c>
      <c r="M409" s="145">
        <f t="shared" si="7"/>
        <v>38838</v>
      </c>
    </row>
    <row r="410" spans="1:13" s="146" customFormat="1" x14ac:dyDescent="0.2">
      <c r="A410" s="148" t="s">
        <v>199</v>
      </c>
      <c r="B410" s="148" t="s">
        <v>329</v>
      </c>
      <c r="C410" s="148" t="s">
        <v>197</v>
      </c>
      <c r="D410" s="148" t="s">
        <v>201</v>
      </c>
      <c r="E410" s="141" t="s">
        <v>92</v>
      </c>
      <c r="F410" s="142">
        <v>288000</v>
      </c>
      <c r="G410" s="142">
        <v>216785.46299999999</v>
      </c>
      <c r="H410" s="143">
        <v>0.75272730223976991</v>
      </c>
      <c r="I410" s="59">
        <v>3.996</v>
      </c>
      <c r="J410" s="59">
        <v>9.9999999999999995E-8</v>
      </c>
      <c r="K410" s="144">
        <v>0</v>
      </c>
      <c r="L410" s="144">
        <v>866274.68859999999</v>
      </c>
      <c r="M410" s="145">
        <f t="shared" si="7"/>
        <v>38869</v>
      </c>
    </row>
    <row r="411" spans="1:13" s="146" customFormat="1" x14ac:dyDescent="0.2">
      <c r="A411" s="148" t="s">
        <v>199</v>
      </c>
      <c r="B411" s="148" t="s">
        <v>329</v>
      </c>
      <c r="C411" s="148" t="s">
        <v>197</v>
      </c>
      <c r="D411" s="148" t="s">
        <v>201</v>
      </c>
      <c r="E411" s="141" t="s">
        <v>93</v>
      </c>
      <c r="F411" s="142">
        <v>297600</v>
      </c>
      <c r="G411" s="142">
        <v>222828.69339999999</v>
      </c>
      <c r="H411" s="143">
        <v>0.74875232985095097</v>
      </c>
      <c r="I411" s="59">
        <v>4.04</v>
      </c>
      <c r="J411" s="59">
        <v>9.9999999999999995E-8</v>
      </c>
      <c r="K411" s="144">
        <v>0</v>
      </c>
      <c r="L411" s="144">
        <v>900227.89890000003</v>
      </c>
      <c r="M411" s="145">
        <f t="shared" si="7"/>
        <v>38899</v>
      </c>
    </row>
    <row r="412" spans="1:13" s="146" customFormat="1" x14ac:dyDescent="0.2">
      <c r="A412" s="148" t="s">
        <v>199</v>
      </c>
      <c r="B412" s="148" t="s">
        <v>329</v>
      </c>
      <c r="C412" s="148" t="s">
        <v>197</v>
      </c>
      <c r="D412" s="148" t="s">
        <v>201</v>
      </c>
      <c r="E412" s="141" t="s">
        <v>94</v>
      </c>
      <c r="F412" s="142">
        <v>297600</v>
      </c>
      <c r="G412" s="142">
        <v>221624.4613</v>
      </c>
      <c r="H412" s="143">
        <v>0.74470585099082198</v>
      </c>
      <c r="I412" s="59">
        <v>4.09</v>
      </c>
      <c r="J412" s="59">
        <v>9.9999999999999995E-8</v>
      </c>
      <c r="K412" s="144">
        <v>0</v>
      </c>
      <c r="L412" s="144">
        <v>906444.02439999999</v>
      </c>
      <c r="M412" s="145">
        <f t="shared" si="7"/>
        <v>38930</v>
      </c>
    </row>
    <row r="413" spans="1:13" s="146" customFormat="1" x14ac:dyDescent="0.2">
      <c r="A413" s="148" t="s">
        <v>199</v>
      </c>
      <c r="B413" s="148" t="s">
        <v>329</v>
      </c>
      <c r="C413" s="148" t="s">
        <v>197</v>
      </c>
      <c r="D413" s="148" t="s">
        <v>201</v>
      </c>
      <c r="E413" s="141" t="s">
        <v>95</v>
      </c>
      <c r="F413" s="142">
        <v>288000</v>
      </c>
      <c r="G413" s="142">
        <v>213312.09659999999</v>
      </c>
      <c r="H413" s="143">
        <v>0.74066700205713298</v>
      </c>
      <c r="I413" s="59">
        <v>4.1020000000000003</v>
      </c>
      <c r="J413" s="59">
        <v>9.9999999999999995E-8</v>
      </c>
      <c r="K413" s="144">
        <v>0</v>
      </c>
      <c r="L413" s="144">
        <v>875006.19889999996</v>
      </c>
      <c r="M413" s="145">
        <f t="shared" si="7"/>
        <v>38961</v>
      </c>
    </row>
    <row r="414" spans="1:13" s="146" customFormat="1" x14ac:dyDescent="0.2">
      <c r="A414" s="148" t="s">
        <v>199</v>
      </c>
      <c r="B414" s="148" t="s">
        <v>329</v>
      </c>
      <c r="C414" s="148" t="s">
        <v>197</v>
      </c>
      <c r="D414" s="148" t="s">
        <v>201</v>
      </c>
      <c r="E414" s="141" t="s">
        <v>96</v>
      </c>
      <c r="F414" s="142">
        <v>297600</v>
      </c>
      <c r="G414" s="142">
        <v>219261.50539999999</v>
      </c>
      <c r="H414" s="143">
        <v>0.73676581130682406</v>
      </c>
      <c r="I414" s="59">
        <v>4.1349999999999998</v>
      </c>
      <c r="J414" s="59">
        <v>9.9999999999999995E-8</v>
      </c>
      <c r="K414" s="144">
        <v>0</v>
      </c>
      <c r="L414" s="144">
        <v>906646.30310000002</v>
      </c>
      <c r="M414" s="145">
        <f t="shared" si="7"/>
        <v>38991</v>
      </c>
    </row>
    <row r="415" spans="1:13" s="146" customFormat="1" x14ac:dyDescent="0.2">
      <c r="A415" s="148" t="s">
        <v>199</v>
      </c>
      <c r="B415" s="148" t="s">
        <v>329</v>
      </c>
      <c r="C415" s="148" t="s">
        <v>197</v>
      </c>
      <c r="D415" s="148" t="s">
        <v>201</v>
      </c>
      <c r="E415" s="141" t="s">
        <v>97</v>
      </c>
      <c r="F415" s="142">
        <v>288000</v>
      </c>
      <c r="G415" s="142">
        <v>211029.78529999999</v>
      </c>
      <c r="H415" s="143">
        <v>0.73274230993443401</v>
      </c>
      <c r="I415" s="59">
        <v>4.51</v>
      </c>
      <c r="J415" s="59">
        <v>9.9999999999999995E-8</v>
      </c>
      <c r="K415" s="144">
        <v>0</v>
      </c>
      <c r="L415" s="144">
        <v>951744.31039999996</v>
      </c>
      <c r="M415" s="145">
        <f t="shared" ref="M415:M478" si="8">DATE(YEAR(E415),MONTH(E415),1)</f>
        <v>39022</v>
      </c>
    </row>
    <row r="416" spans="1:13" s="146" customFormat="1" x14ac:dyDescent="0.2">
      <c r="A416" s="148" t="s">
        <v>199</v>
      </c>
      <c r="B416" s="148" t="s">
        <v>329</v>
      </c>
      <c r="C416" s="148" t="s">
        <v>197</v>
      </c>
      <c r="D416" s="148" t="s">
        <v>201</v>
      </c>
      <c r="E416" s="141" t="s">
        <v>98</v>
      </c>
      <c r="F416" s="142">
        <v>297600</v>
      </c>
      <c r="G416" s="142">
        <v>216907.60019999999</v>
      </c>
      <c r="H416" s="143">
        <v>0.72885618352133497</v>
      </c>
      <c r="I416" s="59">
        <v>4.6500000000000004</v>
      </c>
      <c r="J416" s="59">
        <v>9.9999999999999995E-8</v>
      </c>
      <c r="K416" s="144">
        <v>0</v>
      </c>
      <c r="L416" s="144">
        <v>1008620.3193</v>
      </c>
      <c r="M416" s="145">
        <f t="shared" si="8"/>
        <v>39052</v>
      </c>
    </row>
    <row r="417" spans="1:13" s="146" customFormat="1" x14ac:dyDescent="0.2">
      <c r="A417" s="148" t="s">
        <v>199</v>
      </c>
      <c r="B417" s="148" t="s">
        <v>329</v>
      </c>
      <c r="C417" s="148" t="s">
        <v>197</v>
      </c>
      <c r="D417" s="148" t="s">
        <v>201</v>
      </c>
      <c r="E417" s="141" t="s">
        <v>99</v>
      </c>
      <c r="F417" s="142">
        <v>297600</v>
      </c>
      <c r="G417" s="142">
        <v>215714.90330000001</v>
      </c>
      <c r="H417" s="143">
        <v>0.72484846545932102</v>
      </c>
      <c r="I417" s="59">
        <v>4.7060000000000004</v>
      </c>
      <c r="J417" s="59">
        <v>9.9999999999999995E-8</v>
      </c>
      <c r="K417" s="144">
        <v>0</v>
      </c>
      <c r="L417" s="144">
        <v>1015154.3135</v>
      </c>
      <c r="M417" s="145">
        <f t="shared" si="8"/>
        <v>39083</v>
      </c>
    </row>
    <row r="418" spans="1:13" s="146" customFormat="1" x14ac:dyDescent="0.2">
      <c r="A418" s="148" t="s">
        <v>199</v>
      </c>
      <c r="B418" s="148" t="s">
        <v>329</v>
      </c>
      <c r="C418" s="148" t="s">
        <v>197</v>
      </c>
      <c r="D418" s="148" t="s">
        <v>201</v>
      </c>
      <c r="E418" s="141" t="s">
        <v>100</v>
      </c>
      <c r="F418" s="142">
        <v>268800</v>
      </c>
      <c r="G418" s="142">
        <v>193764.1931</v>
      </c>
      <c r="H418" s="143">
        <v>0.72084893274513506</v>
      </c>
      <c r="I418" s="59">
        <v>4.5880000000000001</v>
      </c>
      <c r="J418" s="59">
        <v>9.9999999999999995E-8</v>
      </c>
      <c r="K418" s="144">
        <v>0</v>
      </c>
      <c r="L418" s="144">
        <v>888990.09869999997</v>
      </c>
      <c r="M418" s="145">
        <f t="shared" si="8"/>
        <v>39114</v>
      </c>
    </row>
    <row r="419" spans="1:13" s="146" customFormat="1" x14ac:dyDescent="0.2">
      <c r="A419" s="148" t="s">
        <v>199</v>
      </c>
      <c r="B419" s="148" t="s">
        <v>329</v>
      </c>
      <c r="C419" s="148" t="s">
        <v>197</v>
      </c>
      <c r="D419" s="148" t="s">
        <v>201</v>
      </c>
      <c r="E419" s="141" t="s">
        <v>101</v>
      </c>
      <c r="F419" s="142">
        <v>297600</v>
      </c>
      <c r="G419" s="142">
        <v>213451.6888</v>
      </c>
      <c r="H419" s="143">
        <v>0.71724357799098992</v>
      </c>
      <c r="I419" s="59">
        <v>4.4550000000000001</v>
      </c>
      <c r="J419" s="59">
        <v>9.9999999999999995E-8</v>
      </c>
      <c r="K419" s="144">
        <v>0</v>
      </c>
      <c r="L419" s="144">
        <v>950927.25230000005</v>
      </c>
      <c r="M419" s="145">
        <f t="shared" si="8"/>
        <v>39142</v>
      </c>
    </row>
    <row r="420" spans="1:13" s="146" customFormat="1" x14ac:dyDescent="0.2">
      <c r="A420" s="148" t="s">
        <v>199</v>
      </c>
      <c r="B420" s="148" t="s">
        <v>329</v>
      </c>
      <c r="C420" s="148" t="s">
        <v>197</v>
      </c>
      <c r="D420" s="148" t="s">
        <v>201</v>
      </c>
      <c r="E420" s="141" t="s">
        <v>102</v>
      </c>
      <c r="F420" s="142">
        <v>288000</v>
      </c>
      <c r="G420" s="142">
        <v>205418.8584</v>
      </c>
      <c r="H420" s="143">
        <v>0.71325992485730905</v>
      </c>
      <c r="I420" s="59">
        <v>4.04</v>
      </c>
      <c r="J420" s="59">
        <v>9.9999999999999995E-8</v>
      </c>
      <c r="K420" s="144">
        <v>0</v>
      </c>
      <c r="L420" s="144">
        <v>829892.16720000003</v>
      </c>
      <c r="M420" s="145">
        <f t="shared" si="8"/>
        <v>39173</v>
      </c>
    </row>
    <row r="421" spans="1:13" s="146" customFormat="1" x14ac:dyDescent="0.2">
      <c r="A421" s="148" t="s">
        <v>199</v>
      </c>
      <c r="B421" s="148" t="s">
        <v>329</v>
      </c>
      <c r="C421" s="148" t="s">
        <v>197</v>
      </c>
      <c r="D421" s="148" t="s">
        <v>201</v>
      </c>
      <c r="E421" s="141" t="s">
        <v>103</v>
      </c>
      <c r="F421" s="142">
        <v>297600</v>
      </c>
      <c r="G421" s="142">
        <v>211121.2696</v>
      </c>
      <c r="H421" s="143">
        <v>0.70941286831488704</v>
      </c>
      <c r="I421" s="59">
        <v>4.03</v>
      </c>
      <c r="J421" s="59">
        <v>9.9999999999999995E-8</v>
      </c>
      <c r="K421" s="144">
        <v>0</v>
      </c>
      <c r="L421" s="144">
        <v>850818.69539999997</v>
      </c>
      <c r="M421" s="145">
        <f t="shared" si="8"/>
        <v>39203</v>
      </c>
    </row>
    <row r="422" spans="1:13" s="146" customFormat="1" x14ac:dyDescent="0.2">
      <c r="A422" s="148" t="s">
        <v>199</v>
      </c>
      <c r="B422" s="148" t="s">
        <v>329</v>
      </c>
      <c r="C422" s="148" t="s">
        <v>197</v>
      </c>
      <c r="D422" s="148" t="s">
        <v>201</v>
      </c>
      <c r="E422" s="141" t="s">
        <v>104</v>
      </c>
      <c r="F422" s="142">
        <v>288000</v>
      </c>
      <c r="G422" s="142">
        <v>203168.45989999999</v>
      </c>
      <c r="H422" s="143">
        <v>0.70544604119712806</v>
      </c>
      <c r="I422" s="59">
        <v>4.0659999999999998</v>
      </c>
      <c r="J422" s="59">
        <v>9.9999999999999995E-8</v>
      </c>
      <c r="K422" s="144">
        <v>0</v>
      </c>
      <c r="L422" s="144">
        <v>826082.9375</v>
      </c>
      <c r="M422" s="145">
        <f t="shared" si="8"/>
        <v>39234</v>
      </c>
    </row>
    <row r="423" spans="1:13" s="146" customFormat="1" x14ac:dyDescent="0.2">
      <c r="A423" s="148" t="s">
        <v>199</v>
      </c>
      <c r="B423" s="148" t="s">
        <v>329</v>
      </c>
      <c r="C423" s="148" t="s">
        <v>197</v>
      </c>
      <c r="D423" s="148" t="s">
        <v>201</v>
      </c>
      <c r="E423" s="141" t="s">
        <v>105</v>
      </c>
      <c r="F423" s="142">
        <v>297600</v>
      </c>
      <c r="G423" s="142">
        <v>208800.76259999999</v>
      </c>
      <c r="H423" s="143">
        <v>0.70161546567214206</v>
      </c>
      <c r="I423" s="59">
        <v>4.1100000000000003</v>
      </c>
      <c r="J423" s="59">
        <v>9.9999999999999995E-8</v>
      </c>
      <c r="K423" s="144">
        <v>0</v>
      </c>
      <c r="L423" s="144">
        <v>858171.11329999997</v>
      </c>
      <c r="M423" s="145">
        <f t="shared" si="8"/>
        <v>39264</v>
      </c>
    </row>
    <row r="424" spans="1:13" s="146" customFormat="1" x14ac:dyDescent="0.2">
      <c r="A424" s="148" t="s">
        <v>199</v>
      </c>
      <c r="B424" s="148" t="s">
        <v>329</v>
      </c>
      <c r="C424" s="148" t="s">
        <v>197</v>
      </c>
      <c r="D424" s="148" t="s">
        <v>201</v>
      </c>
      <c r="E424" s="141" t="s">
        <v>106</v>
      </c>
      <c r="F424" s="142">
        <v>297600</v>
      </c>
      <c r="G424" s="142">
        <v>207625.3633</v>
      </c>
      <c r="H424" s="143">
        <v>0.69766587118740198</v>
      </c>
      <c r="I424" s="59">
        <v>4.16</v>
      </c>
      <c r="J424" s="59">
        <v>9.9999999999999995E-8</v>
      </c>
      <c r="K424" s="144">
        <v>0</v>
      </c>
      <c r="L424" s="144">
        <v>863721.49040000001</v>
      </c>
      <c r="M424" s="145">
        <f t="shared" si="8"/>
        <v>39295</v>
      </c>
    </row>
    <row r="425" spans="1:13" s="146" customFormat="1" x14ac:dyDescent="0.2">
      <c r="A425" s="148" t="s">
        <v>199</v>
      </c>
      <c r="B425" s="148" t="s">
        <v>329</v>
      </c>
      <c r="C425" s="148" t="s">
        <v>197</v>
      </c>
      <c r="D425" s="148" t="s">
        <v>201</v>
      </c>
      <c r="E425" s="141" t="s">
        <v>107</v>
      </c>
      <c r="F425" s="142">
        <v>288000</v>
      </c>
      <c r="G425" s="142">
        <v>199792.85399999999</v>
      </c>
      <c r="H425" s="143">
        <v>0.693725187392356</v>
      </c>
      <c r="I425" s="59">
        <v>4.1720000000000006</v>
      </c>
      <c r="J425" s="59">
        <v>9.9999999999999995E-8</v>
      </c>
      <c r="K425" s="144">
        <v>0</v>
      </c>
      <c r="L425" s="144">
        <v>833535.76679999998</v>
      </c>
      <c r="M425" s="145">
        <f t="shared" si="8"/>
        <v>39326</v>
      </c>
    </row>
    <row r="426" spans="1:13" s="146" customFormat="1" x14ac:dyDescent="0.2">
      <c r="A426" s="148" t="s">
        <v>199</v>
      </c>
      <c r="B426" s="148" t="s">
        <v>329</v>
      </c>
      <c r="C426" s="148" t="s">
        <v>197</v>
      </c>
      <c r="D426" s="148" t="s">
        <v>201</v>
      </c>
      <c r="E426" s="141" t="s">
        <v>108</v>
      </c>
      <c r="F426" s="142">
        <v>297600</v>
      </c>
      <c r="G426" s="142">
        <v>205320.25219999999</v>
      </c>
      <c r="H426" s="143">
        <v>0.68992020241259799</v>
      </c>
      <c r="I426" s="59">
        <v>4.2050000000000001</v>
      </c>
      <c r="J426" s="59">
        <v>9.9999999999999995E-8</v>
      </c>
      <c r="K426" s="144">
        <v>0</v>
      </c>
      <c r="L426" s="144">
        <v>863371.64009999996</v>
      </c>
      <c r="M426" s="145">
        <f t="shared" si="8"/>
        <v>39356</v>
      </c>
    </row>
    <row r="427" spans="1:13" s="146" customFormat="1" x14ac:dyDescent="0.2">
      <c r="A427" s="148" t="s">
        <v>199</v>
      </c>
      <c r="B427" s="148" t="s">
        <v>329</v>
      </c>
      <c r="C427" s="148" t="s">
        <v>197</v>
      </c>
      <c r="D427" s="148" t="s">
        <v>201</v>
      </c>
      <c r="E427" s="141" t="s">
        <v>109</v>
      </c>
      <c r="F427" s="142">
        <v>288000</v>
      </c>
      <c r="G427" s="142">
        <v>197567.23639999999</v>
      </c>
      <c r="H427" s="143">
        <v>0.68599734852240402</v>
      </c>
      <c r="I427" s="59">
        <v>4.55</v>
      </c>
      <c r="J427" s="59">
        <v>9.9999999999999995E-8</v>
      </c>
      <c r="K427" s="144">
        <v>0</v>
      </c>
      <c r="L427" s="144">
        <v>898930.9057</v>
      </c>
      <c r="M427" s="145">
        <f t="shared" si="8"/>
        <v>39387</v>
      </c>
    </row>
    <row r="428" spans="1:13" s="146" customFormat="1" x14ac:dyDescent="0.2">
      <c r="A428" s="148" t="s">
        <v>199</v>
      </c>
      <c r="B428" s="148" t="s">
        <v>329</v>
      </c>
      <c r="C428" s="148" t="s">
        <v>197</v>
      </c>
      <c r="D428" s="148" t="s">
        <v>201</v>
      </c>
      <c r="E428" s="141" t="s">
        <v>110</v>
      </c>
      <c r="F428" s="142">
        <v>297600</v>
      </c>
      <c r="G428" s="142">
        <v>203025.63819999999</v>
      </c>
      <c r="H428" s="143">
        <v>0.68220980579853896</v>
      </c>
      <c r="I428" s="59">
        <v>4.6900000000000004</v>
      </c>
      <c r="J428" s="59">
        <v>9.9999999999999995E-8</v>
      </c>
      <c r="K428" s="144">
        <v>0</v>
      </c>
      <c r="L428" s="144">
        <v>952190.22290000005</v>
      </c>
      <c r="M428" s="145">
        <f t="shared" si="8"/>
        <v>39417</v>
      </c>
    </row>
    <row r="429" spans="1:13" s="146" customFormat="1" x14ac:dyDescent="0.2">
      <c r="A429" s="148" t="s">
        <v>199</v>
      </c>
      <c r="B429" s="148" t="s">
        <v>329</v>
      </c>
      <c r="C429" s="148" t="s">
        <v>197</v>
      </c>
      <c r="D429" s="148" t="s">
        <v>201</v>
      </c>
      <c r="E429" s="141" t="s">
        <v>111</v>
      </c>
      <c r="F429" s="142">
        <v>297600</v>
      </c>
      <c r="G429" s="142">
        <v>201863.61780000001</v>
      </c>
      <c r="H429" s="143">
        <v>0.67830516719789602</v>
      </c>
      <c r="I429" s="59">
        <v>4.7510000000000003</v>
      </c>
      <c r="J429" s="59">
        <v>9.9999999999999995E-8</v>
      </c>
      <c r="K429" s="144">
        <v>0</v>
      </c>
      <c r="L429" s="144">
        <v>959054.02780000004</v>
      </c>
      <c r="M429" s="145">
        <f t="shared" si="8"/>
        <v>39448</v>
      </c>
    </row>
    <row r="430" spans="1:13" s="146" customFormat="1" x14ac:dyDescent="0.2">
      <c r="A430" s="148" t="s">
        <v>199</v>
      </c>
      <c r="B430" s="148" t="s">
        <v>329</v>
      </c>
      <c r="C430" s="148" t="s">
        <v>197</v>
      </c>
      <c r="D430" s="148" t="s">
        <v>201</v>
      </c>
      <c r="E430" s="141" t="s">
        <v>112</v>
      </c>
      <c r="F430" s="142">
        <v>278400</v>
      </c>
      <c r="G430" s="142">
        <v>187755.72469999999</v>
      </c>
      <c r="H430" s="143">
        <v>0.67440993051604703</v>
      </c>
      <c r="I430" s="59">
        <v>4.633</v>
      </c>
      <c r="J430" s="59">
        <v>9.9999999999999995E-8</v>
      </c>
      <c r="K430" s="144">
        <v>0</v>
      </c>
      <c r="L430" s="144">
        <v>869872.25360000005</v>
      </c>
      <c r="M430" s="145">
        <f t="shared" si="8"/>
        <v>39479</v>
      </c>
    </row>
    <row r="431" spans="1:13" s="146" customFormat="1" x14ac:dyDescent="0.2">
      <c r="A431" s="148" t="s">
        <v>199</v>
      </c>
      <c r="B431" s="148" t="s">
        <v>329</v>
      </c>
      <c r="C431" s="148" t="s">
        <v>197</v>
      </c>
      <c r="D431" s="148" t="s">
        <v>201</v>
      </c>
      <c r="E431" s="141" t="s">
        <v>113</v>
      </c>
      <c r="F431" s="142">
        <v>297600</v>
      </c>
      <c r="G431" s="142">
        <v>199622.51990000001</v>
      </c>
      <c r="H431" s="143">
        <v>0.67077459629956704</v>
      </c>
      <c r="I431" s="59">
        <v>4.5</v>
      </c>
      <c r="J431" s="59">
        <v>9.9999999999999995E-8</v>
      </c>
      <c r="K431" s="144">
        <v>0</v>
      </c>
      <c r="L431" s="144">
        <v>898301.31940000004</v>
      </c>
      <c r="M431" s="145">
        <f t="shared" si="8"/>
        <v>39508</v>
      </c>
    </row>
    <row r="432" spans="1:13" s="146" customFormat="1" x14ac:dyDescent="0.2">
      <c r="A432" s="148" t="s">
        <v>199</v>
      </c>
      <c r="B432" s="148" t="s">
        <v>329</v>
      </c>
      <c r="C432" s="148" t="s">
        <v>197</v>
      </c>
      <c r="D432" s="148" t="s">
        <v>201</v>
      </c>
      <c r="E432" s="141" t="s">
        <v>114</v>
      </c>
      <c r="F432" s="142">
        <v>288000</v>
      </c>
      <c r="G432" s="142">
        <v>192066.5748</v>
      </c>
      <c r="H432" s="143">
        <v>0.666897829227456</v>
      </c>
      <c r="I432" s="59">
        <v>4.1050000000000004</v>
      </c>
      <c r="J432" s="59">
        <v>9.9999999999999995E-8</v>
      </c>
      <c r="K432" s="144">
        <v>0</v>
      </c>
      <c r="L432" s="144">
        <v>788433.27040000004</v>
      </c>
      <c r="M432" s="145">
        <f t="shared" si="8"/>
        <v>39539</v>
      </c>
    </row>
    <row r="433" spans="1:13" s="146" customFormat="1" x14ac:dyDescent="0.2">
      <c r="A433" s="148" t="s">
        <v>199</v>
      </c>
      <c r="B433" s="148" t="s">
        <v>329</v>
      </c>
      <c r="C433" s="148" t="s">
        <v>197</v>
      </c>
      <c r="D433" s="148" t="s">
        <v>201</v>
      </c>
      <c r="E433" s="141" t="s">
        <v>115</v>
      </c>
      <c r="F433" s="142">
        <v>297600</v>
      </c>
      <c r="G433" s="142">
        <v>197355.02799999999</v>
      </c>
      <c r="H433" s="143">
        <v>0.66315533598693899</v>
      </c>
      <c r="I433" s="59">
        <v>4.0949999999999998</v>
      </c>
      <c r="J433" s="59">
        <v>9.9999999999999995E-8</v>
      </c>
      <c r="K433" s="144">
        <v>0</v>
      </c>
      <c r="L433" s="144">
        <v>808168.8199</v>
      </c>
      <c r="M433" s="145">
        <f t="shared" si="8"/>
        <v>39569</v>
      </c>
    </row>
    <row r="434" spans="1:13" s="146" customFormat="1" x14ac:dyDescent="0.2">
      <c r="A434" s="148" t="s">
        <v>199</v>
      </c>
      <c r="B434" s="148" t="s">
        <v>329</v>
      </c>
      <c r="C434" s="148" t="s">
        <v>197</v>
      </c>
      <c r="D434" s="148" t="s">
        <v>201</v>
      </c>
      <c r="E434" s="141" t="s">
        <v>116</v>
      </c>
      <c r="F434" s="142">
        <v>288000</v>
      </c>
      <c r="G434" s="142">
        <v>189877.73980000001</v>
      </c>
      <c r="H434" s="143">
        <v>0.65929770749929606</v>
      </c>
      <c r="I434" s="59">
        <v>4.1310000000000002</v>
      </c>
      <c r="J434" s="59">
        <v>9.9999999999999995E-8</v>
      </c>
      <c r="K434" s="144">
        <v>0</v>
      </c>
      <c r="L434" s="144">
        <v>784384.924</v>
      </c>
      <c r="M434" s="145">
        <f t="shared" si="8"/>
        <v>39600</v>
      </c>
    </row>
    <row r="435" spans="1:13" s="146" customFormat="1" x14ac:dyDescent="0.2">
      <c r="A435" s="148" t="s">
        <v>199</v>
      </c>
      <c r="B435" s="148" t="s">
        <v>329</v>
      </c>
      <c r="C435" s="148" t="s">
        <v>197</v>
      </c>
      <c r="D435" s="148" t="s">
        <v>201</v>
      </c>
      <c r="E435" s="141" t="s">
        <v>117</v>
      </c>
      <c r="F435" s="142">
        <v>297600</v>
      </c>
      <c r="G435" s="142">
        <v>195156.2279</v>
      </c>
      <c r="H435" s="143">
        <v>0.65576689480973605</v>
      </c>
      <c r="I435" s="59">
        <v>4.1749999999999998</v>
      </c>
      <c r="J435" s="59">
        <v>9.9999999999999995E-8</v>
      </c>
      <c r="K435" s="144">
        <v>0</v>
      </c>
      <c r="L435" s="144">
        <v>814777.23190000001</v>
      </c>
      <c r="M435" s="145">
        <f t="shared" si="8"/>
        <v>39630</v>
      </c>
    </row>
    <row r="436" spans="1:13" s="146" customFormat="1" x14ac:dyDescent="0.2">
      <c r="A436" s="148" t="s">
        <v>199</v>
      </c>
      <c r="B436" s="148" t="s">
        <v>329</v>
      </c>
      <c r="C436" s="148" t="s">
        <v>197</v>
      </c>
      <c r="D436" s="148" t="s">
        <v>201</v>
      </c>
      <c r="E436" s="141" t="s">
        <v>118</v>
      </c>
      <c r="F436" s="142">
        <v>297600</v>
      </c>
      <c r="G436" s="142">
        <v>194083.25649999999</v>
      </c>
      <c r="H436" s="143">
        <v>0.65216148015572706</v>
      </c>
      <c r="I436" s="59">
        <v>4.2249999999999996</v>
      </c>
      <c r="J436" s="59">
        <v>9.9999999999999995E-8</v>
      </c>
      <c r="K436" s="144">
        <v>0</v>
      </c>
      <c r="L436" s="144">
        <v>820001.73930000002</v>
      </c>
      <c r="M436" s="145">
        <f t="shared" si="8"/>
        <v>39661</v>
      </c>
    </row>
    <row r="437" spans="1:13" s="146" customFormat="1" x14ac:dyDescent="0.2">
      <c r="A437" s="148" t="s">
        <v>199</v>
      </c>
      <c r="B437" s="148" t="s">
        <v>329</v>
      </c>
      <c r="C437" s="148" t="s">
        <v>197</v>
      </c>
      <c r="D437" s="148" t="s">
        <v>201</v>
      </c>
      <c r="E437" s="141" t="s">
        <v>119</v>
      </c>
      <c r="F437" s="142">
        <v>288000</v>
      </c>
      <c r="G437" s="142">
        <v>186787.8371</v>
      </c>
      <c r="H437" s="143">
        <v>0.64856887893494897</v>
      </c>
      <c r="I437" s="59">
        <v>4.2370000000000001</v>
      </c>
      <c r="J437" s="59">
        <v>9.9999999999999995E-8</v>
      </c>
      <c r="K437" s="144">
        <v>0</v>
      </c>
      <c r="L437" s="144">
        <v>791420.04729999998</v>
      </c>
      <c r="M437" s="145">
        <f t="shared" si="8"/>
        <v>39692</v>
      </c>
    </row>
    <row r="438" spans="1:13" s="146" customFormat="1" x14ac:dyDescent="0.2">
      <c r="A438" s="148" t="s">
        <v>199</v>
      </c>
      <c r="B438" s="148" t="s">
        <v>329</v>
      </c>
      <c r="C438" s="148" t="s">
        <v>197</v>
      </c>
      <c r="D438" s="148" t="s">
        <v>201</v>
      </c>
      <c r="E438" s="141" t="s">
        <v>120</v>
      </c>
      <c r="F438" s="142">
        <v>297600</v>
      </c>
      <c r="G438" s="142">
        <v>191983.06200000001</v>
      </c>
      <c r="H438" s="143">
        <v>0.64510437494094597</v>
      </c>
      <c r="I438" s="59">
        <v>4.2699999999999996</v>
      </c>
      <c r="J438" s="59">
        <v>9.9999999999999995E-8</v>
      </c>
      <c r="K438" s="144">
        <v>0</v>
      </c>
      <c r="L438" s="144">
        <v>819767.65549999999</v>
      </c>
      <c r="M438" s="145">
        <f t="shared" si="8"/>
        <v>39722</v>
      </c>
    </row>
    <row r="439" spans="1:13" s="146" customFormat="1" x14ac:dyDescent="0.2">
      <c r="A439" s="148" t="s">
        <v>199</v>
      </c>
      <c r="B439" s="148" t="s">
        <v>329</v>
      </c>
      <c r="C439" s="148" t="s">
        <v>197</v>
      </c>
      <c r="D439" s="148" t="s">
        <v>201</v>
      </c>
      <c r="E439" s="141" t="s">
        <v>121</v>
      </c>
      <c r="F439" s="142">
        <v>288000</v>
      </c>
      <c r="G439" s="142">
        <v>184762.65820000001</v>
      </c>
      <c r="H439" s="143">
        <v>0.64153700779234102</v>
      </c>
      <c r="I439" s="59">
        <v>4.53</v>
      </c>
      <c r="J439" s="59">
        <v>9.9999999999999995E-8</v>
      </c>
      <c r="K439" s="144">
        <v>0</v>
      </c>
      <c r="L439" s="144">
        <v>836974.82339999999</v>
      </c>
      <c r="M439" s="145">
        <f t="shared" si="8"/>
        <v>39753</v>
      </c>
    </row>
    <row r="440" spans="1:13" s="146" customFormat="1" x14ac:dyDescent="0.2">
      <c r="A440" s="148" t="s">
        <v>199</v>
      </c>
      <c r="B440" s="148" t="s">
        <v>329</v>
      </c>
      <c r="C440" s="148" t="s">
        <v>197</v>
      </c>
      <c r="D440" s="148" t="s">
        <v>201</v>
      </c>
      <c r="E440" s="141" t="s">
        <v>122</v>
      </c>
      <c r="F440" s="142">
        <v>297600</v>
      </c>
      <c r="G440" s="142">
        <v>189897.6482</v>
      </c>
      <c r="H440" s="143">
        <v>0.63809693606038498</v>
      </c>
      <c r="I440" s="59">
        <v>4.67</v>
      </c>
      <c r="J440" s="59">
        <v>9.9999999999999995E-8</v>
      </c>
      <c r="K440" s="144">
        <v>0</v>
      </c>
      <c r="L440" s="144">
        <v>886821.99800000002</v>
      </c>
      <c r="M440" s="145">
        <f t="shared" si="8"/>
        <v>39783</v>
      </c>
    </row>
    <row r="441" spans="1:13" s="146" customFormat="1" x14ac:dyDescent="0.2">
      <c r="A441" s="148" t="s">
        <v>199</v>
      </c>
      <c r="B441" s="148" t="s">
        <v>329</v>
      </c>
      <c r="C441" s="148" t="s">
        <v>197</v>
      </c>
      <c r="D441" s="148" t="s">
        <v>201</v>
      </c>
      <c r="E441" s="141" t="s">
        <v>123</v>
      </c>
      <c r="F441" s="142">
        <v>297600</v>
      </c>
      <c r="G441" s="142">
        <v>188843.5166</v>
      </c>
      <c r="H441" s="143">
        <v>0.63455482730725699</v>
      </c>
      <c r="I441" s="59">
        <v>4.7360000000000007</v>
      </c>
      <c r="J441" s="59">
        <v>9.9999999999999995E-8</v>
      </c>
      <c r="K441" s="144">
        <v>0</v>
      </c>
      <c r="L441" s="144">
        <v>894362.87580000004</v>
      </c>
      <c r="M441" s="145">
        <f t="shared" si="8"/>
        <v>39814</v>
      </c>
    </row>
    <row r="442" spans="1:13" s="146" customFormat="1" x14ac:dyDescent="0.2">
      <c r="A442" s="148" t="s">
        <v>199</v>
      </c>
      <c r="B442" s="148" t="s">
        <v>329</v>
      </c>
      <c r="C442" s="148" t="s">
        <v>197</v>
      </c>
      <c r="D442" s="148" t="s">
        <v>201</v>
      </c>
      <c r="E442" s="141" t="s">
        <v>124</v>
      </c>
      <c r="F442" s="142">
        <v>268800</v>
      </c>
      <c r="G442" s="142">
        <v>169619.67129999999</v>
      </c>
      <c r="H442" s="143">
        <v>0.63102556299956603</v>
      </c>
      <c r="I442" s="59">
        <v>4.6180000000000003</v>
      </c>
      <c r="J442" s="59">
        <v>9.9999999999999995E-8</v>
      </c>
      <c r="K442" s="144">
        <v>0</v>
      </c>
      <c r="L442" s="144">
        <v>783303.62529999996</v>
      </c>
      <c r="M442" s="145">
        <f t="shared" si="8"/>
        <v>39845</v>
      </c>
    </row>
    <row r="443" spans="1:13" s="146" customFormat="1" x14ac:dyDescent="0.2">
      <c r="A443" s="148" t="s">
        <v>199</v>
      </c>
      <c r="B443" s="148" t="s">
        <v>329</v>
      </c>
      <c r="C443" s="148" t="s">
        <v>197</v>
      </c>
      <c r="D443" s="148" t="s">
        <v>201</v>
      </c>
      <c r="E443" s="141" t="s">
        <v>125</v>
      </c>
      <c r="F443" s="142">
        <v>297600</v>
      </c>
      <c r="G443" s="142">
        <v>186847.82810000001</v>
      </c>
      <c r="H443" s="143">
        <v>0.62784888458973698</v>
      </c>
      <c r="I443" s="59">
        <v>4.4850000000000003</v>
      </c>
      <c r="J443" s="59">
        <v>9.9999999999999995E-8</v>
      </c>
      <c r="K443" s="144">
        <v>0</v>
      </c>
      <c r="L443" s="144">
        <v>838012.49010000005</v>
      </c>
      <c r="M443" s="145">
        <f t="shared" si="8"/>
        <v>39873</v>
      </c>
    </row>
    <row r="444" spans="1:13" s="146" customFormat="1" x14ac:dyDescent="0.2">
      <c r="A444" s="148" t="s">
        <v>199</v>
      </c>
      <c r="B444" s="148" t="s">
        <v>329</v>
      </c>
      <c r="C444" s="148" t="s">
        <v>197</v>
      </c>
      <c r="D444" s="148" t="s">
        <v>201</v>
      </c>
      <c r="E444" s="141" t="s">
        <v>126</v>
      </c>
      <c r="F444" s="142">
        <v>288000</v>
      </c>
      <c r="G444" s="142">
        <v>179811.0949</v>
      </c>
      <c r="H444" s="143">
        <v>0.62434407942955206</v>
      </c>
      <c r="I444" s="59">
        <v>4.13</v>
      </c>
      <c r="J444" s="59">
        <v>9.9999999999999995E-8</v>
      </c>
      <c r="K444" s="144">
        <v>0</v>
      </c>
      <c r="L444" s="144">
        <v>742619.80390000006</v>
      </c>
      <c r="M444" s="145">
        <f t="shared" si="8"/>
        <v>39904</v>
      </c>
    </row>
    <row r="445" spans="1:13" s="146" customFormat="1" x14ac:dyDescent="0.2">
      <c r="A445" s="148" t="s">
        <v>199</v>
      </c>
      <c r="B445" s="148" t="s">
        <v>329</v>
      </c>
      <c r="C445" s="148" t="s">
        <v>197</v>
      </c>
      <c r="D445" s="148" t="s">
        <v>201</v>
      </c>
      <c r="E445" s="141" t="s">
        <v>127</v>
      </c>
      <c r="F445" s="142">
        <v>297600</v>
      </c>
      <c r="G445" s="142">
        <v>184799.05739999999</v>
      </c>
      <c r="H445" s="143">
        <v>0.62096457455529597</v>
      </c>
      <c r="I445" s="59">
        <v>4.12</v>
      </c>
      <c r="J445" s="59">
        <v>9.9999999999999995E-8</v>
      </c>
      <c r="K445" s="144">
        <v>0</v>
      </c>
      <c r="L445" s="144">
        <v>761372.098</v>
      </c>
      <c r="M445" s="145">
        <f t="shared" si="8"/>
        <v>39934</v>
      </c>
    </row>
    <row r="446" spans="1:13" s="146" customFormat="1" x14ac:dyDescent="0.2">
      <c r="A446" s="148" t="s">
        <v>199</v>
      </c>
      <c r="B446" s="148" t="s">
        <v>329</v>
      </c>
      <c r="C446" s="148" t="s">
        <v>197</v>
      </c>
      <c r="D446" s="148" t="s">
        <v>201</v>
      </c>
      <c r="E446" s="141" t="s">
        <v>128</v>
      </c>
      <c r="F446" s="142">
        <v>288000</v>
      </c>
      <c r="G446" s="142">
        <v>177835.70110000001</v>
      </c>
      <c r="H446" s="143">
        <v>0.61748507319401402</v>
      </c>
      <c r="I446" s="59">
        <v>4.1560000000000006</v>
      </c>
      <c r="J446" s="59">
        <v>9.9999999999999995E-8</v>
      </c>
      <c r="K446" s="144">
        <v>0</v>
      </c>
      <c r="L446" s="144">
        <v>739085.15590000001</v>
      </c>
      <c r="M446" s="145">
        <f t="shared" si="8"/>
        <v>39965</v>
      </c>
    </row>
    <row r="447" spans="1:13" s="146" customFormat="1" x14ac:dyDescent="0.2">
      <c r="A447" s="148" t="s">
        <v>199</v>
      </c>
      <c r="B447" s="148" t="s">
        <v>329</v>
      </c>
      <c r="C447" s="148" t="s">
        <v>197</v>
      </c>
      <c r="D447" s="148" t="s">
        <v>201</v>
      </c>
      <c r="E447" s="141" t="s">
        <v>129</v>
      </c>
      <c r="F447" s="142">
        <v>297600</v>
      </c>
      <c r="G447" s="142">
        <v>182765.10649999999</v>
      </c>
      <c r="H447" s="143">
        <v>0.61413006229987199</v>
      </c>
      <c r="I447" s="59">
        <v>4.2</v>
      </c>
      <c r="J447" s="59">
        <v>9.9999999999999995E-8</v>
      </c>
      <c r="K447" s="144">
        <v>0</v>
      </c>
      <c r="L447" s="144">
        <v>767613.42920000001</v>
      </c>
      <c r="M447" s="145">
        <f t="shared" si="8"/>
        <v>39995</v>
      </c>
    </row>
    <row r="448" spans="1:13" s="146" customFormat="1" x14ac:dyDescent="0.2">
      <c r="A448" s="148" t="s">
        <v>199</v>
      </c>
      <c r="B448" s="148" t="s">
        <v>329</v>
      </c>
      <c r="C448" s="148" t="s">
        <v>197</v>
      </c>
      <c r="D448" s="148" t="s">
        <v>201</v>
      </c>
      <c r="E448" s="141" t="s">
        <v>130</v>
      </c>
      <c r="F448" s="142">
        <v>297600</v>
      </c>
      <c r="G448" s="142">
        <v>181737.14110000001</v>
      </c>
      <c r="H448" s="143">
        <v>0.61067587718863203</v>
      </c>
      <c r="I448" s="59">
        <v>4.25</v>
      </c>
      <c r="J448" s="59">
        <v>9.9999999999999995E-8</v>
      </c>
      <c r="K448" s="144">
        <v>0</v>
      </c>
      <c r="L448" s="144">
        <v>772382.83129999996</v>
      </c>
      <c r="M448" s="145">
        <f t="shared" si="8"/>
        <v>40026</v>
      </c>
    </row>
    <row r="449" spans="1:13" s="146" customFormat="1" x14ac:dyDescent="0.2">
      <c r="A449" s="148" t="s">
        <v>199</v>
      </c>
      <c r="B449" s="148" t="s">
        <v>329</v>
      </c>
      <c r="C449" s="148" t="s">
        <v>197</v>
      </c>
      <c r="D449" s="148" t="s">
        <v>201</v>
      </c>
      <c r="E449" s="141" t="s">
        <v>131</v>
      </c>
      <c r="F449" s="142">
        <v>288000</v>
      </c>
      <c r="G449" s="142">
        <v>174883.55369999999</v>
      </c>
      <c r="H449" s="143">
        <v>0.607234561413725</v>
      </c>
      <c r="I449" s="59">
        <v>4.2620000000000005</v>
      </c>
      <c r="J449" s="59">
        <v>9.9999999999999995E-8</v>
      </c>
      <c r="K449" s="144">
        <v>0</v>
      </c>
      <c r="L449" s="144">
        <v>745353.68830000004</v>
      </c>
      <c r="M449" s="145">
        <f t="shared" si="8"/>
        <v>40057</v>
      </c>
    </row>
    <row r="450" spans="1:13" s="146" customFormat="1" x14ac:dyDescent="0.2">
      <c r="A450" s="148" t="s">
        <v>199</v>
      </c>
      <c r="B450" s="148" t="s">
        <v>329</v>
      </c>
      <c r="C450" s="148" t="s">
        <v>197</v>
      </c>
      <c r="D450" s="148" t="s">
        <v>201</v>
      </c>
      <c r="E450" s="141" t="s">
        <v>132</v>
      </c>
      <c r="F450" s="142">
        <v>297600</v>
      </c>
      <c r="G450" s="142">
        <v>179725.55369999999</v>
      </c>
      <c r="H450" s="143">
        <v>0.60391651095809096</v>
      </c>
      <c r="I450" s="59">
        <v>4.2949999999999999</v>
      </c>
      <c r="J450" s="59">
        <v>9.9999999999999995E-8</v>
      </c>
      <c r="K450" s="144">
        <v>0</v>
      </c>
      <c r="L450" s="144">
        <v>771921.23499999999</v>
      </c>
      <c r="M450" s="145">
        <f t="shared" si="8"/>
        <v>40087</v>
      </c>
    </row>
    <row r="451" spans="1:13" s="146" customFormat="1" x14ac:dyDescent="0.2">
      <c r="A451" s="148" t="s">
        <v>199</v>
      </c>
      <c r="B451" s="148" t="s">
        <v>330</v>
      </c>
      <c r="C451" s="148" t="s">
        <v>197</v>
      </c>
      <c r="D451" s="148" t="s">
        <v>269</v>
      </c>
      <c r="E451" s="141" t="s">
        <v>32</v>
      </c>
      <c r="F451" s="142">
        <v>0</v>
      </c>
      <c r="G451" s="142">
        <v>0</v>
      </c>
      <c r="H451" s="143">
        <v>1</v>
      </c>
      <c r="I451" s="59">
        <v>0.78931527000000001</v>
      </c>
      <c r="J451" s="59">
        <v>7.0000000000000005E-8</v>
      </c>
      <c r="K451" s="144">
        <v>0</v>
      </c>
      <c r="L451" s="144">
        <v>-677232.44609999994</v>
      </c>
      <c r="M451" s="145">
        <f t="shared" si="8"/>
        <v>37043</v>
      </c>
    </row>
    <row r="452" spans="1:13" s="146" customFormat="1" x14ac:dyDescent="0.2">
      <c r="A452" s="148" t="s">
        <v>199</v>
      </c>
      <c r="B452" s="148" t="s">
        <v>330</v>
      </c>
      <c r="C452" s="148" t="s">
        <v>197</v>
      </c>
      <c r="D452" s="148" t="s">
        <v>269</v>
      </c>
      <c r="E452" s="141" t="s">
        <v>33</v>
      </c>
      <c r="F452" s="142">
        <v>-886600</v>
      </c>
      <c r="G452" s="142">
        <v>-883624.04619999998</v>
      </c>
      <c r="H452" s="143">
        <v>0.99664340870046397</v>
      </c>
      <c r="I452" s="59">
        <v>0.78903832000000007</v>
      </c>
      <c r="J452" s="59">
        <v>7.0000000000000005E-8</v>
      </c>
      <c r="K452" s="144">
        <v>0</v>
      </c>
      <c r="L452" s="144">
        <v>-697213.17290000001</v>
      </c>
      <c r="M452" s="145">
        <f t="shared" si="8"/>
        <v>37073</v>
      </c>
    </row>
    <row r="453" spans="1:13" s="146" customFormat="1" x14ac:dyDescent="0.2">
      <c r="A453" s="148" t="s">
        <v>199</v>
      </c>
      <c r="B453" s="148" t="s">
        <v>330</v>
      </c>
      <c r="C453" s="148" t="s">
        <v>197</v>
      </c>
      <c r="D453" s="148" t="s">
        <v>269</v>
      </c>
      <c r="E453" s="141" t="s">
        <v>34</v>
      </c>
      <c r="F453" s="142">
        <v>-886600</v>
      </c>
      <c r="G453" s="142">
        <v>-880653.65610000002</v>
      </c>
      <c r="H453" s="143">
        <v>0.99329309286646705</v>
      </c>
      <c r="I453" s="59">
        <v>0.78872379000000004</v>
      </c>
      <c r="J453" s="59">
        <v>7.0000000000000005E-8</v>
      </c>
      <c r="K453" s="144">
        <v>0</v>
      </c>
      <c r="L453" s="144">
        <v>-694592.43189999997</v>
      </c>
      <c r="M453" s="145">
        <f t="shared" si="8"/>
        <v>37104</v>
      </c>
    </row>
    <row r="454" spans="1:13" s="146" customFormat="1" x14ac:dyDescent="0.2">
      <c r="A454" s="148" t="s">
        <v>199</v>
      </c>
      <c r="B454" s="148" t="s">
        <v>330</v>
      </c>
      <c r="C454" s="148" t="s">
        <v>197</v>
      </c>
      <c r="D454" s="148" t="s">
        <v>269</v>
      </c>
      <c r="E454" s="141" t="s">
        <v>35</v>
      </c>
      <c r="F454" s="142">
        <v>-858000</v>
      </c>
      <c r="G454" s="142">
        <v>-849424.44050000003</v>
      </c>
      <c r="H454" s="143">
        <v>0.99000517543250099</v>
      </c>
      <c r="I454" s="59">
        <v>0.78837407000000004</v>
      </c>
      <c r="J454" s="59">
        <v>7.0000000000000005E-8</v>
      </c>
      <c r="K454" s="144">
        <v>0</v>
      </c>
      <c r="L454" s="144">
        <v>-669664.14899999998</v>
      </c>
      <c r="M454" s="145">
        <f t="shared" si="8"/>
        <v>37135</v>
      </c>
    </row>
    <row r="455" spans="1:13" s="146" customFormat="1" x14ac:dyDescent="0.2">
      <c r="A455" s="148" t="s">
        <v>199</v>
      </c>
      <c r="B455" s="148" t="s">
        <v>330</v>
      </c>
      <c r="C455" s="148" t="s">
        <v>197</v>
      </c>
      <c r="D455" s="148" t="s">
        <v>269</v>
      </c>
      <c r="E455" s="141" t="s">
        <v>36</v>
      </c>
      <c r="F455" s="142">
        <v>-886600</v>
      </c>
      <c r="G455" s="142">
        <v>-874855.22679999995</v>
      </c>
      <c r="H455" s="143">
        <v>0.98675301920029101</v>
      </c>
      <c r="I455" s="59">
        <v>0.78815582000000006</v>
      </c>
      <c r="J455" s="59">
        <v>7.0000000000000005E-8</v>
      </c>
      <c r="K455" s="144">
        <v>0</v>
      </c>
      <c r="L455" s="144">
        <v>-689522.18099999998</v>
      </c>
      <c r="M455" s="145">
        <f t="shared" si="8"/>
        <v>37165</v>
      </c>
    </row>
    <row r="456" spans="1:13" s="146" customFormat="1" x14ac:dyDescent="0.2">
      <c r="A456" s="148" t="s">
        <v>199</v>
      </c>
      <c r="B456" s="148" t="s">
        <v>330</v>
      </c>
      <c r="C456" s="148" t="s">
        <v>197</v>
      </c>
      <c r="D456" s="148" t="s">
        <v>269</v>
      </c>
      <c r="E456" s="141" t="s">
        <v>37</v>
      </c>
      <c r="F456" s="142">
        <v>-858000</v>
      </c>
      <c r="G456" s="142">
        <v>-843802.23549999995</v>
      </c>
      <c r="H456" s="143">
        <v>0.98345248896229398</v>
      </c>
      <c r="I456" s="59">
        <v>0.78788255000000007</v>
      </c>
      <c r="J456" s="59">
        <v>7.0000000000000005E-8</v>
      </c>
      <c r="K456" s="144">
        <v>0</v>
      </c>
      <c r="L456" s="144">
        <v>-664817.00269999995</v>
      </c>
      <c r="M456" s="145">
        <f t="shared" si="8"/>
        <v>37196</v>
      </c>
    </row>
    <row r="457" spans="1:13" s="146" customFormat="1" x14ac:dyDescent="0.2">
      <c r="A457" s="148" t="s">
        <v>199</v>
      </c>
      <c r="B457" s="148" t="s">
        <v>330</v>
      </c>
      <c r="C457" s="148" t="s">
        <v>197</v>
      </c>
      <c r="D457" s="148" t="s">
        <v>269</v>
      </c>
      <c r="E457" s="141" t="s">
        <v>38</v>
      </c>
      <c r="F457" s="142">
        <v>-886600</v>
      </c>
      <c r="G457" s="142">
        <v>-869119.21389999997</v>
      </c>
      <c r="H457" s="143">
        <v>0.98028334530546102</v>
      </c>
      <c r="I457" s="59">
        <v>0.78762631999999999</v>
      </c>
      <c r="J457" s="59">
        <v>7.0000000000000005E-8</v>
      </c>
      <c r="K457" s="144">
        <v>0</v>
      </c>
      <c r="L457" s="144">
        <v>-684541.11089999997</v>
      </c>
      <c r="M457" s="145">
        <f t="shared" si="8"/>
        <v>37226</v>
      </c>
    </row>
    <row r="458" spans="1:13" s="146" customFormat="1" x14ac:dyDescent="0.2">
      <c r="A458" s="148" t="s">
        <v>199</v>
      </c>
      <c r="B458" s="148" t="s">
        <v>330</v>
      </c>
      <c r="C458" s="148" t="s">
        <v>197</v>
      </c>
      <c r="D458" s="148" t="s">
        <v>269</v>
      </c>
      <c r="E458" s="141" t="s">
        <v>39</v>
      </c>
      <c r="F458" s="142">
        <v>-886600</v>
      </c>
      <c r="G458" s="142">
        <v>-866149.51450000005</v>
      </c>
      <c r="H458" s="143">
        <v>0.97693380832523102</v>
      </c>
      <c r="I458" s="59">
        <v>0.78738686999999996</v>
      </c>
      <c r="J458" s="59">
        <v>7.0000000000000005E-8</v>
      </c>
      <c r="K458" s="144">
        <v>0</v>
      </c>
      <c r="L458" s="144">
        <v>-681994.69499999995</v>
      </c>
      <c r="M458" s="145">
        <f t="shared" si="8"/>
        <v>37257</v>
      </c>
    </row>
    <row r="459" spans="1:13" s="146" customFormat="1" x14ac:dyDescent="0.2">
      <c r="A459" s="148" t="s">
        <v>199</v>
      </c>
      <c r="B459" s="148" t="s">
        <v>330</v>
      </c>
      <c r="C459" s="148" t="s">
        <v>197</v>
      </c>
      <c r="D459" s="148" t="s">
        <v>269</v>
      </c>
      <c r="E459" s="141" t="s">
        <v>40</v>
      </c>
      <c r="F459" s="142">
        <v>-800800</v>
      </c>
      <c r="G459" s="142">
        <v>-779517.41240000003</v>
      </c>
      <c r="H459" s="143">
        <v>0.97342334215466797</v>
      </c>
      <c r="I459" s="59">
        <v>0.78721085000000002</v>
      </c>
      <c r="J459" s="59">
        <v>7.0000000000000005E-8</v>
      </c>
      <c r="K459" s="144">
        <v>0</v>
      </c>
      <c r="L459" s="144">
        <v>-613644.51329999999</v>
      </c>
      <c r="M459" s="145">
        <f t="shared" si="8"/>
        <v>37288</v>
      </c>
    </row>
    <row r="460" spans="1:13" s="146" customFormat="1" x14ac:dyDescent="0.2">
      <c r="A460" s="148" t="s">
        <v>199</v>
      </c>
      <c r="B460" s="148" t="s">
        <v>330</v>
      </c>
      <c r="C460" s="148" t="s">
        <v>197</v>
      </c>
      <c r="D460" s="148" t="s">
        <v>269</v>
      </c>
      <c r="E460" s="141" t="s">
        <v>41</v>
      </c>
      <c r="F460" s="142">
        <v>-886600</v>
      </c>
      <c r="G460" s="142">
        <v>-860194.5612</v>
      </c>
      <c r="H460" s="143">
        <v>0.97021719058081102</v>
      </c>
      <c r="I460" s="59">
        <v>0.78707426999999996</v>
      </c>
      <c r="J460" s="59">
        <v>7.0000000000000005E-8</v>
      </c>
      <c r="K460" s="144">
        <v>0</v>
      </c>
      <c r="L460" s="144">
        <v>-677036.94649999996</v>
      </c>
      <c r="M460" s="145">
        <f t="shared" si="8"/>
        <v>37316</v>
      </c>
    </row>
    <row r="461" spans="1:13" s="146" customFormat="1" x14ac:dyDescent="0.2">
      <c r="A461" s="148" t="s">
        <v>199</v>
      </c>
      <c r="B461" s="148" t="s">
        <v>330</v>
      </c>
      <c r="C461" s="148" t="s">
        <v>197</v>
      </c>
      <c r="D461" s="148" t="s">
        <v>269</v>
      </c>
      <c r="E461" s="141" t="s">
        <v>42</v>
      </c>
      <c r="F461" s="142">
        <v>-858000</v>
      </c>
      <c r="G461" s="142">
        <v>-829352.38020000001</v>
      </c>
      <c r="H461" s="143">
        <v>0.96661116567823402</v>
      </c>
      <c r="I461" s="59">
        <v>0.78691449000000002</v>
      </c>
      <c r="J461" s="59">
        <v>7.0000000000000005E-8</v>
      </c>
      <c r="K461" s="144">
        <v>0</v>
      </c>
      <c r="L461" s="144">
        <v>-652629.34829999995</v>
      </c>
      <c r="M461" s="145">
        <f t="shared" si="8"/>
        <v>37347</v>
      </c>
    </row>
    <row r="462" spans="1:13" s="146" customFormat="1" x14ac:dyDescent="0.2">
      <c r="A462" s="148" t="s">
        <v>199</v>
      </c>
      <c r="B462" s="148" t="s">
        <v>330</v>
      </c>
      <c r="C462" s="148" t="s">
        <v>197</v>
      </c>
      <c r="D462" s="148" t="s">
        <v>269</v>
      </c>
      <c r="E462" s="141" t="s">
        <v>43</v>
      </c>
      <c r="F462" s="142">
        <v>-886600</v>
      </c>
      <c r="G462" s="142">
        <v>-853852.05900000001</v>
      </c>
      <c r="H462" s="143">
        <v>0.96306345471940302</v>
      </c>
      <c r="I462" s="59">
        <v>0.78673008</v>
      </c>
      <c r="J462" s="59">
        <v>7.0000000000000005E-8</v>
      </c>
      <c r="K462" s="144">
        <v>0</v>
      </c>
      <c r="L462" s="144">
        <v>-671751.04379999998</v>
      </c>
      <c r="M462" s="145">
        <f t="shared" si="8"/>
        <v>37377</v>
      </c>
    </row>
    <row r="463" spans="1:13" s="146" customFormat="1" x14ac:dyDescent="0.2">
      <c r="A463" s="148" t="s">
        <v>199</v>
      </c>
      <c r="B463" s="148" t="s">
        <v>330</v>
      </c>
      <c r="C463" s="148" t="s">
        <v>197</v>
      </c>
      <c r="D463" s="148" t="s">
        <v>269</v>
      </c>
      <c r="E463" s="141" t="s">
        <v>44</v>
      </c>
      <c r="F463" s="142">
        <v>-858000</v>
      </c>
      <c r="G463" s="142">
        <v>-823124.22360000003</v>
      </c>
      <c r="H463" s="143">
        <v>0.95935224196747304</v>
      </c>
      <c r="I463" s="59">
        <v>0.78654939000000001</v>
      </c>
      <c r="J463" s="59">
        <v>7.0000000000000005E-8</v>
      </c>
      <c r="K463" s="144">
        <v>0</v>
      </c>
      <c r="L463" s="144">
        <v>-647427.80119999999</v>
      </c>
      <c r="M463" s="145">
        <f t="shared" si="8"/>
        <v>37408</v>
      </c>
    </row>
    <row r="464" spans="1:13" s="146" customFormat="1" x14ac:dyDescent="0.2">
      <c r="A464" s="148" t="s">
        <v>199</v>
      </c>
      <c r="B464" s="148" t="s">
        <v>330</v>
      </c>
      <c r="C464" s="148" t="s">
        <v>197</v>
      </c>
      <c r="D464" s="148" t="s">
        <v>269</v>
      </c>
      <c r="E464" s="141" t="s">
        <v>45</v>
      </c>
      <c r="F464" s="142">
        <v>-886600</v>
      </c>
      <c r="G464" s="142">
        <v>-847310.94579999999</v>
      </c>
      <c r="H464" s="143">
        <v>0.95568570475684</v>
      </c>
      <c r="I464" s="59">
        <v>0.78637173000000005</v>
      </c>
      <c r="J464" s="59">
        <v>7.0000000000000005E-8</v>
      </c>
      <c r="K464" s="144">
        <v>0</v>
      </c>
      <c r="L464" s="144">
        <v>-666301.31209999998</v>
      </c>
      <c r="M464" s="145">
        <f t="shared" si="8"/>
        <v>37438</v>
      </c>
    </row>
    <row r="465" spans="1:13" s="146" customFormat="1" x14ac:dyDescent="0.2">
      <c r="A465" s="148" t="s">
        <v>199</v>
      </c>
      <c r="B465" s="148" t="s">
        <v>330</v>
      </c>
      <c r="C465" s="148" t="s">
        <v>197</v>
      </c>
      <c r="D465" s="148" t="s">
        <v>269</v>
      </c>
      <c r="E465" s="141" t="s">
        <v>46</v>
      </c>
      <c r="F465" s="142">
        <v>-886600</v>
      </c>
      <c r="G465" s="142">
        <v>-843859.0148</v>
      </c>
      <c r="H465" s="143">
        <v>0.95179225669850798</v>
      </c>
      <c r="I465" s="59">
        <v>0.78618604999999997</v>
      </c>
      <c r="J465" s="59">
        <v>7.0000000000000005E-8</v>
      </c>
      <c r="K465" s="144">
        <v>0</v>
      </c>
      <c r="L465" s="144">
        <v>-663430.1263</v>
      </c>
      <c r="M465" s="145">
        <f t="shared" si="8"/>
        <v>37469</v>
      </c>
    </row>
    <row r="466" spans="1:13" s="146" customFormat="1" x14ac:dyDescent="0.2">
      <c r="A466" s="148" t="s">
        <v>199</v>
      </c>
      <c r="B466" s="148" t="s">
        <v>330</v>
      </c>
      <c r="C466" s="148" t="s">
        <v>197</v>
      </c>
      <c r="D466" s="148" t="s">
        <v>269</v>
      </c>
      <c r="E466" s="141" t="s">
        <v>47</v>
      </c>
      <c r="F466" s="142">
        <v>-858000</v>
      </c>
      <c r="G466" s="142">
        <v>-813248.74170000001</v>
      </c>
      <c r="H466" s="143">
        <v>0.94784235627967506</v>
      </c>
      <c r="I466" s="59">
        <v>0.78600692000000005</v>
      </c>
      <c r="J466" s="59">
        <v>7.0000000000000005E-8</v>
      </c>
      <c r="K466" s="144">
        <v>0</v>
      </c>
      <c r="L466" s="144">
        <v>-639219.08620000002</v>
      </c>
      <c r="M466" s="145">
        <f t="shared" si="8"/>
        <v>37500</v>
      </c>
    </row>
    <row r="467" spans="1:13" s="146" customFormat="1" x14ac:dyDescent="0.2">
      <c r="A467" s="148" t="s">
        <v>199</v>
      </c>
      <c r="B467" s="148" t="s">
        <v>330</v>
      </c>
      <c r="C467" s="148" t="s">
        <v>197</v>
      </c>
      <c r="D467" s="148" t="s">
        <v>269</v>
      </c>
      <c r="E467" s="141" t="s">
        <v>48</v>
      </c>
      <c r="F467" s="142">
        <v>-886600</v>
      </c>
      <c r="G467" s="142">
        <v>-836905.93469999998</v>
      </c>
      <c r="H467" s="143">
        <v>0.94394984742562105</v>
      </c>
      <c r="I467" s="59">
        <v>0.78585402999999998</v>
      </c>
      <c r="J467" s="59">
        <v>7.0000000000000005E-8</v>
      </c>
      <c r="K467" s="144">
        <v>0</v>
      </c>
      <c r="L467" s="144">
        <v>-657685.84550000005</v>
      </c>
      <c r="M467" s="145">
        <f t="shared" si="8"/>
        <v>37530</v>
      </c>
    </row>
    <row r="468" spans="1:13" s="146" customFormat="1" x14ac:dyDescent="0.2">
      <c r="A468" s="148" t="s">
        <v>199</v>
      </c>
      <c r="B468" s="148" t="s">
        <v>330</v>
      </c>
      <c r="C468" s="148" t="s">
        <v>197</v>
      </c>
      <c r="D468" s="148" t="s">
        <v>269</v>
      </c>
      <c r="E468" s="141" t="s">
        <v>49</v>
      </c>
      <c r="F468" s="142">
        <v>-858000</v>
      </c>
      <c r="G468" s="142">
        <v>-806387.74120000005</v>
      </c>
      <c r="H468" s="143">
        <v>0.93984585221975903</v>
      </c>
      <c r="I468" s="59">
        <v>0.78572589999999998</v>
      </c>
      <c r="J468" s="59">
        <v>7.0000000000000005E-8</v>
      </c>
      <c r="K468" s="144">
        <v>0</v>
      </c>
      <c r="L468" s="144">
        <v>-633599.67570000002</v>
      </c>
      <c r="M468" s="145">
        <f t="shared" si="8"/>
        <v>37561</v>
      </c>
    </row>
    <row r="469" spans="1:13" s="146" customFormat="1" x14ac:dyDescent="0.2">
      <c r="A469" s="148" t="s">
        <v>199</v>
      </c>
      <c r="B469" s="148" t="s">
        <v>330</v>
      </c>
      <c r="C469" s="148" t="s">
        <v>197</v>
      </c>
      <c r="D469" s="148" t="s">
        <v>269</v>
      </c>
      <c r="E469" s="141" t="s">
        <v>50</v>
      </c>
      <c r="F469" s="142">
        <v>-886600</v>
      </c>
      <c r="G469" s="142">
        <v>-829696.49650000001</v>
      </c>
      <c r="H469" s="143">
        <v>0.93581829068419298</v>
      </c>
      <c r="I469" s="59">
        <v>0.78561232000000003</v>
      </c>
      <c r="J469" s="59">
        <v>7.0000000000000005E-8</v>
      </c>
      <c r="K469" s="144">
        <v>0</v>
      </c>
      <c r="L469" s="144">
        <v>-651819.73340000003</v>
      </c>
      <c r="M469" s="145">
        <f t="shared" si="8"/>
        <v>37591</v>
      </c>
    </row>
    <row r="470" spans="1:13" s="146" customFormat="1" x14ac:dyDescent="0.2">
      <c r="A470" s="148" t="s">
        <v>199</v>
      </c>
      <c r="B470" s="148" t="s">
        <v>330</v>
      </c>
      <c r="C470" s="148" t="s">
        <v>197</v>
      </c>
      <c r="D470" s="148" t="s">
        <v>269</v>
      </c>
      <c r="E470" s="141" t="s">
        <v>51</v>
      </c>
      <c r="F470" s="142">
        <v>-886600</v>
      </c>
      <c r="G470" s="142">
        <v>-825937.67949999997</v>
      </c>
      <c r="H470" s="143">
        <v>0.93157870458999703</v>
      </c>
      <c r="I470" s="59">
        <v>0.78552334000000001</v>
      </c>
      <c r="J470" s="59">
        <v>7.0000000000000005E-8</v>
      </c>
      <c r="K470" s="144">
        <v>0</v>
      </c>
      <c r="L470" s="144">
        <v>-648793.26809999999</v>
      </c>
      <c r="M470" s="145">
        <f t="shared" si="8"/>
        <v>37622</v>
      </c>
    </row>
    <row r="471" spans="1:13" s="146" customFormat="1" x14ac:dyDescent="0.2">
      <c r="A471" s="148" t="s">
        <v>199</v>
      </c>
      <c r="B471" s="148" t="s">
        <v>330</v>
      </c>
      <c r="C471" s="148" t="s">
        <v>197</v>
      </c>
      <c r="D471" s="148" t="s">
        <v>269</v>
      </c>
      <c r="E471" s="141" t="s">
        <v>52</v>
      </c>
      <c r="F471" s="142">
        <v>-800800</v>
      </c>
      <c r="G471" s="142">
        <v>-742544.72329999995</v>
      </c>
      <c r="H471" s="143">
        <v>0.92725365051805997</v>
      </c>
      <c r="I471" s="59">
        <v>0.78546969</v>
      </c>
      <c r="J471" s="59">
        <v>7.0000000000000005E-8</v>
      </c>
      <c r="K471" s="144">
        <v>0</v>
      </c>
      <c r="L471" s="144">
        <v>-583246.32440000004</v>
      </c>
      <c r="M471" s="145">
        <f t="shared" si="8"/>
        <v>37653</v>
      </c>
    </row>
    <row r="472" spans="1:13" s="146" customFormat="1" x14ac:dyDescent="0.2">
      <c r="A472" s="148" t="s">
        <v>199</v>
      </c>
      <c r="B472" s="148" t="s">
        <v>330</v>
      </c>
      <c r="C472" s="148" t="s">
        <v>197</v>
      </c>
      <c r="D472" s="148" t="s">
        <v>269</v>
      </c>
      <c r="E472" s="141" t="s">
        <v>53</v>
      </c>
      <c r="F472" s="142">
        <v>-886600</v>
      </c>
      <c r="G472" s="142">
        <v>-818593.62780000002</v>
      </c>
      <c r="H472" s="143">
        <v>0.92329531676324506</v>
      </c>
      <c r="I472" s="59">
        <v>0.78543417999999998</v>
      </c>
      <c r="J472" s="59">
        <v>7.0000000000000005E-8</v>
      </c>
      <c r="K472" s="144">
        <v>0</v>
      </c>
      <c r="L472" s="144">
        <v>-642951.36140000005</v>
      </c>
      <c r="M472" s="145">
        <f t="shared" si="8"/>
        <v>37681</v>
      </c>
    </row>
    <row r="473" spans="1:13" s="146" customFormat="1" x14ac:dyDescent="0.2">
      <c r="A473" s="148" t="s">
        <v>199</v>
      </c>
      <c r="B473" s="148" t="s">
        <v>330</v>
      </c>
      <c r="C473" s="148" t="s">
        <v>197</v>
      </c>
      <c r="D473" s="148" t="s">
        <v>269</v>
      </c>
      <c r="E473" s="141" t="s">
        <v>54</v>
      </c>
      <c r="F473" s="142">
        <v>-858000</v>
      </c>
      <c r="G473" s="142">
        <v>-788416.03899999999</v>
      </c>
      <c r="H473" s="143">
        <v>0.91889981235344997</v>
      </c>
      <c r="I473" s="59">
        <v>0.78537215999999999</v>
      </c>
      <c r="J473" s="59">
        <v>7.0000000000000005E-8</v>
      </c>
      <c r="K473" s="144">
        <v>0</v>
      </c>
      <c r="L473" s="144">
        <v>-619199.95030000003</v>
      </c>
      <c r="M473" s="145">
        <f t="shared" si="8"/>
        <v>37712</v>
      </c>
    </row>
    <row r="474" spans="1:13" s="146" customFormat="1" x14ac:dyDescent="0.2">
      <c r="A474" s="148" t="s">
        <v>199</v>
      </c>
      <c r="B474" s="148" t="s">
        <v>330</v>
      </c>
      <c r="C474" s="148" t="s">
        <v>197</v>
      </c>
      <c r="D474" s="148" t="s">
        <v>269</v>
      </c>
      <c r="E474" s="141" t="s">
        <v>55</v>
      </c>
      <c r="F474" s="142">
        <v>-886600</v>
      </c>
      <c r="G474" s="142">
        <v>-810934.82849999995</v>
      </c>
      <c r="H474" s="143">
        <v>0.91465692359888506</v>
      </c>
      <c r="I474" s="59">
        <v>0.78526921000000005</v>
      </c>
      <c r="J474" s="59">
        <v>7.0000000000000005E-8</v>
      </c>
      <c r="K474" s="144">
        <v>0</v>
      </c>
      <c r="L474" s="144">
        <v>-636802.10060000001</v>
      </c>
      <c r="M474" s="145">
        <f t="shared" si="8"/>
        <v>37742</v>
      </c>
    </row>
    <row r="475" spans="1:13" s="146" customFormat="1" x14ac:dyDescent="0.2">
      <c r="A475" s="148" t="s">
        <v>199</v>
      </c>
      <c r="B475" s="148" t="s">
        <v>330</v>
      </c>
      <c r="C475" s="148" t="s">
        <v>197</v>
      </c>
      <c r="D475" s="148" t="s">
        <v>269</v>
      </c>
      <c r="E475" s="141" t="s">
        <v>56</v>
      </c>
      <c r="F475" s="142">
        <v>-858000</v>
      </c>
      <c r="G475" s="142">
        <v>-780972.88029999996</v>
      </c>
      <c r="H475" s="143">
        <v>0.91022480217082402</v>
      </c>
      <c r="I475" s="59">
        <v>0.78516944</v>
      </c>
      <c r="J475" s="59">
        <v>7.0000000000000005E-8</v>
      </c>
      <c r="K475" s="144">
        <v>0</v>
      </c>
      <c r="L475" s="144">
        <v>-613195.98860000004</v>
      </c>
      <c r="M475" s="145">
        <f t="shared" si="8"/>
        <v>37773</v>
      </c>
    </row>
    <row r="476" spans="1:13" s="146" customFormat="1" x14ac:dyDescent="0.2">
      <c r="A476" s="148" t="s">
        <v>199</v>
      </c>
      <c r="B476" s="148" t="s">
        <v>330</v>
      </c>
      <c r="C476" s="148" t="s">
        <v>197</v>
      </c>
      <c r="D476" s="148" t="s">
        <v>269</v>
      </c>
      <c r="E476" s="141" t="s">
        <v>57</v>
      </c>
      <c r="F476" s="142">
        <v>-886600</v>
      </c>
      <c r="G476" s="142">
        <v>-803184.12730000005</v>
      </c>
      <c r="H476" s="143">
        <v>0.905914874022823</v>
      </c>
      <c r="I476" s="59">
        <v>0.78521106000000007</v>
      </c>
      <c r="J476" s="59">
        <v>7.0000000000000005E-8</v>
      </c>
      <c r="K476" s="144">
        <v>0</v>
      </c>
      <c r="L476" s="144">
        <v>-630669.00659999996</v>
      </c>
      <c r="M476" s="145">
        <f t="shared" si="8"/>
        <v>37803</v>
      </c>
    </row>
    <row r="477" spans="1:13" s="146" customFormat="1" x14ac:dyDescent="0.2">
      <c r="A477" s="148" t="s">
        <v>199</v>
      </c>
      <c r="B477" s="148" t="s">
        <v>330</v>
      </c>
      <c r="C477" s="148" t="s">
        <v>197</v>
      </c>
      <c r="D477" s="148" t="s">
        <v>269</v>
      </c>
      <c r="E477" s="141" t="s">
        <v>58</v>
      </c>
      <c r="F477" s="142">
        <v>-886600</v>
      </c>
      <c r="G477" s="142">
        <v>-799228.76020000002</v>
      </c>
      <c r="H477" s="143">
        <v>0.90145359822375604</v>
      </c>
      <c r="I477" s="59">
        <v>0.78524539000000004</v>
      </c>
      <c r="J477" s="59">
        <v>7.0000000000000005E-8</v>
      </c>
      <c r="K477" s="144">
        <v>0</v>
      </c>
      <c r="L477" s="144">
        <v>-627590.64179999998</v>
      </c>
      <c r="M477" s="145">
        <f t="shared" si="8"/>
        <v>37834</v>
      </c>
    </row>
    <row r="478" spans="1:13" s="146" customFormat="1" x14ac:dyDescent="0.2">
      <c r="A478" s="148" t="s">
        <v>199</v>
      </c>
      <c r="B478" s="148" t="s">
        <v>330</v>
      </c>
      <c r="C478" s="148" t="s">
        <v>197</v>
      </c>
      <c r="D478" s="148" t="s">
        <v>269</v>
      </c>
      <c r="E478" s="141" t="s">
        <v>59</v>
      </c>
      <c r="F478" s="142">
        <v>-858000</v>
      </c>
      <c r="G478" s="142">
        <v>-769583.73919999995</v>
      </c>
      <c r="H478" s="143">
        <v>0.89695074493903304</v>
      </c>
      <c r="I478" s="59">
        <v>0.78529541999999997</v>
      </c>
      <c r="J478" s="59">
        <v>7.0000000000000005E-8</v>
      </c>
      <c r="K478" s="144">
        <v>0</v>
      </c>
      <c r="L478" s="144">
        <v>-604350.53029999998</v>
      </c>
      <c r="M478" s="145">
        <f t="shared" si="8"/>
        <v>37865</v>
      </c>
    </row>
    <row r="479" spans="1:13" s="146" customFormat="1" x14ac:dyDescent="0.2">
      <c r="A479" s="148" t="s">
        <v>199</v>
      </c>
      <c r="B479" s="148" t="s">
        <v>330</v>
      </c>
      <c r="C479" s="148" t="s">
        <v>197</v>
      </c>
      <c r="D479" s="148" t="s">
        <v>269</v>
      </c>
      <c r="E479" s="141" t="s">
        <v>60</v>
      </c>
      <c r="F479" s="142">
        <v>-886600</v>
      </c>
      <c r="G479" s="142">
        <v>-791374.58140000002</v>
      </c>
      <c r="H479" s="143">
        <v>0.89259483574919707</v>
      </c>
      <c r="I479" s="59">
        <v>0.78532318000000001</v>
      </c>
      <c r="J479" s="59">
        <v>7.0000000000000005E-8</v>
      </c>
      <c r="K479" s="144">
        <v>0</v>
      </c>
      <c r="L479" s="144">
        <v>-621484.74769999995</v>
      </c>
      <c r="M479" s="145">
        <f t="shared" ref="M479:M542" si="9">DATE(YEAR(E479),MONTH(E479),1)</f>
        <v>37895</v>
      </c>
    </row>
    <row r="480" spans="1:13" s="146" customFormat="1" x14ac:dyDescent="0.2">
      <c r="A480" s="148" t="s">
        <v>199</v>
      </c>
      <c r="B480" s="148" t="s">
        <v>330</v>
      </c>
      <c r="C480" s="148" t="s">
        <v>197</v>
      </c>
      <c r="D480" s="148" t="s">
        <v>269</v>
      </c>
      <c r="E480" s="141" t="s">
        <v>61</v>
      </c>
      <c r="F480" s="142">
        <v>-858000</v>
      </c>
      <c r="G480" s="142">
        <v>-761997.82709999999</v>
      </c>
      <c r="H480" s="143">
        <v>0.888109355578514</v>
      </c>
      <c r="I480" s="59">
        <v>0.78531843000000001</v>
      </c>
      <c r="J480" s="59">
        <v>7.0000000000000005E-8</v>
      </c>
      <c r="K480" s="144">
        <v>0</v>
      </c>
      <c r="L480" s="144">
        <v>-598410.88459999999</v>
      </c>
      <c r="M480" s="145">
        <f t="shared" si="9"/>
        <v>37926</v>
      </c>
    </row>
    <row r="481" spans="1:13" s="146" customFormat="1" x14ac:dyDescent="0.2">
      <c r="A481" s="148" t="s">
        <v>199</v>
      </c>
      <c r="B481" s="148" t="s">
        <v>330</v>
      </c>
      <c r="C481" s="148" t="s">
        <v>197</v>
      </c>
      <c r="D481" s="148" t="s">
        <v>269</v>
      </c>
      <c r="E481" s="141" t="s">
        <v>62</v>
      </c>
      <c r="F481" s="142">
        <v>-886600</v>
      </c>
      <c r="G481" s="142">
        <v>-783521.03139999998</v>
      </c>
      <c r="H481" s="143">
        <v>0.88373678249752496</v>
      </c>
      <c r="I481" s="59">
        <v>0.78532316000000002</v>
      </c>
      <c r="J481" s="59">
        <v>7.0000000000000005E-8</v>
      </c>
      <c r="K481" s="144">
        <v>0</v>
      </c>
      <c r="L481" s="144">
        <v>-615317.15500000003</v>
      </c>
      <c r="M481" s="145">
        <f t="shared" si="9"/>
        <v>37956</v>
      </c>
    </row>
    <row r="482" spans="1:13" s="146" customFormat="1" x14ac:dyDescent="0.2">
      <c r="A482" s="148" t="s">
        <v>199</v>
      </c>
      <c r="B482" s="148" t="s">
        <v>330</v>
      </c>
      <c r="C482" s="148" t="s">
        <v>197</v>
      </c>
      <c r="D482" s="148" t="s">
        <v>269</v>
      </c>
      <c r="E482" s="141" t="s">
        <v>63</v>
      </c>
      <c r="F482" s="142">
        <v>-886600</v>
      </c>
      <c r="G482" s="142">
        <v>-779508.03740000003</v>
      </c>
      <c r="H482" s="143">
        <v>0.87921050917870991</v>
      </c>
      <c r="I482" s="59">
        <v>0.78531607999999997</v>
      </c>
      <c r="J482" s="59">
        <v>7.0000000000000005E-8</v>
      </c>
      <c r="K482" s="144">
        <v>0</v>
      </c>
      <c r="L482" s="144">
        <v>-612160.14670000004</v>
      </c>
      <c r="M482" s="145">
        <f t="shared" si="9"/>
        <v>37987</v>
      </c>
    </row>
    <row r="483" spans="1:13" s="146" customFormat="1" x14ac:dyDescent="0.2">
      <c r="A483" s="148" t="s">
        <v>199</v>
      </c>
      <c r="B483" s="148" t="s">
        <v>330</v>
      </c>
      <c r="C483" s="148" t="s">
        <v>197</v>
      </c>
      <c r="D483" s="148" t="s">
        <v>269</v>
      </c>
      <c r="E483" s="141" t="s">
        <v>64</v>
      </c>
      <c r="F483" s="142">
        <v>-829400</v>
      </c>
      <c r="G483" s="142">
        <v>-725459.71230000001</v>
      </c>
      <c r="H483" s="143">
        <v>0.87468014501161506</v>
      </c>
      <c r="I483" s="59">
        <v>0.78529360999999998</v>
      </c>
      <c r="J483" s="59">
        <v>7.0000000000000005E-8</v>
      </c>
      <c r="K483" s="144">
        <v>0</v>
      </c>
      <c r="L483" s="144">
        <v>-569698.82960000006</v>
      </c>
      <c r="M483" s="145">
        <f t="shared" si="9"/>
        <v>38018</v>
      </c>
    </row>
    <row r="484" spans="1:13" s="146" customFormat="1" x14ac:dyDescent="0.2">
      <c r="A484" s="148" t="s">
        <v>199</v>
      </c>
      <c r="B484" s="148" t="s">
        <v>330</v>
      </c>
      <c r="C484" s="148" t="s">
        <v>197</v>
      </c>
      <c r="D484" s="148" t="s">
        <v>269</v>
      </c>
      <c r="E484" s="141" t="s">
        <v>65</v>
      </c>
      <c r="F484" s="142">
        <v>-886600</v>
      </c>
      <c r="G484" s="142">
        <v>-771711.08660000004</v>
      </c>
      <c r="H484" s="143">
        <v>0.87041629436680601</v>
      </c>
      <c r="I484" s="59">
        <v>0.78527880999999999</v>
      </c>
      <c r="J484" s="59">
        <v>7.0000000000000005E-8</v>
      </c>
      <c r="K484" s="144">
        <v>0</v>
      </c>
      <c r="L484" s="144">
        <v>-606008.30929999996</v>
      </c>
      <c r="M484" s="145">
        <f t="shared" si="9"/>
        <v>38047</v>
      </c>
    </row>
    <row r="485" spans="1:13" s="146" customFormat="1" x14ac:dyDescent="0.2">
      <c r="A485" s="148" t="s">
        <v>199</v>
      </c>
      <c r="B485" s="148" t="s">
        <v>330</v>
      </c>
      <c r="C485" s="148" t="s">
        <v>197</v>
      </c>
      <c r="D485" s="148" t="s">
        <v>269</v>
      </c>
      <c r="E485" s="141" t="s">
        <v>66</v>
      </c>
      <c r="F485" s="142">
        <v>-858000</v>
      </c>
      <c r="G485" s="142">
        <v>-742942.1973</v>
      </c>
      <c r="H485" s="143">
        <v>0.86589999682363805</v>
      </c>
      <c r="I485" s="59">
        <v>0.78520751</v>
      </c>
      <c r="J485" s="59">
        <v>7.0000000000000005E-8</v>
      </c>
      <c r="K485" s="144">
        <v>0</v>
      </c>
      <c r="L485" s="144">
        <v>-583363.73979999998</v>
      </c>
      <c r="M485" s="145">
        <f t="shared" si="9"/>
        <v>38078</v>
      </c>
    </row>
    <row r="486" spans="1:13" s="146" customFormat="1" x14ac:dyDescent="0.2">
      <c r="A486" s="148" t="s">
        <v>199</v>
      </c>
      <c r="B486" s="148" t="s">
        <v>330</v>
      </c>
      <c r="C486" s="148" t="s">
        <v>197</v>
      </c>
      <c r="D486" s="148" t="s">
        <v>269</v>
      </c>
      <c r="E486" s="141" t="s">
        <v>67</v>
      </c>
      <c r="F486" s="142">
        <v>-886600</v>
      </c>
      <c r="G486" s="142">
        <v>-763876.06579999998</v>
      </c>
      <c r="H486" s="143">
        <v>0.86157914028754901</v>
      </c>
      <c r="I486" s="59">
        <v>0.78507556000000001</v>
      </c>
      <c r="J486" s="59">
        <v>7.0000000000000005E-8</v>
      </c>
      <c r="K486" s="144">
        <v>0</v>
      </c>
      <c r="L486" s="144">
        <v>-599700.38080000004</v>
      </c>
      <c r="M486" s="145">
        <f t="shared" si="9"/>
        <v>38108</v>
      </c>
    </row>
    <row r="487" spans="1:13" s="146" customFormat="1" x14ac:dyDescent="0.2">
      <c r="A487" s="148" t="s">
        <v>199</v>
      </c>
      <c r="B487" s="148" t="s">
        <v>330</v>
      </c>
      <c r="C487" s="148" t="s">
        <v>197</v>
      </c>
      <c r="D487" s="148" t="s">
        <v>269</v>
      </c>
      <c r="E487" s="141" t="s">
        <v>68</v>
      </c>
      <c r="F487" s="142">
        <v>-858000</v>
      </c>
      <c r="G487" s="142">
        <v>-735387.47499999998</v>
      </c>
      <c r="H487" s="143">
        <v>0.85709495918656398</v>
      </c>
      <c r="I487" s="59">
        <v>0.78493847000000005</v>
      </c>
      <c r="J487" s="59">
        <v>7.0000000000000005E-8</v>
      </c>
      <c r="K487" s="144">
        <v>0</v>
      </c>
      <c r="L487" s="144">
        <v>-577233.86849999998</v>
      </c>
      <c r="M487" s="145">
        <f t="shared" si="9"/>
        <v>38139</v>
      </c>
    </row>
    <row r="488" spans="1:13" s="146" customFormat="1" x14ac:dyDescent="0.2">
      <c r="A488" s="148" t="s">
        <v>199</v>
      </c>
      <c r="B488" s="148" t="s">
        <v>330</v>
      </c>
      <c r="C488" s="148" t="s">
        <v>197</v>
      </c>
      <c r="D488" s="148" t="s">
        <v>269</v>
      </c>
      <c r="E488" s="141" t="s">
        <v>69</v>
      </c>
      <c r="F488" s="142">
        <v>-886600</v>
      </c>
      <c r="G488" s="142">
        <v>-756066.08059999999</v>
      </c>
      <c r="H488" s="143">
        <v>0.85277022401061497</v>
      </c>
      <c r="I488" s="59">
        <v>0.78511174000000006</v>
      </c>
      <c r="J488" s="59">
        <v>7.0000000000000005E-8</v>
      </c>
      <c r="K488" s="144">
        <v>0</v>
      </c>
      <c r="L488" s="144">
        <v>-593596.30169999995</v>
      </c>
      <c r="M488" s="145">
        <f t="shared" si="9"/>
        <v>38169</v>
      </c>
    </row>
    <row r="489" spans="1:13" s="146" customFormat="1" x14ac:dyDescent="0.2">
      <c r="A489" s="148" t="s">
        <v>199</v>
      </c>
      <c r="B489" s="148" t="s">
        <v>330</v>
      </c>
      <c r="C489" s="148" t="s">
        <v>197</v>
      </c>
      <c r="D489" s="148" t="s">
        <v>269</v>
      </c>
      <c r="E489" s="141" t="s">
        <v>70</v>
      </c>
      <c r="F489" s="142">
        <v>-886600</v>
      </c>
      <c r="G489" s="142">
        <v>-752121.8996</v>
      </c>
      <c r="H489" s="143">
        <v>0.84832156509385703</v>
      </c>
      <c r="I489" s="59">
        <v>0.78527290999999999</v>
      </c>
      <c r="J489" s="59">
        <v>7.0000000000000005E-8</v>
      </c>
      <c r="K489" s="144">
        <v>0</v>
      </c>
      <c r="L489" s="144">
        <v>-590620.90269999998</v>
      </c>
      <c r="M489" s="145">
        <f t="shared" si="9"/>
        <v>38200</v>
      </c>
    </row>
    <row r="490" spans="1:13" s="146" customFormat="1" x14ac:dyDescent="0.2">
      <c r="A490" s="148" t="s">
        <v>199</v>
      </c>
      <c r="B490" s="148" t="s">
        <v>330</v>
      </c>
      <c r="C490" s="148" t="s">
        <v>197</v>
      </c>
      <c r="D490" s="148" t="s">
        <v>269</v>
      </c>
      <c r="E490" s="141" t="s">
        <v>71</v>
      </c>
      <c r="F490" s="142">
        <v>-858000</v>
      </c>
      <c r="G490" s="142">
        <v>-724030.13950000005</v>
      </c>
      <c r="H490" s="143">
        <v>0.84385797140526098</v>
      </c>
      <c r="I490" s="59">
        <v>0.78544889000000007</v>
      </c>
      <c r="J490" s="59">
        <v>7.0000000000000005E-8</v>
      </c>
      <c r="K490" s="144">
        <v>0</v>
      </c>
      <c r="L490" s="144">
        <v>-568688.61800000002</v>
      </c>
      <c r="M490" s="145">
        <f t="shared" si="9"/>
        <v>38231</v>
      </c>
    </row>
    <row r="491" spans="1:13" s="146" customFormat="1" x14ac:dyDescent="0.2">
      <c r="A491" s="148" t="s">
        <v>199</v>
      </c>
      <c r="B491" s="148" t="s">
        <v>330</v>
      </c>
      <c r="C491" s="148" t="s">
        <v>197</v>
      </c>
      <c r="D491" s="148" t="s">
        <v>269</v>
      </c>
      <c r="E491" s="141" t="s">
        <v>72</v>
      </c>
      <c r="F491" s="142">
        <v>-886600</v>
      </c>
      <c r="G491" s="142">
        <v>-744349.5</v>
      </c>
      <c r="H491" s="143">
        <v>0.83955504177616302</v>
      </c>
      <c r="I491" s="59">
        <v>0.78560479999999999</v>
      </c>
      <c r="J491" s="59">
        <v>7.0000000000000005E-8</v>
      </c>
      <c r="K491" s="144">
        <v>0</v>
      </c>
      <c r="L491" s="144">
        <v>-584764.49010000005</v>
      </c>
      <c r="M491" s="145">
        <f t="shared" si="9"/>
        <v>38261</v>
      </c>
    </row>
    <row r="492" spans="1:13" s="146" customFormat="1" x14ac:dyDescent="0.2">
      <c r="A492" s="148" t="s">
        <v>199</v>
      </c>
      <c r="B492" s="148" t="s">
        <v>331</v>
      </c>
      <c r="C492" s="148" t="s">
        <v>197</v>
      </c>
      <c r="D492" s="148" t="s">
        <v>269</v>
      </c>
      <c r="E492" s="141" t="s">
        <v>73</v>
      </c>
      <c r="F492" s="142">
        <v>-264960</v>
      </c>
      <c r="G492" s="142">
        <v>-221274.9914</v>
      </c>
      <c r="H492" s="143">
        <v>0.835126024277419</v>
      </c>
      <c r="I492" s="59">
        <v>0.78575090999999997</v>
      </c>
      <c r="J492" s="59">
        <v>7.0000000000000005E-8</v>
      </c>
      <c r="K492" s="144">
        <v>0</v>
      </c>
      <c r="L492" s="144">
        <v>-173867.01079999999</v>
      </c>
      <c r="M492" s="145">
        <f t="shared" si="9"/>
        <v>38292</v>
      </c>
    </row>
    <row r="493" spans="1:13" s="146" customFormat="1" x14ac:dyDescent="0.2">
      <c r="A493" s="148" t="s">
        <v>199</v>
      </c>
      <c r="B493" s="148" t="s">
        <v>331</v>
      </c>
      <c r="C493" s="148" t="s">
        <v>197</v>
      </c>
      <c r="D493" s="148" t="s">
        <v>269</v>
      </c>
      <c r="E493" s="141" t="s">
        <v>74</v>
      </c>
      <c r="F493" s="142">
        <v>-273792</v>
      </c>
      <c r="G493" s="142">
        <v>-227474.41250000001</v>
      </c>
      <c r="H493" s="143">
        <v>0.83082928846759496</v>
      </c>
      <c r="I493" s="59">
        <v>0.78590365000000006</v>
      </c>
      <c r="J493" s="59">
        <v>7.0000000000000005E-8</v>
      </c>
      <c r="K493" s="144">
        <v>0</v>
      </c>
      <c r="L493" s="144">
        <v>-178772.95499999999</v>
      </c>
      <c r="M493" s="145">
        <f t="shared" si="9"/>
        <v>38322</v>
      </c>
    </row>
    <row r="494" spans="1:13" s="146" customFormat="1" x14ac:dyDescent="0.2">
      <c r="A494" s="148" t="s">
        <v>199</v>
      </c>
      <c r="B494" s="148" t="s">
        <v>331</v>
      </c>
      <c r="C494" s="148" t="s">
        <v>197</v>
      </c>
      <c r="D494" s="148" t="s">
        <v>269</v>
      </c>
      <c r="E494" s="141" t="s">
        <v>75</v>
      </c>
      <c r="F494" s="142">
        <v>-273792</v>
      </c>
      <c r="G494" s="142">
        <v>-226259.78690000001</v>
      </c>
      <c r="H494" s="143">
        <v>0.82639298045737397</v>
      </c>
      <c r="I494" s="59">
        <v>0.78605972000000002</v>
      </c>
      <c r="J494" s="59">
        <v>7.0000000000000005E-8</v>
      </c>
      <c r="K494" s="144">
        <v>0</v>
      </c>
      <c r="L494" s="144">
        <v>-177853.68840000001</v>
      </c>
      <c r="M494" s="145">
        <f t="shared" si="9"/>
        <v>38353</v>
      </c>
    </row>
    <row r="495" spans="1:13" s="146" customFormat="1" x14ac:dyDescent="0.2">
      <c r="A495" s="148" t="s">
        <v>199</v>
      </c>
      <c r="B495" s="148" t="s">
        <v>331</v>
      </c>
      <c r="C495" s="148" t="s">
        <v>197</v>
      </c>
      <c r="D495" s="148" t="s">
        <v>269</v>
      </c>
      <c r="E495" s="141" t="s">
        <v>76</v>
      </c>
      <c r="F495" s="142">
        <v>-247296</v>
      </c>
      <c r="G495" s="142">
        <v>-203267.12340000001</v>
      </c>
      <c r="H495" s="143">
        <v>0.82195880004421606</v>
      </c>
      <c r="I495" s="59">
        <v>0.78621569999999996</v>
      </c>
      <c r="J495" s="59">
        <v>7.0000000000000005E-8</v>
      </c>
      <c r="K495" s="144">
        <v>0</v>
      </c>
      <c r="L495" s="144">
        <v>-159811.78909999999</v>
      </c>
      <c r="M495" s="145">
        <f t="shared" si="9"/>
        <v>38384</v>
      </c>
    </row>
    <row r="496" spans="1:13" s="146" customFormat="1" x14ac:dyDescent="0.2">
      <c r="A496" s="148" t="s">
        <v>199</v>
      </c>
      <c r="B496" s="148" t="s">
        <v>331</v>
      </c>
      <c r="C496" s="148" t="s">
        <v>197</v>
      </c>
      <c r="D496" s="148" t="s">
        <v>269</v>
      </c>
      <c r="E496" s="141" t="s">
        <v>77</v>
      </c>
      <c r="F496" s="142">
        <v>-273792</v>
      </c>
      <c r="G496" s="142">
        <v>-223947.08609999999</v>
      </c>
      <c r="H496" s="143">
        <v>0.81794605442144797</v>
      </c>
      <c r="I496" s="59">
        <v>0.78636583000000004</v>
      </c>
      <c r="J496" s="59">
        <v>7.0000000000000005E-8</v>
      </c>
      <c r="K496" s="144">
        <v>0</v>
      </c>
      <c r="L496" s="144">
        <v>-176104.3199</v>
      </c>
      <c r="M496" s="145">
        <f t="shared" si="9"/>
        <v>38412</v>
      </c>
    </row>
    <row r="497" spans="1:13" s="146" customFormat="1" x14ac:dyDescent="0.2">
      <c r="A497" s="148" t="s">
        <v>199</v>
      </c>
      <c r="B497" s="148" t="s">
        <v>331</v>
      </c>
      <c r="C497" s="148" t="s">
        <v>197</v>
      </c>
      <c r="D497" s="148" t="s">
        <v>269</v>
      </c>
      <c r="E497" s="141" t="s">
        <v>78</v>
      </c>
      <c r="F497" s="142">
        <v>-264960</v>
      </c>
      <c r="G497" s="142">
        <v>-215558.54670000001</v>
      </c>
      <c r="H497" s="143">
        <v>0.81355127838570807</v>
      </c>
      <c r="I497" s="59">
        <v>0.78648810000000002</v>
      </c>
      <c r="J497" s="59">
        <v>7.0000000000000005E-8</v>
      </c>
      <c r="K497" s="144">
        <v>0</v>
      </c>
      <c r="L497" s="144">
        <v>-169534.21789999999</v>
      </c>
      <c r="M497" s="145">
        <f t="shared" si="9"/>
        <v>38443</v>
      </c>
    </row>
    <row r="498" spans="1:13" s="146" customFormat="1" x14ac:dyDescent="0.2">
      <c r="A498" s="148" t="s">
        <v>199</v>
      </c>
      <c r="B498" s="148" t="s">
        <v>331</v>
      </c>
      <c r="C498" s="148" t="s">
        <v>197</v>
      </c>
      <c r="D498" s="148" t="s">
        <v>269</v>
      </c>
      <c r="E498" s="141" t="s">
        <v>79</v>
      </c>
      <c r="F498" s="142">
        <v>-273792</v>
      </c>
      <c r="G498" s="142">
        <v>-221591.39660000001</v>
      </c>
      <c r="H498" s="143">
        <v>0.80934211588354199</v>
      </c>
      <c r="I498" s="59">
        <v>0.78656594000000002</v>
      </c>
      <c r="J498" s="59">
        <v>7.0000000000000005E-8</v>
      </c>
      <c r="K498" s="144">
        <v>0</v>
      </c>
      <c r="L498" s="144">
        <v>-174296.2304</v>
      </c>
      <c r="M498" s="145">
        <f t="shared" si="9"/>
        <v>38473</v>
      </c>
    </row>
    <row r="499" spans="1:13" s="146" customFormat="1" x14ac:dyDescent="0.2">
      <c r="A499" s="148" t="s">
        <v>199</v>
      </c>
      <c r="B499" s="148" t="s">
        <v>331</v>
      </c>
      <c r="C499" s="148" t="s">
        <v>197</v>
      </c>
      <c r="D499" s="148" t="s">
        <v>269</v>
      </c>
      <c r="E499" s="141" t="s">
        <v>80</v>
      </c>
      <c r="F499" s="142">
        <v>-264960</v>
      </c>
      <c r="G499" s="142">
        <v>-213289.73319999999</v>
      </c>
      <c r="H499" s="143">
        <v>0.80498842542559601</v>
      </c>
      <c r="I499" s="59">
        <v>0.78665245000000006</v>
      </c>
      <c r="J499" s="59">
        <v>7.0000000000000005E-8</v>
      </c>
      <c r="K499" s="144">
        <v>0</v>
      </c>
      <c r="L499" s="144">
        <v>-167784.8775</v>
      </c>
      <c r="M499" s="145">
        <f t="shared" si="9"/>
        <v>38504</v>
      </c>
    </row>
    <row r="500" spans="1:13" s="146" customFormat="1" x14ac:dyDescent="0.2">
      <c r="A500" s="148" t="s">
        <v>199</v>
      </c>
      <c r="B500" s="148" t="s">
        <v>331</v>
      </c>
      <c r="C500" s="148" t="s">
        <v>197</v>
      </c>
      <c r="D500" s="148" t="s">
        <v>269</v>
      </c>
      <c r="E500" s="141" t="s">
        <v>81</v>
      </c>
      <c r="F500" s="142">
        <v>-273792</v>
      </c>
      <c r="G500" s="142">
        <v>-219236.7691</v>
      </c>
      <c r="H500" s="143">
        <v>0.80074205641823304</v>
      </c>
      <c r="I500" s="59">
        <v>0.78677088000000006</v>
      </c>
      <c r="J500" s="59">
        <v>7.0000000000000005E-8</v>
      </c>
      <c r="K500" s="144">
        <v>0</v>
      </c>
      <c r="L500" s="144">
        <v>-172489.09160000001</v>
      </c>
      <c r="M500" s="145">
        <f t="shared" si="9"/>
        <v>38534</v>
      </c>
    </row>
    <row r="501" spans="1:13" s="146" customFormat="1" x14ac:dyDescent="0.2">
      <c r="A501" s="148" t="s">
        <v>199</v>
      </c>
      <c r="B501" s="148" t="s">
        <v>331</v>
      </c>
      <c r="C501" s="148" t="s">
        <v>197</v>
      </c>
      <c r="D501" s="148" t="s">
        <v>269</v>
      </c>
      <c r="E501" s="141" t="s">
        <v>82</v>
      </c>
      <c r="F501" s="142">
        <v>-273792</v>
      </c>
      <c r="G501" s="142">
        <v>-218025.73740000001</v>
      </c>
      <c r="H501" s="143">
        <v>0.79631887483295405</v>
      </c>
      <c r="I501" s="59">
        <v>0.78693097000000001</v>
      </c>
      <c r="J501" s="59">
        <v>7.0000000000000005E-8</v>
      </c>
      <c r="K501" s="144">
        <v>0</v>
      </c>
      <c r="L501" s="144">
        <v>-171571.18979999999</v>
      </c>
      <c r="M501" s="145">
        <f t="shared" si="9"/>
        <v>38565</v>
      </c>
    </row>
    <row r="502" spans="1:13" s="146" customFormat="1" x14ac:dyDescent="0.2">
      <c r="A502" s="148" t="s">
        <v>199</v>
      </c>
      <c r="B502" s="148" t="s">
        <v>331</v>
      </c>
      <c r="C502" s="148" t="s">
        <v>197</v>
      </c>
      <c r="D502" s="148" t="s">
        <v>269</v>
      </c>
      <c r="E502" s="141" t="s">
        <v>83</v>
      </c>
      <c r="F502" s="142">
        <v>-264960</v>
      </c>
      <c r="G502" s="142">
        <v>-209819.3236</v>
      </c>
      <c r="H502" s="143">
        <v>0.79189056297656302</v>
      </c>
      <c r="I502" s="59">
        <v>0.78709972000000006</v>
      </c>
      <c r="J502" s="59">
        <v>7.0000000000000005E-8</v>
      </c>
      <c r="K502" s="144">
        <v>0</v>
      </c>
      <c r="L502" s="144">
        <v>-165148.71669999999</v>
      </c>
      <c r="M502" s="145">
        <f t="shared" si="9"/>
        <v>38596</v>
      </c>
    </row>
    <row r="503" spans="1:13" s="146" customFormat="1" x14ac:dyDescent="0.2">
      <c r="A503" s="148" t="s">
        <v>199</v>
      </c>
      <c r="B503" s="148" t="s">
        <v>331</v>
      </c>
      <c r="C503" s="148" t="s">
        <v>197</v>
      </c>
      <c r="D503" s="148" t="s">
        <v>269</v>
      </c>
      <c r="E503" s="141" t="s">
        <v>84</v>
      </c>
      <c r="F503" s="142">
        <v>-273792</v>
      </c>
      <c r="G503" s="142">
        <v>-215638.73180000001</v>
      </c>
      <c r="H503" s="143">
        <v>0.78760055719433297</v>
      </c>
      <c r="I503" s="59">
        <v>0.78727129000000007</v>
      </c>
      <c r="J503" s="59">
        <v>7.0000000000000005E-8</v>
      </c>
      <c r="K503" s="144">
        <v>0</v>
      </c>
      <c r="L503" s="144">
        <v>-169766.16680000001</v>
      </c>
      <c r="M503" s="145">
        <f t="shared" si="9"/>
        <v>38626</v>
      </c>
    </row>
    <row r="504" spans="1:13" s="146" customFormat="1" x14ac:dyDescent="0.2">
      <c r="A504" s="148" t="s">
        <v>199</v>
      </c>
      <c r="B504" s="148" t="s">
        <v>331</v>
      </c>
      <c r="C504" s="148" t="s">
        <v>197</v>
      </c>
      <c r="D504" s="148" t="s">
        <v>269</v>
      </c>
      <c r="E504" s="141" t="s">
        <v>85</v>
      </c>
      <c r="F504" s="142">
        <v>-264960</v>
      </c>
      <c r="G504" s="142">
        <v>-207506.92389999999</v>
      </c>
      <c r="H504" s="143">
        <v>0.78316320898539205</v>
      </c>
      <c r="I504" s="59">
        <v>0.78745710000000002</v>
      </c>
      <c r="J504" s="59">
        <v>7.0000000000000005E-8</v>
      </c>
      <c r="K504" s="144">
        <v>0</v>
      </c>
      <c r="L504" s="144">
        <v>-163402.7868</v>
      </c>
      <c r="M504" s="145">
        <f t="shared" si="9"/>
        <v>38657</v>
      </c>
    </row>
    <row r="505" spans="1:13" s="146" customFormat="1" x14ac:dyDescent="0.2">
      <c r="A505" s="148" t="s">
        <v>199</v>
      </c>
      <c r="B505" s="148" t="s">
        <v>331</v>
      </c>
      <c r="C505" s="148" t="s">
        <v>197</v>
      </c>
      <c r="D505" s="148" t="s">
        <v>269</v>
      </c>
      <c r="E505" s="141" t="s">
        <v>86</v>
      </c>
      <c r="F505" s="142">
        <v>-273792</v>
      </c>
      <c r="G505" s="142">
        <v>-213247.0428</v>
      </c>
      <c r="H505" s="143">
        <v>0.77886513422586801</v>
      </c>
      <c r="I505" s="59">
        <v>0.78764519</v>
      </c>
      <c r="J505" s="59">
        <v>7.0000000000000005E-8</v>
      </c>
      <c r="K505" s="144">
        <v>0</v>
      </c>
      <c r="L505" s="144">
        <v>-167962.99249999999</v>
      </c>
      <c r="M505" s="145">
        <f t="shared" si="9"/>
        <v>38687</v>
      </c>
    </row>
    <row r="506" spans="1:13" s="146" customFormat="1" x14ac:dyDescent="0.2">
      <c r="A506" s="148" t="s">
        <v>199</v>
      </c>
      <c r="B506" s="148" t="s">
        <v>331</v>
      </c>
      <c r="C506" s="148" t="s">
        <v>197</v>
      </c>
      <c r="D506" s="148" t="s">
        <v>269</v>
      </c>
      <c r="E506" s="141" t="s">
        <v>87</v>
      </c>
      <c r="F506" s="142">
        <v>-273792</v>
      </c>
      <c r="G506" s="142">
        <v>-212030.0399</v>
      </c>
      <c r="H506" s="143">
        <v>0.77442014333711506</v>
      </c>
      <c r="I506" s="59">
        <v>0.78784808000000006</v>
      </c>
      <c r="J506" s="59">
        <v>7.0000000000000005E-8</v>
      </c>
      <c r="K506" s="144">
        <v>0</v>
      </c>
      <c r="L506" s="144">
        <v>-167047.446</v>
      </c>
      <c r="M506" s="145">
        <f t="shared" si="9"/>
        <v>38718</v>
      </c>
    </row>
    <row r="507" spans="1:13" s="146" customFormat="1" x14ac:dyDescent="0.2">
      <c r="A507" s="148" t="s">
        <v>199</v>
      </c>
      <c r="B507" s="148" t="s">
        <v>331</v>
      </c>
      <c r="C507" s="148" t="s">
        <v>197</v>
      </c>
      <c r="D507" s="148" t="s">
        <v>269</v>
      </c>
      <c r="E507" s="141" t="s">
        <v>88</v>
      </c>
      <c r="F507" s="142">
        <v>-247296</v>
      </c>
      <c r="G507" s="142">
        <v>-190410.94589999999</v>
      </c>
      <c r="H507" s="143">
        <v>0.76997179847100305</v>
      </c>
      <c r="I507" s="59">
        <v>0.78805966999999999</v>
      </c>
      <c r="J507" s="59">
        <v>7.0000000000000005E-8</v>
      </c>
      <c r="K507" s="144">
        <v>0</v>
      </c>
      <c r="L507" s="144">
        <v>-150055.17319999999</v>
      </c>
      <c r="M507" s="145">
        <f t="shared" si="9"/>
        <v>38749</v>
      </c>
    </row>
    <row r="508" spans="1:13" s="146" customFormat="1" x14ac:dyDescent="0.2">
      <c r="A508" s="148" t="s">
        <v>199</v>
      </c>
      <c r="B508" s="148" t="s">
        <v>331</v>
      </c>
      <c r="C508" s="148" t="s">
        <v>197</v>
      </c>
      <c r="D508" s="148" t="s">
        <v>269</v>
      </c>
      <c r="E508" s="141" t="s">
        <v>89</v>
      </c>
      <c r="F508" s="142">
        <v>-273792</v>
      </c>
      <c r="G508" s="142">
        <v>-209711.3523</v>
      </c>
      <c r="H508" s="143">
        <v>0.76595135099771205</v>
      </c>
      <c r="I508" s="59">
        <v>0.78825824</v>
      </c>
      <c r="J508" s="59">
        <v>7.0000000000000005E-8</v>
      </c>
      <c r="K508" s="144">
        <v>0</v>
      </c>
      <c r="L508" s="144">
        <v>-165306.68710000001</v>
      </c>
      <c r="M508" s="145">
        <f t="shared" si="9"/>
        <v>38777</v>
      </c>
    </row>
    <row r="509" spans="1:13" s="146" customFormat="1" x14ac:dyDescent="0.2">
      <c r="A509" s="148" t="s">
        <v>199</v>
      </c>
      <c r="B509" s="148" t="s">
        <v>331</v>
      </c>
      <c r="C509" s="148" t="s">
        <v>197</v>
      </c>
      <c r="D509" s="148" t="s">
        <v>269</v>
      </c>
      <c r="E509" s="141" t="s">
        <v>90</v>
      </c>
      <c r="F509" s="142">
        <v>-264960</v>
      </c>
      <c r="G509" s="142">
        <v>-201766.4045</v>
      </c>
      <c r="H509" s="143">
        <v>0.76149760169991698</v>
      </c>
      <c r="I509" s="59">
        <v>0.78848636000000005</v>
      </c>
      <c r="J509" s="59">
        <v>7.0000000000000005E-8</v>
      </c>
      <c r="K509" s="144">
        <v>0</v>
      </c>
      <c r="L509" s="144">
        <v>-159090.04500000001</v>
      </c>
      <c r="M509" s="145">
        <f t="shared" si="9"/>
        <v>38808</v>
      </c>
    </row>
    <row r="510" spans="1:13" s="146" customFormat="1" x14ac:dyDescent="0.2">
      <c r="A510" s="148" t="s">
        <v>199</v>
      </c>
      <c r="B510" s="148" t="s">
        <v>331</v>
      </c>
      <c r="C510" s="148" t="s">
        <v>197</v>
      </c>
      <c r="D510" s="148" t="s">
        <v>269</v>
      </c>
      <c r="E510" s="141" t="s">
        <v>91</v>
      </c>
      <c r="F510" s="142">
        <v>-273792</v>
      </c>
      <c r="G510" s="142">
        <v>-207311.27789999999</v>
      </c>
      <c r="H510" s="143">
        <v>0.75718530093734404</v>
      </c>
      <c r="I510" s="59">
        <v>0.78871541000000001</v>
      </c>
      <c r="J510" s="59">
        <v>7.0000000000000005E-8</v>
      </c>
      <c r="K510" s="144">
        <v>0</v>
      </c>
      <c r="L510" s="144">
        <v>-163509.58609999999</v>
      </c>
      <c r="M510" s="145">
        <f t="shared" si="9"/>
        <v>38838</v>
      </c>
    </row>
    <row r="511" spans="1:13" s="146" customFormat="1" x14ac:dyDescent="0.2">
      <c r="A511" s="148" t="s">
        <v>199</v>
      </c>
      <c r="B511" s="148" t="s">
        <v>331</v>
      </c>
      <c r="C511" s="148" t="s">
        <v>197</v>
      </c>
      <c r="D511" s="148" t="s">
        <v>269</v>
      </c>
      <c r="E511" s="141" t="s">
        <v>92</v>
      </c>
      <c r="F511" s="142">
        <v>-264960</v>
      </c>
      <c r="G511" s="142">
        <v>-199442.62599999999</v>
      </c>
      <c r="H511" s="143">
        <v>0.75272730223976991</v>
      </c>
      <c r="I511" s="59">
        <v>0.78896065999999998</v>
      </c>
      <c r="J511" s="59">
        <v>7.0000000000000005E-8</v>
      </c>
      <c r="K511" s="144">
        <v>0</v>
      </c>
      <c r="L511" s="144">
        <v>-157352.3726</v>
      </c>
      <c r="M511" s="145">
        <f t="shared" si="9"/>
        <v>38869</v>
      </c>
    </row>
    <row r="512" spans="1:13" s="146" customFormat="1" x14ac:dyDescent="0.2">
      <c r="A512" s="148" t="s">
        <v>199</v>
      </c>
      <c r="B512" s="148" t="s">
        <v>331</v>
      </c>
      <c r="C512" s="148" t="s">
        <v>197</v>
      </c>
      <c r="D512" s="148" t="s">
        <v>269</v>
      </c>
      <c r="E512" s="141" t="s">
        <v>93</v>
      </c>
      <c r="F512" s="142">
        <v>-273792</v>
      </c>
      <c r="G512" s="142">
        <v>-205002.39790000001</v>
      </c>
      <c r="H512" s="143">
        <v>0.74875232985095097</v>
      </c>
      <c r="I512" s="59">
        <v>0.78917645000000003</v>
      </c>
      <c r="J512" s="59">
        <v>7.0000000000000005E-8</v>
      </c>
      <c r="K512" s="144">
        <v>0</v>
      </c>
      <c r="L512" s="144">
        <v>-161783.05100000001</v>
      </c>
      <c r="M512" s="145">
        <f t="shared" si="9"/>
        <v>38899</v>
      </c>
    </row>
    <row r="513" spans="1:13" s="146" customFormat="1" x14ac:dyDescent="0.2">
      <c r="A513" s="148" t="s">
        <v>199</v>
      </c>
      <c r="B513" s="148" t="s">
        <v>331</v>
      </c>
      <c r="C513" s="148" t="s">
        <v>197</v>
      </c>
      <c r="D513" s="148" t="s">
        <v>269</v>
      </c>
      <c r="E513" s="141" t="s">
        <v>94</v>
      </c>
      <c r="F513" s="142">
        <v>-273792</v>
      </c>
      <c r="G513" s="142">
        <v>-203894.50440000001</v>
      </c>
      <c r="H513" s="143">
        <v>0.74470585099082198</v>
      </c>
      <c r="I513" s="59">
        <v>0.78934892000000001</v>
      </c>
      <c r="J513" s="59">
        <v>7.0000000000000005E-8</v>
      </c>
      <c r="K513" s="144">
        <v>0</v>
      </c>
      <c r="L513" s="144">
        <v>-160943.89350000001</v>
      </c>
      <c r="M513" s="145">
        <f t="shared" si="9"/>
        <v>38930</v>
      </c>
    </row>
    <row r="514" spans="1:13" s="146" customFormat="1" x14ac:dyDescent="0.2">
      <c r="A514" s="148" t="s">
        <v>199</v>
      </c>
      <c r="B514" s="148" t="s">
        <v>331</v>
      </c>
      <c r="C514" s="148" t="s">
        <v>197</v>
      </c>
      <c r="D514" s="148" t="s">
        <v>269</v>
      </c>
      <c r="E514" s="141" t="s">
        <v>95</v>
      </c>
      <c r="F514" s="142">
        <v>-264960</v>
      </c>
      <c r="G514" s="142">
        <v>-196247.12890000001</v>
      </c>
      <c r="H514" s="143">
        <v>0.74066700205713298</v>
      </c>
      <c r="I514" s="59">
        <v>0.78952716000000001</v>
      </c>
      <c r="J514" s="59">
        <v>7.0000000000000005E-8</v>
      </c>
      <c r="K514" s="144">
        <v>0</v>
      </c>
      <c r="L514" s="144">
        <v>-154942.42509999999</v>
      </c>
      <c r="M514" s="145">
        <f t="shared" si="9"/>
        <v>38961</v>
      </c>
    </row>
    <row r="515" spans="1:13" s="146" customFormat="1" x14ac:dyDescent="0.2">
      <c r="A515" s="148" t="s">
        <v>199</v>
      </c>
      <c r="B515" s="148" t="s">
        <v>331</v>
      </c>
      <c r="C515" s="148" t="s">
        <v>197</v>
      </c>
      <c r="D515" s="148" t="s">
        <v>269</v>
      </c>
      <c r="E515" s="141" t="s">
        <v>96</v>
      </c>
      <c r="F515" s="142">
        <v>-273792</v>
      </c>
      <c r="G515" s="142">
        <v>-201720.58499999999</v>
      </c>
      <c r="H515" s="143">
        <v>0.73676581130682406</v>
      </c>
      <c r="I515" s="59">
        <v>0.78970514000000003</v>
      </c>
      <c r="J515" s="59">
        <v>7.0000000000000005E-8</v>
      </c>
      <c r="K515" s="144">
        <v>0</v>
      </c>
      <c r="L515" s="144">
        <v>-159299.76939999999</v>
      </c>
      <c r="M515" s="145">
        <f t="shared" si="9"/>
        <v>38991</v>
      </c>
    </row>
    <row r="516" spans="1:13" s="146" customFormat="1" x14ac:dyDescent="0.2">
      <c r="A516" s="148" t="s">
        <v>199</v>
      </c>
      <c r="B516" s="148" t="s">
        <v>331</v>
      </c>
      <c r="C516" s="148" t="s">
        <v>197</v>
      </c>
      <c r="D516" s="148" t="s">
        <v>269</v>
      </c>
      <c r="E516" s="141" t="s">
        <v>97</v>
      </c>
      <c r="F516" s="142">
        <v>-264960</v>
      </c>
      <c r="G516" s="142">
        <v>-194147.40239999999</v>
      </c>
      <c r="H516" s="143">
        <v>0.73274230993443401</v>
      </c>
      <c r="I516" s="59">
        <v>0.78989474000000004</v>
      </c>
      <c r="J516" s="59">
        <v>7.0000000000000005E-8</v>
      </c>
      <c r="K516" s="144">
        <v>0</v>
      </c>
      <c r="L516" s="144">
        <v>-153355.99770000001</v>
      </c>
      <c r="M516" s="145">
        <f t="shared" si="9"/>
        <v>39022</v>
      </c>
    </row>
    <row r="517" spans="1:13" s="146" customFormat="1" x14ac:dyDescent="0.2">
      <c r="A517" s="148" t="s">
        <v>199</v>
      </c>
      <c r="B517" s="148" t="s">
        <v>331</v>
      </c>
      <c r="C517" s="148" t="s">
        <v>197</v>
      </c>
      <c r="D517" s="148" t="s">
        <v>269</v>
      </c>
      <c r="E517" s="141" t="s">
        <v>98</v>
      </c>
      <c r="F517" s="142">
        <v>-273792</v>
      </c>
      <c r="G517" s="142">
        <v>-199554.99220000001</v>
      </c>
      <c r="H517" s="143">
        <v>0.72885618352133497</v>
      </c>
      <c r="I517" s="59">
        <v>0.79008370999999999</v>
      </c>
      <c r="J517" s="59">
        <v>7.0000000000000005E-8</v>
      </c>
      <c r="K517" s="144">
        <v>0</v>
      </c>
      <c r="L517" s="144">
        <v>-157665.13519999999</v>
      </c>
      <c r="M517" s="145">
        <f t="shared" si="9"/>
        <v>39052</v>
      </c>
    </row>
    <row r="518" spans="1:13" s="146" customFormat="1" x14ac:dyDescent="0.2">
      <c r="A518" s="148" t="s">
        <v>199</v>
      </c>
      <c r="B518" s="148" t="s">
        <v>331</v>
      </c>
      <c r="C518" s="148" t="s">
        <v>197</v>
      </c>
      <c r="D518" s="148" t="s">
        <v>269</v>
      </c>
      <c r="E518" s="141" t="s">
        <v>99</v>
      </c>
      <c r="F518" s="142">
        <v>-273792</v>
      </c>
      <c r="G518" s="142">
        <v>-198457.71109999999</v>
      </c>
      <c r="H518" s="143">
        <v>0.72484846545932102</v>
      </c>
      <c r="I518" s="59">
        <v>0.79028467000000002</v>
      </c>
      <c r="J518" s="59">
        <v>7.0000000000000005E-8</v>
      </c>
      <c r="K518" s="144">
        <v>0</v>
      </c>
      <c r="L518" s="144">
        <v>-156838.07370000001</v>
      </c>
      <c r="M518" s="145">
        <f t="shared" si="9"/>
        <v>39083</v>
      </c>
    </row>
    <row r="519" spans="1:13" s="146" customFormat="1" x14ac:dyDescent="0.2">
      <c r="A519" s="148" t="s">
        <v>199</v>
      </c>
      <c r="B519" s="148" t="s">
        <v>331</v>
      </c>
      <c r="C519" s="148" t="s">
        <v>197</v>
      </c>
      <c r="D519" s="148" t="s">
        <v>269</v>
      </c>
      <c r="E519" s="141" t="s">
        <v>100</v>
      </c>
      <c r="F519" s="142">
        <v>-247296</v>
      </c>
      <c r="G519" s="142">
        <v>-178263.0577</v>
      </c>
      <c r="H519" s="143">
        <v>0.72084893274513506</v>
      </c>
      <c r="I519" s="59">
        <v>0.79049142000000006</v>
      </c>
      <c r="J519" s="59">
        <v>7.0000000000000005E-8</v>
      </c>
      <c r="K519" s="144">
        <v>0</v>
      </c>
      <c r="L519" s="144">
        <v>-140915.40489999999</v>
      </c>
      <c r="M519" s="145">
        <f t="shared" si="9"/>
        <v>39114</v>
      </c>
    </row>
    <row r="520" spans="1:13" s="146" customFormat="1" x14ac:dyDescent="0.2">
      <c r="A520" s="148" t="s">
        <v>199</v>
      </c>
      <c r="B520" s="148" t="s">
        <v>331</v>
      </c>
      <c r="C520" s="148" t="s">
        <v>197</v>
      </c>
      <c r="D520" s="148" t="s">
        <v>269</v>
      </c>
      <c r="E520" s="141" t="s">
        <v>101</v>
      </c>
      <c r="F520" s="142">
        <v>-273792</v>
      </c>
      <c r="G520" s="142">
        <v>-196375.55369999999</v>
      </c>
      <c r="H520" s="143">
        <v>0.71724357799098992</v>
      </c>
      <c r="I520" s="59">
        <v>0.79068313000000001</v>
      </c>
      <c r="J520" s="59">
        <v>7.0000000000000005E-8</v>
      </c>
      <c r="K520" s="144">
        <v>0</v>
      </c>
      <c r="L520" s="144">
        <v>-155270.8236</v>
      </c>
      <c r="M520" s="145">
        <f t="shared" si="9"/>
        <v>39142</v>
      </c>
    </row>
    <row r="521" spans="1:13" s="146" customFormat="1" x14ac:dyDescent="0.2">
      <c r="A521" s="148" t="s">
        <v>199</v>
      </c>
      <c r="B521" s="148" t="s">
        <v>331</v>
      </c>
      <c r="C521" s="148" t="s">
        <v>197</v>
      </c>
      <c r="D521" s="148" t="s">
        <v>269</v>
      </c>
      <c r="E521" s="141" t="s">
        <v>102</v>
      </c>
      <c r="F521" s="142">
        <v>-264960</v>
      </c>
      <c r="G521" s="142">
        <v>-188985.34969999999</v>
      </c>
      <c r="H521" s="143">
        <v>0.71325992485730905</v>
      </c>
      <c r="I521" s="59">
        <v>0.79090088999999997</v>
      </c>
      <c r="J521" s="59">
        <v>7.0000000000000005E-8</v>
      </c>
      <c r="K521" s="144">
        <v>0</v>
      </c>
      <c r="L521" s="144">
        <v>-149468.66800000001</v>
      </c>
      <c r="M521" s="145">
        <f t="shared" si="9"/>
        <v>39173</v>
      </c>
    </row>
    <row r="522" spans="1:13" s="146" customFormat="1" x14ac:dyDescent="0.2">
      <c r="A522" s="148" t="s">
        <v>199</v>
      </c>
      <c r="B522" s="148" t="s">
        <v>331</v>
      </c>
      <c r="C522" s="148" t="s">
        <v>197</v>
      </c>
      <c r="D522" s="148" t="s">
        <v>269</v>
      </c>
      <c r="E522" s="141" t="s">
        <v>103</v>
      </c>
      <c r="F522" s="142">
        <v>-273792</v>
      </c>
      <c r="G522" s="142">
        <v>-194231.568</v>
      </c>
      <c r="H522" s="143">
        <v>0.70941286831488704</v>
      </c>
      <c r="I522" s="59">
        <v>0.79111714</v>
      </c>
      <c r="J522" s="59">
        <v>7.0000000000000005E-8</v>
      </c>
      <c r="K522" s="144">
        <v>0</v>
      </c>
      <c r="L522" s="144">
        <v>-153659.90950000001</v>
      </c>
      <c r="M522" s="145">
        <f t="shared" si="9"/>
        <v>39203</v>
      </c>
    </row>
    <row r="523" spans="1:13" s="146" customFormat="1" x14ac:dyDescent="0.2">
      <c r="A523" s="148" t="s">
        <v>199</v>
      </c>
      <c r="B523" s="148" t="s">
        <v>331</v>
      </c>
      <c r="C523" s="148" t="s">
        <v>197</v>
      </c>
      <c r="D523" s="148" t="s">
        <v>269</v>
      </c>
      <c r="E523" s="141" t="s">
        <v>104</v>
      </c>
      <c r="F523" s="142">
        <v>-264960</v>
      </c>
      <c r="G523" s="142">
        <v>-186914.98310000001</v>
      </c>
      <c r="H523" s="143">
        <v>0.70544604119712806</v>
      </c>
      <c r="I523" s="59">
        <v>0.79134631</v>
      </c>
      <c r="J523" s="59">
        <v>7.0000000000000005E-8</v>
      </c>
      <c r="K523" s="144">
        <v>0</v>
      </c>
      <c r="L523" s="144">
        <v>-147914.46859999999</v>
      </c>
      <c r="M523" s="145">
        <f t="shared" si="9"/>
        <v>39234</v>
      </c>
    </row>
    <row r="524" spans="1:13" s="146" customFormat="1" x14ac:dyDescent="0.2">
      <c r="A524" s="148" t="s">
        <v>199</v>
      </c>
      <c r="B524" s="148" t="s">
        <v>331</v>
      </c>
      <c r="C524" s="148" t="s">
        <v>197</v>
      </c>
      <c r="D524" s="148" t="s">
        <v>269</v>
      </c>
      <c r="E524" s="141" t="s">
        <v>105</v>
      </c>
      <c r="F524" s="142">
        <v>-273792</v>
      </c>
      <c r="G524" s="142">
        <v>-192096.7016</v>
      </c>
      <c r="H524" s="143">
        <v>0.70161546567214206</v>
      </c>
      <c r="I524" s="59">
        <v>0.79157359999999999</v>
      </c>
      <c r="J524" s="59">
        <v>7.0000000000000005E-8</v>
      </c>
      <c r="K524" s="144">
        <v>0</v>
      </c>
      <c r="L524" s="144">
        <v>-152058.66510000001</v>
      </c>
      <c r="M524" s="145">
        <f t="shared" si="9"/>
        <v>39264</v>
      </c>
    </row>
    <row r="525" spans="1:13" s="146" customFormat="1" x14ac:dyDescent="0.2">
      <c r="A525" s="148" t="s">
        <v>199</v>
      </c>
      <c r="B525" s="148" t="s">
        <v>331</v>
      </c>
      <c r="C525" s="148" t="s">
        <v>197</v>
      </c>
      <c r="D525" s="148" t="s">
        <v>269</v>
      </c>
      <c r="E525" s="141" t="s">
        <v>106</v>
      </c>
      <c r="F525" s="142">
        <v>-273792</v>
      </c>
      <c r="G525" s="142">
        <v>-191015.33420000001</v>
      </c>
      <c r="H525" s="143">
        <v>0.69766587118740198</v>
      </c>
      <c r="I525" s="59">
        <v>0.79181418999999997</v>
      </c>
      <c r="J525" s="59">
        <v>7.0000000000000005E-8</v>
      </c>
      <c r="K525" s="144">
        <v>0</v>
      </c>
      <c r="L525" s="144">
        <v>-151248.639</v>
      </c>
      <c r="M525" s="145">
        <f t="shared" si="9"/>
        <v>39295</v>
      </c>
    </row>
    <row r="526" spans="1:13" s="146" customFormat="1" x14ac:dyDescent="0.2">
      <c r="A526" s="148" t="s">
        <v>199</v>
      </c>
      <c r="B526" s="148" t="s">
        <v>331</v>
      </c>
      <c r="C526" s="148" t="s">
        <v>197</v>
      </c>
      <c r="D526" s="148" t="s">
        <v>269</v>
      </c>
      <c r="E526" s="141" t="s">
        <v>107</v>
      </c>
      <c r="F526" s="142">
        <v>-264960</v>
      </c>
      <c r="G526" s="142">
        <v>-183809.42569999999</v>
      </c>
      <c r="H526" s="143">
        <v>0.693725187392356</v>
      </c>
      <c r="I526" s="59">
        <v>0.79206059000000006</v>
      </c>
      <c r="J526" s="59">
        <v>7.0000000000000005E-8</v>
      </c>
      <c r="K526" s="144">
        <v>0</v>
      </c>
      <c r="L526" s="144">
        <v>-145588.18900000001</v>
      </c>
      <c r="M526" s="145">
        <f t="shared" si="9"/>
        <v>39326</v>
      </c>
    </row>
    <row r="527" spans="1:13" s="146" customFormat="1" x14ac:dyDescent="0.2">
      <c r="A527" s="148" t="s">
        <v>199</v>
      </c>
      <c r="B527" s="148" t="s">
        <v>331</v>
      </c>
      <c r="C527" s="148" t="s">
        <v>197</v>
      </c>
      <c r="D527" s="148" t="s">
        <v>269</v>
      </c>
      <c r="E527" s="141" t="s">
        <v>108</v>
      </c>
      <c r="F527" s="142">
        <v>-273792</v>
      </c>
      <c r="G527" s="142">
        <v>-188894.63209999999</v>
      </c>
      <c r="H527" s="143">
        <v>0.68992020241259799</v>
      </c>
      <c r="I527" s="59">
        <v>0.79230456999999999</v>
      </c>
      <c r="J527" s="59">
        <v>7.0000000000000005E-8</v>
      </c>
      <c r="K527" s="144">
        <v>0</v>
      </c>
      <c r="L527" s="144">
        <v>-149662.06779999999</v>
      </c>
      <c r="M527" s="145">
        <f t="shared" si="9"/>
        <v>39356</v>
      </c>
    </row>
    <row r="528" spans="1:13" s="146" customFormat="1" x14ac:dyDescent="0.2">
      <c r="A528" s="148" t="s">
        <v>199</v>
      </c>
      <c r="B528" s="148" t="s">
        <v>331</v>
      </c>
      <c r="C528" s="148" t="s">
        <v>197</v>
      </c>
      <c r="D528" s="148" t="s">
        <v>269</v>
      </c>
      <c r="E528" s="141" t="s">
        <v>109</v>
      </c>
      <c r="F528" s="142">
        <v>-264960</v>
      </c>
      <c r="G528" s="142">
        <v>-181761.85750000001</v>
      </c>
      <c r="H528" s="143">
        <v>0.68599734852240402</v>
      </c>
      <c r="I528" s="59">
        <v>0.79256241999999999</v>
      </c>
      <c r="J528" s="59">
        <v>7.0000000000000005E-8</v>
      </c>
      <c r="K528" s="144">
        <v>0</v>
      </c>
      <c r="L528" s="144">
        <v>-144057.6047</v>
      </c>
      <c r="M528" s="145">
        <f t="shared" si="9"/>
        <v>39387</v>
      </c>
    </row>
    <row r="529" spans="1:13" s="146" customFormat="1" x14ac:dyDescent="0.2">
      <c r="A529" s="148" t="s">
        <v>199</v>
      </c>
      <c r="B529" s="148" t="s">
        <v>331</v>
      </c>
      <c r="C529" s="148" t="s">
        <v>197</v>
      </c>
      <c r="D529" s="148" t="s">
        <v>269</v>
      </c>
      <c r="E529" s="141" t="s">
        <v>110</v>
      </c>
      <c r="F529" s="142">
        <v>-273792</v>
      </c>
      <c r="G529" s="142">
        <v>-186783.5871</v>
      </c>
      <c r="H529" s="143">
        <v>0.68220980579853896</v>
      </c>
      <c r="I529" s="59">
        <v>0.79281749000000001</v>
      </c>
      <c r="J529" s="59">
        <v>7.0000000000000005E-8</v>
      </c>
      <c r="K529" s="144">
        <v>0</v>
      </c>
      <c r="L529" s="144">
        <v>-148085.28200000001</v>
      </c>
      <c r="M529" s="145">
        <f t="shared" si="9"/>
        <v>39417</v>
      </c>
    </row>
    <row r="530" spans="1:13" s="146" customFormat="1" x14ac:dyDescent="0.2">
      <c r="A530" s="148" t="s">
        <v>199</v>
      </c>
      <c r="B530" s="148" t="s">
        <v>331</v>
      </c>
      <c r="C530" s="148" t="s">
        <v>197</v>
      </c>
      <c r="D530" s="148" t="s">
        <v>269</v>
      </c>
      <c r="E530" s="141" t="s">
        <v>111</v>
      </c>
      <c r="F530" s="142">
        <v>-273792</v>
      </c>
      <c r="G530" s="142">
        <v>-185714.52830000001</v>
      </c>
      <c r="H530" s="143">
        <v>0.67830516719789602</v>
      </c>
      <c r="I530" s="59">
        <v>0.79308679999999998</v>
      </c>
      <c r="J530" s="59">
        <v>7.0000000000000005E-8</v>
      </c>
      <c r="K530" s="144">
        <v>0</v>
      </c>
      <c r="L530" s="144">
        <v>-147287.7285</v>
      </c>
      <c r="M530" s="145">
        <f t="shared" si="9"/>
        <v>39448</v>
      </c>
    </row>
    <row r="531" spans="1:13" s="146" customFormat="1" x14ac:dyDescent="0.2">
      <c r="A531" s="148" t="s">
        <v>199</v>
      </c>
      <c r="B531" s="148" t="s">
        <v>331</v>
      </c>
      <c r="C531" s="148" t="s">
        <v>197</v>
      </c>
      <c r="D531" s="148" t="s">
        <v>269</v>
      </c>
      <c r="E531" s="141" t="s">
        <v>112</v>
      </c>
      <c r="F531" s="142">
        <v>-256128</v>
      </c>
      <c r="G531" s="142">
        <v>-172735.26670000001</v>
      </c>
      <c r="H531" s="143">
        <v>0.67440993051604703</v>
      </c>
      <c r="I531" s="59">
        <v>0.79336194999999998</v>
      </c>
      <c r="J531" s="59">
        <v>7.0000000000000005E-8</v>
      </c>
      <c r="K531" s="144">
        <v>0</v>
      </c>
      <c r="L531" s="144">
        <v>-137041.57560000001</v>
      </c>
      <c r="M531" s="145">
        <f t="shared" si="9"/>
        <v>39479</v>
      </c>
    </row>
    <row r="532" spans="1:13" s="146" customFormat="1" x14ac:dyDescent="0.2">
      <c r="A532" s="148" t="s">
        <v>199</v>
      </c>
      <c r="B532" s="148" t="s">
        <v>331</v>
      </c>
      <c r="C532" s="148" t="s">
        <v>197</v>
      </c>
      <c r="D532" s="148" t="s">
        <v>269</v>
      </c>
      <c r="E532" s="141" t="s">
        <v>113</v>
      </c>
      <c r="F532" s="142">
        <v>-273792</v>
      </c>
      <c r="G532" s="142">
        <v>-183652.71830000001</v>
      </c>
      <c r="H532" s="143">
        <v>0.67077459629956704</v>
      </c>
      <c r="I532" s="59">
        <v>0.79362463000000005</v>
      </c>
      <c r="J532" s="59">
        <v>7.0000000000000005E-8</v>
      </c>
      <c r="K532" s="144">
        <v>0</v>
      </c>
      <c r="L532" s="144">
        <v>-145751.3076</v>
      </c>
      <c r="M532" s="145">
        <f t="shared" si="9"/>
        <v>39508</v>
      </c>
    </row>
    <row r="533" spans="1:13" s="146" customFormat="1" x14ac:dyDescent="0.2">
      <c r="A533" s="148" t="s">
        <v>199</v>
      </c>
      <c r="B533" s="148" t="s">
        <v>331</v>
      </c>
      <c r="C533" s="148" t="s">
        <v>197</v>
      </c>
      <c r="D533" s="148" t="s">
        <v>269</v>
      </c>
      <c r="E533" s="141" t="s">
        <v>114</v>
      </c>
      <c r="F533" s="142">
        <v>-264960</v>
      </c>
      <c r="G533" s="142">
        <v>-176701.2488</v>
      </c>
      <c r="H533" s="143">
        <v>0.666897829227456</v>
      </c>
      <c r="I533" s="59">
        <v>0.79391107999999999</v>
      </c>
      <c r="J533" s="59">
        <v>7.0000000000000005E-8</v>
      </c>
      <c r="K533" s="144">
        <v>0</v>
      </c>
      <c r="L533" s="144">
        <v>-140285.0673</v>
      </c>
      <c r="M533" s="145">
        <f t="shared" si="9"/>
        <v>39539</v>
      </c>
    </row>
    <row r="534" spans="1:13" s="146" customFormat="1" x14ac:dyDescent="0.2">
      <c r="A534" s="148" t="s">
        <v>199</v>
      </c>
      <c r="B534" s="148" t="s">
        <v>331</v>
      </c>
      <c r="C534" s="148" t="s">
        <v>197</v>
      </c>
      <c r="D534" s="148" t="s">
        <v>269</v>
      </c>
      <c r="E534" s="141" t="s">
        <v>115</v>
      </c>
      <c r="F534" s="142">
        <v>-273792</v>
      </c>
      <c r="G534" s="142">
        <v>-181566.62580000001</v>
      </c>
      <c r="H534" s="143">
        <v>0.66315533598693899</v>
      </c>
      <c r="I534" s="59">
        <v>0.79419386000000003</v>
      </c>
      <c r="J534" s="59">
        <v>7.0000000000000005E-8</v>
      </c>
      <c r="K534" s="144">
        <v>0</v>
      </c>
      <c r="L534" s="144">
        <v>-144199.0876</v>
      </c>
      <c r="M534" s="145">
        <f t="shared" si="9"/>
        <v>39569</v>
      </c>
    </row>
    <row r="535" spans="1:13" s="146" customFormat="1" x14ac:dyDescent="0.2">
      <c r="A535" s="148" t="s">
        <v>199</v>
      </c>
      <c r="B535" s="148" t="s">
        <v>331</v>
      </c>
      <c r="C535" s="148" t="s">
        <v>197</v>
      </c>
      <c r="D535" s="148" t="s">
        <v>269</v>
      </c>
      <c r="E535" s="141" t="s">
        <v>116</v>
      </c>
      <c r="F535" s="142">
        <v>-264960</v>
      </c>
      <c r="G535" s="142">
        <v>-174687.52059999999</v>
      </c>
      <c r="H535" s="143">
        <v>0.65929770749929606</v>
      </c>
      <c r="I535" s="59">
        <v>0.79449183000000001</v>
      </c>
      <c r="J535" s="59">
        <v>7.0000000000000005E-8</v>
      </c>
      <c r="K535" s="144">
        <v>0</v>
      </c>
      <c r="L535" s="144">
        <v>-138787.79670000001</v>
      </c>
      <c r="M535" s="145">
        <f t="shared" si="9"/>
        <v>39600</v>
      </c>
    </row>
    <row r="536" spans="1:13" s="146" customFormat="1" x14ac:dyDescent="0.2">
      <c r="A536" s="148" t="s">
        <v>199</v>
      </c>
      <c r="B536" s="148" t="s">
        <v>331</v>
      </c>
      <c r="C536" s="148" t="s">
        <v>197</v>
      </c>
      <c r="D536" s="148" t="s">
        <v>269</v>
      </c>
      <c r="E536" s="141" t="s">
        <v>117</v>
      </c>
      <c r="F536" s="142">
        <v>-273792</v>
      </c>
      <c r="G536" s="142">
        <v>-179543.7297</v>
      </c>
      <c r="H536" s="143">
        <v>0.65576689480973605</v>
      </c>
      <c r="I536" s="59">
        <v>0.79455187999999999</v>
      </c>
      <c r="J536" s="59">
        <v>7.0000000000000005E-8</v>
      </c>
      <c r="K536" s="144">
        <v>0</v>
      </c>
      <c r="L536" s="144">
        <v>-142656.7948</v>
      </c>
      <c r="M536" s="145">
        <f t="shared" si="9"/>
        <v>39630</v>
      </c>
    </row>
    <row r="537" spans="1:13" s="146" customFormat="1" x14ac:dyDescent="0.2">
      <c r="A537" s="148" t="s">
        <v>199</v>
      </c>
      <c r="B537" s="148" t="s">
        <v>331</v>
      </c>
      <c r="C537" s="148" t="s">
        <v>197</v>
      </c>
      <c r="D537" s="148" t="s">
        <v>269</v>
      </c>
      <c r="E537" s="141" t="s">
        <v>118</v>
      </c>
      <c r="F537" s="142">
        <v>-273792</v>
      </c>
      <c r="G537" s="142">
        <v>-178556.59599999999</v>
      </c>
      <c r="H537" s="143">
        <v>0.65216148015572706</v>
      </c>
      <c r="I537" s="59">
        <v>0.79457628000000002</v>
      </c>
      <c r="J537" s="59">
        <v>7.0000000000000005E-8</v>
      </c>
      <c r="K537" s="144">
        <v>0</v>
      </c>
      <c r="L537" s="144">
        <v>-141876.82269999999</v>
      </c>
      <c r="M537" s="145">
        <f t="shared" si="9"/>
        <v>39661</v>
      </c>
    </row>
    <row r="538" spans="1:13" s="146" customFormat="1" x14ac:dyDescent="0.2">
      <c r="A538" s="148" t="s">
        <v>199</v>
      </c>
      <c r="B538" s="148" t="s">
        <v>331</v>
      </c>
      <c r="C538" s="148" t="s">
        <v>197</v>
      </c>
      <c r="D538" s="148" t="s">
        <v>269</v>
      </c>
      <c r="E538" s="141" t="s">
        <v>119</v>
      </c>
      <c r="F538" s="142">
        <v>-264960</v>
      </c>
      <c r="G538" s="142">
        <v>-171844.81020000001</v>
      </c>
      <c r="H538" s="143">
        <v>0.64856887893494897</v>
      </c>
      <c r="I538" s="59">
        <v>0.79459977000000004</v>
      </c>
      <c r="J538" s="59">
        <v>7.0000000000000005E-8</v>
      </c>
      <c r="K538" s="144">
        <v>0</v>
      </c>
      <c r="L538" s="144">
        <v>-136547.83420000001</v>
      </c>
      <c r="M538" s="145">
        <f t="shared" si="9"/>
        <v>39692</v>
      </c>
    </row>
    <row r="539" spans="1:13" s="146" customFormat="1" x14ac:dyDescent="0.2">
      <c r="A539" s="148" t="s">
        <v>199</v>
      </c>
      <c r="B539" s="148" t="s">
        <v>331</v>
      </c>
      <c r="C539" s="148" t="s">
        <v>197</v>
      </c>
      <c r="D539" s="148" t="s">
        <v>269</v>
      </c>
      <c r="E539" s="141" t="s">
        <v>120</v>
      </c>
      <c r="F539" s="142">
        <v>-273792</v>
      </c>
      <c r="G539" s="142">
        <v>-176624.41699999999</v>
      </c>
      <c r="H539" s="143">
        <v>0.64510437494094597</v>
      </c>
      <c r="I539" s="59">
        <v>0.79462162999999997</v>
      </c>
      <c r="J539" s="59">
        <v>7.0000000000000005E-8</v>
      </c>
      <c r="K539" s="144">
        <v>0</v>
      </c>
      <c r="L539" s="144">
        <v>-140349.5705</v>
      </c>
      <c r="M539" s="145">
        <f t="shared" si="9"/>
        <v>39722</v>
      </c>
    </row>
    <row r="540" spans="1:13" s="146" customFormat="1" x14ac:dyDescent="0.2">
      <c r="A540" s="148" t="s">
        <v>199</v>
      </c>
      <c r="B540" s="148" t="s">
        <v>331</v>
      </c>
      <c r="C540" s="148" t="s">
        <v>197</v>
      </c>
      <c r="D540" s="148" t="s">
        <v>269</v>
      </c>
      <c r="E540" s="141" t="s">
        <v>121</v>
      </c>
      <c r="F540" s="142">
        <v>-264960</v>
      </c>
      <c r="G540" s="142">
        <v>-169981.64559999999</v>
      </c>
      <c r="H540" s="143">
        <v>0.64153700779234102</v>
      </c>
      <c r="I540" s="59">
        <v>0.79464332999999998</v>
      </c>
      <c r="J540" s="59">
        <v>7.0000000000000005E-8</v>
      </c>
      <c r="K540" s="144">
        <v>0</v>
      </c>
      <c r="L540" s="144">
        <v>-135074.7697</v>
      </c>
      <c r="M540" s="145">
        <f t="shared" si="9"/>
        <v>39753</v>
      </c>
    </row>
    <row r="541" spans="1:13" s="146" customFormat="1" x14ac:dyDescent="0.2">
      <c r="A541" s="148" t="s">
        <v>199</v>
      </c>
      <c r="B541" s="148" t="s">
        <v>331</v>
      </c>
      <c r="C541" s="148" t="s">
        <v>197</v>
      </c>
      <c r="D541" s="148" t="s">
        <v>269</v>
      </c>
      <c r="E541" s="141" t="s">
        <v>122</v>
      </c>
      <c r="F541" s="142">
        <v>-273792</v>
      </c>
      <c r="G541" s="142">
        <v>-174705.8363</v>
      </c>
      <c r="H541" s="143">
        <v>0.63809693606038498</v>
      </c>
      <c r="I541" s="59">
        <v>0.79466347000000004</v>
      </c>
      <c r="J541" s="59">
        <v>7.0000000000000005E-8</v>
      </c>
      <c r="K541" s="144">
        <v>0</v>
      </c>
      <c r="L541" s="144">
        <v>-138832.33360000001</v>
      </c>
      <c r="M541" s="145">
        <f t="shared" si="9"/>
        <v>39783</v>
      </c>
    </row>
    <row r="542" spans="1:13" s="146" customFormat="1" x14ac:dyDescent="0.2">
      <c r="A542" s="148" t="s">
        <v>199</v>
      </c>
      <c r="B542" s="148" t="s">
        <v>331</v>
      </c>
      <c r="C542" s="148" t="s">
        <v>197</v>
      </c>
      <c r="D542" s="148" t="s">
        <v>269</v>
      </c>
      <c r="E542" s="141" t="s">
        <v>123</v>
      </c>
      <c r="F542" s="142">
        <v>-273792</v>
      </c>
      <c r="G542" s="142">
        <v>-173736.03529999999</v>
      </c>
      <c r="H542" s="143">
        <v>0.63455482730725699</v>
      </c>
      <c r="I542" s="59">
        <v>0.79468338000000005</v>
      </c>
      <c r="J542" s="59">
        <v>7.0000000000000005E-8</v>
      </c>
      <c r="K542" s="144">
        <v>0</v>
      </c>
      <c r="L542" s="144">
        <v>-138065.12729999999</v>
      </c>
      <c r="M542" s="145">
        <f t="shared" si="9"/>
        <v>39814</v>
      </c>
    </row>
    <row r="543" spans="1:13" s="146" customFormat="1" x14ac:dyDescent="0.2">
      <c r="A543" s="148" t="s">
        <v>199</v>
      </c>
      <c r="B543" s="148" t="s">
        <v>331</v>
      </c>
      <c r="C543" s="148" t="s">
        <v>197</v>
      </c>
      <c r="D543" s="148" t="s">
        <v>269</v>
      </c>
      <c r="E543" s="141" t="s">
        <v>124</v>
      </c>
      <c r="F543" s="142">
        <v>-247296</v>
      </c>
      <c r="G543" s="142">
        <v>-156050.09760000001</v>
      </c>
      <c r="H543" s="143">
        <v>0.63102556299956603</v>
      </c>
      <c r="I543" s="59">
        <v>0.79470238000000004</v>
      </c>
      <c r="J543" s="59">
        <v>7.0000000000000005E-8</v>
      </c>
      <c r="K543" s="144">
        <v>0</v>
      </c>
      <c r="L543" s="144">
        <v>-124013.3728</v>
      </c>
      <c r="M543" s="145">
        <f t="shared" ref="M543:M606" si="10">DATE(YEAR(E543),MONTH(E543),1)</f>
        <v>39845</v>
      </c>
    </row>
    <row r="544" spans="1:13" s="146" customFormat="1" x14ac:dyDescent="0.2">
      <c r="A544" s="148" t="s">
        <v>199</v>
      </c>
      <c r="B544" s="148" t="s">
        <v>331</v>
      </c>
      <c r="C544" s="148" t="s">
        <v>197</v>
      </c>
      <c r="D544" s="148" t="s">
        <v>269</v>
      </c>
      <c r="E544" s="141" t="s">
        <v>125</v>
      </c>
      <c r="F544" s="142">
        <v>-273792</v>
      </c>
      <c r="G544" s="142">
        <v>-171900.0018</v>
      </c>
      <c r="H544" s="143">
        <v>0.62784888458973698</v>
      </c>
      <c r="I544" s="59">
        <v>0.79471875999999997</v>
      </c>
      <c r="J544" s="59">
        <v>7.0000000000000005E-8</v>
      </c>
      <c r="K544" s="144">
        <v>0</v>
      </c>
      <c r="L544" s="144">
        <v>-136612.1439</v>
      </c>
      <c r="M544" s="145">
        <f t="shared" si="10"/>
        <v>39873</v>
      </c>
    </row>
    <row r="545" spans="1:13" s="146" customFormat="1" x14ac:dyDescent="0.2">
      <c r="A545" s="148" t="s">
        <v>199</v>
      </c>
      <c r="B545" s="148" t="s">
        <v>331</v>
      </c>
      <c r="C545" s="148" t="s">
        <v>197</v>
      </c>
      <c r="D545" s="148" t="s">
        <v>269</v>
      </c>
      <c r="E545" s="141" t="s">
        <v>126</v>
      </c>
      <c r="F545" s="142">
        <v>-264960</v>
      </c>
      <c r="G545" s="142">
        <v>-165426.20730000001</v>
      </c>
      <c r="H545" s="143">
        <v>0.62434407942955206</v>
      </c>
      <c r="I545" s="59">
        <v>0.79473603000000004</v>
      </c>
      <c r="J545" s="59">
        <v>7.0000000000000005E-8</v>
      </c>
      <c r="K545" s="144">
        <v>0</v>
      </c>
      <c r="L545" s="144">
        <v>-131470.15520000001</v>
      </c>
      <c r="M545" s="145">
        <f t="shared" si="10"/>
        <v>39904</v>
      </c>
    </row>
    <row r="546" spans="1:13" s="146" customFormat="1" x14ac:dyDescent="0.2">
      <c r="A546" s="148" t="s">
        <v>199</v>
      </c>
      <c r="B546" s="148" t="s">
        <v>331</v>
      </c>
      <c r="C546" s="148" t="s">
        <v>197</v>
      </c>
      <c r="D546" s="148" t="s">
        <v>269</v>
      </c>
      <c r="E546" s="141" t="s">
        <v>127</v>
      </c>
      <c r="F546" s="142">
        <v>-273792</v>
      </c>
      <c r="G546" s="142">
        <v>-170015.13279999999</v>
      </c>
      <c r="H546" s="143">
        <v>0.62096457455529597</v>
      </c>
      <c r="I546" s="59">
        <v>0.79475187000000003</v>
      </c>
      <c r="J546" s="59">
        <v>7.0000000000000005E-8</v>
      </c>
      <c r="K546" s="144">
        <v>0</v>
      </c>
      <c r="L546" s="144">
        <v>-135119.8333</v>
      </c>
      <c r="M546" s="145">
        <f t="shared" si="10"/>
        <v>39934</v>
      </c>
    </row>
    <row r="547" spans="1:13" s="146" customFormat="1" x14ac:dyDescent="0.2">
      <c r="A547" s="148" t="s">
        <v>199</v>
      </c>
      <c r="B547" s="148" t="s">
        <v>331</v>
      </c>
      <c r="C547" s="148" t="s">
        <v>197</v>
      </c>
      <c r="D547" s="148" t="s">
        <v>269</v>
      </c>
      <c r="E547" s="141" t="s">
        <v>128</v>
      </c>
      <c r="F547" s="142">
        <v>-264960</v>
      </c>
      <c r="G547" s="142">
        <v>-163608.845</v>
      </c>
      <c r="H547" s="143">
        <v>0.61748507319401402</v>
      </c>
      <c r="I547" s="59">
        <v>0.79476734999999998</v>
      </c>
      <c r="J547" s="59">
        <v>7.0000000000000005E-8</v>
      </c>
      <c r="K547" s="144">
        <v>0</v>
      </c>
      <c r="L547" s="144">
        <v>-130030.95699999999</v>
      </c>
      <c r="M547" s="145">
        <f t="shared" si="10"/>
        <v>39965</v>
      </c>
    </row>
    <row r="548" spans="1:13" s="146" customFormat="1" x14ac:dyDescent="0.2">
      <c r="A548" s="148" t="s">
        <v>199</v>
      </c>
      <c r="B548" s="148" t="s">
        <v>331</v>
      </c>
      <c r="C548" s="148" t="s">
        <v>197</v>
      </c>
      <c r="D548" s="148" t="s">
        <v>269</v>
      </c>
      <c r="E548" s="141" t="s">
        <v>129</v>
      </c>
      <c r="F548" s="142">
        <v>-273792</v>
      </c>
      <c r="G548" s="142">
        <v>-168143.89799999999</v>
      </c>
      <c r="H548" s="143">
        <v>0.61413006229987199</v>
      </c>
      <c r="I548" s="59">
        <v>0.79478146000000005</v>
      </c>
      <c r="J548" s="59">
        <v>7.0000000000000005E-8</v>
      </c>
      <c r="K548" s="144">
        <v>0</v>
      </c>
      <c r="L548" s="144">
        <v>-133637.64189999999</v>
      </c>
      <c r="M548" s="145">
        <f t="shared" si="10"/>
        <v>39995</v>
      </c>
    </row>
    <row r="549" spans="1:13" s="146" customFormat="1" x14ac:dyDescent="0.2">
      <c r="A549" s="148" t="s">
        <v>199</v>
      </c>
      <c r="B549" s="148" t="s">
        <v>331</v>
      </c>
      <c r="C549" s="148" t="s">
        <v>197</v>
      </c>
      <c r="D549" s="148" t="s">
        <v>269</v>
      </c>
      <c r="E549" s="141" t="s">
        <v>130</v>
      </c>
      <c r="F549" s="142">
        <v>-273792</v>
      </c>
      <c r="G549" s="142">
        <v>-167198.1698</v>
      </c>
      <c r="H549" s="143">
        <v>0.61067587718863203</v>
      </c>
      <c r="I549" s="59">
        <v>0.79479515000000001</v>
      </c>
      <c r="J549" s="59">
        <v>7.0000000000000005E-8</v>
      </c>
      <c r="K549" s="144">
        <v>0</v>
      </c>
      <c r="L549" s="144">
        <v>-132888.28349999999</v>
      </c>
      <c r="M549" s="145">
        <f t="shared" si="10"/>
        <v>40026</v>
      </c>
    </row>
    <row r="550" spans="1:13" s="146" customFormat="1" x14ac:dyDescent="0.2">
      <c r="A550" s="148" t="s">
        <v>199</v>
      </c>
      <c r="B550" s="148" t="s">
        <v>331</v>
      </c>
      <c r="C550" s="148" t="s">
        <v>197</v>
      </c>
      <c r="D550" s="148" t="s">
        <v>269</v>
      </c>
      <c r="E550" s="141" t="s">
        <v>131</v>
      </c>
      <c r="F550" s="142">
        <v>-264960</v>
      </c>
      <c r="G550" s="142">
        <v>-160892.8694</v>
      </c>
      <c r="H550" s="143">
        <v>0.607234561413725</v>
      </c>
      <c r="I550" s="59">
        <v>0.79480793000000005</v>
      </c>
      <c r="J550" s="59">
        <v>7.0000000000000005E-8</v>
      </c>
      <c r="K550" s="144">
        <v>0</v>
      </c>
      <c r="L550" s="144">
        <v>-127878.9179</v>
      </c>
      <c r="M550" s="145">
        <f t="shared" si="10"/>
        <v>40057</v>
      </c>
    </row>
    <row r="551" spans="1:13" s="146" customFormat="1" x14ac:dyDescent="0.2">
      <c r="A551" s="148" t="s">
        <v>199</v>
      </c>
      <c r="B551" s="148" t="s">
        <v>331</v>
      </c>
      <c r="C551" s="148" t="s">
        <v>197</v>
      </c>
      <c r="D551" s="148" t="s">
        <v>269</v>
      </c>
      <c r="E551" s="141" t="s">
        <v>132</v>
      </c>
      <c r="F551" s="142">
        <v>-273792</v>
      </c>
      <c r="G551" s="142">
        <v>-165347.50940000001</v>
      </c>
      <c r="H551" s="143">
        <v>0.60391651095809096</v>
      </c>
      <c r="I551" s="59">
        <v>0.79481944000000004</v>
      </c>
      <c r="J551" s="59">
        <v>7.0000000000000005E-8</v>
      </c>
      <c r="K551" s="144">
        <v>0</v>
      </c>
      <c r="L551" s="144">
        <v>-131421.4026</v>
      </c>
      <c r="M551" s="145">
        <f t="shared" si="10"/>
        <v>40087</v>
      </c>
    </row>
    <row r="552" spans="1:13" s="146" customFormat="1" x14ac:dyDescent="0.2">
      <c r="A552" s="148" t="s">
        <v>196</v>
      </c>
      <c r="B552" s="148" t="s">
        <v>315</v>
      </c>
      <c r="C552" s="148" t="s">
        <v>197</v>
      </c>
      <c r="D552" s="148" t="s">
        <v>198</v>
      </c>
      <c r="E552" s="141" t="s">
        <v>32</v>
      </c>
      <c r="F552" s="142">
        <v>0</v>
      </c>
      <c r="G552" s="142">
        <v>0</v>
      </c>
      <c r="H552" s="143">
        <v>1</v>
      </c>
      <c r="I552" s="59">
        <v>2.383333E-2</v>
      </c>
      <c r="J552" s="59">
        <v>-0.40500000000000003</v>
      </c>
      <c r="K552" s="144">
        <v>0</v>
      </c>
      <c r="L552" s="144">
        <v>-398815</v>
      </c>
      <c r="M552" s="145">
        <f t="shared" si="10"/>
        <v>37043</v>
      </c>
    </row>
    <row r="553" spans="1:13" s="146" customFormat="1" x14ac:dyDescent="0.2">
      <c r="A553" s="148" t="s">
        <v>196</v>
      </c>
      <c r="B553" s="148" t="s">
        <v>315</v>
      </c>
      <c r="C553" s="148" t="s">
        <v>197</v>
      </c>
      <c r="D553" s="148" t="s">
        <v>198</v>
      </c>
      <c r="E553" s="141" t="s">
        <v>33</v>
      </c>
      <c r="F553" s="142">
        <v>-961000</v>
      </c>
      <c r="G553" s="142">
        <v>-957774.31579999998</v>
      </c>
      <c r="H553" s="143">
        <v>0.99664340870046397</v>
      </c>
      <c r="I553" s="59">
        <v>0.17749999999999999</v>
      </c>
      <c r="J553" s="59">
        <v>-0.40500000000000003</v>
      </c>
      <c r="K553" s="144">
        <v>0</v>
      </c>
      <c r="L553" s="144">
        <v>-557903.53890000004</v>
      </c>
      <c r="M553" s="145">
        <f t="shared" si="10"/>
        <v>37073</v>
      </c>
    </row>
    <row r="554" spans="1:13" s="146" customFormat="1" x14ac:dyDescent="0.2">
      <c r="A554" s="148" t="s">
        <v>196</v>
      </c>
      <c r="B554" s="148" t="s">
        <v>315</v>
      </c>
      <c r="C554" s="148" t="s">
        <v>197</v>
      </c>
      <c r="D554" s="148" t="s">
        <v>198</v>
      </c>
      <c r="E554" s="141" t="s">
        <v>34</v>
      </c>
      <c r="F554" s="142">
        <v>-961000</v>
      </c>
      <c r="G554" s="142">
        <v>-954554.66220000002</v>
      </c>
      <c r="H554" s="143">
        <v>0.99329309286646705</v>
      </c>
      <c r="I554" s="59">
        <v>0.1525</v>
      </c>
      <c r="J554" s="59">
        <v>-0.40500000000000003</v>
      </c>
      <c r="K554" s="144">
        <v>0</v>
      </c>
      <c r="L554" s="144">
        <v>-532164.22420000006</v>
      </c>
      <c r="M554" s="145">
        <f t="shared" si="10"/>
        <v>37104</v>
      </c>
    </row>
    <row r="555" spans="1:13" s="146" customFormat="1" x14ac:dyDescent="0.2">
      <c r="A555" s="148" t="s">
        <v>196</v>
      </c>
      <c r="B555" s="148" t="s">
        <v>315</v>
      </c>
      <c r="C555" s="148" t="s">
        <v>197</v>
      </c>
      <c r="D555" s="148" t="s">
        <v>198</v>
      </c>
      <c r="E555" s="141" t="s">
        <v>35</v>
      </c>
      <c r="F555" s="142">
        <v>-930000</v>
      </c>
      <c r="G555" s="142">
        <v>-920704.81319999998</v>
      </c>
      <c r="H555" s="143">
        <v>0.99000517543250099</v>
      </c>
      <c r="I555" s="59">
        <v>0.16250000000000001</v>
      </c>
      <c r="J555" s="59">
        <v>-0.40500000000000003</v>
      </c>
      <c r="K555" s="144">
        <v>0</v>
      </c>
      <c r="L555" s="144">
        <v>-522499.98149999999</v>
      </c>
      <c r="M555" s="145">
        <f t="shared" si="10"/>
        <v>37135</v>
      </c>
    </row>
    <row r="556" spans="1:13" s="146" customFormat="1" x14ac:dyDescent="0.2">
      <c r="A556" s="148" t="s">
        <v>196</v>
      </c>
      <c r="B556" s="148" t="s">
        <v>315</v>
      </c>
      <c r="C556" s="148" t="s">
        <v>197</v>
      </c>
      <c r="D556" s="148" t="s">
        <v>198</v>
      </c>
      <c r="E556" s="141" t="s">
        <v>36</v>
      </c>
      <c r="F556" s="142">
        <v>-961000</v>
      </c>
      <c r="G556" s="142">
        <v>-948269.65150000004</v>
      </c>
      <c r="H556" s="143">
        <v>0.98675301920029101</v>
      </c>
      <c r="I556" s="59">
        <v>0.16750000000000001</v>
      </c>
      <c r="J556" s="59">
        <v>-0.40500000000000003</v>
      </c>
      <c r="K556" s="144">
        <v>0</v>
      </c>
      <c r="L556" s="144">
        <v>-542884.37549999997</v>
      </c>
      <c r="M556" s="145">
        <f t="shared" si="10"/>
        <v>37165</v>
      </c>
    </row>
    <row r="557" spans="1:13" s="146" customFormat="1" x14ac:dyDescent="0.2">
      <c r="A557" s="148" t="s">
        <v>196</v>
      </c>
      <c r="B557" s="148" t="s">
        <v>315</v>
      </c>
      <c r="C557" s="148" t="s">
        <v>197</v>
      </c>
      <c r="D557" s="148" t="s">
        <v>198</v>
      </c>
      <c r="E557" s="141" t="s">
        <v>37</v>
      </c>
      <c r="F557" s="142">
        <v>-930000</v>
      </c>
      <c r="G557" s="142">
        <v>-914610.81469999999</v>
      </c>
      <c r="H557" s="143">
        <v>0.98345248896229398</v>
      </c>
      <c r="I557" s="59">
        <v>0.39</v>
      </c>
      <c r="J557" s="59">
        <v>-0.40500000000000003</v>
      </c>
      <c r="K557" s="144">
        <v>0</v>
      </c>
      <c r="L557" s="144">
        <v>-727115.59770000004</v>
      </c>
      <c r="M557" s="145">
        <f t="shared" si="10"/>
        <v>37196</v>
      </c>
    </row>
    <row r="558" spans="1:13" s="146" customFormat="1" x14ac:dyDescent="0.2">
      <c r="A558" s="148" t="s">
        <v>196</v>
      </c>
      <c r="B558" s="148" t="s">
        <v>315</v>
      </c>
      <c r="C558" s="148" t="s">
        <v>197</v>
      </c>
      <c r="D558" s="148" t="s">
        <v>198</v>
      </c>
      <c r="E558" s="141" t="s">
        <v>38</v>
      </c>
      <c r="F558" s="142">
        <v>-961000</v>
      </c>
      <c r="G558" s="142">
        <v>-942052.29480000003</v>
      </c>
      <c r="H558" s="143">
        <v>0.98028334530546102</v>
      </c>
      <c r="I558" s="59">
        <v>0.38500000000000001</v>
      </c>
      <c r="J558" s="59">
        <v>-0.40500000000000003</v>
      </c>
      <c r="K558" s="144">
        <v>0</v>
      </c>
      <c r="L558" s="144">
        <v>-744221.31290000002</v>
      </c>
      <c r="M558" s="145">
        <f t="shared" si="10"/>
        <v>37226</v>
      </c>
    </row>
    <row r="559" spans="1:13" s="146" customFormat="1" x14ac:dyDescent="0.2">
      <c r="A559" s="148" t="s">
        <v>196</v>
      </c>
      <c r="B559" s="148" t="s">
        <v>315</v>
      </c>
      <c r="C559" s="148" t="s">
        <v>197</v>
      </c>
      <c r="D559" s="148" t="s">
        <v>198</v>
      </c>
      <c r="E559" s="141" t="s">
        <v>39</v>
      </c>
      <c r="F559" s="142">
        <v>-961000</v>
      </c>
      <c r="G559" s="142">
        <v>-938833.3898</v>
      </c>
      <c r="H559" s="143">
        <v>0.97693380832523102</v>
      </c>
      <c r="I559" s="59">
        <v>0.4</v>
      </c>
      <c r="J559" s="59">
        <v>-0.40500000000000003</v>
      </c>
      <c r="K559" s="144">
        <v>0</v>
      </c>
      <c r="L559" s="144">
        <v>-755760.87879999995</v>
      </c>
      <c r="M559" s="145">
        <f t="shared" si="10"/>
        <v>37257</v>
      </c>
    </row>
    <row r="560" spans="1:13" s="146" customFormat="1" x14ac:dyDescent="0.2">
      <c r="A560" s="148" t="s">
        <v>196</v>
      </c>
      <c r="B560" s="148" t="s">
        <v>315</v>
      </c>
      <c r="C560" s="148" t="s">
        <v>197</v>
      </c>
      <c r="D560" s="148" t="s">
        <v>198</v>
      </c>
      <c r="E560" s="141" t="s">
        <v>40</v>
      </c>
      <c r="F560" s="142">
        <v>-868000</v>
      </c>
      <c r="G560" s="142">
        <v>-844931.46100000001</v>
      </c>
      <c r="H560" s="143">
        <v>0.97342334215466797</v>
      </c>
      <c r="I560" s="59">
        <v>0.47</v>
      </c>
      <c r="J560" s="59">
        <v>-0.40500000000000003</v>
      </c>
      <c r="K560" s="144">
        <v>0</v>
      </c>
      <c r="L560" s="144">
        <v>-739315.02839999995</v>
      </c>
      <c r="M560" s="145">
        <f t="shared" si="10"/>
        <v>37288</v>
      </c>
    </row>
    <row r="561" spans="1:13" s="146" customFormat="1" x14ac:dyDescent="0.2">
      <c r="A561" s="148" t="s">
        <v>196</v>
      </c>
      <c r="B561" s="148" t="s">
        <v>315</v>
      </c>
      <c r="C561" s="148" t="s">
        <v>197</v>
      </c>
      <c r="D561" s="148" t="s">
        <v>198</v>
      </c>
      <c r="E561" s="141" t="s">
        <v>41</v>
      </c>
      <c r="F561" s="142">
        <v>-961000</v>
      </c>
      <c r="G561" s="142">
        <v>-932378.72010000004</v>
      </c>
      <c r="H561" s="143">
        <v>0.97021719058081102</v>
      </c>
      <c r="I561" s="59">
        <v>0.48</v>
      </c>
      <c r="J561" s="59">
        <v>-0.40500000000000003</v>
      </c>
      <c r="K561" s="144">
        <v>0</v>
      </c>
      <c r="L561" s="144">
        <v>-825155.16729999997</v>
      </c>
      <c r="M561" s="145">
        <f t="shared" si="10"/>
        <v>37316</v>
      </c>
    </row>
    <row r="562" spans="1:13" s="146" customFormat="1" x14ac:dyDescent="0.2">
      <c r="A562" s="148" t="s">
        <v>196</v>
      </c>
      <c r="B562" s="148" t="s">
        <v>315</v>
      </c>
      <c r="C562" s="148" t="s">
        <v>197</v>
      </c>
      <c r="D562" s="148" t="s">
        <v>198</v>
      </c>
      <c r="E562" s="141" t="s">
        <v>42</v>
      </c>
      <c r="F562" s="142">
        <v>-930000</v>
      </c>
      <c r="G562" s="142">
        <v>-898948.38410000002</v>
      </c>
      <c r="H562" s="143">
        <v>0.96661116567823402</v>
      </c>
      <c r="I562" s="59">
        <v>0.19500000000000001</v>
      </c>
      <c r="J562" s="59">
        <v>-0.40500000000000003</v>
      </c>
      <c r="K562" s="144">
        <v>0</v>
      </c>
      <c r="L562" s="144">
        <v>-539369.03040000005</v>
      </c>
      <c r="M562" s="145">
        <f t="shared" si="10"/>
        <v>37347</v>
      </c>
    </row>
    <row r="563" spans="1:13" s="146" customFormat="1" x14ac:dyDescent="0.2">
      <c r="A563" s="148" t="s">
        <v>196</v>
      </c>
      <c r="B563" s="148" t="s">
        <v>315</v>
      </c>
      <c r="C563" s="148" t="s">
        <v>197</v>
      </c>
      <c r="D563" s="148" t="s">
        <v>198</v>
      </c>
      <c r="E563" s="141" t="s">
        <v>43</v>
      </c>
      <c r="F563" s="142">
        <v>-961000</v>
      </c>
      <c r="G563" s="142">
        <v>-925503.98</v>
      </c>
      <c r="H563" s="143">
        <v>0.96306345471940302</v>
      </c>
      <c r="I563" s="59">
        <v>0.19500000000000001</v>
      </c>
      <c r="J563" s="59">
        <v>-0.40500000000000003</v>
      </c>
      <c r="K563" s="144">
        <v>0</v>
      </c>
      <c r="L563" s="144">
        <v>-555302.38800000004</v>
      </c>
      <c r="M563" s="145">
        <f t="shared" si="10"/>
        <v>37377</v>
      </c>
    </row>
    <row r="564" spans="1:13" s="146" customFormat="1" x14ac:dyDescent="0.2">
      <c r="A564" s="148" t="s">
        <v>196</v>
      </c>
      <c r="B564" s="148" t="s">
        <v>315</v>
      </c>
      <c r="C564" s="148" t="s">
        <v>197</v>
      </c>
      <c r="D564" s="148" t="s">
        <v>198</v>
      </c>
      <c r="E564" s="141" t="s">
        <v>44</v>
      </c>
      <c r="F564" s="142">
        <v>-930000</v>
      </c>
      <c r="G564" s="142">
        <v>-892197.58499999996</v>
      </c>
      <c r="H564" s="143">
        <v>0.95935224196747304</v>
      </c>
      <c r="I564" s="59">
        <v>0.19500000000000001</v>
      </c>
      <c r="J564" s="59">
        <v>-0.40500000000000003</v>
      </c>
      <c r="K564" s="144">
        <v>0</v>
      </c>
      <c r="L564" s="144">
        <v>-535318.55099999998</v>
      </c>
      <c r="M564" s="145">
        <f t="shared" si="10"/>
        <v>37408</v>
      </c>
    </row>
    <row r="565" spans="1:13" s="146" customFormat="1" x14ac:dyDescent="0.2">
      <c r="A565" s="148" t="s">
        <v>196</v>
      </c>
      <c r="B565" s="148" t="s">
        <v>315</v>
      </c>
      <c r="C565" s="148" t="s">
        <v>197</v>
      </c>
      <c r="D565" s="148" t="s">
        <v>198</v>
      </c>
      <c r="E565" s="141" t="s">
        <v>45</v>
      </c>
      <c r="F565" s="142">
        <v>-961000</v>
      </c>
      <c r="G565" s="142">
        <v>-918413.96230000001</v>
      </c>
      <c r="H565" s="143">
        <v>0.95568570475684</v>
      </c>
      <c r="I565" s="59">
        <v>0.19500000000000001</v>
      </c>
      <c r="J565" s="59">
        <v>-0.40500000000000003</v>
      </c>
      <c r="K565" s="144">
        <v>0</v>
      </c>
      <c r="L565" s="144">
        <v>-551048.3774</v>
      </c>
      <c r="M565" s="145">
        <f t="shared" si="10"/>
        <v>37438</v>
      </c>
    </row>
    <row r="566" spans="1:13" s="146" customFormat="1" x14ac:dyDescent="0.2">
      <c r="A566" s="148" t="s">
        <v>196</v>
      </c>
      <c r="B566" s="148" t="s">
        <v>315</v>
      </c>
      <c r="C566" s="148" t="s">
        <v>197</v>
      </c>
      <c r="D566" s="148" t="s">
        <v>198</v>
      </c>
      <c r="E566" s="141" t="s">
        <v>46</v>
      </c>
      <c r="F566" s="142">
        <v>-961000</v>
      </c>
      <c r="G566" s="142">
        <v>-914672.35869999998</v>
      </c>
      <c r="H566" s="143">
        <v>0.95179225669850798</v>
      </c>
      <c r="I566" s="59">
        <v>0.19500000000000001</v>
      </c>
      <c r="J566" s="59">
        <v>-0.40500000000000003</v>
      </c>
      <c r="K566" s="144">
        <v>0</v>
      </c>
      <c r="L566" s="144">
        <v>-548803.41520000005</v>
      </c>
      <c r="M566" s="145">
        <f t="shared" si="10"/>
        <v>37469</v>
      </c>
    </row>
    <row r="567" spans="1:13" s="146" customFormat="1" x14ac:dyDescent="0.2">
      <c r="A567" s="148" t="s">
        <v>196</v>
      </c>
      <c r="B567" s="148" t="s">
        <v>315</v>
      </c>
      <c r="C567" s="148" t="s">
        <v>197</v>
      </c>
      <c r="D567" s="148" t="s">
        <v>198</v>
      </c>
      <c r="E567" s="141" t="s">
        <v>47</v>
      </c>
      <c r="F567" s="142">
        <v>-930000</v>
      </c>
      <c r="G567" s="142">
        <v>-881493.39130000002</v>
      </c>
      <c r="H567" s="143">
        <v>0.94784235627967506</v>
      </c>
      <c r="I567" s="59">
        <v>0.19500000000000001</v>
      </c>
      <c r="J567" s="59">
        <v>-0.40500000000000003</v>
      </c>
      <c r="K567" s="144">
        <v>0</v>
      </c>
      <c r="L567" s="144">
        <v>-528896.03480000002</v>
      </c>
      <c r="M567" s="145">
        <f t="shared" si="10"/>
        <v>37500</v>
      </c>
    </row>
    <row r="568" spans="1:13" s="146" customFormat="1" x14ac:dyDescent="0.2">
      <c r="A568" s="148" t="s">
        <v>196</v>
      </c>
      <c r="B568" s="148" t="s">
        <v>315</v>
      </c>
      <c r="C568" s="148" t="s">
        <v>197</v>
      </c>
      <c r="D568" s="148" t="s">
        <v>198</v>
      </c>
      <c r="E568" s="141" t="s">
        <v>48</v>
      </c>
      <c r="F568" s="142">
        <v>-961000</v>
      </c>
      <c r="G568" s="142">
        <v>-907135.80339999998</v>
      </c>
      <c r="H568" s="143">
        <v>0.94394984742562105</v>
      </c>
      <c r="I568" s="59">
        <v>0.19500000000000001</v>
      </c>
      <c r="J568" s="59">
        <v>-0.40500000000000003</v>
      </c>
      <c r="K568" s="144">
        <v>0</v>
      </c>
      <c r="L568" s="144">
        <v>-544281.48199999996</v>
      </c>
      <c r="M568" s="145">
        <f t="shared" si="10"/>
        <v>37530</v>
      </c>
    </row>
    <row r="569" spans="1:13" s="146" customFormat="1" x14ac:dyDescent="0.2">
      <c r="A569" s="148" t="s">
        <v>196</v>
      </c>
      <c r="B569" s="148" t="s">
        <v>315</v>
      </c>
      <c r="C569" s="148" t="s">
        <v>197</v>
      </c>
      <c r="D569" s="148" t="s">
        <v>198</v>
      </c>
      <c r="E569" s="141" t="s">
        <v>49</v>
      </c>
      <c r="F569" s="142">
        <v>-930000</v>
      </c>
      <c r="G569" s="142">
        <v>-874056.64260000002</v>
      </c>
      <c r="H569" s="143">
        <v>0.93984585221975903</v>
      </c>
      <c r="I569" s="59">
        <v>0.375</v>
      </c>
      <c r="J569" s="59">
        <v>-0.40500000000000003</v>
      </c>
      <c r="K569" s="144">
        <v>0</v>
      </c>
      <c r="L569" s="144">
        <v>-681764.18119999999</v>
      </c>
      <c r="M569" s="145">
        <f t="shared" si="10"/>
        <v>37561</v>
      </c>
    </row>
    <row r="570" spans="1:13" s="146" customFormat="1" x14ac:dyDescent="0.2">
      <c r="A570" s="148" t="s">
        <v>196</v>
      </c>
      <c r="B570" s="148" t="s">
        <v>315</v>
      </c>
      <c r="C570" s="148" t="s">
        <v>197</v>
      </c>
      <c r="D570" s="148" t="s">
        <v>198</v>
      </c>
      <c r="E570" s="141" t="s">
        <v>50</v>
      </c>
      <c r="F570" s="142">
        <v>-961000</v>
      </c>
      <c r="G570" s="142">
        <v>-899321.37730000005</v>
      </c>
      <c r="H570" s="143">
        <v>0.93581829068419298</v>
      </c>
      <c r="I570" s="59">
        <v>0.39500000000000002</v>
      </c>
      <c r="J570" s="59">
        <v>-0.40500000000000003</v>
      </c>
      <c r="K570" s="144">
        <v>0</v>
      </c>
      <c r="L570" s="144">
        <v>-719457.10190000001</v>
      </c>
      <c r="M570" s="145">
        <f t="shared" si="10"/>
        <v>37591</v>
      </c>
    </row>
    <row r="571" spans="1:13" s="146" customFormat="1" x14ac:dyDescent="0.2">
      <c r="A571" s="148" t="s">
        <v>196</v>
      </c>
      <c r="B571" s="148" t="s">
        <v>315</v>
      </c>
      <c r="C571" s="148" t="s">
        <v>197</v>
      </c>
      <c r="D571" s="148" t="s">
        <v>198</v>
      </c>
      <c r="E571" s="141" t="s">
        <v>51</v>
      </c>
      <c r="F571" s="142">
        <v>-961000</v>
      </c>
      <c r="G571" s="142">
        <v>-895247.13509999996</v>
      </c>
      <c r="H571" s="143">
        <v>0.93157870458999703</v>
      </c>
      <c r="I571" s="59">
        <v>0.40500000000000003</v>
      </c>
      <c r="J571" s="59">
        <v>-0.40500000000000003</v>
      </c>
      <c r="K571" s="144">
        <v>0</v>
      </c>
      <c r="L571" s="144">
        <v>-725150.17940000002</v>
      </c>
      <c r="M571" s="145">
        <f t="shared" si="10"/>
        <v>37622</v>
      </c>
    </row>
    <row r="572" spans="1:13" s="146" customFormat="1" x14ac:dyDescent="0.2">
      <c r="A572" s="148" t="s">
        <v>196</v>
      </c>
      <c r="B572" s="148" t="s">
        <v>315</v>
      </c>
      <c r="C572" s="148" t="s">
        <v>197</v>
      </c>
      <c r="D572" s="148" t="s">
        <v>198</v>
      </c>
      <c r="E572" s="141" t="s">
        <v>52</v>
      </c>
      <c r="F572" s="142">
        <v>-868000</v>
      </c>
      <c r="G572" s="142">
        <v>-804856.16859999998</v>
      </c>
      <c r="H572" s="143">
        <v>0.92725365051805997</v>
      </c>
      <c r="I572" s="59">
        <v>0.40500000000000003</v>
      </c>
      <c r="J572" s="59">
        <v>-0.40500000000000003</v>
      </c>
      <c r="K572" s="144">
        <v>0</v>
      </c>
      <c r="L572" s="144">
        <v>-651933.49659999995</v>
      </c>
      <c r="M572" s="145">
        <f t="shared" si="10"/>
        <v>37653</v>
      </c>
    </row>
    <row r="573" spans="1:13" s="146" customFormat="1" x14ac:dyDescent="0.2">
      <c r="A573" s="148" t="s">
        <v>196</v>
      </c>
      <c r="B573" s="148" t="s">
        <v>315</v>
      </c>
      <c r="C573" s="148" t="s">
        <v>197</v>
      </c>
      <c r="D573" s="148" t="s">
        <v>198</v>
      </c>
      <c r="E573" s="141" t="s">
        <v>53</v>
      </c>
      <c r="F573" s="142">
        <v>-961000</v>
      </c>
      <c r="G573" s="142">
        <v>-887286.79940000002</v>
      </c>
      <c r="H573" s="143">
        <v>0.92329531676324506</v>
      </c>
      <c r="I573" s="59">
        <v>0.39500000000000002</v>
      </c>
      <c r="J573" s="59">
        <v>-0.40500000000000003</v>
      </c>
      <c r="K573" s="144">
        <v>0</v>
      </c>
      <c r="L573" s="144">
        <v>-709829.43949999998</v>
      </c>
      <c r="M573" s="145">
        <f t="shared" si="10"/>
        <v>37681</v>
      </c>
    </row>
    <row r="574" spans="1:13" s="146" customFormat="1" x14ac:dyDescent="0.2">
      <c r="A574" s="148" t="s">
        <v>196</v>
      </c>
      <c r="B574" s="148" t="s">
        <v>315</v>
      </c>
      <c r="C574" s="148" t="s">
        <v>197</v>
      </c>
      <c r="D574" s="148" t="s">
        <v>198</v>
      </c>
      <c r="E574" s="141" t="s">
        <v>54</v>
      </c>
      <c r="F574" s="142">
        <v>-930000</v>
      </c>
      <c r="G574" s="142">
        <v>-854576.82550000004</v>
      </c>
      <c r="H574" s="143">
        <v>0.91889981235344997</v>
      </c>
      <c r="I574" s="59">
        <v>0.19</v>
      </c>
      <c r="J574" s="59">
        <v>-0.40500000000000003</v>
      </c>
      <c r="K574" s="144">
        <v>0</v>
      </c>
      <c r="L574" s="144">
        <v>-508473.21120000002</v>
      </c>
      <c r="M574" s="145">
        <f t="shared" si="10"/>
        <v>37712</v>
      </c>
    </row>
    <row r="575" spans="1:13" s="146" customFormat="1" x14ac:dyDescent="0.2">
      <c r="A575" s="148" t="s">
        <v>196</v>
      </c>
      <c r="B575" s="148" t="s">
        <v>315</v>
      </c>
      <c r="C575" s="148" t="s">
        <v>197</v>
      </c>
      <c r="D575" s="148" t="s">
        <v>198</v>
      </c>
      <c r="E575" s="141" t="s">
        <v>55</v>
      </c>
      <c r="F575" s="142">
        <v>-961000</v>
      </c>
      <c r="G575" s="142">
        <v>-878985.30359999998</v>
      </c>
      <c r="H575" s="143">
        <v>0.91465692359888506</v>
      </c>
      <c r="I575" s="59">
        <v>0.19</v>
      </c>
      <c r="J575" s="59">
        <v>-0.40500000000000003</v>
      </c>
      <c r="K575" s="144">
        <v>0</v>
      </c>
      <c r="L575" s="144">
        <v>-522996.25559999997</v>
      </c>
      <c r="M575" s="145">
        <f t="shared" si="10"/>
        <v>37742</v>
      </c>
    </row>
    <row r="576" spans="1:13" s="146" customFormat="1" x14ac:dyDescent="0.2">
      <c r="A576" s="148" t="s">
        <v>196</v>
      </c>
      <c r="B576" s="148" t="s">
        <v>315</v>
      </c>
      <c r="C576" s="148" t="s">
        <v>197</v>
      </c>
      <c r="D576" s="148" t="s">
        <v>198</v>
      </c>
      <c r="E576" s="141" t="s">
        <v>56</v>
      </c>
      <c r="F576" s="142">
        <v>-930000</v>
      </c>
      <c r="G576" s="142">
        <v>-846509.06599999999</v>
      </c>
      <c r="H576" s="143">
        <v>0.91022480217082402</v>
      </c>
      <c r="I576" s="59">
        <v>0.19</v>
      </c>
      <c r="J576" s="59">
        <v>-0.40500000000000003</v>
      </c>
      <c r="K576" s="144">
        <v>0</v>
      </c>
      <c r="L576" s="144">
        <v>-503672.89429999999</v>
      </c>
      <c r="M576" s="145">
        <f t="shared" si="10"/>
        <v>37773</v>
      </c>
    </row>
    <row r="577" spans="1:13" s="146" customFormat="1" x14ac:dyDescent="0.2">
      <c r="A577" s="148" t="s">
        <v>196</v>
      </c>
      <c r="B577" s="148" t="s">
        <v>315</v>
      </c>
      <c r="C577" s="148" t="s">
        <v>197</v>
      </c>
      <c r="D577" s="148" t="s">
        <v>198</v>
      </c>
      <c r="E577" s="141" t="s">
        <v>57</v>
      </c>
      <c r="F577" s="142">
        <v>-961000</v>
      </c>
      <c r="G577" s="142">
        <v>-870584.19389999995</v>
      </c>
      <c r="H577" s="143">
        <v>0.905914874022823</v>
      </c>
      <c r="I577" s="59">
        <v>0.19</v>
      </c>
      <c r="J577" s="59">
        <v>-0.40500000000000003</v>
      </c>
      <c r="K577" s="144">
        <v>0</v>
      </c>
      <c r="L577" s="144">
        <v>-517997.59539999999</v>
      </c>
      <c r="M577" s="145">
        <f t="shared" si="10"/>
        <v>37803</v>
      </c>
    </row>
    <row r="578" spans="1:13" s="146" customFormat="1" x14ac:dyDescent="0.2">
      <c r="A578" s="148" t="s">
        <v>196</v>
      </c>
      <c r="B578" s="148" t="s">
        <v>315</v>
      </c>
      <c r="C578" s="148" t="s">
        <v>197</v>
      </c>
      <c r="D578" s="148" t="s">
        <v>198</v>
      </c>
      <c r="E578" s="141" t="s">
        <v>58</v>
      </c>
      <c r="F578" s="142">
        <v>-961000</v>
      </c>
      <c r="G578" s="142">
        <v>-866296.90789999999</v>
      </c>
      <c r="H578" s="143">
        <v>0.90145359822375604</v>
      </c>
      <c r="I578" s="59">
        <v>0.19</v>
      </c>
      <c r="J578" s="59">
        <v>-0.40500000000000003</v>
      </c>
      <c r="K578" s="144">
        <v>0</v>
      </c>
      <c r="L578" s="144">
        <v>-515446.66019999998</v>
      </c>
      <c r="M578" s="145">
        <f t="shared" si="10"/>
        <v>37834</v>
      </c>
    </row>
    <row r="579" spans="1:13" s="146" customFormat="1" x14ac:dyDescent="0.2">
      <c r="A579" s="148" t="s">
        <v>196</v>
      </c>
      <c r="B579" s="148" t="s">
        <v>315</v>
      </c>
      <c r="C579" s="148" t="s">
        <v>197</v>
      </c>
      <c r="D579" s="148" t="s">
        <v>198</v>
      </c>
      <c r="E579" s="141" t="s">
        <v>59</v>
      </c>
      <c r="F579" s="142">
        <v>-930000</v>
      </c>
      <c r="G579" s="142">
        <v>-834164.19279999996</v>
      </c>
      <c r="H579" s="143">
        <v>0.89695074493903304</v>
      </c>
      <c r="I579" s="59">
        <v>0.19</v>
      </c>
      <c r="J579" s="59">
        <v>-0.40500000000000003</v>
      </c>
      <c r="K579" s="144">
        <v>0</v>
      </c>
      <c r="L579" s="144">
        <v>-496327.69469999999</v>
      </c>
      <c r="M579" s="145">
        <f t="shared" si="10"/>
        <v>37865</v>
      </c>
    </row>
    <row r="580" spans="1:13" s="146" customFormat="1" x14ac:dyDescent="0.2">
      <c r="A580" s="148" t="s">
        <v>196</v>
      </c>
      <c r="B580" s="148" t="s">
        <v>315</v>
      </c>
      <c r="C580" s="148" t="s">
        <v>197</v>
      </c>
      <c r="D580" s="148" t="s">
        <v>198</v>
      </c>
      <c r="E580" s="141" t="s">
        <v>60</v>
      </c>
      <c r="F580" s="142">
        <v>-961000</v>
      </c>
      <c r="G580" s="142">
        <v>-857783.6372</v>
      </c>
      <c r="H580" s="143">
        <v>0.89259483574919707</v>
      </c>
      <c r="I580" s="59">
        <v>0.19</v>
      </c>
      <c r="J580" s="59">
        <v>-0.40500000000000003</v>
      </c>
      <c r="K580" s="144">
        <v>0</v>
      </c>
      <c r="L580" s="144">
        <v>-510381.26409999997</v>
      </c>
      <c r="M580" s="145">
        <f t="shared" si="10"/>
        <v>37895</v>
      </c>
    </row>
    <row r="581" spans="1:13" s="146" customFormat="1" x14ac:dyDescent="0.2">
      <c r="A581" s="148" t="s">
        <v>196</v>
      </c>
      <c r="B581" s="148" t="s">
        <v>315</v>
      </c>
      <c r="C581" s="148" t="s">
        <v>197</v>
      </c>
      <c r="D581" s="148" t="s">
        <v>198</v>
      </c>
      <c r="E581" s="141" t="s">
        <v>61</v>
      </c>
      <c r="F581" s="142">
        <v>-930000</v>
      </c>
      <c r="G581" s="142">
        <v>-825941.70070000004</v>
      </c>
      <c r="H581" s="143">
        <v>0.888109355578514</v>
      </c>
      <c r="I581" s="59">
        <v>0.45</v>
      </c>
      <c r="J581" s="59">
        <v>-0.40500000000000003</v>
      </c>
      <c r="K581" s="144">
        <v>0</v>
      </c>
      <c r="L581" s="144">
        <v>-706180.15410000004</v>
      </c>
      <c r="M581" s="145">
        <f t="shared" si="10"/>
        <v>37926</v>
      </c>
    </row>
    <row r="582" spans="1:13" s="146" customFormat="1" x14ac:dyDescent="0.2">
      <c r="A582" s="148" t="s">
        <v>196</v>
      </c>
      <c r="B582" s="148" t="s">
        <v>315</v>
      </c>
      <c r="C582" s="148" t="s">
        <v>197</v>
      </c>
      <c r="D582" s="148" t="s">
        <v>198</v>
      </c>
      <c r="E582" s="141" t="s">
        <v>62</v>
      </c>
      <c r="F582" s="142">
        <v>-961000</v>
      </c>
      <c r="G582" s="142">
        <v>-849271.04799999995</v>
      </c>
      <c r="H582" s="143">
        <v>0.88373678249752496</v>
      </c>
      <c r="I582" s="59">
        <v>0.45</v>
      </c>
      <c r="J582" s="59">
        <v>-0.40500000000000003</v>
      </c>
      <c r="K582" s="144">
        <v>0</v>
      </c>
      <c r="L582" s="144">
        <v>-726126.74600000004</v>
      </c>
      <c r="M582" s="145">
        <f t="shared" si="10"/>
        <v>37956</v>
      </c>
    </row>
    <row r="583" spans="1:13" s="146" customFormat="1" x14ac:dyDescent="0.2">
      <c r="A583" s="148" t="s">
        <v>196</v>
      </c>
      <c r="B583" s="148" t="s">
        <v>315</v>
      </c>
      <c r="C583" s="148" t="s">
        <v>197</v>
      </c>
      <c r="D583" s="148" t="s">
        <v>198</v>
      </c>
      <c r="E583" s="141" t="s">
        <v>63</v>
      </c>
      <c r="F583" s="142">
        <v>-961000</v>
      </c>
      <c r="G583" s="142">
        <v>-844921.29929999996</v>
      </c>
      <c r="H583" s="143">
        <v>0.87921050917870991</v>
      </c>
      <c r="I583" s="59">
        <v>0.45</v>
      </c>
      <c r="J583" s="59">
        <v>-0.40500000000000003</v>
      </c>
      <c r="K583" s="144">
        <v>0</v>
      </c>
      <c r="L583" s="144">
        <v>-722407.71089999995</v>
      </c>
      <c r="M583" s="145">
        <f t="shared" si="10"/>
        <v>37987</v>
      </c>
    </row>
    <row r="584" spans="1:13" s="146" customFormat="1" x14ac:dyDescent="0.2">
      <c r="A584" s="148" t="s">
        <v>196</v>
      </c>
      <c r="B584" s="148" t="s">
        <v>315</v>
      </c>
      <c r="C584" s="148" t="s">
        <v>197</v>
      </c>
      <c r="D584" s="148" t="s">
        <v>198</v>
      </c>
      <c r="E584" s="141" t="s">
        <v>64</v>
      </c>
      <c r="F584" s="142">
        <v>-899000</v>
      </c>
      <c r="G584" s="142">
        <v>-786337.45039999997</v>
      </c>
      <c r="H584" s="143">
        <v>0.87468014501161506</v>
      </c>
      <c r="I584" s="59">
        <v>0.45</v>
      </c>
      <c r="J584" s="59">
        <v>-0.40500000000000003</v>
      </c>
      <c r="K584" s="144">
        <v>0</v>
      </c>
      <c r="L584" s="144">
        <v>-672318.52009999997</v>
      </c>
      <c r="M584" s="145">
        <f t="shared" si="10"/>
        <v>38018</v>
      </c>
    </row>
    <row r="585" spans="1:13" s="146" customFormat="1" x14ac:dyDescent="0.2">
      <c r="A585" s="148" t="s">
        <v>196</v>
      </c>
      <c r="B585" s="148" t="s">
        <v>315</v>
      </c>
      <c r="C585" s="148" t="s">
        <v>197</v>
      </c>
      <c r="D585" s="148" t="s">
        <v>198</v>
      </c>
      <c r="E585" s="141" t="s">
        <v>65</v>
      </c>
      <c r="F585" s="142">
        <v>-961000</v>
      </c>
      <c r="G585" s="142">
        <v>-836470.05889999995</v>
      </c>
      <c r="H585" s="143">
        <v>0.87041629436680601</v>
      </c>
      <c r="I585" s="59">
        <v>0.45</v>
      </c>
      <c r="J585" s="59">
        <v>-0.40500000000000003</v>
      </c>
      <c r="K585" s="144">
        <v>0</v>
      </c>
      <c r="L585" s="144">
        <v>-715181.90029999998</v>
      </c>
      <c r="M585" s="145">
        <f t="shared" si="10"/>
        <v>38047</v>
      </c>
    </row>
    <row r="586" spans="1:13" s="146" customFormat="1" x14ac:dyDescent="0.2">
      <c r="A586" s="148" t="s">
        <v>196</v>
      </c>
      <c r="B586" s="148" t="s">
        <v>315</v>
      </c>
      <c r="C586" s="148" t="s">
        <v>197</v>
      </c>
      <c r="D586" s="148" t="s">
        <v>198</v>
      </c>
      <c r="E586" s="141" t="s">
        <v>66</v>
      </c>
      <c r="F586" s="142">
        <v>-930000</v>
      </c>
      <c r="G586" s="142">
        <v>-805286.99699999997</v>
      </c>
      <c r="H586" s="143">
        <v>0.86589999682363805</v>
      </c>
      <c r="I586" s="59">
        <v>0.19</v>
      </c>
      <c r="J586" s="59">
        <v>-0.40500000000000003</v>
      </c>
      <c r="K586" s="144">
        <v>0</v>
      </c>
      <c r="L586" s="144">
        <v>-479145.76319999999</v>
      </c>
      <c r="M586" s="145">
        <f t="shared" si="10"/>
        <v>38078</v>
      </c>
    </row>
    <row r="587" spans="1:13" s="146" customFormat="1" x14ac:dyDescent="0.2">
      <c r="A587" s="148" t="s">
        <v>196</v>
      </c>
      <c r="B587" s="148" t="s">
        <v>315</v>
      </c>
      <c r="C587" s="148" t="s">
        <v>197</v>
      </c>
      <c r="D587" s="148" t="s">
        <v>198</v>
      </c>
      <c r="E587" s="141" t="s">
        <v>67</v>
      </c>
      <c r="F587" s="142">
        <v>-961000</v>
      </c>
      <c r="G587" s="142">
        <v>-827977.55379999999</v>
      </c>
      <c r="H587" s="143">
        <v>0.86157914028754901</v>
      </c>
      <c r="I587" s="59">
        <v>0.19</v>
      </c>
      <c r="J587" s="59">
        <v>-0.40500000000000003</v>
      </c>
      <c r="K587" s="144">
        <v>0</v>
      </c>
      <c r="L587" s="144">
        <v>-492646.64449999999</v>
      </c>
      <c r="M587" s="145">
        <f t="shared" si="10"/>
        <v>38108</v>
      </c>
    </row>
    <row r="588" spans="1:13" s="146" customFormat="1" x14ac:dyDescent="0.2">
      <c r="A588" s="148" t="s">
        <v>196</v>
      </c>
      <c r="B588" s="148" t="s">
        <v>315</v>
      </c>
      <c r="C588" s="148" t="s">
        <v>197</v>
      </c>
      <c r="D588" s="148" t="s">
        <v>198</v>
      </c>
      <c r="E588" s="141" t="s">
        <v>68</v>
      </c>
      <c r="F588" s="142">
        <v>-930000</v>
      </c>
      <c r="G588" s="142">
        <v>-797098.31200000003</v>
      </c>
      <c r="H588" s="143">
        <v>0.85709495918656398</v>
      </c>
      <c r="I588" s="59">
        <v>0.19</v>
      </c>
      <c r="J588" s="59">
        <v>-0.40500000000000003</v>
      </c>
      <c r="K588" s="144">
        <v>0</v>
      </c>
      <c r="L588" s="144">
        <v>-474273.49570000003</v>
      </c>
      <c r="M588" s="145">
        <f t="shared" si="10"/>
        <v>38139</v>
      </c>
    </row>
    <row r="589" spans="1:13" s="146" customFormat="1" ht="13.5" thickBot="1" x14ac:dyDescent="0.25">
      <c r="A589" s="148" t="s">
        <v>196</v>
      </c>
      <c r="B589" s="148" t="s">
        <v>315</v>
      </c>
      <c r="C589" s="148" t="s">
        <v>197</v>
      </c>
      <c r="D589" s="148" t="s">
        <v>198</v>
      </c>
      <c r="E589" s="141" t="s">
        <v>69</v>
      </c>
      <c r="F589" s="142">
        <v>-961000</v>
      </c>
      <c r="G589" s="149">
        <v>-819512.18530000001</v>
      </c>
      <c r="H589" s="143">
        <v>0.85277022401061497</v>
      </c>
      <c r="I589" s="59">
        <v>0.19</v>
      </c>
      <c r="J589" s="59">
        <v>-0.40500000000000003</v>
      </c>
      <c r="K589" s="144">
        <v>0</v>
      </c>
      <c r="L589" s="144">
        <v>-487609.75020000001</v>
      </c>
      <c r="M589" s="145">
        <f t="shared" si="10"/>
        <v>38169</v>
      </c>
    </row>
    <row r="590" spans="1:13" s="146" customFormat="1" ht="13.5" thickTop="1" x14ac:dyDescent="0.2">
      <c r="A590" s="148" t="s">
        <v>196</v>
      </c>
      <c r="B590" s="148" t="s">
        <v>315</v>
      </c>
      <c r="C590" s="148" t="s">
        <v>197</v>
      </c>
      <c r="D590" s="148" t="s">
        <v>198</v>
      </c>
      <c r="E590" s="141" t="s">
        <v>70</v>
      </c>
      <c r="F590" s="142">
        <v>-961000</v>
      </c>
      <c r="G590" s="142">
        <v>-815237.02410000004</v>
      </c>
      <c r="H590" s="143">
        <v>0.84832156509385703</v>
      </c>
      <c r="I590" s="59">
        <v>0.19</v>
      </c>
      <c r="J590" s="59">
        <v>-0.40500000000000003</v>
      </c>
      <c r="K590" s="144">
        <v>0</v>
      </c>
      <c r="L590" s="144">
        <v>-485066.02929999999</v>
      </c>
      <c r="M590" s="145">
        <f t="shared" si="10"/>
        <v>38200</v>
      </c>
    </row>
    <row r="591" spans="1:13" s="146" customFormat="1" x14ac:dyDescent="0.2">
      <c r="A591" s="148" t="s">
        <v>196</v>
      </c>
      <c r="B591" s="148" t="s">
        <v>315</v>
      </c>
      <c r="C591" s="148" t="s">
        <v>197</v>
      </c>
      <c r="D591" s="148" t="s">
        <v>198</v>
      </c>
      <c r="E591" s="141" t="s">
        <v>71</v>
      </c>
      <c r="F591" s="142">
        <v>-930000</v>
      </c>
      <c r="G591" s="142">
        <v>-784787.91339999996</v>
      </c>
      <c r="H591" s="143">
        <v>0.84385797140526098</v>
      </c>
      <c r="I591" s="59">
        <v>0.19</v>
      </c>
      <c r="J591" s="59">
        <v>-0.40500000000000003</v>
      </c>
      <c r="K591" s="144">
        <v>0</v>
      </c>
      <c r="L591" s="144">
        <v>-466948.80849999998</v>
      </c>
      <c r="M591" s="145">
        <f t="shared" si="10"/>
        <v>38231</v>
      </c>
    </row>
    <row r="592" spans="1:13" s="146" customFormat="1" x14ac:dyDescent="0.2">
      <c r="A592" s="148" t="s">
        <v>196</v>
      </c>
      <c r="B592" s="148" t="s">
        <v>315</v>
      </c>
      <c r="C592" s="148" t="s">
        <v>197</v>
      </c>
      <c r="D592" s="148" t="s">
        <v>198</v>
      </c>
      <c r="E592" s="141" t="s">
        <v>72</v>
      </c>
      <c r="F592" s="142">
        <v>-961000</v>
      </c>
      <c r="G592" s="142">
        <v>-806812.39509999997</v>
      </c>
      <c r="H592" s="143">
        <v>0.83955504177616302</v>
      </c>
      <c r="I592" s="59">
        <v>0.19</v>
      </c>
      <c r="J592" s="59">
        <v>-0.40500000000000003</v>
      </c>
      <c r="K592" s="144">
        <v>0</v>
      </c>
      <c r="L592" s="144">
        <v>-480053.3751</v>
      </c>
      <c r="M592" s="145">
        <f t="shared" si="10"/>
        <v>38261</v>
      </c>
    </row>
    <row r="593" spans="1:13" s="146" customFormat="1" x14ac:dyDescent="0.2">
      <c r="A593" s="148" t="s">
        <v>196</v>
      </c>
      <c r="B593" s="148" t="s">
        <v>332</v>
      </c>
      <c r="C593" s="148" t="s">
        <v>197</v>
      </c>
      <c r="D593" s="148" t="s">
        <v>198</v>
      </c>
      <c r="E593" s="141" t="s">
        <v>73</v>
      </c>
      <c r="F593" s="142">
        <v>-288000</v>
      </c>
      <c r="G593" s="142">
        <v>-240516.29500000001</v>
      </c>
      <c r="H593" s="143">
        <v>0.835126024277419</v>
      </c>
      <c r="I593" s="59">
        <v>0.435</v>
      </c>
      <c r="J593" s="59">
        <v>-0.47499999999999998</v>
      </c>
      <c r="K593" s="144">
        <v>0</v>
      </c>
      <c r="L593" s="144">
        <v>-218869.8284</v>
      </c>
      <c r="M593" s="145">
        <f t="shared" si="10"/>
        <v>38292</v>
      </c>
    </row>
    <row r="594" spans="1:13" s="146" customFormat="1" x14ac:dyDescent="0.2">
      <c r="A594" s="148" t="s">
        <v>196</v>
      </c>
      <c r="B594" s="148" t="s">
        <v>332</v>
      </c>
      <c r="C594" s="148" t="s">
        <v>197</v>
      </c>
      <c r="D594" s="148" t="s">
        <v>198</v>
      </c>
      <c r="E594" s="141" t="s">
        <v>74</v>
      </c>
      <c r="F594" s="142">
        <v>-297600</v>
      </c>
      <c r="G594" s="142">
        <v>-247254.79620000001</v>
      </c>
      <c r="H594" s="143">
        <v>0.83082928846759496</v>
      </c>
      <c r="I594" s="59">
        <v>0.435</v>
      </c>
      <c r="J594" s="59">
        <v>-0.47499999999999998</v>
      </c>
      <c r="K594" s="144">
        <v>0</v>
      </c>
      <c r="L594" s="144">
        <v>-225001.8646</v>
      </c>
      <c r="M594" s="145">
        <f t="shared" si="10"/>
        <v>38322</v>
      </c>
    </row>
    <row r="595" spans="1:13" s="146" customFormat="1" x14ac:dyDescent="0.2">
      <c r="A595" s="148" t="s">
        <v>196</v>
      </c>
      <c r="B595" s="148" t="s">
        <v>332</v>
      </c>
      <c r="C595" s="148" t="s">
        <v>197</v>
      </c>
      <c r="D595" s="148" t="s">
        <v>198</v>
      </c>
      <c r="E595" s="141" t="s">
        <v>75</v>
      </c>
      <c r="F595" s="142">
        <v>-297600</v>
      </c>
      <c r="G595" s="142">
        <v>-245934.55100000001</v>
      </c>
      <c r="H595" s="143">
        <v>0.82639298045737397</v>
      </c>
      <c r="I595" s="59">
        <v>0.435</v>
      </c>
      <c r="J595" s="59">
        <v>-0.47499999999999998</v>
      </c>
      <c r="K595" s="144">
        <v>0</v>
      </c>
      <c r="L595" s="144">
        <v>-223800.44140000001</v>
      </c>
      <c r="M595" s="145">
        <f t="shared" si="10"/>
        <v>38353</v>
      </c>
    </row>
    <row r="596" spans="1:13" s="146" customFormat="1" x14ac:dyDescent="0.2">
      <c r="A596" s="148" t="s">
        <v>196</v>
      </c>
      <c r="B596" s="148" t="s">
        <v>332</v>
      </c>
      <c r="C596" s="148" t="s">
        <v>197</v>
      </c>
      <c r="D596" s="148" t="s">
        <v>198</v>
      </c>
      <c r="E596" s="141" t="s">
        <v>76</v>
      </c>
      <c r="F596" s="142">
        <v>-268800</v>
      </c>
      <c r="G596" s="142">
        <v>-220942.52549999999</v>
      </c>
      <c r="H596" s="143">
        <v>0.82195880004421606</v>
      </c>
      <c r="I596" s="59">
        <v>0.435</v>
      </c>
      <c r="J596" s="59">
        <v>-0.47499999999999998</v>
      </c>
      <c r="K596" s="144">
        <v>0</v>
      </c>
      <c r="L596" s="144">
        <v>-201057.69820000001</v>
      </c>
      <c r="M596" s="145">
        <f t="shared" si="10"/>
        <v>38384</v>
      </c>
    </row>
    <row r="597" spans="1:13" s="146" customFormat="1" x14ac:dyDescent="0.2">
      <c r="A597" s="148" t="s">
        <v>196</v>
      </c>
      <c r="B597" s="148" t="s">
        <v>332</v>
      </c>
      <c r="C597" s="148" t="s">
        <v>197</v>
      </c>
      <c r="D597" s="148" t="s">
        <v>198</v>
      </c>
      <c r="E597" s="141" t="s">
        <v>77</v>
      </c>
      <c r="F597" s="142">
        <v>-297600</v>
      </c>
      <c r="G597" s="142">
        <v>-243420.7458</v>
      </c>
      <c r="H597" s="143">
        <v>0.81794605442144797</v>
      </c>
      <c r="I597" s="59">
        <v>0.435</v>
      </c>
      <c r="J597" s="59">
        <v>-0.47499999999999998</v>
      </c>
      <c r="K597" s="144">
        <v>0</v>
      </c>
      <c r="L597" s="144">
        <v>-221512.8787</v>
      </c>
      <c r="M597" s="145">
        <f t="shared" si="10"/>
        <v>38412</v>
      </c>
    </row>
    <row r="598" spans="1:13" s="146" customFormat="1" x14ac:dyDescent="0.2">
      <c r="A598" s="148" t="s">
        <v>196</v>
      </c>
      <c r="B598" s="148" t="s">
        <v>332</v>
      </c>
      <c r="C598" s="148" t="s">
        <v>197</v>
      </c>
      <c r="D598" s="148" t="s">
        <v>198</v>
      </c>
      <c r="E598" s="141" t="s">
        <v>78</v>
      </c>
      <c r="F598" s="142">
        <v>-288000</v>
      </c>
      <c r="G598" s="142">
        <v>-234302.76819999999</v>
      </c>
      <c r="H598" s="143">
        <v>0.81355127838570807</v>
      </c>
      <c r="I598" s="59">
        <v>0.185</v>
      </c>
      <c r="J598" s="59">
        <v>-0.47499999999999998</v>
      </c>
      <c r="K598" s="144">
        <v>0</v>
      </c>
      <c r="L598" s="144">
        <v>-154639.82699999999</v>
      </c>
      <c r="M598" s="145">
        <f t="shared" si="10"/>
        <v>38443</v>
      </c>
    </row>
    <row r="599" spans="1:13" s="146" customFormat="1" x14ac:dyDescent="0.2">
      <c r="A599" s="148" t="s">
        <v>196</v>
      </c>
      <c r="B599" s="148" t="s">
        <v>332</v>
      </c>
      <c r="C599" s="148" t="s">
        <v>197</v>
      </c>
      <c r="D599" s="148" t="s">
        <v>198</v>
      </c>
      <c r="E599" s="141" t="s">
        <v>79</v>
      </c>
      <c r="F599" s="142">
        <v>-297600</v>
      </c>
      <c r="G599" s="142">
        <v>-240860.21369999999</v>
      </c>
      <c r="H599" s="143">
        <v>0.80934211588354199</v>
      </c>
      <c r="I599" s="59">
        <v>0.185</v>
      </c>
      <c r="J599" s="59">
        <v>-0.47499999999999998</v>
      </c>
      <c r="K599" s="144">
        <v>0</v>
      </c>
      <c r="L599" s="144">
        <v>-158967.74100000001</v>
      </c>
      <c r="M599" s="145">
        <f t="shared" si="10"/>
        <v>38473</v>
      </c>
    </row>
    <row r="600" spans="1:13" s="146" customFormat="1" x14ac:dyDescent="0.2">
      <c r="A600" s="148" t="s">
        <v>196</v>
      </c>
      <c r="B600" s="148" t="s">
        <v>332</v>
      </c>
      <c r="C600" s="148" t="s">
        <v>197</v>
      </c>
      <c r="D600" s="148" t="s">
        <v>198</v>
      </c>
      <c r="E600" s="141" t="s">
        <v>80</v>
      </c>
      <c r="F600" s="142">
        <v>-288000</v>
      </c>
      <c r="G600" s="142">
        <v>-231836.66649999999</v>
      </c>
      <c r="H600" s="143">
        <v>0.80498842542559601</v>
      </c>
      <c r="I600" s="59">
        <v>0.185</v>
      </c>
      <c r="J600" s="59">
        <v>-0.47499999999999998</v>
      </c>
      <c r="K600" s="144">
        <v>0</v>
      </c>
      <c r="L600" s="144">
        <v>-153012.19990000001</v>
      </c>
      <c r="M600" s="145">
        <f t="shared" si="10"/>
        <v>38504</v>
      </c>
    </row>
    <row r="601" spans="1:13" s="146" customFormat="1" x14ac:dyDescent="0.2">
      <c r="A601" s="148" t="s">
        <v>196</v>
      </c>
      <c r="B601" s="148" t="s">
        <v>332</v>
      </c>
      <c r="C601" s="148" t="s">
        <v>197</v>
      </c>
      <c r="D601" s="148" t="s">
        <v>198</v>
      </c>
      <c r="E601" s="141" t="s">
        <v>81</v>
      </c>
      <c r="F601" s="142">
        <v>-297600</v>
      </c>
      <c r="G601" s="142">
        <v>-238300.83600000001</v>
      </c>
      <c r="H601" s="143">
        <v>0.80074205641823304</v>
      </c>
      <c r="I601" s="59">
        <v>0.185</v>
      </c>
      <c r="J601" s="59">
        <v>-0.47499999999999998</v>
      </c>
      <c r="K601" s="144">
        <v>0</v>
      </c>
      <c r="L601" s="144">
        <v>-157278.55179999999</v>
      </c>
      <c r="M601" s="145">
        <f t="shared" si="10"/>
        <v>38534</v>
      </c>
    </row>
    <row r="602" spans="1:13" s="146" customFormat="1" x14ac:dyDescent="0.2">
      <c r="A602" s="148" t="s">
        <v>196</v>
      </c>
      <c r="B602" s="148" t="s">
        <v>332</v>
      </c>
      <c r="C602" s="148" t="s">
        <v>197</v>
      </c>
      <c r="D602" s="148" t="s">
        <v>198</v>
      </c>
      <c r="E602" s="141" t="s">
        <v>82</v>
      </c>
      <c r="F602" s="142">
        <v>-297600</v>
      </c>
      <c r="G602" s="142">
        <v>-236984.49720000001</v>
      </c>
      <c r="H602" s="143">
        <v>0.79631887483295405</v>
      </c>
      <c r="I602" s="59">
        <v>0.185</v>
      </c>
      <c r="J602" s="59">
        <v>-0.47499999999999998</v>
      </c>
      <c r="K602" s="144">
        <v>0</v>
      </c>
      <c r="L602" s="144">
        <v>-156409.76809999999</v>
      </c>
      <c r="M602" s="145">
        <f t="shared" si="10"/>
        <v>38565</v>
      </c>
    </row>
    <row r="603" spans="1:13" s="146" customFormat="1" x14ac:dyDescent="0.2">
      <c r="A603" s="148" t="s">
        <v>196</v>
      </c>
      <c r="B603" s="148" t="s">
        <v>332</v>
      </c>
      <c r="C603" s="148" t="s">
        <v>197</v>
      </c>
      <c r="D603" s="148" t="s">
        <v>198</v>
      </c>
      <c r="E603" s="141" t="s">
        <v>83</v>
      </c>
      <c r="F603" s="142">
        <v>-288000</v>
      </c>
      <c r="G603" s="142">
        <v>-228064.48209999999</v>
      </c>
      <c r="H603" s="143">
        <v>0.79189056297656302</v>
      </c>
      <c r="I603" s="59">
        <v>0.185</v>
      </c>
      <c r="J603" s="59">
        <v>-0.47499999999999998</v>
      </c>
      <c r="K603" s="144">
        <v>0</v>
      </c>
      <c r="L603" s="144">
        <v>-150522.5582</v>
      </c>
      <c r="M603" s="145">
        <f t="shared" si="10"/>
        <v>38596</v>
      </c>
    </row>
    <row r="604" spans="1:13" s="146" customFormat="1" x14ac:dyDescent="0.2">
      <c r="A604" s="148" t="s">
        <v>196</v>
      </c>
      <c r="B604" s="148" t="s">
        <v>332</v>
      </c>
      <c r="C604" s="148" t="s">
        <v>197</v>
      </c>
      <c r="D604" s="148" t="s">
        <v>198</v>
      </c>
      <c r="E604" s="141" t="s">
        <v>84</v>
      </c>
      <c r="F604" s="142">
        <v>-297600</v>
      </c>
      <c r="G604" s="142">
        <v>-234389.9258</v>
      </c>
      <c r="H604" s="143">
        <v>0.78760055719433297</v>
      </c>
      <c r="I604" s="59">
        <v>0.185</v>
      </c>
      <c r="J604" s="59">
        <v>-0.47499999999999998</v>
      </c>
      <c r="K604" s="144">
        <v>0</v>
      </c>
      <c r="L604" s="144">
        <v>-154697.351</v>
      </c>
      <c r="M604" s="145">
        <f t="shared" si="10"/>
        <v>38626</v>
      </c>
    </row>
    <row r="605" spans="1:13" s="146" customFormat="1" x14ac:dyDescent="0.2">
      <c r="A605" s="148" t="s">
        <v>196</v>
      </c>
      <c r="B605" s="148" t="s">
        <v>332</v>
      </c>
      <c r="C605" s="148" t="s">
        <v>197</v>
      </c>
      <c r="D605" s="148" t="s">
        <v>198</v>
      </c>
      <c r="E605" s="141" t="s">
        <v>85</v>
      </c>
      <c r="F605" s="142">
        <v>-288000</v>
      </c>
      <c r="G605" s="142">
        <v>-225551.0042</v>
      </c>
      <c r="H605" s="143">
        <v>0.78316320898539205</v>
      </c>
      <c r="I605" s="59">
        <v>0.44</v>
      </c>
      <c r="J605" s="59">
        <v>-0.47499999999999998</v>
      </c>
      <c r="K605" s="144">
        <v>0</v>
      </c>
      <c r="L605" s="144">
        <v>-206379.16880000001</v>
      </c>
      <c r="M605" s="145">
        <f t="shared" si="10"/>
        <v>38657</v>
      </c>
    </row>
    <row r="606" spans="1:13" s="146" customFormat="1" x14ac:dyDescent="0.2">
      <c r="A606" s="148" t="s">
        <v>196</v>
      </c>
      <c r="B606" s="148" t="s">
        <v>332</v>
      </c>
      <c r="C606" s="148" t="s">
        <v>197</v>
      </c>
      <c r="D606" s="148" t="s">
        <v>198</v>
      </c>
      <c r="E606" s="141" t="s">
        <v>86</v>
      </c>
      <c r="F606" s="142">
        <v>-297600</v>
      </c>
      <c r="G606" s="142">
        <v>-231790.26389999999</v>
      </c>
      <c r="H606" s="143">
        <v>0.77886513422586801</v>
      </c>
      <c r="I606" s="59">
        <v>0.44</v>
      </c>
      <c r="J606" s="59">
        <v>-0.47499999999999998</v>
      </c>
      <c r="K606" s="144">
        <v>0</v>
      </c>
      <c r="L606" s="144">
        <v>-212088.09150000001</v>
      </c>
      <c r="M606" s="145">
        <f t="shared" si="10"/>
        <v>38687</v>
      </c>
    </row>
    <row r="607" spans="1:13" s="146" customFormat="1" x14ac:dyDescent="0.2">
      <c r="A607" s="148" t="s">
        <v>196</v>
      </c>
      <c r="B607" s="148" t="s">
        <v>332</v>
      </c>
      <c r="C607" s="148" t="s">
        <v>197</v>
      </c>
      <c r="D607" s="148" t="s">
        <v>198</v>
      </c>
      <c r="E607" s="141" t="s">
        <v>87</v>
      </c>
      <c r="F607" s="142">
        <v>-297600</v>
      </c>
      <c r="G607" s="142">
        <v>-230467.43470000001</v>
      </c>
      <c r="H607" s="143">
        <v>0.77442014333711506</v>
      </c>
      <c r="I607" s="59">
        <v>0.44</v>
      </c>
      <c r="J607" s="59">
        <v>-0.47499999999999998</v>
      </c>
      <c r="K607" s="144">
        <v>0</v>
      </c>
      <c r="L607" s="144">
        <v>-210877.70269999999</v>
      </c>
      <c r="M607" s="145">
        <f t="shared" ref="M607:M670" si="11">DATE(YEAR(E607),MONTH(E607),1)</f>
        <v>38718</v>
      </c>
    </row>
    <row r="608" spans="1:13" s="146" customFormat="1" x14ac:dyDescent="0.2">
      <c r="A608" s="148" t="s">
        <v>196</v>
      </c>
      <c r="B608" s="148" t="s">
        <v>332</v>
      </c>
      <c r="C608" s="148" t="s">
        <v>197</v>
      </c>
      <c r="D608" s="148" t="s">
        <v>198</v>
      </c>
      <c r="E608" s="141" t="s">
        <v>88</v>
      </c>
      <c r="F608" s="142">
        <v>-268800</v>
      </c>
      <c r="G608" s="142">
        <v>-206968.41940000001</v>
      </c>
      <c r="H608" s="143">
        <v>0.76997179847100305</v>
      </c>
      <c r="I608" s="59">
        <v>0.44</v>
      </c>
      <c r="J608" s="59">
        <v>-0.47499999999999998</v>
      </c>
      <c r="K608" s="144">
        <v>0</v>
      </c>
      <c r="L608" s="144">
        <v>-189376.10380000001</v>
      </c>
      <c r="M608" s="145">
        <f t="shared" si="11"/>
        <v>38749</v>
      </c>
    </row>
    <row r="609" spans="1:13" s="146" customFormat="1" x14ac:dyDescent="0.2">
      <c r="A609" s="148" t="s">
        <v>196</v>
      </c>
      <c r="B609" s="148" t="s">
        <v>332</v>
      </c>
      <c r="C609" s="148" t="s">
        <v>197</v>
      </c>
      <c r="D609" s="148" t="s">
        <v>198</v>
      </c>
      <c r="E609" s="141" t="s">
        <v>89</v>
      </c>
      <c r="F609" s="142">
        <v>-297600</v>
      </c>
      <c r="G609" s="142">
        <v>-227947.12210000001</v>
      </c>
      <c r="H609" s="143">
        <v>0.76595135099771205</v>
      </c>
      <c r="I609" s="59">
        <v>0.44</v>
      </c>
      <c r="J609" s="59">
        <v>-0.47499999999999998</v>
      </c>
      <c r="K609" s="144">
        <v>0</v>
      </c>
      <c r="L609" s="144">
        <v>-208571.61670000001</v>
      </c>
      <c r="M609" s="145">
        <f t="shared" si="11"/>
        <v>38777</v>
      </c>
    </row>
    <row r="610" spans="1:13" s="146" customFormat="1" x14ac:dyDescent="0.2">
      <c r="A610" s="148" t="s">
        <v>196</v>
      </c>
      <c r="B610" s="148" t="s">
        <v>332</v>
      </c>
      <c r="C610" s="148" t="s">
        <v>197</v>
      </c>
      <c r="D610" s="148" t="s">
        <v>198</v>
      </c>
      <c r="E610" s="141" t="s">
        <v>90</v>
      </c>
      <c r="F610" s="142">
        <v>-288000</v>
      </c>
      <c r="G610" s="142">
        <v>-219311.30929999999</v>
      </c>
      <c r="H610" s="143">
        <v>0.76149760169991698</v>
      </c>
      <c r="I610" s="59">
        <v>0.18</v>
      </c>
      <c r="J610" s="59">
        <v>-0.47499999999999998</v>
      </c>
      <c r="K610" s="144">
        <v>0</v>
      </c>
      <c r="L610" s="144">
        <v>-143648.90760000001</v>
      </c>
      <c r="M610" s="145">
        <f t="shared" si="11"/>
        <v>38808</v>
      </c>
    </row>
    <row r="611" spans="1:13" s="146" customFormat="1" x14ac:dyDescent="0.2">
      <c r="A611" s="148" t="s">
        <v>196</v>
      </c>
      <c r="B611" s="148" t="s">
        <v>332</v>
      </c>
      <c r="C611" s="148" t="s">
        <v>197</v>
      </c>
      <c r="D611" s="148" t="s">
        <v>198</v>
      </c>
      <c r="E611" s="141" t="s">
        <v>91</v>
      </c>
      <c r="F611" s="142">
        <v>-297600</v>
      </c>
      <c r="G611" s="142">
        <v>-225338.3456</v>
      </c>
      <c r="H611" s="143">
        <v>0.75718530093734404</v>
      </c>
      <c r="I611" s="59">
        <v>0.18</v>
      </c>
      <c r="J611" s="59">
        <v>-0.47499999999999998</v>
      </c>
      <c r="K611" s="144">
        <v>0</v>
      </c>
      <c r="L611" s="144">
        <v>-147596.61629999999</v>
      </c>
      <c r="M611" s="145">
        <f t="shared" si="11"/>
        <v>38838</v>
      </c>
    </row>
    <row r="612" spans="1:13" s="146" customFormat="1" x14ac:dyDescent="0.2">
      <c r="A612" s="148" t="s">
        <v>196</v>
      </c>
      <c r="B612" s="148" t="s">
        <v>332</v>
      </c>
      <c r="C612" s="148" t="s">
        <v>197</v>
      </c>
      <c r="D612" s="148" t="s">
        <v>198</v>
      </c>
      <c r="E612" s="141" t="s">
        <v>92</v>
      </c>
      <c r="F612" s="142">
        <v>-288000</v>
      </c>
      <c r="G612" s="142">
        <v>-216785.46299999999</v>
      </c>
      <c r="H612" s="143">
        <v>0.75272730223976991</v>
      </c>
      <c r="I612" s="59">
        <v>0.18</v>
      </c>
      <c r="J612" s="59">
        <v>-0.47499999999999998</v>
      </c>
      <c r="K612" s="144">
        <v>0</v>
      </c>
      <c r="L612" s="144">
        <v>-141994.47829999999</v>
      </c>
      <c r="M612" s="145">
        <f t="shared" si="11"/>
        <v>38869</v>
      </c>
    </row>
    <row r="613" spans="1:13" s="146" customFormat="1" x14ac:dyDescent="0.2">
      <c r="A613" s="148" t="s">
        <v>196</v>
      </c>
      <c r="B613" s="148" t="s">
        <v>332</v>
      </c>
      <c r="C613" s="148" t="s">
        <v>197</v>
      </c>
      <c r="D613" s="148" t="s">
        <v>198</v>
      </c>
      <c r="E613" s="141" t="s">
        <v>93</v>
      </c>
      <c r="F613" s="142">
        <v>-297600</v>
      </c>
      <c r="G613" s="142">
        <v>-222828.69339999999</v>
      </c>
      <c r="H613" s="143">
        <v>0.74875232985095097</v>
      </c>
      <c r="I613" s="59">
        <v>0.18</v>
      </c>
      <c r="J613" s="59">
        <v>-0.47499999999999998</v>
      </c>
      <c r="K613" s="144">
        <v>0</v>
      </c>
      <c r="L613" s="144">
        <v>-145952.7942</v>
      </c>
      <c r="M613" s="145">
        <f t="shared" si="11"/>
        <v>38899</v>
      </c>
    </row>
    <row r="614" spans="1:13" s="146" customFormat="1" x14ac:dyDescent="0.2">
      <c r="A614" s="148" t="s">
        <v>196</v>
      </c>
      <c r="B614" s="148" t="s">
        <v>332</v>
      </c>
      <c r="C614" s="148" t="s">
        <v>197</v>
      </c>
      <c r="D614" s="148" t="s">
        <v>198</v>
      </c>
      <c r="E614" s="141" t="s">
        <v>94</v>
      </c>
      <c r="F614" s="142">
        <v>-297600</v>
      </c>
      <c r="G614" s="142">
        <v>-221624.4613</v>
      </c>
      <c r="H614" s="143">
        <v>0.74470585099082198</v>
      </c>
      <c r="I614" s="59">
        <v>0.18</v>
      </c>
      <c r="J614" s="59">
        <v>-0.47499999999999998</v>
      </c>
      <c r="K614" s="144">
        <v>0</v>
      </c>
      <c r="L614" s="144">
        <v>-145164.0221</v>
      </c>
      <c r="M614" s="145">
        <f t="shared" si="11"/>
        <v>38930</v>
      </c>
    </row>
    <row r="615" spans="1:13" s="146" customFormat="1" x14ac:dyDescent="0.2">
      <c r="A615" s="148" t="s">
        <v>196</v>
      </c>
      <c r="B615" s="148" t="s">
        <v>332</v>
      </c>
      <c r="C615" s="148" t="s">
        <v>197</v>
      </c>
      <c r="D615" s="148" t="s">
        <v>198</v>
      </c>
      <c r="E615" s="141" t="s">
        <v>95</v>
      </c>
      <c r="F615" s="142">
        <v>-288000</v>
      </c>
      <c r="G615" s="142">
        <v>-213312.09659999999</v>
      </c>
      <c r="H615" s="143">
        <v>0.74066700205713298</v>
      </c>
      <c r="I615" s="59">
        <v>0.18</v>
      </c>
      <c r="J615" s="59">
        <v>-0.47499999999999998</v>
      </c>
      <c r="K615" s="144">
        <v>0</v>
      </c>
      <c r="L615" s="144">
        <v>-139719.42329999999</v>
      </c>
      <c r="M615" s="145">
        <f t="shared" si="11"/>
        <v>38961</v>
      </c>
    </row>
    <row r="616" spans="1:13" s="146" customFormat="1" x14ac:dyDescent="0.2">
      <c r="A616" s="148" t="s">
        <v>196</v>
      </c>
      <c r="B616" s="148" t="s">
        <v>332</v>
      </c>
      <c r="C616" s="148" t="s">
        <v>197</v>
      </c>
      <c r="D616" s="148" t="s">
        <v>198</v>
      </c>
      <c r="E616" s="141" t="s">
        <v>96</v>
      </c>
      <c r="F616" s="142">
        <v>-297600</v>
      </c>
      <c r="G616" s="142">
        <v>-219261.50539999999</v>
      </c>
      <c r="H616" s="143">
        <v>0.73676581130682406</v>
      </c>
      <c r="I616" s="59">
        <v>0.18</v>
      </c>
      <c r="J616" s="59">
        <v>-0.47499999999999998</v>
      </c>
      <c r="K616" s="144">
        <v>0</v>
      </c>
      <c r="L616" s="144">
        <v>-143616.2861</v>
      </c>
      <c r="M616" s="145">
        <f t="shared" si="11"/>
        <v>38991</v>
      </c>
    </row>
    <row r="617" spans="1:13" s="146" customFormat="1" x14ac:dyDescent="0.2">
      <c r="A617" s="148" t="s">
        <v>196</v>
      </c>
      <c r="B617" s="148" t="s">
        <v>332</v>
      </c>
      <c r="C617" s="148" t="s">
        <v>197</v>
      </c>
      <c r="D617" s="148" t="s">
        <v>198</v>
      </c>
      <c r="E617" s="141" t="s">
        <v>97</v>
      </c>
      <c r="F617" s="142">
        <v>-288000</v>
      </c>
      <c r="G617" s="142">
        <v>-211029.78529999999</v>
      </c>
      <c r="H617" s="143">
        <v>0.73274230993443401</v>
      </c>
      <c r="I617" s="59">
        <v>0.42</v>
      </c>
      <c r="J617" s="59">
        <v>-0.47499999999999998</v>
      </c>
      <c r="K617" s="144">
        <v>0</v>
      </c>
      <c r="L617" s="144">
        <v>-188871.65779999999</v>
      </c>
      <c r="M617" s="145">
        <f t="shared" si="11"/>
        <v>39022</v>
      </c>
    </row>
    <row r="618" spans="1:13" s="146" customFormat="1" x14ac:dyDescent="0.2">
      <c r="A618" s="148" t="s">
        <v>196</v>
      </c>
      <c r="B618" s="148" t="s">
        <v>332</v>
      </c>
      <c r="C618" s="148" t="s">
        <v>197</v>
      </c>
      <c r="D618" s="148" t="s">
        <v>198</v>
      </c>
      <c r="E618" s="141" t="s">
        <v>98</v>
      </c>
      <c r="F618" s="142">
        <v>-297600</v>
      </c>
      <c r="G618" s="142">
        <v>-216907.60019999999</v>
      </c>
      <c r="H618" s="143">
        <v>0.72885618352133497</v>
      </c>
      <c r="I618" s="59">
        <v>0.42</v>
      </c>
      <c r="J618" s="59">
        <v>-0.47499999999999998</v>
      </c>
      <c r="K618" s="144">
        <v>0</v>
      </c>
      <c r="L618" s="144">
        <v>-194132.30220000001</v>
      </c>
      <c r="M618" s="145">
        <f t="shared" si="11"/>
        <v>39052</v>
      </c>
    </row>
    <row r="619" spans="1:13" s="146" customFormat="1" x14ac:dyDescent="0.2">
      <c r="A619" s="148" t="s">
        <v>196</v>
      </c>
      <c r="B619" s="148" t="s">
        <v>332</v>
      </c>
      <c r="C619" s="148" t="s">
        <v>197</v>
      </c>
      <c r="D619" s="148" t="s">
        <v>198</v>
      </c>
      <c r="E619" s="141" t="s">
        <v>99</v>
      </c>
      <c r="F619" s="142">
        <v>-297600</v>
      </c>
      <c r="G619" s="142">
        <v>-215714.90330000001</v>
      </c>
      <c r="H619" s="143">
        <v>0.72484846545932102</v>
      </c>
      <c r="I619" s="59">
        <v>0.42</v>
      </c>
      <c r="J619" s="59">
        <v>-0.47499999999999998</v>
      </c>
      <c r="K619" s="144">
        <v>0</v>
      </c>
      <c r="L619" s="144">
        <v>-193064.83850000001</v>
      </c>
      <c r="M619" s="145">
        <f t="shared" si="11"/>
        <v>39083</v>
      </c>
    </row>
    <row r="620" spans="1:13" s="146" customFormat="1" x14ac:dyDescent="0.2">
      <c r="A620" s="148" t="s">
        <v>196</v>
      </c>
      <c r="B620" s="148" t="s">
        <v>332</v>
      </c>
      <c r="C620" s="148" t="s">
        <v>197</v>
      </c>
      <c r="D620" s="148" t="s">
        <v>198</v>
      </c>
      <c r="E620" s="141" t="s">
        <v>100</v>
      </c>
      <c r="F620" s="142">
        <v>-268800</v>
      </c>
      <c r="G620" s="142">
        <v>-193764.1931</v>
      </c>
      <c r="H620" s="143">
        <v>0.72084893274513506</v>
      </c>
      <c r="I620" s="59">
        <v>0.42</v>
      </c>
      <c r="J620" s="59">
        <v>-0.47499999999999998</v>
      </c>
      <c r="K620" s="144">
        <v>0</v>
      </c>
      <c r="L620" s="144">
        <v>-173418.9528</v>
      </c>
      <c r="M620" s="145">
        <f t="shared" si="11"/>
        <v>39114</v>
      </c>
    </row>
    <row r="621" spans="1:13" s="146" customFormat="1" x14ac:dyDescent="0.2">
      <c r="A621" s="148" t="s">
        <v>196</v>
      </c>
      <c r="B621" s="148" t="s">
        <v>332</v>
      </c>
      <c r="C621" s="148" t="s">
        <v>197</v>
      </c>
      <c r="D621" s="148" t="s">
        <v>198</v>
      </c>
      <c r="E621" s="141" t="s">
        <v>101</v>
      </c>
      <c r="F621" s="142">
        <v>-297600</v>
      </c>
      <c r="G621" s="142">
        <v>-213451.6888</v>
      </c>
      <c r="H621" s="143">
        <v>0.71724357799098992</v>
      </c>
      <c r="I621" s="59">
        <v>0.42</v>
      </c>
      <c r="J621" s="59">
        <v>-0.47499999999999998</v>
      </c>
      <c r="K621" s="144">
        <v>0</v>
      </c>
      <c r="L621" s="144">
        <v>-191039.26149999999</v>
      </c>
      <c r="M621" s="145">
        <f t="shared" si="11"/>
        <v>39142</v>
      </c>
    </row>
    <row r="622" spans="1:13" s="146" customFormat="1" x14ac:dyDescent="0.2">
      <c r="A622" s="148" t="s">
        <v>196</v>
      </c>
      <c r="B622" s="148" t="s">
        <v>332</v>
      </c>
      <c r="C622" s="148" t="s">
        <v>197</v>
      </c>
      <c r="D622" s="148" t="s">
        <v>198</v>
      </c>
      <c r="E622" s="141" t="s">
        <v>102</v>
      </c>
      <c r="F622" s="142">
        <v>-288000</v>
      </c>
      <c r="G622" s="142">
        <v>-205418.8584</v>
      </c>
      <c r="H622" s="143">
        <v>0.71325992485730905</v>
      </c>
      <c r="I622" s="59">
        <v>0.19</v>
      </c>
      <c r="J622" s="59">
        <v>-0.47499999999999998</v>
      </c>
      <c r="K622" s="144">
        <v>0</v>
      </c>
      <c r="L622" s="144">
        <v>-136603.54079999999</v>
      </c>
      <c r="M622" s="145">
        <f t="shared" si="11"/>
        <v>39173</v>
      </c>
    </row>
    <row r="623" spans="1:13" s="146" customFormat="1" x14ac:dyDescent="0.2">
      <c r="A623" s="148" t="s">
        <v>196</v>
      </c>
      <c r="B623" s="148" t="s">
        <v>332</v>
      </c>
      <c r="C623" s="148" t="s">
        <v>197</v>
      </c>
      <c r="D623" s="148" t="s">
        <v>198</v>
      </c>
      <c r="E623" s="141" t="s">
        <v>103</v>
      </c>
      <c r="F623" s="142">
        <v>-297600</v>
      </c>
      <c r="G623" s="142">
        <v>-211121.2696</v>
      </c>
      <c r="H623" s="143">
        <v>0.70941286831488704</v>
      </c>
      <c r="I623" s="59">
        <v>0.19</v>
      </c>
      <c r="J623" s="59">
        <v>-0.47499999999999998</v>
      </c>
      <c r="K623" s="144">
        <v>0</v>
      </c>
      <c r="L623" s="144">
        <v>-140395.64430000001</v>
      </c>
      <c r="M623" s="145">
        <f t="shared" si="11"/>
        <v>39203</v>
      </c>
    </row>
    <row r="624" spans="1:13" s="146" customFormat="1" x14ac:dyDescent="0.2">
      <c r="A624" s="148" t="s">
        <v>196</v>
      </c>
      <c r="B624" s="148" t="s">
        <v>332</v>
      </c>
      <c r="C624" s="148" t="s">
        <v>197</v>
      </c>
      <c r="D624" s="148" t="s">
        <v>198</v>
      </c>
      <c r="E624" s="141" t="s">
        <v>104</v>
      </c>
      <c r="F624" s="142">
        <v>-288000</v>
      </c>
      <c r="G624" s="142">
        <v>-203168.45989999999</v>
      </c>
      <c r="H624" s="143">
        <v>0.70544604119712806</v>
      </c>
      <c r="I624" s="59">
        <v>0.19</v>
      </c>
      <c r="J624" s="59">
        <v>-0.47499999999999998</v>
      </c>
      <c r="K624" s="144">
        <v>0</v>
      </c>
      <c r="L624" s="144">
        <v>-135107.0258</v>
      </c>
      <c r="M624" s="145">
        <f t="shared" si="11"/>
        <v>39234</v>
      </c>
    </row>
    <row r="625" spans="1:13" s="146" customFormat="1" x14ac:dyDescent="0.2">
      <c r="A625" s="148" t="s">
        <v>196</v>
      </c>
      <c r="B625" s="148" t="s">
        <v>332</v>
      </c>
      <c r="C625" s="148" t="s">
        <v>197</v>
      </c>
      <c r="D625" s="148" t="s">
        <v>198</v>
      </c>
      <c r="E625" s="141" t="s">
        <v>105</v>
      </c>
      <c r="F625" s="142">
        <v>-297600</v>
      </c>
      <c r="G625" s="142">
        <v>-208800.76259999999</v>
      </c>
      <c r="H625" s="143">
        <v>0.70161546567214206</v>
      </c>
      <c r="I625" s="59">
        <v>0.19</v>
      </c>
      <c r="J625" s="59">
        <v>-0.47499999999999998</v>
      </c>
      <c r="K625" s="144">
        <v>0</v>
      </c>
      <c r="L625" s="144">
        <v>-138852.50709999999</v>
      </c>
      <c r="M625" s="145">
        <f t="shared" si="11"/>
        <v>39264</v>
      </c>
    </row>
    <row r="626" spans="1:13" s="146" customFormat="1" x14ac:dyDescent="0.2">
      <c r="A626" s="148" t="s">
        <v>196</v>
      </c>
      <c r="B626" s="148" t="s">
        <v>332</v>
      </c>
      <c r="C626" s="148" t="s">
        <v>197</v>
      </c>
      <c r="D626" s="148" t="s">
        <v>198</v>
      </c>
      <c r="E626" s="141" t="s">
        <v>106</v>
      </c>
      <c r="F626" s="142">
        <v>-297600</v>
      </c>
      <c r="G626" s="142">
        <v>-207625.3633</v>
      </c>
      <c r="H626" s="143">
        <v>0.69766587118740198</v>
      </c>
      <c r="I626" s="59">
        <v>0.19</v>
      </c>
      <c r="J626" s="59">
        <v>-0.47499999999999998</v>
      </c>
      <c r="K626" s="144">
        <v>0</v>
      </c>
      <c r="L626" s="144">
        <v>-138070.86660000001</v>
      </c>
      <c r="M626" s="145">
        <f t="shared" si="11"/>
        <v>39295</v>
      </c>
    </row>
    <row r="627" spans="1:13" s="146" customFormat="1" x14ac:dyDescent="0.2">
      <c r="A627" s="148" t="s">
        <v>196</v>
      </c>
      <c r="B627" s="148" t="s">
        <v>332</v>
      </c>
      <c r="C627" s="148" t="s">
        <v>197</v>
      </c>
      <c r="D627" s="148" t="s">
        <v>198</v>
      </c>
      <c r="E627" s="141" t="s">
        <v>107</v>
      </c>
      <c r="F627" s="142">
        <v>-288000</v>
      </c>
      <c r="G627" s="142">
        <v>-199792.85399999999</v>
      </c>
      <c r="H627" s="143">
        <v>0.693725187392356</v>
      </c>
      <c r="I627" s="59">
        <v>0.19</v>
      </c>
      <c r="J627" s="59">
        <v>-0.47499999999999998</v>
      </c>
      <c r="K627" s="144">
        <v>0</v>
      </c>
      <c r="L627" s="144">
        <v>-132862.24789999999</v>
      </c>
      <c r="M627" s="145">
        <f t="shared" si="11"/>
        <v>39326</v>
      </c>
    </row>
    <row r="628" spans="1:13" s="146" customFormat="1" x14ac:dyDescent="0.2">
      <c r="A628" s="148" t="s">
        <v>196</v>
      </c>
      <c r="B628" s="148" t="s">
        <v>332</v>
      </c>
      <c r="C628" s="148" t="s">
        <v>197</v>
      </c>
      <c r="D628" s="148" t="s">
        <v>198</v>
      </c>
      <c r="E628" s="141" t="s">
        <v>108</v>
      </c>
      <c r="F628" s="142">
        <v>-297600</v>
      </c>
      <c r="G628" s="142">
        <v>-205320.25219999999</v>
      </c>
      <c r="H628" s="143">
        <v>0.68992020241259799</v>
      </c>
      <c r="I628" s="59">
        <v>0.19</v>
      </c>
      <c r="J628" s="59">
        <v>-0.47499999999999998</v>
      </c>
      <c r="K628" s="144">
        <v>0</v>
      </c>
      <c r="L628" s="144">
        <v>-136537.96770000001</v>
      </c>
      <c r="M628" s="145">
        <f t="shared" si="11"/>
        <v>39356</v>
      </c>
    </row>
    <row r="629" spans="1:13" s="146" customFormat="1" x14ac:dyDescent="0.2">
      <c r="A629" s="148" t="s">
        <v>196</v>
      </c>
      <c r="B629" s="148" t="s">
        <v>332</v>
      </c>
      <c r="C629" s="148" t="s">
        <v>197</v>
      </c>
      <c r="D629" s="148" t="s">
        <v>198</v>
      </c>
      <c r="E629" s="141" t="s">
        <v>109</v>
      </c>
      <c r="F629" s="142">
        <v>-288000</v>
      </c>
      <c r="G629" s="142">
        <v>-197567.23639999999</v>
      </c>
      <c r="H629" s="143">
        <v>0.68599734852240402</v>
      </c>
      <c r="I629" s="59">
        <v>0.4</v>
      </c>
      <c r="J629" s="59">
        <v>-0.47499999999999998</v>
      </c>
      <c r="K629" s="144">
        <v>0</v>
      </c>
      <c r="L629" s="144">
        <v>-172871.33180000001</v>
      </c>
      <c r="M629" s="145">
        <f t="shared" si="11"/>
        <v>39387</v>
      </c>
    </row>
    <row r="630" spans="1:13" s="146" customFormat="1" x14ac:dyDescent="0.2">
      <c r="A630" s="148" t="s">
        <v>196</v>
      </c>
      <c r="B630" s="148" t="s">
        <v>332</v>
      </c>
      <c r="C630" s="148" t="s">
        <v>197</v>
      </c>
      <c r="D630" s="148" t="s">
        <v>198</v>
      </c>
      <c r="E630" s="141" t="s">
        <v>110</v>
      </c>
      <c r="F630" s="142">
        <v>-297600</v>
      </c>
      <c r="G630" s="142">
        <v>-203025.63819999999</v>
      </c>
      <c r="H630" s="143">
        <v>0.68220980579853896</v>
      </c>
      <c r="I630" s="59">
        <v>0.4</v>
      </c>
      <c r="J630" s="59">
        <v>-0.47499999999999998</v>
      </c>
      <c r="K630" s="144">
        <v>0</v>
      </c>
      <c r="L630" s="144">
        <v>-177647.43340000001</v>
      </c>
      <c r="M630" s="145">
        <f t="shared" si="11"/>
        <v>39417</v>
      </c>
    </row>
    <row r="631" spans="1:13" s="146" customFormat="1" x14ac:dyDescent="0.2">
      <c r="A631" s="148" t="s">
        <v>196</v>
      </c>
      <c r="B631" s="148" t="s">
        <v>332</v>
      </c>
      <c r="C631" s="148" t="s">
        <v>197</v>
      </c>
      <c r="D631" s="148" t="s">
        <v>198</v>
      </c>
      <c r="E631" s="141" t="s">
        <v>111</v>
      </c>
      <c r="F631" s="142">
        <v>-297600</v>
      </c>
      <c r="G631" s="142">
        <v>-201863.61780000001</v>
      </c>
      <c r="H631" s="143">
        <v>0.67830516719789602</v>
      </c>
      <c r="I631" s="59">
        <v>0.4</v>
      </c>
      <c r="J631" s="59">
        <v>-0.47499999999999998</v>
      </c>
      <c r="K631" s="144">
        <v>0</v>
      </c>
      <c r="L631" s="144">
        <v>-176630.6655</v>
      </c>
      <c r="M631" s="145">
        <f t="shared" si="11"/>
        <v>39448</v>
      </c>
    </row>
    <row r="632" spans="1:13" s="146" customFormat="1" x14ac:dyDescent="0.2">
      <c r="A632" s="148" t="s">
        <v>196</v>
      </c>
      <c r="B632" s="148" t="s">
        <v>332</v>
      </c>
      <c r="C632" s="148" t="s">
        <v>197</v>
      </c>
      <c r="D632" s="148" t="s">
        <v>198</v>
      </c>
      <c r="E632" s="141" t="s">
        <v>112</v>
      </c>
      <c r="F632" s="142">
        <v>-278400</v>
      </c>
      <c r="G632" s="142">
        <v>-187755.72469999999</v>
      </c>
      <c r="H632" s="143">
        <v>0.67440993051604703</v>
      </c>
      <c r="I632" s="59">
        <v>0.4</v>
      </c>
      <c r="J632" s="59">
        <v>-0.47499999999999998</v>
      </c>
      <c r="K632" s="144">
        <v>0</v>
      </c>
      <c r="L632" s="144">
        <v>-164286.2591</v>
      </c>
      <c r="M632" s="145">
        <f t="shared" si="11"/>
        <v>39479</v>
      </c>
    </row>
    <row r="633" spans="1:13" s="146" customFormat="1" x14ac:dyDescent="0.2">
      <c r="A633" s="148" t="s">
        <v>196</v>
      </c>
      <c r="B633" s="148" t="s">
        <v>332</v>
      </c>
      <c r="C633" s="148" t="s">
        <v>197</v>
      </c>
      <c r="D633" s="148" t="s">
        <v>198</v>
      </c>
      <c r="E633" s="141" t="s">
        <v>113</v>
      </c>
      <c r="F633" s="142">
        <v>-297600</v>
      </c>
      <c r="G633" s="142">
        <v>-199622.51990000001</v>
      </c>
      <c r="H633" s="143">
        <v>0.67077459629956704</v>
      </c>
      <c r="I633" s="59">
        <v>0.4</v>
      </c>
      <c r="J633" s="59">
        <v>-0.47499999999999998</v>
      </c>
      <c r="K633" s="144">
        <v>0</v>
      </c>
      <c r="L633" s="144">
        <v>-174669.70490000001</v>
      </c>
      <c r="M633" s="145">
        <f t="shared" si="11"/>
        <v>39508</v>
      </c>
    </row>
    <row r="634" spans="1:13" s="146" customFormat="1" x14ac:dyDescent="0.2">
      <c r="A634" s="148" t="s">
        <v>196</v>
      </c>
      <c r="B634" s="148" t="s">
        <v>332</v>
      </c>
      <c r="C634" s="148" t="s">
        <v>197</v>
      </c>
      <c r="D634" s="148" t="s">
        <v>198</v>
      </c>
      <c r="E634" s="141" t="s">
        <v>114</v>
      </c>
      <c r="F634" s="142">
        <v>-288000</v>
      </c>
      <c r="G634" s="142">
        <v>-192066.5748</v>
      </c>
      <c r="H634" s="143">
        <v>0.666897829227456</v>
      </c>
      <c r="I634" s="59">
        <v>0.19</v>
      </c>
      <c r="J634" s="59">
        <v>-0.47499999999999998</v>
      </c>
      <c r="K634" s="144">
        <v>0</v>
      </c>
      <c r="L634" s="144">
        <v>-127724.2723</v>
      </c>
      <c r="M634" s="145">
        <f t="shared" si="11"/>
        <v>39539</v>
      </c>
    </row>
    <row r="635" spans="1:13" s="146" customFormat="1" x14ac:dyDescent="0.2">
      <c r="A635" s="148" t="s">
        <v>196</v>
      </c>
      <c r="B635" s="148" t="s">
        <v>332</v>
      </c>
      <c r="C635" s="148" t="s">
        <v>197</v>
      </c>
      <c r="D635" s="148" t="s">
        <v>198</v>
      </c>
      <c r="E635" s="141" t="s">
        <v>115</v>
      </c>
      <c r="F635" s="142">
        <v>-297600</v>
      </c>
      <c r="G635" s="142">
        <v>-197355.02799999999</v>
      </c>
      <c r="H635" s="143">
        <v>0.66315533598693899</v>
      </c>
      <c r="I635" s="59">
        <v>0.19</v>
      </c>
      <c r="J635" s="59">
        <v>-0.47499999999999998</v>
      </c>
      <c r="K635" s="144">
        <v>0</v>
      </c>
      <c r="L635" s="144">
        <v>-131241.09359999999</v>
      </c>
      <c r="M635" s="145">
        <f t="shared" si="11"/>
        <v>39569</v>
      </c>
    </row>
    <row r="636" spans="1:13" s="146" customFormat="1" x14ac:dyDescent="0.2">
      <c r="A636" s="148" t="s">
        <v>196</v>
      </c>
      <c r="B636" s="148" t="s">
        <v>332</v>
      </c>
      <c r="C636" s="148" t="s">
        <v>197</v>
      </c>
      <c r="D636" s="148" t="s">
        <v>198</v>
      </c>
      <c r="E636" s="141" t="s">
        <v>116</v>
      </c>
      <c r="F636" s="142">
        <v>-288000</v>
      </c>
      <c r="G636" s="142">
        <v>-189877.73980000001</v>
      </c>
      <c r="H636" s="143">
        <v>0.65929770749929606</v>
      </c>
      <c r="I636" s="59">
        <v>0.19</v>
      </c>
      <c r="J636" s="59">
        <v>-0.47499999999999998</v>
      </c>
      <c r="K636" s="144">
        <v>0</v>
      </c>
      <c r="L636" s="144">
        <v>-126268.6969</v>
      </c>
      <c r="M636" s="145">
        <f t="shared" si="11"/>
        <v>39600</v>
      </c>
    </row>
    <row r="637" spans="1:13" s="146" customFormat="1" x14ac:dyDescent="0.2">
      <c r="A637" s="148" t="s">
        <v>196</v>
      </c>
      <c r="B637" s="148" t="s">
        <v>332</v>
      </c>
      <c r="C637" s="148" t="s">
        <v>197</v>
      </c>
      <c r="D637" s="148" t="s">
        <v>198</v>
      </c>
      <c r="E637" s="141" t="s">
        <v>117</v>
      </c>
      <c r="F637" s="142">
        <v>-297600</v>
      </c>
      <c r="G637" s="142">
        <v>-195156.2279</v>
      </c>
      <c r="H637" s="143">
        <v>0.65576689480973605</v>
      </c>
      <c r="I637" s="59">
        <v>0.19</v>
      </c>
      <c r="J637" s="59">
        <v>-0.47499999999999998</v>
      </c>
      <c r="K637" s="144">
        <v>0</v>
      </c>
      <c r="L637" s="144">
        <v>-129778.8916</v>
      </c>
      <c r="M637" s="145">
        <f t="shared" si="11"/>
        <v>39630</v>
      </c>
    </row>
    <row r="638" spans="1:13" s="146" customFormat="1" x14ac:dyDescent="0.2">
      <c r="A638" s="148" t="s">
        <v>196</v>
      </c>
      <c r="B638" s="148" t="s">
        <v>332</v>
      </c>
      <c r="C638" s="148" t="s">
        <v>197</v>
      </c>
      <c r="D638" s="148" t="s">
        <v>198</v>
      </c>
      <c r="E638" s="141" t="s">
        <v>118</v>
      </c>
      <c r="F638" s="142">
        <v>-297600</v>
      </c>
      <c r="G638" s="142">
        <v>-194083.25649999999</v>
      </c>
      <c r="H638" s="143">
        <v>0.65216148015572706</v>
      </c>
      <c r="I638" s="59">
        <v>0.19</v>
      </c>
      <c r="J638" s="59">
        <v>-0.47499999999999998</v>
      </c>
      <c r="K638" s="144">
        <v>0</v>
      </c>
      <c r="L638" s="144">
        <v>-129065.3656</v>
      </c>
      <c r="M638" s="145">
        <f t="shared" si="11"/>
        <v>39661</v>
      </c>
    </row>
    <row r="639" spans="1:13" s="146" customFormat="1" x14ac:dyDescent="0.2">
      <c r="A639" s="148" t="s">
        <v>196</v>
      </c>
      <c r="B639" s="148" t="s">
        <v>332</v>
      </c>
      <c r="C639" s="148" t="s">
        <v>197</v>
      </c>
      <c r="D639" s="148" t="s">
        <v>198</v>
      </c>
      <c r="E639" s="141" t="s">
        <v>119</v>
      </c>
      <c r="F639" s="142">
        <v>-288000</v>
      </c>
      <c r="G639" s="142">
        <v>-186787.8371</v>
      </c>
      <c r="H639" s="143">
        <v>0.64856887893494897</v>
      </c>
      <c r="I639" s="59">
        <v>0.19</v>
      </c>
      <c r="J639" s="59">
        <v>-0.47499999999999998</v>
      </c>
      <c r="K639" s="144">
        <v>0</v>
      </c>
      <c r="L639" s="144">
        <v>-124213.9117</v>
      </c>
      <c r="M639" s="145">
        <f t="shared" si="11"/>
        <v>39692</v>
      </c>
    </row>
    <row r="640" spans="1:13" s="146" customFormat="1" x14ac:dyDescent="0.2">
      <c r="A640" s="148" t="s">
        <v>196</v>
      </c>
      <c r="B640" s="148" t="s">
        <v>332</v>
      </c>
      <c r="C640" s="148" t="s">
        <v>197</v>
      </c>
      <c r="D640" s="148" t="s">
        <v>198</v>
      </c>
      <c r="E640" s="141" t="s">
        <v>120</v>
      </c>
      <c r="F640" s="142">
        <v>-297600</v>
      </c>
      <c r="G640" s="142">
        <v>-191983.06200000001</v>
      </c>
      <c r="H640" s="143">
        <v>0.64510437494094597</v>
      </c>
      <c r="I640" s="59">
        <v>0.19</v>
      </c>
      <c r="J640" s="59">
        <v>-0.47499999999999998</v>
      </c>
      <c r="K640" s="144">
        <v>0</v>
      </c>
      <c r="L640" s="144">
        <v>-127668.7362</v>
      </c>
      <c r="M640" s="145">
        <f t="shared" si="11"/>
        <v>39722</v>
      </c>
    </row>
    <row r="641" spans="1:13" s="146" customFormat="1" x14ac:dyDescent="0.2">
      <c r="A641" s="148" t="s">
        <v>196</v>
      </c>
      <c r="B641" s="148" t="s">
        <v>332</v>
      </c>
      <c r="C641" s="148" t="s">
        <v>197</v>
      </c>
      <c r="D641" s="148" t="s">
        <v>198</v>
      </c>
      <c r="E641" s="141" t="s">
        <v>121</v>
      </c>
      <c r="F641" s="142">
        <v>-288000</v>
      </c>
      <c r="G641" s="142">
        <v>-184762.65820000001</v>
      </c>
      <c r="H641" s="143">
        <v>0.64153700779234102</v>
      </c>
      <c r="I641" s="59">
        <v>0.315</v>
      </c>
      <c r="J641" s="59">
        <v>-0.47499999999999998</v>
      </c>
      <c r="K641" s="144">
        <v>0</v>
      </c>
      <c r="L641" s="144">
        <v>-145962.5</v>
      </c>
      <c r="M641" s="145">
        <f t="shared" si="11"/>
        <v>39753</v>
      </c>
    </row>
    <row r="642" spans="1:13" s="146" customFormat="1" x14ac:dyDescent="0.2">
      <c r="A642" s="148" t="s">
        <v>196</v>
      </c>
      <c r="B642" s="148" t="s">
        <v>332</v>
      </c>
      <c r="C642" s="148" t="s">
        <v>197</v>
      </c>
      <c r="D642" s="148" t="s">
        <v>198</v>
      </c>
      <c r="E642" s="141" t="s">
        <v>122</v>
      </c>
      <c r="F642" s="142">
        <v>-297600</v>
      </c>
      <c r="G642" s="142">
        <v>-189897.6482</v>
      </c>
      <c r="H642" s="143">
        <v>0.63809693606038498</v>
      </c>
      <c r="I642" s="59">
        <v>0.315</v>
      </c>
      <c r="J642" s="59">
        <v>-0.47499999999999998</v>
      </c>
      <c r="K642" s="144">
        <v>0</v>
      </c>
      <c r="L642" s="144">
        <v>-150019.1421</v>
      </c>
      <c r="M642" s="145">
        <f t="shared" si="11"/>
        <v>39783</v>
      </c>
    </row>
    <row r="643" spans="1:13" s="146" customFormat="1" x14ac:dyDescent="0.2">
      <c r="A643" s="148" t="s">
        <v>196</v>
      </c>
      <c r="B643" s="148" t="s">
        <v>332</v>
      </c>
      <c r="C643" s="148" t="s">
        <v>197</v>
      </c>
      <c r="D643" s="148" t="s">
        <v>198</v>
      </c>
      <c r="E643" s="141" t="s">
        <v>123</v>
      </c>
      <c r="F643" s="142">
        <v>-297600</v>
      </c>
      <c r="G643" s="142">
        <v>-188843.5166</v>
      </c>
      <c r="H643" s="143">
        <v>0.63455482730725699</v>
      </c>
      <c r="I643" s="59">
        <v>0.315</v>
      </c>
      <c r="J643" s="59">
        <v>-0.47499999999999998</v>
      </c>
      <c r="K643" s="144">
        <v>0</v>
      </c>
      <c r="L643" s="144">
        <v>-149186.3781</v>
      </c>
      <c r="M643" s="145">
        <f t="shared" si="11"/>
        <v>39814</v>
      </c>
    </row>
    <row r="644" spans="1:13" s="146" customFormat="1" x14ac:dyDescent="0.2">
      <c r="A644" s="148" t="s">
        <v>196</v>
      </c>
      <c r="B644" s="148" t="s">
        <v>332</v>
      </c>
      <c r="C644" s="148" t="s">
        <v>197</v>
      </c>
      <c r="D644" s="148" t="s">
        <v>198</v>
      </c>
      <c r="E644" s="141" t="s">
        <v>124</v>
      </c>
      <c r="F644" s="142">
        <v>-268800</v>
      </c>
      <c r="G644" s="142">
        <v>-169619.67129999999</v>
      </c>
      <c r="H644" s="143">
        <v>0.63102556299956603</v>
      </c>
      <c r="I644" s="59">
        <v>0.315</v>
      </c>
      <c r="J644" s="59">
        <v>-0.47499999999999998</v>
      </c>
      <c r="K644" s="144">
        <v>0</v>
      </c>
      <c r="L644" s="144">
        <v>-133999.5404</v>
      </c>
      <c r="M644" s="145">
        <f t="shared" si="11"/>
        <v>39845</v>
      </c>
    </row>
    <row r="645" spans="1:13" s="146" customFormat="1" x14ac:dyDescent="0.2">
      <c r="A645" s="148" t="s">
        <v>196</v>
      </c>
      <c r="B645" s="148" t="s">
        <v>332</v>
      </c>
      <c r="C645" s="148" t="s">
        <v>197</v>
      </c>
      <c r="D645" s="148" t="s">
        <v>198</v>
      </c>
      <c r="E645" s="141" t="s">
        <v>125</v>
      </c>
      <c r="F645" s="142">
        <v>-297600</v>
      </c>
      <c r="G645" s="142">
        <v>-186847.82810000001</v>
      </c>
      <c r="H645" s="143">
        <v>0.62784888458973698</v>
      </c>
      <c r="I645" s="59">
        <v>0.315</v>
      </c>
      <c r="J645" s="59">
        <v>-0.47499999999999998</v>
      </c>
      <c r="K645" s="144">
        <v>0</v>
      </c>
      <c r="L645" s="144">
        <v>-147609.78419999999</v>
      </c>
      <c r="M645" s="145">
        <f t="shared" si="11"/>
        <v>39873</v>
      </c>
    </row>
    <row r="646" spans="1:13" s="146" customFormat="1" x14ac:dyDescent="0.2">
      <c r="A646" s="148" t="s">
        <v>196</v>
      </c>
      <c r="B646" s="148" t="s">
        <v>332</v>
      </c>
      <c r="C646" s="148" t="s">
        <v>197</v>
      </c>
      <c r="D646" s="148" t="s">
        <v>198</v>
      </c>
      <c r="E646" s="141" t="s">
        <v>126</v>
      </c>
      <c r="F646" s="142">
        <v>-288000</v>
      </c>
      <c r="G646" s="142">
        <v>-179811.0949</v>
      </c>
      <c r="H646" s="143">
        <v>0.62434407942955206</v>
      </c>
      <c r="I646" s="59">
        <v>0.14499999999999999</v>
      </c>
      <c r="J646" s="59">
        <v>-0.47499999999999998</v>
      </c>
      <c r="K646" s="144">
        <v>0</v>
      </c>
      <c r="L646" s="144">
        <v>-111482.87880000001</v>
      </c>
      <c r="M646" s="145">
        <f t="shared" si="11"/>
        <v>39904</v>
      </c>
    </row>
    <row r="647" spans="1:13" s="146" customFormat="1" x14ac:dyDescent="0.2">
      <c r="A647" s="148" t="s">
        <v>196</v>
      </c>
      <c r="B647" s="148" t="s">
        <v>332</v>
      </c>
      <c r="C647" s="148" t="s">
        <v>197</v>
      </c>
      <c r="D647" s="148" t="s">
        <v>198</v>
      </c>
      <c r="E647" s="141" t="s">
        <v>127</v>
      </c>
      <c r="F647" s="142">
        <v>-297600</v>
      </c>
      <c r="G647" s="142">
        <v>-184799.05739999999</v>
      </c>
      <c r="H647" s="143">
        <v>0.62096457455529597</v>
      </c>
      <c r="I647" s="59">
        <v>0.14499999999999999</v>
      </c>
      <c r="J647" s="59">
        <v>-0.47499999999999998</v>
      </c>
      <c r="K647" s="144">
        <v>0</v>
      </c>
      <c r="L647" s="144">
        <v>-114575.41559999999</v>
      </c>
      <c r="M647" s="145">
        <f t="shared" si="11"/>
        <v>39934</v>
      </c>
    </row>
    <row r="648" spans="1:13" s="146" customFormat="1" x14ac:dyDescent="0.2">
      <c r="A648" s="148" t="s">
        <v>196</v>
      </c>
      <c r="B648" s="148" t="s">
        <v>332</v>
      </c>
      <c r="C648" s="148" t="s">
        <v>197</v>
      </c>
      <c r="D648" s="148" t="s">
        <v>198</v>
      </c>
      <c r="E648" s="141" t="s">
        <v>128</v>
      </c>
      <c r="F648" s="142">
        <v>-288000</v>
      </c>
      <c r="G648" s="142">
        <v>-177835.70110000001</v>
      </c>
      <c r="H648" s="143">
        <v>0.61748507319401402</v>
      </c>
      <c r="I648" s="59">
        <v>0.14499999999999999</v>
      </c>
      <c r="J648" s="59">
        <v>-0.47499999999999998</v>
      </c>
      <c r="K648" s="144">
        <v>0</v>
      </c>
      <c r="L648" s="144">
        <v>-110258.1347</v>
      </c>
      <c r="M648" s="145">
        <f t="shared" si="11"/>
        <v>39965</v>
      </c>
    </row>
    <row r="649" spans="1:13" s="146" customFormat="1" x14ac:dyDescent="0.2">
      <c r="A649" s="148" t="s">
        <v>196</v>
      </c>
      <c r="B649" s="148" t="s">
        <v>332</v>
      </c>
      <c r="C649" s="148" t="s">
        <v>197</v>
      </c>
      <c r="D649" s="148" t="s">
        <v>198</v>
      </c>
      <c r="E649" s="141" t="s">
        <v>129</v>
      </c>
      <c r="F649" s="142">
        <v>-297600</v>
      </c>
      <c r="G649" s="142">
        <v>-182765.10649999999</v>
      </c>
      <c r="H649" s="143">
        <v>0.61413006229987199</v>
      </c>
      <c r="I649" s="59">
        <v>0.14499999999999999</v>
      </c>
      <c r="J649" s="59">
        <v>-0.47499999999999998</v>
      </c>
      <c r="K649" s="144">
        <v>0</v>
      </c>
      <c r="L649" s="144">
        <v>-113314.3661</v>
      </c>
      <c r="M649" s="145">
        <f t="shared" si="11"/>
        <v>39995</v>
      </c>
    </row>
    <row r="650" spans="1:13" s="146" customFormat="1" x14ac:dyDescent="0.2">
      <c r="A650" s="148" t="s">
        <v>196</v>
      </c>
      <c r="B650" s="148" t="s">
        <v>332</v>
      </c>
      <c r="C650" s="148" t="s">
        <v>197</v>
      </c>
      <c r="D650" s="148" t="s">
        <v>198</v>
      </c>
      <c r="E650" s="141" t="s">
        <v>130</v>
      </c>
      <c r="F650" s="142">
        <v>-297600</v>
      </c>
      <c r="G650" s="142">
        <v>-181737.14110000001</v>
      </c>
      <c r="H650" s="143">
        <v>0.61067587718863203</v>
      </c>
      <c r="I650" s="59">
        <v>0.14499999999999999</v>
      </c>
      <c r="J650" s="59">
        <v>-0.47499999999999998</v>
      </c>
      <c r="K650" s="144">
        <v>0</v>
      </c>
      <c r="L650" s="144">
        <v>-112677.0275</v>
      </c>
      <c r="M650" s="145">
        <f t="shared" si="11"/>
        <v>40026</v>
      </c>
    </row>
    <row r="651" spans="1:13" s="146" customFormat="1" x14ac:dyDescent="0.2">
      <c r="A651" s="148" t="s">
        <v>196</v>
      </c>
      <c r="B651" s="148" t="s">
        <v>332</v>
      </c>
      <c r="C651" s="148" t="s">
        <v>197</v>
      </c>
      <c r="D651" s="148" t="s">
        <v>198</v>
      </c>
      <c r="E651" s="141" t="s">
        <v>131</v>
      </c>
      <c r="F651" s="142">
        <v>-288000</v>
      </c>
      <c r="G651" s="142">
        <v>-174883.55369999999</v>
      </c>
      <c r="H651" s="143">
        <v>0.607234561413725</v>
      </c>
      <c r="I651" s="59">
        <v>0.14499999999999999</v>
      </c>
      <c r="J651" s="59">
        <v>-0.47499999999999998</v>
      </c>
      <c r="K651" s="144">
        <v>0</v>
      </c>
      <c r="L651" s="144">
        <v>-108427.8033</v>
      </c>
      <c r="M651" s="145">
        <f t="shared" si="11"/>
        <v>40057</v>
      </c>
    </row>
    <row r="652" spans="1:13" s="146" customFormat="1" x14ac:dyDescent="0.2">
      <c r="A652" s="148" t="s">
        <v>196</v>
      </c>
      <c r="B652" s="148" t="s">
        <v>332</v>
      </c>
      <c r="C652" s="148" t="s">
        <v>197</v>
      </c>
      <c r="D652" s="148" t="s">
        <v>198</v>
      </c>
      <c r="E652" s="141" t="s">
        <v>132</v>
      </c>
      <c r="F652" s="142">
        <v>-297600</v>
      </c>
      <c r="G652" s="142">
        <v>-179725.55369999999</v>
      </c>
      <c r="H652" s="143">
        <v>0.60391651095809096</v>
      </c>
      <c r="I652" s="59">
        <v>0.14499999999999999</v>
      </c>
      <c r="J652" s="59">
        <v>-0.47499999999999998</v>
      </c>
      <c r="K652" s="144">
        <v>0</v>
      </c>
      <c r="L652" s="144">
        <v>-111429.84329999999</v>
      </c>
      <c r="M652" s="145">
        <f t="shared" si="11"/>
        <v>40087</v>
      </c>
    </row>
    <row r="653" spans="1:13" s="146" customFormat="1" x14ac:dyDescent="0.2">
      <c r="A653" s="148" t="s">
        <v>196</v>
      </c>
      <c r="B653" s="148" t="s">
        <v>333</v>
      </c>
      <c r="C653" s="148" t="s">
        <v>197</v>
      </c>
      <c r="D653" s="148" t="s">
        <v>269</v>
      </c>
      <c r="E653" s="141" t="s">
        <v>32</v>
      </c>
      <c r="F653" s="142">
        <v>0</v>
      </c>
      <c r="G653" s="142">
        <v>0</v>
      </c>
      <c r="H653" s="143">
        <v>1</v>
      </c>
      <c r="I653" s="59">
        <v>0.78931527000000001</v>
      </c>
      <c r="J653" s="59">
        <v>7.0000000000000005E-8</v>
      </c>
      <c r="K653" s="144">
        <v>0</v>
      </c>
      <c r="L653" s="144">
        <v>677232.44609999994</v>
      </c>
      <c r="M653" s="145">
        <f t="shared" si="11"/>
        <v>37043</v>
      </c>
    </row>
    <row r="654" spans="1:13" s="146" customFormat="1" x14ac:dyDescent="0.2">
      <c r="A654" s="148" t="s">
        <v>196</v>
      </c>
      <c r="B654" s="148" t="s">
        <v>333</v>
      </c>
      <c r="C654" s="148" t="s">
        <v>197</v>
      </c>
      <c r="D654" s="148" t="s">
        <v>269</v>
      </c>
      <c r="E654" s="141" t="s">
        <v>33</v>
      </c>
      <c r="F654" s="142">
        <v>886600</v>
      </c>
      <c r="G654" s="142">
        <v>883624.04619999998</v>
      </c>
      <c r="H654" s="143">
        <v>0.99664340870046397</v>
      </c>
      <c r="I654" s="59">
        <v>0.78903832000000007</v>
      </c>
      <c r="J654" s="59">
        <v>7.0000000000000005E-8</v>
      </c>
      <c r="K654" s="144">
        <v>0</v>
      </c>
      <c r="L654" s="144">
        <v>697213.17290000001</v>
      </c>
      <c r="M654" s="145">
        <f t="shared" si="11"/>
        <v>37073</v>
      </c>
    </row>
    <row r="655" spans="1:13" s="146" customFormat="1" x14ac:dyDescent="0.2">
      <c r="A655" s="148" t="s">
        <v>196</v>
      </c>
      <c r="B655" s="148" t="s">
        <v>333</v>
      </c>
      <c r="C655" s="148" t="s">
        <v>197</v>
      </c>
      <c r="D655" s="148" t="s">
        <v>269</v>
      </c>
      <c r="E655" s="141" t="s">
        <v>34</v>
      </c>
      <c r="F655" s="142">
        <v>886600</v>
      </c>
      <c r="G655" s="142">
        <v>880653.65610000002</v>
      </c>
      <c r="H655" s="143">
        <v>0.99329309286646705</v>
      </c>
      <c r="I655" s="59">
        <v>0.78872379000000004</v>
      </c>
      <c r="J655" s="59">
        <v>7.0000000000000005E-8</v>
      </c>
      <c r="K655" s="144">
        <v>0</v>
      </c>
      <c r="L655" s="144">
        <v>694592.43189999997</v>
      </c>
      <c r="M655" s="145">
        <f t="shared" si="11"/>
        <v>37104</v>
      </c>
    </row>
    <row r="656" spans="1:13" s="146" customFormat="1" x14ac:dyDescent="0.2">
      <c r="A656" s="148" t="s">
        <v>196</v>
      </c>
      <c r="B656" s="148" t="s">
        <v>333</v>
      </c>
      <c r="C656" s="148" t="s">
        <v>197</v>
      </c>
      <c r="D656" s="148" t="s">
        <v>269</v>
      </c>
      <c r="E656" s="141" t="s">
        <v>35</v>
      </c>
      <c r="F656" s="142">
        <v>858000</v>
      </c>
      <c r="G656" s="142">
        <v>849424.44050000003</v>
      </c>
      <c r="H656" s="143">
        <v>0.99000517543250099</v>
      </c>
      <c r="I656" s="59">
        <v>0.78837407000000004</v>
      </c>
      <c r="J656" s="59">
        <v>7.0000000000000005E-8</v>
      </c>
      <c r="K656" s="144">
        <v>0</v>
      </c>
      <c r="L656" s="144">
        <v>669664.14899999998</v>
      </c>
      <c r="M656" s="145">
        <f t="shared" si="11"/>
        <v>37135</v>
      </c>
    </row>
    <row r="657" spans="1:13" s="146" customFormat="1" x14ac:dyDescent="0.2">
      <c r="A657" s="148" t="s">
        <v>196</v>
      </c>
      <c r="B657" s="148" t="s">
        <v>333</v>
      </c>
      <c r="C657" s="148" t="s">
        <v>197</v>
      </c>
      <c r="D657" s="148" t="s">
        <v>269</v>
      </c>
      <c r="E657" s="141" t="s">
        <v>36</v>
      </c>
      <c r="F657" s="142">
        <v>886600</v>
      </c>
      <c r="G657" s="142">
        <v>874855.22679999995</v>
      </c>
      <c r="H657" s="143">
        <v>0.98675301920029101</v>
      </c>
      <c r="I657" s="59">
        <v>0.78815582000000006</v>
      </c>
      <c r="J657" s="59">
        <v>7.0000000000000005E-8</v>
      </c>
      <c r="K657" s="144">
        <v>0</v>
      </c>
      <c r="L657" s="144">
        <v>689522.18099999998</v>
      </c>
      <c r="M657" s="145">
        <f t="shared" si="11"/>
        <v>37165</v>
      </c>
    </row>
    <row r="658" spans="1:13" s="146" customFormat="1" x14ac:dyDescent="0.2">
      <c r="A658" s="148" t="s">
        <v>196</v>
      </c>
      <c r="B658" s="148" t="s">
        <v>333</v>
      </c>
      <c r="C658" s="148" t="s">
        <v>197</v>
      </c>
      <c r="D658" s="148" t="s">
        <v>269</v>
      </c>
      <c r="E658" s="141" t="s">
        <v>37</v>
      </c>
      <c r="F658" s="142">
        <v>858000</v>
      </c>
      <c r="G658" s="142">
        <v>843802.23549999995</v>
      </c>
      <c r="H658" s="143">
        <v>0.98345248896229398</v>
      </c>
      <c r="I658" s="59">
        <v>0.78788255000000007</v>
      </c>
      <c r="J658" s="59">
        <v>7.0000000000000005E-8</v>
      </c>
      <c r="K658" s="144">
        <v>0</v>
      </c>
      <c r="L658" s="144">
        <v>664817.00269999995</v>
      </c>
      <c r="M658" s="145">
        <f t="shared" si="11"/>
        <v>37196</v>
      </c>
    </row>
    <row r="659" spans="1:13" s="146" customFormat="1" x14ac:dyDescent="0.2">
      <c r="A659" s="148" t="s">
        <v>196</v>
      </c>
      <c r="B659" s="148" t="s">
        <v>333</v>
      </c>
      <c r="C659" s="148" t="s">
        <v>197</v>
      </c>
      <c r="D659" s="148" t="s">
        <v>269</v>
      </c>
      <c r="E659" s="141" t="s">
        <v>38</v>
      </c>
      <c r="F659" s="142">
        <v>886600</v>
      </c>
      <c r="G659" s="142">
        <v>869119.21389999997</v>
      </c>
      <c r="H659" s="143">
        <v>0.98028334530546102</v>
      </c>
      <c r="I659" s="59">
        <v>0.78762631999999999</v>
      </c>
      <c r="J659" s="59">
        <v>7.0000000000000005E-8</v>
      </c>
      <c r="K659" s="144">
        <v>0</v>
      </c>
      <c r="L659" s="144">
        <v>684541.11089999997</v>
      </c>
      <c r="M659" s="145">
        <f t="shared" si="11"/>
        <v>37226</v>
      </c>
    </row>
    <row r="660" spans="1:13" s="146" customFormat="1" x14ac:dyDescent="0.2">
      <c r="A660" s="148" t="s">
        <v>196</v>
      </c>
      <c r="B660" s="148" t="s">
        <v>333</v>
      </c>
      <c r="C660" s="148" t="s">
        <v>197</v>
      </c>
      <c r="D660" s="148" t="s">
        <v>269</v>
      </c>
      <c r="E660" s="141" t="s">
        <v>39</v>
      </c>
      <c r="F660" s="142">
        <v>886600</v>
      </c>
      <c r="G660" s="142">
        <v>866149.51450000005</v>
      </c>
      <c r="H660" s="143">
        <v>0.97693380832523102</v>
      </c>
      <c r="I660" s="59">
        <v>0.78738686999999996</v>
      </c>
      <c r="J660" s="59">
        <v>7.0000000000000005E-8</v>
      </c>
      <c r="K660" s="144">
        <v>0</v>
      </c>
      <c r="L660" s="144">
        <v>681994.69499999995</v>
      </c>
      <c r="M660" s="145">
        <f t="shared" si="11"/>
        <v>37257</v>
      </c>
    </row>
    <row r="661" spans="1:13" s="146" customFormat="1" x14ac:dyDescent="0.2">
      <c r="A661" s="148" t="s">
        <v>196</v>
      </c>
      <c r="B661" s="148" t="s">
        <v>333</v>
      </c>
      <c r="C661" s="148" t="s">
        <v>197</v>
      </c>
      <c r="D661" s="148" t="s">
        <v>269</v>
      </c>
      <c r="E661" s="141" t="s">
        <v>40</v>
      </c>
      <c r="F661" s="142">
        <v>800800</v>
      </c>
      <c r="G661" s="142">
        <v>779517.41240000003</v>
      </c>
      <c r="H661" s="143">
        <v>0.97342334215466797</v>
      </c>
      <c r="I661" s="59">
        <v>0.78721085000000002</v>
      </c>
      <c r="J661" s="59">
        <v>7.0000000000000005E-8</v>
      </c>
      <c r="K661" s="144">
        <v>0</v>
      </c>
      <c r="L661" s="144">
        <v>613644.51329999999</v>
      </c>
      <c r="M661" s="145">
        <f t="shared" si="11"/>
        <v>37288</v>
      </c>
    </row>
    <row r="662" spans="1:13" s="146" customFormat="1" x14ac:dyDescent="0.2">
      <c r="A662" s="148" t="s">
        <v>196</v>
      </c>
      <c r="B662" s="148" t="s">
        <v>333</v>
      </c>
      <c r="C662" s="148" t="s">
        <v>197</v>
      </c>
      <c r="D662" s="148" t="s">
        <v>269</v>
      </c>
      <c r="E662" s="141" t="s">
        <v>41</v>
      </c>
      <c r="F662" s="142">
        <v>886600</v>
      </c>
      <c r="G662" s="142">
        <v>860194.5612</v>
      </c>
      <c r="H662" s="143">
        <v>0.97021719058081102</v>
      </c>
      <c r="I662" s="59">
        <v>0.78707426999999996</v>
      </c>
      <c r="J662" s="59">
        <v>7.0000000000000005E-8</v>
      </c>
      <c r="K662" s="144">
        <v>0</v>
      </c>
      <c r="L662" s="144">
        <v>677036.94649999996</v>
      </c>
      <c r="M662" s="145">
        <f t="shared" si="11"/>
        <v>37316</v>
      </c>
    </row>
    <row r="663" spans="1:13" s="146" customFormat="1" x14ac:dyDescent="0.2">
      <c r="A663" s="148" t="s">
        <v>196</v>
      </c>
      <c r="B663" s="148" t="s">
        <v>333</v>
      </c>
      <c r="C663" s="148" t="s">
        <v>197</v>
      </c>
      <c r="D663" s="148" t="s">
        <v>269</v>
      </c>
      <c r="E663" s="141" t="s">
        <v>42</v>
      </c>
      <c r="F663" s="142">
        <v>858000</v>
      </c>
      <c r="G663" s="142">
        <v>829352.38020000001</v>
      </c>
      <c r="H663" s="143">
        <v>0.96661116567823402</v>
      </c>
      <c r="I663" s="59">
        <v>0.78691449000000002</v>
      </c>
      <c r="J663" s="59">
        <v>7.0000000000000005E-8</v>
      </c>
      <c r="K663" s="144">
        <v>0</v>
      </c>
      <c r="L663" s="144">
        <v>652629.34829999995</v>
      </c>
      <c r="M663" s="145">
        <f t="shared" si="11"/>
        <v>37347</v>
      </c>
    </row>
    <row r="664" spans="1:13" s="146" customFormat="1" x14ac:dyDescent="0.2">
      <c r="A664" s="148" t="s">
        <v>196</v>
      </c>
      <c r="B664" s="148" t="s">
        <v>333</v>
      </c>
      <c r="C664" s="148" t="s">
        <v>197</v>
      </c>
      <c r="D664" s="148" t="s">
        <v>269</v>
      </c>
      <c r="E664" s="141" t="s">
        <v>43</v>
      </c>
      <c r="F664" s="142">
        <v>886600</v>
      </c>
      <c r="G664" s="142">
        <v>853852.05900000001</v>
      </c>
      <c r="H664" s="143">
        <v>0.96306345471940302</v>
      </c>
      <c r="I664" s="59">
        <v>0.78673008</v>
      </c>
      <c r="J664" s="59">
        <v>7.0000000000000005E-8</v>
      </c>
      <c r="K664" s="144">
        <v>0</v>
      </c>
      <c r="L664" s="144">
        <v>671751.04379999998</v>
      </c>
      <c r="M664" s="145">
        <f t="shared" si="11"/>
        <v>37377</v>
      </c>
    </row>
    <row r="665" spans="1:13" s="146" customFormat="1" x14ac:dyDescent="0.2">
      <c r="A665" s="148" t="s">
        <v>196</v>
      </c>
      <c r="B665" s="148" t="s">
        <v>333</v>
      </c>
      <c r="C665" s="148" t="s">
        <v>197</v>
      </c>
      <c r="D665" s="148" t="s">
        <v>269</v>
      </c>
      <c r="E665" s="141" t="s">
        <v>44</v>
      </c>
      <c r="F665" s="142">
        <v>858000</v>
      </c>
      <c r="G665" s="142">
        <v>823124.22360000003</v>
      </c>
      <c r="H665" s="143">
        <v>0.95935224196747304</v>
      </c>
      <c r="I665" s="59">
        <v>0.78654939000000001</v>
      </c>
      <c r="J665" s="59">
        <v>7.0000000000000005E-8</v>
      </c>
      <c r="K665" s="144">
        <v>0</v>
      </c>
      <c r="L665" s="144">
        <v>647427.80119999999</v>
      </c>
      <c r="M665" s="145">
        <f t="shared" si="11"/>
        <v>37408</v>
      </c>
    </row>
    <row r="666" spans="1:13" s="146" customFormat="1" x14ac:dyDescent="0.2">
      <c r="A666" s="148" t="s">
        <v>196</v>
      </c>
      <c r="B666" s="148" t="s">
        <v>333</v>
      </c>
      <c r="C666" s="148" t="s">
        <v>197</v>
      </c>
      <c r="D666" s="148" t="s">
        <v>269</v>
      </c>
      <c r="E666" s="141" t="s">
        <v>45</v>
      </c>
      <c r="F666" s="142">
        <v>886600</v>
      </c>
      <c r="G666" s="142">
        <v>847310.94579999999</v>
      </c>
      <c r="H666" s="143">
        <v>0.95568570475684</v>
      </c>
      <c r="I666" s="59">
        <v>0.78637173000000005</v>
      </c>
      <c r="J666" s="59">
        <v>7.0000000000000005E-8</v>
      </c>
      <c r="K666" s="144">
        <v>0</v>
      </c>
      <c r="L666" s="144">
        <v>666301.31209999998</v>
      </c>
      <c r="M666" s="145">
        <f t="shared" si="11"/>
        <v>37438</v>
      </c>
    </row>
    <row r="667" spans="1:13" s="146" customFormat="1" x14ac:dyDescent="0.2">
      <c r="A667" s="148" t="s">
        <v>196</v>
      </c>
      <c r="B667" s="148" t="s">
        <v>333</v>
      </c>
      <c r="C667" s="148" t="s">
        <v>197</v>
      </c>
      <c r="D667" s="148" t="s">
        <v>269</v>
      </c>
      <c r="E667" s="141" t="s">
        <v>46</v>
      </c>
      <c r="F667" s="142">
        <v>886600</v>
      </c>
      <c r="G667" s="142">
        <v>843859.0148</v>
      </c>
      <c r="H667" s="143">
        <v>0.95179225669850798</v>
      </c>
      <c r="I667" s="59">
        <v>0.78618604999999997</v>
      </c>
      <c r="J667" s="59">
        <v>7.0000000000000005E-8</v>
      </c>
      <c r="K667" s="144">
        <v>0</v>
      </c>
      <c r="L667" s="144">
        <v>663430.1263</v>
      </c>
      <c r="M667" s="145">
        <f t="shared" si="11"/>
        <v>37469</v>
      </c>
    </row>
    <row r="668" spans="1:13" s="146" customFormat="1" x14ac:dyDescent="0.2">
      <c r="A668" s="148" t="s">
        <v>196</v>
      </c>
      <c r="B668" s="148" t="s">
        <v>333</v>
      </c>
      <c r="C668" s="148" t="s">
        <v>197</v>
      </c>
      <c r="D668" s="148" t="s">
        <v>269</v>
      </c>
      <c r="E668" s="141" t="s">
        <v>47</v>
      </c>
      <c r="F668" s="142">
        <v>858000</v>
      </c>
      <c r="G668" s="142">
        <v>813248.74170000001</v>
      </c>
      <c r="H668" s="143">
        <v>0.94784235627967506</v>
      </c>
      <c r="I668" s="59">
        <v>0.78600692000000005</v>
      </c>
      <c r="J668" s="59">
        <v>7.0000000000000005E-8</v>
      </c>
      <c r="K668" s="144">
        <v>0</v>
      </c>
      <c r="L668" s="144">
        <v>639219.08620000002</v>
      </c>
      <c r="M668" s="145">
        <f t="shared" si="11"/>
        <v>37500</v>
      </c>
    </row>
    <row r="669" spans="1:13" s="146" customFormat="1" x14ac:dyDescent="0.2">
      <c r="A669" s="148" t="s">
        <v>196</v>
      </c>
      <c r="B669" s="148" t="s">
        <v>333</v>
      </c>
      <c r="C669" s="148" t="s">
        <v>197</v>
      </c>
      <c r="D669" s="148" t="s">
        <v>269</v>
      </c>
      <c r="E669" s="141" t="s">
        <v>48</v>
      </c>
      <c r="F669" s="142">
        <v>886600</v>
      </c>
      <c r="G669" s="142">
        <v>836905.93469999998</v>
      </c>
      <c r="H669" s="143">
        <v>0.94394984742562105</v>
      </c>
      <c r="I669" s="59">
        <v>0.78585402999999998</v>
      </c>
      <c r="J669" s="59">
        <v>7.0000000000000005E-8</v>
      </c>
      <c r="K669" s="144">
        <v>0</v>
      </c>
      <c r="L669" s="144">
        <v>657685.84550000005</v>
      </c>
      <c r="M669" s="145">
        <f t="shared" si="11"/>
        <v>37530</v>
      </c>
    </row>
    <row r="670" spans="1:13" s="146" customFormat="1" x14ac:dyDescent="0.2">
      <c r="A670" s="148" t="s">
        <v>196</v>
      </c>
      <c r="B670" s="148" t="s">
        <v>333</v>
      </c>
      <c r="C670" s="148" t="s">
        <v>197</v>
      </c>
      <c r="D670" s="148" t="s">
        <v>269</v>
      </c>
      <c r="E670" s="141" t="s">
        <v>49</v>
      </c>
      <c r="F670" s="142">
        <v>858000</v>
      </c>
      <c r="G670" s="142">
        <v>806387.74120000005</v>
      </c>
      <c r="H670" s="143">
        <v>0.93984585221975903</v>
      </c>
      <c r="I670" s="59">
        <v>0.78572589999999998</v>
      </c>
      <c r="J670" s="59">
        <v>7.0000000000000005E-8</v>
      </c>
      <c r="K670" s="144">
        <v>0</v>
      </c>
      <c r="L670" s="144">
        <v>633599.67570000002</v>
      </c>
      <c r="M670" s="145">
        <f t="shared" si="11"/>
        <v>37561</v>
      </c>
    </row>
    <row r="671" spans="1:13" s="146" customFormat="1" x14ac:dyDescent="0.2">
      <c r="A671" s="148" t="s">
        <v>196</v>
      </c>
      <c r="B671" s="148" t="s">
        <v>333</v>
      </c>
      <c r="C671" s="148" t="s">
        <v>197</v>
      </c>
      <c r="D671" s="148" t="s">
        <v>269</v>
      </c>
      <c r="E671" s="141" t="s">
        <v>50</v>
      </c>
      <c r="F671" s="142">
        <v>886600</v>
      </c>
      <c r="G671" s="142">
        <v>829696.49650000001</v>
      </c>
      <c r="H671" s="143">
        <v>0.93581829068419298</v>
      </c>
      <c r="I671" s="59">
        <v>0.78561232000000003</v>
      </c>
      <c r="J671" s="59">
        <v>7.0000000000000005E-8</v>
      </c>
      <c r="K671" s="144">
        <v>0</v>
      </c>
      <c r="L671" s="144">
        <v>651819.73340000003</v>
      </c>
      <c r="M671" s="145">
        <f t="shared" ref="M671:M727" si="12">DATE(YEAR(E671),MONTH(E671),1)</f>
        <v>37591</v>
      </c>
    </row>
    <row r="672" spans="1:13" s="146" customFormat="1" x14ac:dyDescent="0.2">
      <c r="A672" s="148" t="s">
        <v>196</v>
      </c>
      <c r="B672" s="148" t="s">
        <v>333</v>
      </c>
      <c r="C672" s="148" t="s">
        <v>197</v>
      </c>
      <c r="D672" s="148" t="s">
        <v>269</v>
      </c>
      <c r="E672" s="141" t="s">
        <v>51</v>
      </c>
      <c r="F672" s="142">
        <v>886600</v>
      </c>
      <c r="G672" s="142">
        <v>825937.67949999997</v>
      </c>
      <c r="H672" s="143">
        <v>0.93157870458999703</v>
      </c>
      <c r="I672" s="59">
        <v>0.78552334000000001</v>
      </c>
      <c r="J672" s="59">
        <v>7.0000000000000005E-8</v>
      </c>
      <c r="K672" s="144">
        <v>0</v>
      </c>
      <c r="L672" s="144">
        <v>648793.26809999999</v>
      </c>
      <c r="M672" s="145">
        <f t="shared" si="12"/>
        <v>37622</v>
      </c>
    </row>
    <row r="673" spans="1:13" s="146" customFormat="1" x14ac:dyDescent="0.2">
      <c r="A673" s="148" t="s">
        <v>196</v>
      </c>
      <c r="B673" s="148" t="s">
        <v>333</v>
      </c>
      <c r="C673" s="148" t="s">
        <v>197</v>
      </c>
      <c r="D673" s="148" t="s">
        <v>269</v>
      </c>
      <c r="E673" s="141" t="s">
        <v>52</v>
      </c>
      <c r="F673" s="142">
        <v>800800</v>
      </c>
      <c r="G673" s="142">
        <v>742544.72329999995</v>
      </c>
      <c r="H673" s="143">
        <v>0.92725365051805997</v>
      </c>
      <c r="I673" s="59">
        <v>0.78546969</v>
      </c>
      <c r="J673" s="59">
        <v>7.0000000000000005E-8</v>
      </c>
      <c r="K673" s="144">
        <v>0</v>
      </c>
      <c r="L673" s="144">
        <v>583246.32440000004</v>
      </c>
      <c r="M673" s="145">
        <f t="shared" si="12"/>
        <v>37653</v>
      </c>
    </row>
    <row r="674" spans="1:13" s="146" customFormat="1" x14ac:dyDescent="0.2">
      <c r="A674" s="148" t="s">
        <v>196</v>
      </c>
      <c r="B674" s="148" t="s">
        <v>333</v>
      </c>
      <c r="C674" s="148" t="s">
        <v>197</v>
      </c>
      <c r="D674" s="148" t="s">
        <v>269</v>
      </c>
      <c r="E674" s="141" t="s">
        <v>53</v>
      </c>
      <c r="F674" s="142">
        <v>886600</v>
      </c>
      <c r="G674" s="142">
        <v>818593.62780000002</v>
      </c>
      <c r="H674" s="143">
        <v>0.92329531676324506</v>
      </c>
      <c r="I674" s="59">
        <v>0.78543417999999998</v>
      </c>
      <c r="J674" s="59">
        <v>7.0000000000000005E-8</v>
      </c>
      <c r="K674" s="144">
        <v>0</v>
      </c>
      <c r="L674" s="144">
        <v>642951.36140000005</v>
      </c>
      <c r="M674" s="145">
        <f t="shared" si="12"/>
        <v>37681</v>
      </c>
    </row>
    <row r="675" spans="1:13" s="146" customFormat="1" x14ac:dyDescent="0.2">
      <c r="A675" s="148" t="s">
        <v>196</v>
      </c>
      <c r="B675" s="148" t="s">
        <v>333</v>
      </c>
      <c r="C675" s="148" t="s">
        <v>197</v>
      </c>
      <c r="D675" s="148" t="s">
        <v>269</v>
      </c>
      <c r="E675" s="141" t="s">
        <v>54</v>
      </c>
      <c r="F675" s="142">
        <v>858000</v>
      </c>
      <c r="G675" s="142">
        <v>788416.03899999999</v>
      </c>
      <c r="H675" s="143">
        <v>0.91889981235344997</v>
      </c>
      <c r="I675" s="59">
        <v>0.78537215999999999</v>
      </c>
      <c r="J675" s="59">
        <v>7.0000000000000005E-8</v>
      </c>
      <c r="K675" s="144">
        <v>0</v>
      </c>
      <c r="L675" s="144">
        <v>619199.95030000003</v>
      </c>
      <c r="M675" s="145">
        <f t="shared" si="12"/>
        <v>37712</v>
      </c>
    </row>
    <row r="676" spans="1:13" s="146" customFormat="1" x14ac:dyDescent="0.2">
      <c r="A676" s="148" t="s">
        <v>196</v>
      </c>
      <c r="B676" s="148" t="s">
        <v>333</v>
      </c>
      <c r="C676" s="148" t="s">
        <v>197</v>
      </c>
      <c r="D676" s="148" t="s">
        <v>269</v>
      </c>
      <c r="E676" s="141" t="s">
        <v>55</v>
      </c>
      <c r="F676" s="142">
        <v>886600</v>
      </c>
      <c r="G676" s="142">
        <v>810934.82849999995</v>
      </c>
      <c r="H676" s="143">
        <v>0.91465692359888506</v>
      </c>
      <c r="I676" s="59">
        <v>0.78526921000000005</v>
      </c>
      <c r="J676" s="59">
        <v>7.0000000000000005E-8</v>
      </c>
      <c r="K676" s="144">
        <v>0</v>
      </c>
      <c r="L676" s="144">
        <v>636802.10060000001</v>
      </c>
      <c r="M676" s="145">
        <f t="shared" si="12"/>
        <v>37742</v>
      </c>
    </row>
    <row r="677" spans="1:13" s="146" customFormat="1" x14ac:dyDescent="0.2">
      <c r="A677" s="148" t="s">
        <v>196</v>
      </c>
      <c r="B677" s="148" t="s">
        <v>333</v>
      </c>
      <c r="C677" s="148" t="s">
        <v>197</v>
      </c>
      <c r="D677" s="148" t="s">
        <v>269</v>
      </c>
      <c r="E677" s="141" t="s">
        <v>56</v>
      </c>
      <c r="F677" s="142">
        <v>858000</v>
      </c>
      <c r="G677" s="142">
        <v>780972.88029999996</v>
      </c>
      <c r="H677" s="143">
        <v>0.91022480217082402</v>
      </c>
      <c r="I677" s="59">
        <v>0.78516944</v>
      </c>
      <c r="J677" s="59">
        <v>7.0000000000000005E-8</v>
      </c>
      <c r="K677" s="144">
        <v>0</v>
      </c>
      <c r="L677" s="144">
        <v>613195.98860000004</v>
      </c>
      <c r="M677" s="145">
        <f t="shared" si="12"/>
        <v>37773</v>
      </c>
    </row>
    <row r="678" spans="1:13" s="146" customFormat="1" x14ac:dyDescent="0.2">
      <c r="A678" s="148" t="s">
        <v>196</v>
      </c>
      <c r="B678" s="148" t="s">
        <v>333</v>
      </c>
      <c r="C678" s="148" t="s">
        <v>197</v>
      </c>
      <c r="D678" s="148" t="s">
        <v>269</v>
      </c>
      <c r="E678" s="141" t="s">
        <v>57</v>
      </c>
      <c r="F678" s="142">
        <v>886600</v>
      </c>
      <c r="G678" s="142">
        <v>803184.12730000005</v>
      </c>
      <c r="H678" s="143">
        <v>0.905914874022823</v>
      </c>
      <c r="I678" s="59">
        <v>0.78521106000000007</v>
      </c>
      <c r="J678" s="59">
        <v>7.0000000000000005E-8</v>
      </c>
      <c r="K678" s="144">
        <v>0</v>
      </c>
      <c r="L678" s="144">
        <v>630669.00659999996</v>
      </c>
      <c r="M678" s="145">
        <f t="shared" si="12"/>
        <v>37803</v>
      </c>
    </row>
    <row r="679" spans="1:13" s="146" customFormat="1" x14ac:dyDescent="0.2">
      <c r="A679" s="148" t="s">
        <v>196</v>
      </c>
      <c r="B679" s="148" t="s">
        <v>333</v>
      </c>
      <c r="C679" s="148" t="s">
        <v>197</v>
      </c>
      <c r="D679" s="148" t="s">
        <v>269</v>
      </c>
      <c r="E679" s="141" t="s">
        <v>58</v>
      </c>
      <c r="F679" s="142">
        <v>886600</v>
      </c>
      <c r="G679" s="142">
        <v>799228.76020000002</v>
      </c>
      <c r="H679" s="143">
        <v>0.90145359822375604</v>
      </c>
      <c r="I679" s="59">
        <v>0.78524539000000004</v>
      </c>
      <c r="J679" s="59">
        <v>7.0000000000000005E-8</v>
      </c>
      <c r="K679" s="144">
        <v>0</v>
      </c>
      <c r="L679" s="144">
        <v>627590.64179999998</v>
      </c>
      <c r="M679" s="145">
        <f t="shared" si="12"/>
        <v>37834</v>
      </c>
    </row>
    <row r="680" spans="1:13" s="146" customFormat="1" x14ac:dyDescent="0.2">
      <c r="A680" s="148" t="s">
        <v>196</v>
      </c>
      <c r="B680" s="148" t="s">
        <v>333</v>
      </c>
      <c r="C680" s="148" t="s">
        <v>197</v>
      </c>
      <c r="D680" s="148" t="s">
        <v>269</v>
      </c>
      <c r="E680" s="141" t="s">
        <v>59</v>
      </c>
      <c r="F680" s="142">
        <v>858000</v>
      </c>
      <c r="G680" s="142">
        <v>769583.73919999995</v>
      </c>
      <c r="H680" s="143">
        <v>0.89695074493903304</v>
      </c>
      <c r="I680" s="59">
        <v>0.78529541999999997</v>
      </c>
      <c r="J680" s="59">
        <v>7.0000000000000005E-8</v>
      </c>
      <c r="K680" s="144">
        <v>0</v>
      </c>
      <c r="L680" s="144">
        <v>604350.53029999998</v>
      </c>
      <c r="M680" s="145">
        <f t="shared" si="12"/>
        <v>37865</v>
      </c>
    </row>
    <row r="681" spans="1:13" s="146" customFormat="1" x14ac:dyDescent="0.2">
      <c r="A681" s="148" t="s">
        <v>196</v>
      </c>
      <c r="B681" s="148" t="s">
        <v>333</v>
      </c>
      <c r="C681" s="148" t="s">
        <v>197</v>
      </c>
      <c r="D681" s="148" t="s">
        <v>269</v>
      </c>
      <c r="E681" s="141" t="s">
        <v>60</v>
      </c>
      <c r="F681" s="142">
        <v>886600</v>
      </c>
      <c r="G681" s="142">
        <v>791374.58140000002</v>
      </c>
      <c r="H681" s="143">
        <v>0.89259483574919707</v>
      </c>
      <c r="I681" s="59">
        <v>0.78532318000000001</v>
      </c>
      <c r="J681" s="59">
        <v>7.0000000000000005E-8</v>
      </c>
      <c r="K681" s="144">
        <v>0</v>
      </c>
      <c r="L681" s="144">
        <v>621484.74769999995</v>
      </c>
      <c r="M681" s="145">
        <f t="shared" si="12"/>
        <v>37895</v>
      </c>
    </row>
    <row r="682" spans="1:13" s="146" customFormat="1" x14ac:dyDescent="0.2">
      <c r="A682" s="148" t="s">
        <v>196</v>
      </c>
      <c r="B682" s="148" t="s">
        <v>333</v>
      </c>
      <c r="C682" s="148" t="s">
        <v>197</v>
      </c>
      <c r="D682" s="148" t="s">
        <v>269</v>
      </c>
      <c r="E682" s="141" t="s">
        <v>61</v>
      </c>
      <c r="F682" s="142">
        <v>858000</v>
      </c>
      <c r="G682" s="142">
        <v>761997.82709999999</v>
      </c>
      <c r="H682" s="143">
        <v>0.888109355578514</v>
      </c>
      <c r="I682" s="59">
        <v>0.78531843000000001</v>
      </c>
      <c r="J682" s="59">
        <v>7.0000000000000005E-8</v>
      </c>
      <c r="K682" s="144">
        <v>0</v>
      </c>
      <c r="L682" s="144">
        <v>598410.88459999999</v>
      </c>
      <c r="M682" s="145">
        <f t="shared" si="12"/>
        <v>37926</v>
      </c>
    </row>
    <row r="683" spans="1:13" s="146" customFormat="1" x14ac:dyDescent="0.2">
      <c r="A683" s="148" t="s">
        <v>196</v>
      </c>
      <c r="B683" s="148" t="s">
        <v>333</v>
      </c>
      <c r="C683" s="148" t="s">
        <v>197</v>
      </c>
      <c r="D683" s="148" t="s">
        <v>269</v>
      </c>
      <c r="E683" s="141" t="s">
        <v>62</v>
      </c>
      <c r="F683" s="142">
        <v>886600</v>
      </c>
      <c r="G683" s="142">
        <v>783521.03139999998</v>
      </c>
      <c r="H683" s="143">
        <v>0.88373678249752496</v>
      </c>
      <c r="I683" s="59">
        <v>0.78532316000000002</v>
      </c>
      <c r="J683" s="59">
        <v>7.0000000000000005E-8</v>
      </c>
      <c r="K683" s="144">
        <v>0</v>
      </c>
      <c r="L683" s="144">
        <v>615317.15500000003</v>
      </c>
      <c r="M683" s="145">
        <f t="shared" si="12"/>
        <v>37956</v>
      </c>
    </row>
    <row r="684" spans="1:13" s="146" customFormat="1" x14ac:dyDescent="0.2">
      <c r="A684" s="148" t="s">
        <v>196</v>
      </c>
      <c r="B684" s="148" t="s">
        <v>333</v>
      </c>
      <c r="C684" s="148" t="s">
        <v>197</v>
      </c>
      <c r="D684" s="148" t="s">
        <v>269</v>
      </c>
      <c r="E684" s="141" t="s">
        <v>63</v>
      </c>
      <c r="F684" s="142">
        <v>886600</v>
      </c>
      <c r="G684" s="142">
        <v>779508.03740000003</v>
      </c>
      <c r="H684" s="143">
        <v>0.87921050917870991</v>
      </c>
      <c r="I684" s="59">
        <v>0.78531607999999997</v>
      </c>
      <c r="J684" s="59">
        <v>7.0000000000000005E-8</v>
      </c>
      <c r="K684" s="144">
        <v>0</v>
      </c>
      <c r="L684" s="144">
        <v>612160.14670000004</v>
      </c>
      <c r="M684" s="145">
        <f t="shared" si="12"/>
        <v>37987</v>
      </c>
    </row>
    <row r="685" spans="1:13" s="146" customFormat="1" x14ac:dyDescent="0.2">
      <c r="A685" s="148" t="s">
        <v>196</v>
      </c>
      <c r="B685" s="148" t="s">
        <v>333</v>
      </c>
      <c r="C685" s="148" t="s">
        <v>197</v>
      </c>
      <c r="D685" s="148" t="s">
        <v>269</v>
      </c>
      <c r="E685" s="141" t="s">
        <v>64</v>
      </c>
      <c r="F685" s="142">
        <v>829400</v>
      </c>
      <c r="G685" s="142">
        <v>725459.71230000001</v>
      </c>
      <c r="H685" s="143">
        <v>0.87468014501161506</v>
      </c>
      <c r="I685" s="59">
        <v>0.78529360999999998</v>
      </c>
      <c r="J685" s="59">
        <v>7.0000000000000005E-8</v>
      </c>
      <c r="K685" s="144">
        <v>0</v>
      </c>
      <c r="L685" s="144">
        <v>569698.82960000006</v>
      </c>
      <c r="M685" s="145">
        <f t="shared" si="12"/>
        <v>38018</v>
      </c>
    </row>
    <row r="686" spans="1:13" s="146" customFormat="1" x14ac:dyDescent="0.2">
      <c r="A686" s="148" t="s">
        <v>196</v>
      </c>
      <c r="B686" s="148" t="s">
        <v>333</v>
      </c>
      <c r="C686" s="148" t="s">
        <v>197</v>
      </c>
      <c r="D686" s="148" t="s">
        <v>269</v>
      </c>
      <c r="E686" s="141" t="s">
        <v>65</v>
      </c>
      <c r="F686" s="142">
        <v>886600</v>
      </c>
      <c r="G686" s="142">
        <v>771711.08660000004</v>
      </c>
      <c r="H686" s="143">
        <v>0.87041629436680601</v>
      </c>
      <c r="I686" s="59">
        <v>0.78527880999999999</v>
      </c>
      <c r="J686" s="59">
        <v>7.0000000000000005E-8</v>
      </c>
      <c r="K686" s="144">
        <v>0</v>
      </c>
      <c r="L686" s="144">
        <v>606008.30929999996</v>
      </c>
      <c r="M686" s="145">
        <f t="shared" si="12"/>
        <v>38047</v>
      </c>
    </row>
    <row r="687" spans="1:13" s="146" customFormat="1" x14ac:dyDescent="0.2">
      <c r="A687" s="148" t="s">
        <v>196</v>
      </c>
      <c r="B687" s="148" t="s">
        <v>333</v>
      </c>
      <c r="C687" s="148" t="s">
        <v>197</v>
      </c>
      <c r="D687" s="148" t="s">
        <v>269</v>
      </c>
      <c r="E687" s="141" t="s">
        <v>66</v>
      </c>
      <c r="F687" s="142">
        <v>858000</v>
      </c>
      <c r="G687" s="142">
        <v>742942.1973</v>
      </c>
      <c r="H687" s="143">
        <v>0.86589999682363805</v>
      </c>
      <c r="I687" s="59">
        <v>0.78520751</v>
      </c>
      <c r="J687" s="59">
        <v>7.0000000000000005E-8</v>
      </c>
      <c r="K687" s="144">
        <v>0</v>
      </c>
      <c r="L687" s="144">
        <v>583363.73979999998</v>
      </c>
      <c r="M687" s="145">
        <f t="shared" si="12"/>
        <v>38078</v>
      </c>
    </row>
    <row r="688" spans="1:13" s="146" customFormat="1" x14ac:dyDescent="0.2">
      <c r="A688" s="148" t="s">
        <v>196</v>
      </c>
      <c r="B688" s="148" t="s">
        <v>333</v>
      </c>
      <c r="C688" s="148" t="s">
        <v>197</v>
      </c>
      <c r="D688" s="148" t="s">
        <v>269</v>
      </c>
      <c r="E688" s="141" t="s">
        <v>67</v>
      </c>
      <c r="F688" s="142">
        <v>886600</v>
      </c>
      <c r="G688" s="142">
        <v>763876.06579999998</v>
      </c>
      <c r="H688" s="143">
        <v>0.86157914028754901</v>
      </c>
      <c r="I688" s="59">
        <v>0.78507556000000001</v>
      </c>
      <c r="J688" s="59">
        <v>7.0000000000000005E-8</v>
      </c>
      <c r="K688" s="144">
        <v>0</v>
      </c>
      <c r="L688" s="144">
        <v>599700.38080000004</v>
      </c>
      <c r="M688" s="145">
        <f t="shared" si="12"/>
        <v>38108</v>
      </c>
    </row>
    <row r="689" spans="1:13" s="146" customFormat="1" x14ac:dyDescent="0.2">
      <c r="A689" s="148" t="s">
        <v>196</v>
      </c>
      <c r="B689" s="148" t="s">
        <v>333</v>
      </c>
      <c r="C689" s="148" t="s">
        <v>197</v>
      </c>
      <c r="D689" s="148" t="s">
        <v>269</v>
      </c>
      <c r="E689" s="141" t="s">
        <v>68</v>
      </c>
      <c r="F689" s="142">
        <v>858000</v>
      </c>
      <c r="G689" s="142">
        <v>735387.47499999998</v>
      </c>
      <c r="H689" s="143">
        <v>0.85709495918656398</v>
      </c>
      <c r="I689" s="59">
        <v>0.78493847000000005</v>
      </c>
      <c r="J689" s="59">
        <v>7.0000000000000005E-8</v>
      </c>
      <c r="K689" s="144">
        <v>0</v>
      </c>
      <c r="L689" s="144">
        <v>577233.86849999998</v>
      </c>
      <c r="M689" s="145">
        <f t="shared" si="12"/>
        <v>38139</v>
      </c>
    </row>
    <row r="690" spans="1:13" s="146" customFormat="1" x14ac:dyDescent="0.2">
      <c r="A690" s="148" t="s">
        <v>196</v>
      </c>
      <c r="B690" s="148" t="s">
        <v>333</v>
      </c>
      <c r="C690" s="148" t="s">
        <v>197</v>
      </c>
      <c r="D690" s="148" t="s">
        <v>269</v>
      </c>
      <c r="E690" s="141" t="s">
        <v>69</v>
      </c>
      <c r="F690" s="142">
        <v>886600</v>
      </c>
      <c r="G690" s="142">
        <v>756066.08059999999</v>
      </c>
      <c r="H690" s="143">
        <v>0.85277022401061497</v>
      </c>
      <c r="I690" s="59">
        <v>0.78511174000000006</v>
      </c>
      <c r="J690" s="59">
        <v>7.0000000000000005E-8</v>
      </c>
      <c r="K690" s="144">
        <v>0</v>
      </c>
      <c r="L690" s="144">
        <v>593596.30169999995</v>
      </c>
      <c r="M690" s="145">
        <f t="shared" si="12"/>
        <v>38169</v>
      </c>
    </row>
    <row r="691" spans="1:13" s="146" customFormat="1" x14ac:dyDescent="0.2">
      <c r="A691" s="148" t="s">
        <v>196</v>
      </c>
      <c r="B691" s="148" t="s">
        <v>333</v>
      </c>
      <c r="C691" s="148" t="s">
        <v>197</v>
      </c>
      <c r="D691" s="148" t="s">
        <v>269</v>
      </c>
      <c r="E691" s="141" t="s">
        <v>70</v>
      </c>
      <c r="F691" s="142">
        <v>886600</v>
      </c>
      <c r="G691" s="142">
        <v>752121.8996</v>
      </c>
      <c r="H691" s="143">
        <v>0.84832156509385703</v>
      </c>
      <c r="I691" s="59">
        <v>0.78527290999999999</v>
      </c>
      <c r="J691" s="59">
        <v>7.0000000000000005E-8</v>
      </c>
      <c r="K691" s="144">
        <v>0</v>
      </c>
      <c r="L691" s="144">
        <v>590620.90269999998</v>
      </c>
      <c r="M691" s="145">
        <f t="shared" si="12"/>
        <v>38200</v>
      </c>
    </row>
    <row r="692" spans="1:13" s="146" customFormat="1" x14ac:dyDescent="0.2">
      <c r="A692" s="148" t="s">
        <v>196</v>
      </c>
      <c r="B692" s="148" t="s">
        <v>333</v>
      </c>
      <c r="C692" s="148" t="s">
        <v>197</v>
      </c>
      <c r="D692" s="148" t="s">
        <v>269</v>
      </c>
      <c r="E692" s="141" t="s">
        <v>71</v>
      </c>
      <c r="F692" s="142">
        <v>858000</v>
      </c>
      <c r="G692" s="142">
        <v>724030.13950000005</v>
      </c>
      <c r="H692" s="143">
        <v>0.84385797140526098</v>
      </c>
      <c r="I692" s="59">
        <v>0.78544889000000007</v>
      </c>
      <c r="J692" s="59">
        <v>7.0000000000000005E-8</v>
      </c>
      <c r="K692" s="144">
        <v>0</v>
      </c>
      <c r="L692" s="144">
        <v>568688.61800000002</v>
      </c>
      <c r="M692" s="145">
        <f t="shared" si="12"/>
        <v>38231</v>
      </c>
    </row>
    <row r="693" spans="1:13" s="146" customFormat="1" x14ac:dyDescent="0.2">
      <c r="A693" s="148" t="s">
        <v>196</v>
      </c>
      <c r="B693" s="148" t="s">
        <v>333</v>
      </c>
      <c r="C693" s="148" t="s">
        <v>197</v>
      </c>
      <c r="D693" s="148" t="s">
        <v>269</v>
      </c>
      <c r="E693" s="141" t="s">
        <v>72</v>
      </c>
      <c r="F693" s="142">
        <v>886600</v>
      </c>
      <c r="G693" s="142">
        <v>744349.5</v>
      </c>
      <c r="H693" s="143">
        <v>0.83955504177616302</v>
      </c>
      <c r="I693" s="59">
        <v>0.78560479999999999</v>
      </c>
      <c r="J693" s="59">
        <v>7.0000000000000005E-8</v>
      </c>
      <c r="K693" s="144">
        <v>0</v>
      </c>
      <c r="L693" s="144">
        <v>584764.49010000005</v>
      </c>
      <c r="M693" s="145">
        <f t="shared" si="12"/>
        <v>38261</v>
      </c>
    </row>
    <row r="694" spans="1:13" s="146" customFormat="1" x14ac:dyDescent="0.2">
      <c r="A694" s="148" t="s">
        <v>196</v>
      </c>
      <c r="B694" s="148" t="s">
        <v>334</v>
      </c>
      <c r="C694" s="148" t="s">
        <v>197</v>
      </c>
      <c r="D694" s="148" t="s">
        <v>269</v>
      </c>
      <c r="E694" s="141" t="s">
        <v>73</v>
      </c>
      <c r="F694" s="142">
        <v>264960</v>
      </c>
      <c r="G694" s="142">
        <v>221274.9914</v>
      </c>
      <c r="H694" s="143">
        <v>0.835126024277419</v>
      </c>
      <c r="I694" s="59">
        <v>0.78575090999999997</v>
      </c>
      <c r="J694" s="59">
        <v>7.0000000000000005E-8</v>
      </c>
      <c r="K694" s="144">
        <v>0</v>
      </c>
      <c r="L694" s="144">
        <v>173867.01079999999</v>
      </c>
      <c r="M694" s="145">
        <f t="shared" si="12"/>
        <v>38292</v>
      </c>
    </row>
    <row r="695" spans="1:13" s="146" customFormat="1" x14ac:dyDescent="0.2">
      <c r="A695" s="148" t="s">
        <v>196</v>
      </c>
      <c r="B695" s="148" t="s">
        <v>334</v>
      </c>
      <c r="C695" s="148" t="s">
        <v>197</v>
      </c>
      <c r="D695" s="148" t="s">
        <v>269</v>
      </c>
      <c r="E695" s="141" t="s">
        <v>74</v>
      </c>
      <c r="F695" s="142">
        <v>273792</v>
      </c>
      <c r="G695" s="142">
        <v>227474.41250000001</v>
      </c>
      <c r="H695" s="143">
        <v>0.83082928846759496</v>
      </c>
      <c r="I695" s="59">
        <v>0.78590365000000006</v>
      </c>
      <c r="J695" s="59">
        <v>7.0000000000000005E-8</v>
      </c>
      <c r="K695" s="144">
        <v>0</v>
      </c>
      <c r="L695" s="144">
        <v>178772.95499999999</v>
      </c>
      <c r="M695" s="145">
        <f t="shared" si="12"/>
        <v>38322</v>
      </c>
    </row>
    <row r="696" spans="1:13" s="146" customFormat="1" x14ac:dyDescent="0.2">
      <c r="A696" s="148" t="s">
        <v>196</v>
      </c>
      <c r="B696" s="148" t="s">
        <v>334</v>
      </c>
      <c r="C696" s="148" t="s">
        <v>197</v>
      </c>
      <c r="D696" s="148" t="s">
        <v>269</v>
      </c>
      <c r="E696" s="141" t="s">
        <v>75</v>
      </c>
      <c r="F696" s="142">
        <v>273792</v>
      </c>
      <c r="G696" s="142">
        <v>226259.78690000001</v>
      </c>
      <c r="H696" s="143">
        <v>0.82639298045737397</v>
      </c>
      <c r="I696" s="59">
        <v>0.78605972000000002</v>
      </c>
      <c r="J696" s="59">
        <v>7.0000000000000005E-8</v>
      </c>
      <c r="K696" s="144">
        <v>0</v>
      </c>
      <c r="L696" s="144">
        <v>177853.68840000001</v>
      </c>
      <c r="M696" s="145">
        <f t="shared" si="12"/>
        <v>38353</v>
      </c>
    </row>
    <row r="697" spans="1:13" s="146" customFormat="1" x14ac:dyDescent="0.2">
      <c r="A697" s="148" t="s">
        <v>196</v>
      </c>
      <c r="B697" s="148" t="s">
        <v>334</v>
      </c>
      <c r="C697" s="148" t="s">
        <v>197</v>
      </c>
      <c r="D697" s="148" t="s">
        <v>269</v>
      </c>
      <c r="E697" s="141" t="s">
        <v>76</v>
      </c>
      <c r="F697" s="142">
        <v>247296</v>
      </c>
      <c r="G697" s="142">
        <v>203267.12340000001</v>
      </c>
      <c r="H697" s="143">
        <v>0.82195880004421606</v>
      </c>
      <c r="I697" s="59">
        <v>0.78621569999999996</v>
      </c>
      <c r="J697" s="59">
        <v>7.0000000000000005E-8</v>
      </c>
      <c r="K697" s="144">
        <v>0</v>
      </c>
      <c r="L697" s="144">
        <v>159811.78909999999</v>
      </c>
      <c r="M697" s="145">
        <f t="shared" si="12"/>
        <v>38384</v>
      </c>
    </row>
    <row r="698" spans="1:13" s="146" customFormat="1" x14ac:dyDescent="0.2">
      <c r="A698" s="148" t="s">
        <v>196</v>
      </c>
      <c r="B698" s="148" t="s">
        <v>334</v>
      </c>
      <c r="C698" s="148" t="s">
        <v>197</v>
      </c>
      <c r="D698" s="148" t="s">
        <v>269</v>
      </c>
      <c r="E698" s="141" t="s">
        <v>77</v>
      </c>
      <c r="F698" s="142">
        <v>273792</v>
      </c>
      <c r="G698" s="142">
        <v>223947.08609999999</v>
      </c>
      <c r="H698" s="143">
        <v>0.81794605442144797</v>
      </c>
      <c r="I698" s="59">
        <v>0.78636583000000004</v>
      </c>
      <c r="J698" s="59">
        <v>7.0000000000000005E-8</v>
      </c>
      <c r="K698" s="144">
        <v>0</v>
      </c>
      <c r="L698" s="144">
        <v>176104.3199</v>
      </c>
      <c r="M698" s="145">
        <f t="shared" si="12"/>
        <v>38412</v>
      </c>
    </row>
    <row r="699" spans="1:13" s="146" customFormat="1" x14ac:dyDescent="0.2">
      <c r="A699" s="148" t="s">
        <v>196</v>
      </c>
      <c r="B699" s="148" t="s">
        <v>334</v>
      </c>
      <c r="C699" s="148" t="s">
        <v>197</v>
      </c>
      <c r="D699" s="148" t="s">
        <v>269</v>
      </c>
      <c r="E699" s="141" t="s">
        <v>78</v>
      </c>
      <c r="F699" s="142">
        <v>264960</v>
      </c>
      <c r="G699" s="142">
        <v>215558.54670000001</v>
      </c>
      <c r="H699" s="143">
        <v>0.81355127838570807</v>
      </c>
      <c r="I699" s="59">
        <v>0.78648810000000002</v>
      </c>
      <c r="J699" s="59">
        <v>7.0000000000000005E-8</v>
      </c>
      <c r="K699" s="144">
        <v>0</v>
      </c>
      <c r="L699" s="144">
        <v>169534.21789999999</v>
      </c>
      <c r="M699" s="145">
        <f t="shared" si="12"/>
        <v>38443</v>
      </c>
    </row>
    <row r="700" spans="1:13" s="146" customFormat="1" x14ac:dyDescent="0.2">
      <c r="A700" s="148" t="s">
        <v>196</v>
      </c>
      <c r="B700" s="148" t="s">
        <v>334</v>
      </c>
      <c r="C700" s="148" t="s">
        <v>197</v>
      </c>
      <c r="D700" s="148" t="s">
        <v>269</v>
      </c>
      <c r="E700" s="141" t="s">
        <v>79</v>
      </c>
      <c r="F700" s="142">
        <v>273792</v>
      </c>
      <c r="G700" s="142">
        <v>221591.39660000001</v>
      </c>
      <c r="H700" s="143">
        <v>0.80934211588354199</v>
      </c>
      <c r="I700" s="59">
        <v>0.78656594000000002</v>
      </c>
      <c r="J700" s="59">
        <v>7.0000000000000005E-8</v>
      </c>
      <c r="K700" s="144">
        <v>0</v>
      </c>
      <c r="L700" s="144">
        <v>174296.2304</v>
      </c>
      <c r="M700" s="145">
        <f t="shared" si="12"/>
        <v>38473</v>
      </c>
    </row>
    <row r="701" spans="1:13" s="146" customFormat="1" x14ac:dyDescent="0.2">
      <c r="A701" s="148" t="s">
        <v>196</v>
      </c>
      <c r="B701" s="148" t="s">
        <v>334</v>
      </c>
      <c r="C701" s="148" t="s">
        <v>197</v>
      </c>
      <c r="D701" s="148" t="s">
        <v>269</v>
      </c>
      <c r="E701" s="141" t="s">
        <v>80</v>
      </c>
      <c r="F701" s="142">
        <v>264960</v>
      </c>
      <c r="G701" s="142">
        <v>213289.73319999999</v>
      </c>
      <c r="H701" s="143">
        <v>0.80498842542559601</v>
      </c>
      <c r="I701" s="59">
        <v>0.78665245000000006</v>
      </c>
      <c r="J701" s="59">
        <v>7.0000000000000005E-8</v>
      </c>
      <c r="K701" s="144">
        <v>0</v>
      </c>
      <c r="L701" s="144">
        <v>167784.8775</v>
      </c>
      <c r="M701" s="145">
        <f t="shared" si="12"/>
        <v>38504</v>
      </c>
    </row>
    <row r="702" spans="1:13" s="146" customFormat="1" x14ac:dyDescent="0.2">
      <c r="A702" s="148" t="s">
        <v>196</v>
      </c>
      <c r="B702" s="148" t="s">
        <v>334</v>
      </c>
      <c r="C702" s="148" t="s">
        <v>197</v>
      </c>
      <c r="D702" s="148" t="s">
        <v>269</v>
      </c>
      <c r="E702" s="141" t="s">
        <v>81</v>
      </c>
      <c r="F702" s="142">
        <v>273792</v>
      </c>
      <c r="G702" s="142">
        <v>219236.7691</v>
      </c>
      <c r="H702" s="143">
        <v>0.80074205641823304</v>
      </c>
      <c r="I702" s="59">
        <v>0.78677088000000006</v>
      </c>
      <c r="J702" s="59">
        <v>7.0000000000000005E-8</v>
      </c>
      <c r="K702" s="144">
        <v>0</v>
      </c>
      <c r="L702" s="144">
        <v>172489.09160000001</v>
      </c>
      <c r="M702" s="145">
        <f t="shared" si="12"/>
        <v>38534</v>
      </c>
    </row>
    <row r="703" spans="1:13" s="146" customFormat="1" x14ac:dyDescent="0.2">
      <c r="A703" s="148" t="s">
        <v>196</v>
      </c>
      <c r="B703" s="148" t="s">
        <v>334</v>
      </c>
      <c r="C703" s="148" t="s">
        <v>197</v>
      </c>
      <c r="D703" s="148" t="s">
        <v>269</v>
      </c>
      <c r="E703" s="141" t="s">
        <v>82</v>
      </c>
      <c r="F703" s="142">
        <v>273792</v>
      </c>
      <c r="G703" s="142">
        <v>218025.73740000001</v>
      </c>
      <c r="H703" s="143">
        <v>0.79631887483295405</v>
      </c>
      <c r="I703" s="59">
        <v>0.78693097000000001</v>
      </c>
      <c r="J703" s="59">
        <v>7.0000000000000005E-8</v>
      </c>
      <c r="K703" s="144">
        <v>0</v>
      </c>
      <c r="L703" s="144">
        <v>171571.18979999999</v>
      </c>
      <c r="M703" s="145">
        <f t="shared" si="12"/>
        <v>38565</v>
      </c>
    </row>
    <row r="704" spans="1:13" s="146" customFormat="1" x14ac:dyDescent="0.2">
      <c r="A704" s="148" t="s">
        <v>196</v>
      </c>
      <c r="B704" s="148" t="s">
        <v>334</v>
      </c>
      <c r="C704" s="148" t="s">
        <v>197</v>
      </c>
      <c r="D704" s="148" t="s">
        <v>269</v>
      </c>
      <c r="E704" s="141" t="s">
        <v>83</v>
      </c>
      <c r="F704" s="142">
        <v>264960</v>
      </c>
      <c r="G704" s="142">
        <v>209819.3236</v>
      </c>
      <c r="H704" s="143">
        <v>0.79189056297656302</v>
      </c>
      <c r="I704" s="59">
        <v>0.78709972000000006</v>
      </c>
      <c r="J704" s="59">
        <v>7.0000000000000005E-8</v>
      </c>
      <c r="K704" s="144">
        <v>0</v>
      </c>
      <c r="L704" s="144">
        <v>165148.71669999999</v>
      </c>
      <c r="M704" s="145">
        <f t="shared" si="12"/>
        <v>38596</v>
      </c>
    </row>
    <row r="705" spans="1:13" s="146" customFormat="1" x14ac:dyDescent="0.2">
      <c r="A705" s="148" t="s">
        <v>196</v>
      </c>
      <c r="B705" s="148" t="s">
        <v>334</v>
      </c>
      <c r="C705" s="148" t="s">
        <v>197</v>
      </c>
      <c r="D705" s="148" t="s">
        <v>269</v>
      </c>
      <c r="E705" s="141" t="s">
        <v>84</v>
      </c>
      <c r="F705" s="142">
        <v>273792</v>
      </c>
      <c r="G705" s="142">
        <v>215638.73180000001</v>
      </c>
      <c r="H705" s="143">
        <v>0.78760055719433297</v>
      </c>
      <c r="I705" s="59">
        <v>0.78727129000000007</v>
      </c>
      <c r="J705" s="59">
        <v>7.0000000000000005E-8</v>
      </c>
      <c r="K705" s="144">
        <v>0</v>
      </c>
      <c r="L705" s="144">
        <v>169766.16680000001</v>
      </c>
      <c r="M705" s="145">
        <f t="shared" si="12"/>
        <v>38626</v>
      </c>
    </row>
    <row r="706" spans="1:13" s="146" customFormat="1" x14ac:dyDescent="0.2">
      <c r="A706" s="148" t="s">
        <v>196</v>
      </c>
      <c r="B706" s="148" t="s">
        <v>334</v>
      </c>
      <c r="C706" s="148" t="s">
        <v>197</v>
      </c>
      <c r="D706" s="148" t="s">
        <v>269</v>
      </c>
      <c r="E706" s="141" t="s">
        <v>85</v>
      </c>
      <c r="F706" s="142">
        <v>264960</v>
      </c>
      <c r="G706" s="142">
        <v>207506.92389999999</v>
      </c>
      <c r="H706" s="143">
        <v>0.78316320898539205</v>
      </c>
      <c r="I706" s="59">
        <v>0.78745710000000002</v>
      </c>
      <c r="J706" s="59">
        <v>7.0000000000000005E-8</v>
      </c>
      <c r="K706" s="144">
        <v>0</v>
      </c>
      <c r="L706" s="144">
        <v>163402.7868</v>
      </c>
      <c r="M706" s="145">
        <f t="shared" si="12"/>
        <v>38657</v>
      </c>
    </row>
    <row r="707" spans="1:13" s="146" customFormat="1" x14ac:dyDescent="0.2">
      <c r="A707" s="148" t="s">
        <v>196</v>
      </c>
      <c r="B707" s="148" t="s">
        <v>334</v>
      </c>
      <c r="C707" s="148" t="s">
        <v>197</v>
      </c>
      <c r="D707" s="148" t="s">
        <v>269</v>
      </c>
      <c r="E707" s="141" t="s">
        <v>86</v>
      </c>
      <c r="F707" s="142">
        <v>273792</v>
      </c>
      <c r="G707" s="142">
        <v>213247.0428</v>
      </c>
      <c r="H707" s="143">
        <v>0.77886513422586801</v>
      </c>
      <c r="I707" s="59">
        <v>0.78764519</v>
      </c>
      <c r="J707" s="59">
        <v>7.0000000000000005E-8</v>
      </c>
      <c r="K707" s="144">
        <v>0</v>
      </c>
      <c r="L707" s="144">
        <v>167962.99249999999</v>
      </c>
      <c r="M707" s="145">
        <f t="shared" si="12"/>
        <v>38687</v>
      </c>
    </row>
    <row r="708" spans="1:13" s="146" customFormat="1" x14ac:dyDescent="0.2">
      <c r="A708" s="148" t="s">
        <v>196</v>
      </c>
      <c r="B708" s="148" t="s">
        <v>334</v>
      </c>
      <c r="C708" s="148" t="s">
        <v>197</v>
      </c>
      <c r="D708" s="148" t="s">
        <v>269</v>
      </c>
      <c r="E708" s="141" t="s">
        <v>87</v>
      </c>
      <c r="F708" s="142">
        <v>273792</v>
      </c>
      <c r="G708" s="142">
        <v>212030.0399</v>
      </c>
      <c r="H708" s="143">
        <v>0.77442014333711506</v>
      </c>
      <c r="I708" s="59">
        <v>0.78784808000000006</v>
      </c>
      <c r="J708" s="59">
        <v>7.0000000000000005E-8</v>
      </c>
      <c r="K708" s="144">
        <v>0</v>
      </c>
      <c r="L708" s="144">
        <v>167047.446</v>
      </c>
      <c r="M708" s="145">
        <f t="shared" si="12"/>
        <v>38718</v>
      </c>
    </row>
    <row r="709" spans="1:13" s="146" customFormat="1" x14ac:dyDescent="0.2">
      <c r="A709" s="148" t="s">
        <v>196</v>
      </c>
      <c r="B709" s="148" t="s">
        <v>334</v>
      </c>
      <c r="C709" s="148" t="s">
        <v>197</v>
      </c>
      <c r="D709" s="148" t="s">
        <v>269</v>
      </c>
      <c r="E709" s="141" t="s">
        <v>88</v>
      </c>
      <c r="F709" s="142">
        <v>247296</v>
      </c>
      <c r="G709" s="142">
        <v>190410.94589999999</v>
      </c>
      <c r="H709" s="143">
        <v>0.76997179847100305</v>
      </c>
      <c r="I709" s="59">
        <v>0.78805966999999999</v>
      </c>
      <c r="J709" s="59">
        <v>7.0000000000000005E-8</v>
      </c>
      <c r="K709" s="144">
        <v>0</v>
      </c>
      <c r="L709" s="144">
        <v>150055.17319999999</v>
      </c>
      <c r="M709" s="145">
        <f t="shared" si="12"/>
        <v>38749</v>
      </c>
    </row>
    <row r="710" spans="1:13" s="146" customFormat="1" x14ac:dyDescent="0.2">
      <c r="A710" s="148" t="s">
        <v>196</v>
      </c>
      <c r="B710" s="148" t="s">
        <v>334</v>
      </c>
      <c r="C710" s="148" t="s">
        <v>197</v>
      </c>
      <c r="D710" s="148" t="s">
        <v>269</v>
      </c>
      <c r="E710" s="141" t="s">
        <v>89</v>
      </c>
      <c r="F710" s="142">
        <v>273792</v>
      </c>
      <c r="G710" s="142">
        <v>209711.3523</v>
      </c>
      <c r="H710" s="143">
        <v>0.76595135099771205</v>
      </c>
      <c r="I710" s="59">
        <v>0.78825824</v>
      </c>
      <c r="J710" s="59">
        <v>7.0000000000000005E-8</v>
      </c>
      <c r="K710" s="144">
        <v>0</v>
      </c>
      <c r="L710" s="144">
        <v>165306.68710000001</v>
      </c>
      <c r="M710" s="145">
        <f t="shared" si="12"/>
        <v>38777</v>
      </c>
    </row>
    <row r="711" spans="1:13" s="146" customFormat="1" x14ac:dyDescent="0.2">
      <c r="A711" s="148" t="s">
        <v>196</v>
      </c>
      <c r="B711" s="148" t="s">
        <v>334</v>
      </c>
      <c r="C711" s="148" t="s">
        <v>197</v>
      </c>
      <c r="D711" s="148" t="s">
        <v>269</v>
      </c>
      <c r="E711" s="141" t="s">
        <v>90</v>
      </c>
      <c r="F711" s="142">
        <v>264960</v>
      </c>
      <c r="G711" s="142">
        <v>201766.4045</v>
      </c>
      <c r="H711" s="143">
        <v>0.76149760169991698</v>
      </c>
      <c r="I711" s="59">
        <v>0.78848636000000005</v>
      </c>
      <c r="J711" s="59">
        <v>7.0000000000000005E-8</v>
      </c>
      <c r="K711" s="144">
        <v>0</v>
      </c>
      <c r="L711" s="144">
        <v>159090.04500000001</v>
      </c>
      <c r="M711" s="145">
        <f t="shared" si="12"/>
        <v>38808</v>
      </c>
    </row>
    <row r="712" spans="1:13" s="146" customFormat="1" x14ac:dyDescent="0.2">
      <c r="A712" s="148" t="s">
        <v>196</v>
      </c>
      <c r="B712" s="148" t="s">
        <v>334</v>
      </c>
      <c r="C712" s="148" t="s">
        <v>197</v>
      </c>
      <c r="D712" s="148" t="s">
        <v>269</v>
      </c>
      <c r="E712" s="141" t="s">
        <v>91</v>
      </c>
      <c r="F712" s="142">
        <v>273792</v>
      </c>
      <c r="G712" s="142">
        <v>207311.27789999999</v>
      </c>
      <c r="H712" s="143">
        <v>0.75718530093734404</v>
      </c>
      <c r="I712" s="59">
        <v>0.78871541000000001</v>
      </c>
      <c r="J712" s="59">
        <v>7.0000000000000005E-8</v>
      </c>
      <c r="K712" s="144">
        <v>0</v>
      </c>
      <c r="L712" s="144">
        <v>163509.58609999999</v>
      </c>
      <c r="M712" s="145">
        <f t="shared" si="12"/>
        <v>38838</v>
      </c>
    </row>
    <row r="713" spans="1:13" s="146" customFormat="1" x14ac:dyDescent="0.2">
      <c r="A713" s="148" t="s">
        <v>196</v>
      </c>
      <c r="B713" s="148" t="s">
        <v>334</v>
      </c>
      <c r="C713" s="148" t="s">
        <v>197</v>
      </c>
      <c r="D713" s="148" t="s">
        <v>269</v>
      </c>
      <c r="E713" s="141" t="s">
        <v>92</v>
      </c>
      <c r="F713" s="142">
        <v>264960</v>
      </c>
      <c r="G713" s="142">
        <v>199442.62599999999</v>
      </c>
      <c r="H713" s="143">
        <v>0.75272730223976991</v>
      </c>
      <c r="I713" s="59">
        <v>0.78896065999999998</v>
      </c>
      <c r="J713" s="59">
        <v>7.0000000000000005E-8</v>
      </c>
      <c r="K713" s="144">
        <v>0</v>
      </c>
      <c r="L713" s="144">
        <v>157352.3726</v>
      </c>
      <c r="M713" s="145">
        <f t="shared" si="12"/>
        <v>38869</v>
      </c>
    </row>
    <row r="714" spans="1:13" s="146" customFormat="1" x14ac:dyDescent="0.2">
      <c r="A714" s="148" t="s">
        <v>196</v>
      </c>
      <c r="B714" s="148" t="s">
        <v>334</v>
      </c>
      <c r="C714" s="148" t="s">
        <v>197</v>
      </c>
      <c r="D714" s="148" t="s">
        <v>269</v>
      </c>
      <c r="E714" s="141" t="s">
        <v>93</v>
      </c>
      <c r="F714" s="142">
        <v>273792</v>
      </c>
      <c r="G714" s="142">
        <v>205002.39790000001</v>
      </c>
      <c r="H714" s="143">
        <v>0.74875232985095097</v>
      </c>
      <c r="I714" s="59">
        <v>0.78917645000000003</v>
      </c>
      <c r="J714" s="59">
        <v>7.0000000000000005E-8</v>
      </c>
      <c r="K714" s="144">
        <v>0</v>
      </c>
      <c r="L714" s="144">
        <v>161783.05100000001</v>
      </c>
      <c r="M714" s="145">
        <f t="shared" si="12"/>
        <v>38899</v>
      </c>
    </row>
    <row r="715" spans="1:13" s="146" customFormat="1" x14ac:dyDescent="0.2">
      <c r="A715" s="148" t="s">
        <v>196</v>
      </c>
      <c r="B715" s="148" t="s">
        <v>334</v>
      </c>
      <c r="C715" s="148" t="s">
        <v>197</v>
      </c>
      <c r="D715" s="148" t="s">
        <v>269</v>
      </c>
      <c r="E715" s="141" t="s">
        <v>94</v>
      </c>
      <c r="F715" s="142">
        <v>273792</v>
      </c>
      <c r="G715" s="142">
        <v>203894.50440000001</v>
      </c>
      <c r="H715" s="143">
        <v>0.74470585099082198</v>
      </c>
      <c r="I715" s="59">
        <v>0.78934892000000001</v>
      </c>
      <c r="J715" s="59">
        <v>7.0000000000000005E-8</v>
      </c>
      <c r="K715" s="144">
        <v>0</v>
      </c>
      <c r="L715" s="144">
        <v>160943.89350000001</v>
      </c>
      <c r="M715" s="145">
        <f t="shared" si="12"/>
        <v>38930</v>
      </c>
    </row>
    <row r="716" spans="1:13" s="146" customFormat="1" x14ac:dyDescent="0.2">
      <c r="A716" s="148" t="s">
        <v>196</v>
      </c>
      <c r="B716" s="148" t="s">
        <v>334</v>
      </c>
      <c r="C716" s="148" t="s">
        <v>197</v>
      </c>
      <c r="D716" s="148" t="s">
        <v>269</v>
      </c>
      <c r="E716" s="141" t="s">
        <v>95</v>
      </c>
      <c r="F716" s="142">
        <v>264960</v>
      </c>
      <c r="G716" s="142">
        <v>196247.12890000001</v>
      </c>
      <c r="H716" s="143">
        <v>0.74066700205713298</v>
      </c>
      <c r="I716" s="59">
        <v>0.78952716000000001</v>
      </c>
      <c r="J716" s="59">
        <v>7.0000000000000005E-8</v>
      </c>
      <c r="K716" s="144">
        <v>0</v>
      </c>
      <c r="L716" s="144">
        <v>154942.42509999999</v>
      </c>
      <c r="M716" s="145">
        <f t="shared" si="12"/>
        <v>38961</v>
      </c>
    </row>
    <row r="717" spans="1:13" s="146" customFormat="1" x14ac:dyDescent="0.2">
      <c r="A717" s="148" t="s">
        <v>196</v>
      </c>
      <c r="B717" s="148" t="s">
        <v>334</v>
      </c>
      <c r="C717" s="148" t="s">
        <v>197</v>
      </c>
      <c r="D717" s="148" t="s">
        <v>269</v>
      </c>
      <c r="E717" s="141" t="s">
        <v>96</v>
      </c>
      <c r="F717" s="142">
        <v>273792</v>
      </c>
      <c r="G717" s="142">
        <v>201720.58499999999</v>
      </c>
      <c r="H717" s="143">
        <v>0.73676581130682406</v>
      </c>
      <c r="I717" s="59">
        <v>0.78970514000000003</v>
      </c>
      <c r="J717" s="59">
        <v>7.0000000000000005E-8</v>
      </c>
      <c r="K717" s="144">
        <v>0</v>
      </c>
      <c r="L717" s="144">
        <v>159299.76939999999</v>
      </c>
      <c r="M717" s="145">
        <f t="shared" si="12"/>
        <v>38991</v>
      </c>
    </row>
    <row r="718" spans="1:13" s="146" customFormat="1" x14ac:dyDescent="0.2">
      <c r="A718" s="148" t="s">
        <v>196</v>
      </c>
      <c r="B718" s="148" t="s">
        <v>334</v>
      </c>
      <c r="C718" s="148" t="s">
        <v>197</v>
      </c>
      <c r="D718" s="148" t="s">
        <v>269</v>
      </c>
      <c r="E718" s="141" t="s">
        <v>97</v>
      </c>
      <c r="F718" s="142">
        <v>264960</v>
      </c>
      <c r="G718" s="142">
        <v>194147.40239999999</v>
      </c>
      <c r="H718" s="143">
        <v>0.73274230993443401</v>
      </c>
      <c r="I718" s="59">
        <v>0.78989474000000004</v>
      </c>
      <c r="J718" s="59">
        <v>7.0000000000000005E-8</v>
      </c>
      <c r="K718" s="144">
        <v>0</v>
      </c>
      <c r="L718" s="144">
        <v>153355.99770000001</v>
      </c>
      <c r="M718" s="145">
        <f t="shared" si="12"/>
        <v>39022</v>
      </c>
    </row>
    <row r="719" spans="1:13" s="146" customFormat="1" x14ac:dyDescent="0.2">
      <c r="A719" s="148" t="s">
        <v>196</v>
      </c>
      <c r="B719" s="148" t="s">
        <v>334</v>
      </c>
      <c r="C719" s="148" t="s">
        <v>197</v>
      </c>
      <c r="D719" s="148" t="s">
        <v>269</v>
      </c>
      <c r="E719" s="141" t="s">
        <v>98</v>
      </c>
      <c r="F719" s="142">
        <v>273792</v>
      </c>
      <c r="G719" s="142">
        <v>199554.99220000001</v>
      </c>
      <c r="H719" s="143">
        <v>0.72885618352133497</v>
      </c>
      <c r="I719" s="59">
        <v>0.79008370999999999</v>
      </c>
      <c r="J719" s="59">
        <v>7.0000000000000005E-8</v>
      </c>
      <c r="K719" s="144">
        <v>0</v>
      </c>
      <c r="L719" s="144">
        <v>157665.13519999999</v>
      </c>
      <c r="M719" s="145">
        <f t="shared" si="12"/>
        <v>39052</v>
      </c>
    </row>
    <row r="720" spans="1:13" s="146" customFormat="1" x14ac:dyDescent="0.2">
      <c r="A720" s="148" t="s">
        <v>196</v>
      </c>
      <c r="B720" s="148" t="s">
        <v>334</v>
      </c>
      <c r="C720" s="148" t="s">
        <v>197</v>
      </c>
      <c r="D720" s="148" t="s">
        <v>269</v>
      </c>
      <c r="E720" s="141" t="s">
        <v>99</v>
      </c>
      <c r="F720" s="142">
        <v>273792</v>
      </c>
      <c r="G720" s="142">
        <v>198457.71109999999</v>
      </c>
      <c r="H720" s="143">
        <v>0.72484846545932102</v>
      </c>
      <c r="I720" s="59">
        <v>0.79028467000000002</v>
      </c>
      <c r="J720" s="59">
        <v>7.0000000000000005E-8</v>
      </c>
      <c r="K720" s="144">
        <v>0</v>
      </c>
      <c r="L720" s="144">
        <v>156838.07370000001</v>
      </c>
      <c r="M720" s="145">
        <f t="shared" si="12"/>
        <v>39083</v>
      </c>
    </row>
    <row r="721" spans="1:13" s="146" customFormat="1" x14ac:dyDescent="0.2">
      <c r="A721" s="148" t="s">
        <v>196</v>
      </c>
      <c r="B721" s="148" t="s">
        <v>334</v>
      </c>
      <c r="C721" s="148" t="s">
        <v>197</v>
      </c>
      <c r="D721" s="148" t="s">
        <v>269</v>
      </c>
      <c r="E721" s="141" t="s">
        <v>100</v>
      </c>
      <c r="F721" s="142">
        <v>247296</v>
      </c>
      <c r="G721" s="142">
        <v>178263.0577</v>
      </c>
      <c r="H721" s="143">
        <v>0.72084893274513506</v>
      </c>
      <c r="I721" s="59">
        <v>0.79049142000000006</v>
      </c>
      <c r="J721" s="59">
        <v>7.0000000000000005E-8</v>
      </c>
      <c r="K721" s="144">
        <v>0</v>
      </c>
      <c r="L721" s="144">
        <v>140915.40489999999</v>
      </c>
      <c r="M721" s="145">
        <f t="shared" si="12"/>
        <v>39114</v>
      </c>
    </row>
    <row r="722" spans="1:13" s="146" customFormat="1" x14ac:dyDescent="0.2">
      <c r="A722" s="148" t="s">
        <v>196</v>
      </c>
      <c r="B722" s="148" t="s">
        <v>334</v>
      </c>
      <c r="C722" s="148" t="s">
        <v>197</v>
      </c>
      <c r="D722" s="148" t="s">
        <v>269</v>
      </c>
      <c r="E722" s="141" t="s">
        <v>101</v>
      </c>
      <c r="F722" s="142">
        <v>273792</v>
      </c>
      <c r="G722" s="142">
        <v>196375.55369999999</v>
      </c>
      <c r="H722" s="143">
        <v>0.71724357799098992</v>
      </c>
      <c r="I722" s="59">
        <v>0.79068313000000001</v>
      </c>
      <c r="J722" s="59">
        <v>7.0000000000000005E-8</v>
      </c>
      <c r="K722" s="144">
        <v>0</v>
      </c>
      <c r="L722" s="144">
        <v>155270.8236</v>
      </c>
      <c r="M722" s="145">
        <f t="shared" si="12"/>
        <v>39142</v>
      </c>
    </row>
    <row r="723" spans="1:13" s="146" customFormat="1" x14ac:dyDescent="0.2">
      <c r="A723" s="148" t="s">
        <v>196</v>
      </c>
      <c r="B723" s="148" t="s">
        <v>334</v>
      </c>
      <c r="C723" s="148" t="s">
        <v>197</v>
      </c>
      <c r="D723" s="148" t="s">
        <v>269</v>
      </c>
      <c r="E723" s="141" t="s">
        <v>102</v>
      </c>
      <c r="F723" s="142">
        <v>264960</v>
      </c>
      <c r="G723" s="142">
        <v>188985.34969999999</v>
      </c>
      <c r="H723" s="143">
        <v>0.71325992485730905</v>
      </c>
      <c r="I723" s="59">
        <v>0.79090088999999997</v>
      </c>
      <c r="J723" s="59">
        <v>7.0000000000000005E-8</v>
      </c>
      <c r="K723" s="144">
        <v>0</v>
      </c>
      <c r="L723" s="144">
        <v>149468.66800000001</v>
      </c>
      <c r="M723" s="145">
        <f t="shared" si="12"/>
        <v>39173</v>
      </c>
    </row>
    <row r="724" spans="1:13" s="146" customFormat="1" x14ac:dyDescent="0.2">
      <c r="A724" s="148" t="s">
        <v>196</v>
      </c>
      <c r="B724" s="148" t="s">
        <v>334</v>
      </c>
      <c r="C724" s="148" t="s">
        <v>197</v>
      </c>
      <c r="D724" s="148" t="s">
        <v>269</v>
      </c>
      <c r="E724" s="141" t="s">
        <v>103</v>
      </c>
      <c r="F724" s="142">
        <v>273792</v>
      </c>
      <c r="G724" s="142">
        <v>194231.568</v>
      </c>
      <c r="H724" s="143">
        <v>0.70941286831488704</v>
      </c>
      <c r="I724" s="59">
        <v>0.79111714</v>
      </c>
      <c r="J724" s="59">
        <v>7.0000000000000005E-8</v>
      </c>
      <c r="K724" s="144">
        <v>0</v>
      </c>
      <c r="L724" s="144">
        <v>153659.90950000001</v>
      </c>
      <c r="M724" s="145">
        <f t="shared" si="12"/>
        <v>39203</v>
      </c>
    </row>
    <row r="725" spans="1:13" s="146" customFormat="1" x14ac:dyDescent="0.2">
      <c r="A725" s="148" t="s">
        <v>196</v>
      </c>
      <c r="B725" s="148" t="s">
        <v>334</v>
      </c>
      <c r="C725" s="148" t="s">
        <v>197</v>
      </c>
      <c r="D725" s="148" t="s">
        <v>269</v>
      </c>
      <c r="E725" s="141" t="s">
        <v>104</v>
      </c>
      <c r="F725" s="142">
        <v>264960</v>
      </c>
      <c r="G725" s="142">
        <v>186914.98310000001</v>
      </c>
      <c r="H725" s="143">
        <v>0.70544604119712806</v>
      </c>
      <c r="I725" s="59">
        <v>0.79134631</v>
      </c>
      <c r="J725" s="59">
        <v>7.0000000000000005E-8</v>
      </c>
      <c r="K725" s="144">
        <v>0</v>
      </c>
      <c r="L725" s="144">
        <v>147914.46859999999</v>
      </c>
      <c r="M725" s="145">
        <f t="shared" si="12"/>
        <v>39234</v>
      </c>
    </row>
    <row r="726" spans="1:13" s="146" customFormat="1" x14ac:dyDescent="0.2">
      <c r="A726" s="148" t="s">
        <v>196</v>
      </c>
      <c r="B726" s="148" t="s">
        <v>334</v>
      </c>
      <c r="C726" s="148" t="s">
        <v>197</v>
      </c>
      <c r="D726" s="148" t="s">
        <v>269</v>
      </c>
      <c r="E726" s="141" t="s">
        <v>105</v>
      </c>
      <c r="F726" s="142">
        <v>273792</v>
      </c>
      <c r="G726" s="142">
        <v>192096.7016</v>
      </c>
      <c r="H726" s="143">
        <v>0.70161546567214206</v>
      </c>
      <c r="I726" s="59">
        <v>0.79157359999999999</v>
      </c>
      <c r="J726" s="59">
        <v>7.0000000000000005E-8</v>
      </c>
      <c r="K726" s="144">
        <v>0</v>
      </c>
      <c r="L726" s="144">
        <v>152058.66510000001</v>
      </c>
      <c r="M726" s="145">
        <f t="shared" si="12"/>
        <v>39264</v>
      </c>
    </row>
    <row r="727" spans="1:13" s="146" customFormat="1" x14ac:dyDescent="0.2">
      <c r="A727" s="148" t="s">
        <v>196</v>
      </c>
      <c r="B727" s="148" t="s">
        <v>334</v>
      </c>
      <c r="C727" s="148" t="s">
        <v>197</v>
      </c>
      <c r="D727" s="148" t="s">
        <v>269</v>
      </c>
      <c r="E727" s="141" t="s">
        <v>106</v>
      </c>
      <c r="F727" s="142">
        <v>273792</v>
      </c>
      <c r="G727" s="142">
        <v>191015.33420000001</v>
      </c>
      <c r="H727" s="143">
        <v>0.69766587118740198</v>
      </c>
      <c r="I727" s="59">
        <v>0.79181418999999997</v>
      </c>
      <c r="J727" s="59">
        <v>7.0000000000000005E-8</v>
      </c>
      <c r="K727" s="144">
        <v>0</v>
      </c>
      <c r="L727" s="144">
        <v>151248.639</v>
      </c>
      <c r="M727" s="145">
        <f t="shared" si="12"/>
        <v>39295</v>
      </c>
    </row>
    <row r="728" spans="1:13" s="146" customFormat="1" x14ac:dyDescent="0.2">
      <c r="A728" s="148" t="s">
        <v>196</v>
      </c>
      <c r="B728" s="148" t="s">
        <v>334</v>
      </c>
      <c r="C728" s="148" t="s">
        <v>197</v>
      </c>
      <c r="D728" s="148" t="s">
        <v>269</v>
      </c>
      <c r="E728" s="141" t="s">
        <v>107</v>
      </c>
      <c r="F728" s="142">
        <v>264960</v>
      </c>
      <c r="G728" s="142">
        <v>183809.42569999999</v>
      </c>
      <c r="H728" s="143">
        <v>0.693725187392356</v>
      </c>
      <c r="I728" s="59">
        <v>0.79206059000000006</v>
      </c>
      <c r="J728" s="59">
        <v>7.0000000000000005E-8</v>
      </c>
      <c r="K728" s="144">
        <v>0</v>
      </c>
      <c r="L728" s="144">
        <v>145588.18900000001</v>
      </c>
    </row>
    <row r="729" spans="1:13" s="146" customFormat="1" x14ac:dyDescent="0.2">
      <c r="A729" s="148" t="s">
        <v>196</v>
      </c>
      <c r="B729" s="148" t="s">
        <v>334</v>
      </c>
      <c r="C729" s="148" t="s">
        <v>197</v>
      </c>
      <c r="D729" s="148" t="s">
        <v>269</v>
      </c>
      <c r="E729" s="141" t="s">
        <v>108</v>
      </c>
      <c r="F729" s="142">
        <v>273792</v>
      </c>
      <c r="G729" s="142">
        <v>188894.63209999999</v>
      </c>
      <c r="H729" s="143">
        <v>0.68992020241259799</v>
      </c>
      <c r="I729" s="59">
        <v>0.79230456999999999</v>
      </c>
      <c r="J729" s="59">
        <v>7.0000000000000005E-8</v>
      </c>
      <c r="K729" s="144">
        <v>0</v>
      </c>
      <c r="L729" s="144">
        <v>149662.06779999999</v>
      </c>
    </row>
    <row r="730" spans="1:13" s="146" customFormat="1" x14ac:dyDescent="0.2">
      <c r="A730" s="148" t="s">
        <v>196</v>
      </c>
      <c r="B730" s="148" t="s">
        <v>334</v>
      </c>
      <c r="C730" s="148" t="s">
        <v>197</v>
      </c>
      <c r="D730" s="148" t="s">
        <v>269</v>
      </c>
      <c r="E730" s="141" t="s">
        <v>109</v>
      </c>
      <c r="F730" s="142">
        <v>264960</v>
      </c>
      <c r="G730" s="142">
        <v>181761.85750000001</v>
      </c>
      <c r="H730" s="143">
        <v>0.68599734852240402</v>
      </c>
      <c r="I730" s="59">
        <v>0.79256241999999999</v>
      </c>
      <c r="J730" s="59">
        <v>7.0000000000000005E-8</v>
      </c>
      <c r="K730" s="144">
        <v>0</v>
      </c>
      <c r="L730" s="144">
        <v>144057.6047</v>
      </c>
    </row>
    <row r="731" spans="1:13" s="146" customFormat="1" x14ac:dyDescent="0.2">
      <c r="A731" s="148" t="s">
        <v>196</v>
      </c>
      <c r="B731" s="148" t="s">
        <v>334</v>
      </c>
      <c r="C731" s="148" t="s">
        <v>197</v>
      </c>
      <c r="D731" s="148" t="s">
        <v>269</v>
      </c>
      <c r="E731" s="141" t="s">
        <v>110</v>
      </c>
      <c r="F731" s="142">
        <v>273792</v>
      </c>
      <c r="G731" s="142">
        <v>186783.5871</v>
      </c>
      <c r="H731" s="143">
        <v>0.68220980579853896</v>
      </c>
      <c r="I731" s="59">
        <v>0.79281749000000001</v>
      </c>
      <c r="J731" s="59">
        <v>7.0000000000000005E-8</v>
      </c>
      <c r="K731" s="144">
        <v>0</v>
      </c>
      <c r="L731" s="144">
        <v>148085.28200000001</v>
      </c>
    </row>
    <row r="732" spans="1:13" s="146" customFormat="1" x14ac:dyDescent="0.2">
      <c r="A732" s="148" t="s">
        <v>196</v>
      </c>
      <c r="B732" s="148" t="s">
        <v>334</v>
      </c>
      <c r="C732" s="148" t="s">
        <v>197</v>
      </c>
      <c r="D732" s="148" t="s">
        <v>269</v>
      </c>
      <c r="E732" s="141" t="s">
        <v>111</v>
      </c>
      <c r="F732" s="142">
        <v>273792</v>
      </c>
      <c r="G732" s="142">
        <v>185714.52830000001</v>
      </c>
      <c r="H732" s="143">
        <v>0.67830516719789602</v>
      </c>
      <c r="I732" s="59">
        <v>0.79308679999999998</v>
      </c>
      <c r="J732" s="59">
        <v>7.0000000000000005E-8</v>
      </c>
      <c r="K732" s="144">
        <v>0</v>
      </c>
      <c r="L732" s="144">
        <v>147287.7285</v>
      </c>
    </row>
    <row r="733" spans="1:13" s="146" customFormat="1" x14ac:dyDescent="0.2">
      <c r="A733" s="148" t="s">
        <v>196</v>
      </c>
      <c r="B733" s="148" t="s">
        <v>334</v>
      </c>
      <c r="C733" s="148" t="s">
        <v>197</v>
      </c>
      <c r="D733" s="148" t="s">
        <v>269</v>
      </c>
      <c r="E733" s="141" t="s">
        <v>112</v>
      </c>
      <c r="F733" s="142">
        <v>256128</v>
      </c>
      <c r="G733" s="142">
        <v>172735.26670000001</v>
      </c>
      <c r="H733" s="143">
        <v>0.67440993051604703</v>
      </c>
      <c r="I733" s="59">
        <v>0.79336194999999998</v>
      </c>
      <c r="J733" s="59">
        <v>7.0000000000000005E-8</v>
      </c>
      <c r="K733" s="144">
        <v>0</v>
      </c>
      <c r="L733" s="144">
        <v>137041.57560000001</v>
      </c>
    </row>
    <row r="734" spans="1:13" s="146" customFormat="1" x14ac:dyDescent="0.2">
      <c r="A734" s="148" t="s">
        <v>196</v>
      </c>
      <c r="B734" s="148" t="s">
        <v>334</v>
      </c>
      <c r="C734" s="148" t="s">
        <v>197</v>
      </c>
      <c r="D734" s="148" t="s">
        <v>269</v>
      </c>
      <c r="E734" s="141" t="s">
        <v>113</v>
      </c>
      <c r="F734" s="142">
        <v>273792</v>
      </c>
      <c r="G734" s="142">
        <v>183652.71830000001</v>
      </c>
      <c r="H734" s="143">
        <v>0.67077459629956704</v>
      </c>
      <c r="I734" s="59">
        <v>0.79362463000000005</v>
      </c>
      <c r="J734" s="59">
        <v>7.0000000000000005E-8</v>
      </c>
      <c r="K734" s="144">
        <v>0</v>
      </c>
      <c r="L734" s="144">
        <v>145751.3076</v>
      </c>
    </row>
    <row r="735" spans="1:13" s="146" customFormat="1" x14ac:dyDescent="0.2">
      <c r="A735" s="148" t="s">
        <v>196</v>
      </c>
      <c r="B735" s="148" t="s">
        <v>334</v>
      </c>
      <c r="C735" s="148" t="s">
        <v>197</v>
      </c>
      <c r="D735" s="148" t="s">
        <v>269</v>
      </c>
      <c r="E735" s="141" t="s">
        <v>114</v>
      </c>
      <c r="F735" s="142">
        <v>264960</v>
      </c>
      <c r="G735" s="142">
        <v>176701.2488</v>
      </c>
      <c r="H735" s="143">
        <v>0.666897829227456</v>
      </c>
      <c r="I735" s="59">
        <v>0.79391107999999999</v>
      </c>
      <c r="J735" s="59">
        <v>7.0000000000000005E-8</v>
      </c>
      <c r="K735" s="144">
        <v>0</v>
      </c>
      <c r="L735" s="144">
        <v>140285.0673</v>
      </c>
    </row>
    <row r="736" spans="1:13" s="146" customFormat="1" x14ac:dyDescent="0.2">
      <c r="A736" s="148" t="s">
        <v>196</v>
      </c>
      <c r="B736" s="148" t="s">
        <v>334</v>
      </c>
      <c r="C736" s="148" t="s">
        <v>197</v>
      </c>
      <c r="D736" s="148" t="s">
        <v>269</v>
      </c>
      <c r="E736" s="141" t="s">
        <v>115</v>
      </c>
      <c r="F736" s="142">
        <v>273792</v>
      </c>
      <c r="G736" s="142">
        <v>181566.62580000001</v>
      </c>
      <c r="H736" s="143">
        <v>0.66315533598693899</v>
      </c>
      <c r="I736" s="59">
        <v>0.79419386000000003</v>
      </c>
      <c r="J736" s="59">
        <v>7.0000000000000005E-8</v>
      </c>
      <c r="K736" s="144">
        <v>0</v>
      </c>
      <c r="L736" s="144">
        <v>144199.0876</v>
      </c>
    </row>
    <row r="737" spans="1:12" s="146" customFormat="1" x14ac:dyDescent="0.2">
      <c r="A737" s="148" t="s">
        <v>196</v>
      </c>
      <c r="B737" s="148" t="s">
        <v>334</v>
      </c>
      <c r="C737" s="148" t="s">
        <v>197</v>
      </c>
      <c r="D737" s="148" t="s">
        <v>269</v>
      </c>
      <c r="E737" s="141" t="s">
        <v>116</v>
      </c>
      <c r="F737" s="142">
        <v>264960</v>
      </c>
      <c r="G737" s="142">
        <v>174687.52059999999</v>
      </c>
      <c r="H737" s="143">
        <v>0.65929770749929606</v>
      </c>
      <c r="I737" s="59">
        <v>0.79449183000000001</v>
      </c>
      <c r="J737" s="59">
        <v>7.0000000000000005E-8</v>
      </c>
      <c r="K737" s="144">
        <v>0</v>
      </c>
      <c r="L737" s="144">
        <v>138787.79670000001</v>
      </c>
    </row>
    <row r="738" spans="1:12" s="146" customFormat="1" x14ac:dyDescent="0.2">
      <c r="A738" s="148" t="s">
        <v>196</v>
      </c>
      <c r="B738" s="148" t="s">
        <v>334</v>
      </c>
      <c r="C738" s="148" t="s">
        <v>197</v>
      </c>
      <c r="D738" s="148" t="s">
        <v>269</v>
      </c>
      <c r="E738" s="141" t="s">
        <v>117</v>
      </c>
      <c r="F738" s="142">
        <v>273792</v>
      </c>
      <c r="G738" s="142">
        <v>179543.7297</v>
      </c>
      <c r="H738" s="143">
        <v>0.65576689480973605</v>
      </c>
      <c r="I738" s="59">
        <v>0.79455187999999999</v>
      </c>
      <c r="J738" s="59">
        <v>7.0000000000000005E-8</v>
      </c>
      <c r="K738" s="144">
        <v>0</v>
      </c>
      <c r="L738" s="144">
        <v>142656.7948</v>
      </c>
    </row>
    <row r="739" spans="1:12" s="146" customFormat="1" x14ac:dyDescent="0.2">
      <c r="A739" s="148" t="s">
        <v>196</v>
      </c>
      <c r="B739" s="148" t="s">
        <v>334</v>
      </c>
      <c r="C739" s="148" t="s">
        <v>197</v>
      </c>
      <c r="D739" s="148" t="s">
        <v>269</v>
      </c>
      <c r="E739" s="141" t="s">
        <v>118</v>
      </c>
      <c r="F739" s="142">
        <v>273792</v>
      </c>
      <c r="G739" s="142">
        <v>178556.59599999999</v>
      </c>
      <c r="H739" s="143">
        <v>0.65216148015572706</v>
      </c>
      <c r="I739" s="59">
        <v>0.79457628000000002</v>
      </c>
      <c r="J739" s="59">
        <v>7.0000000000000005E-8</v>
      </c>
      <c r="K739" s="144">
        <v>0</v>
      </c>
      <c r="L739" s="144">
        <v>141876.82269999999</v>
      </c>
    </row>
    <row r="740" spans="1:12" s="146" customFormat="1" x14ac:dyDescent="0.2">
      <c r="A740" s="148" t="s">
        <v>196</v>
      </c>
      <c r="B740" s="148" t="s">
        <v>334</v>
      </c>
      <c r="C740" s="148" t="s">
        <v>197</v>
      </c>
      <c r="D740" s="148" t="s">
        <v>269</v>
      </c>
      <c r="E740" s="141" t="s">
        <v>119</v>
      </c>
      <c r="F740" s="142">
        <v>264960</v>
      </c>
      <c r="G740" s="142">
        <v>171844.81020000001</v>
      </c>
      <c r="H740" s="143">
        <v>0.64856887893494897</v>
      </c>
      <c r="I740" s="59">
        <v>0.79459977000000004</v>
      </c>
      <c r="J740" s="59">
        <v>7.0000000000000005E-8</v>
      </c>
      <c r="K740" s="144">
        <v>0</v>
      </c>
      <c r="L740" s="144">
        <v>136547.83420000001</v>
      </c>
    </row>
    <row r="741" spans="1:12" s="146" customFormat="1" x14ac:dyDescent="0.2">
      <c r="A741" s="148" t="s">
        <v>196</v>
      </c>
      <c r="B741" s="148" t="s">
        <v>334</v>
      </c>
      <c r="C741" s="148" t="s">
        <v>197</v>
      </c>
      <c r="D741" s="148" t="s">
        <v>269</v>
      </c>
      <c r="E741" s="141" t="s">
        <v>120</v>
      </c>
      <c r="F741" s="142">
        <v>273792</v>
      </c>
      <c r="G741" s="142">
        <v>176624.41699999999</v>
      </c>
      <c r="H741" s="143">
        <v>0.64510437494094597</v>
      </c>
      <c r="I741" s="59">
        <v>0.79462162999999997</v>
      </c>
      <c r="J741" s="59">
        <v>7.0000000000000005E-8</v>
      </c>
      <c r="K741" s="144">
        <v>0</v>
      </c>
      <c r="L741" s="144">
        <v>140349.5705</v>
      </c>
    </row>
    <row r="742" spans="1:12" s="146" customFormat="1" x14ac:dyDescent="0.2">
      <c r="A742" s="148" t="s">
        <v>196</v>
      </c>
      <c r="B742" s="148" t="s">
        <v>334</v>
      </c>
      <c r="C742" s="148" t="s">
        <v>197</v>
      </c>
      <c r="D742" s="148" t="s">
        <v>269</v>
      </c>
      <c r="E742" s="141" t="s">
        <v>121</v>
      </c>
      <c r="F742" s="142">
        <v>264960</v>
      </c>
      <c r="G742" s="142">
        <v>169981.64559999999</v>
      </c>
      <c r="H742" s="143">
        <v>0.64153700779234102</v>
      </c>
      <c r="I742" s="59">
        <v>0.79464332999999998</v>
      </c>
      <c r="J742" s="59">
        <v>7.0000000000000005E-8</v>
      </c>
      <c r="K742" s="144">
        <v>0</v>
      </c>
      <c r="L742" s="144">
        <v>135074.7697</v>
      </c>
    </row>
    <row r="743" spans="1:12" s="146" customFormat="1" x14ac:dyDescent="0.2">
      <c r="A743" s="148" t="s">
        <v>196</v>
      </c>
      <c r="B743" s="148" t="s">
        <v>334</v>
      </c>
      <c r="C743" s="148" t="s">
        <v>197</v>
      </c>
      <c r="D743" s="148" t="s">
        <v>269</v>
      </c>
      <c r="E743" s="141" t="s">
        <v>122</v>
      </c>
      <c r="F743" s="142">
        <v>273792</v>
      </c>
      <c r="G743" s="142">
        <v>174705.8363</v>
      </c>
      <c r="H743" s="143">
        <v>0.63809693606038498</v>
      </c>
      <c r="I743" s="59">
        <v>0.79466347000000004</v>
      </c>
      <c r="J743" s="59">
        <v>7.0000000000000005E-8</v>
      </c>
      <c r="K743" s="144">
        <v>0</v>
      </c>
      <c r="L743" s="144">
        <v>138832.33360000001</v>
      </c>
    </row>
    <row r="744" spans="1:12" s="146" customFormat="1" x14ac:dyDescent="0.2">
      <c r="A744" s="148" t="s">
        <v>196</v>
      </c>
      <c r="B744" s="148" t="s">
        <v>334</v>
      </c>
      <c r="C744" s="148" t="s">
        <v>197</v>
      </c>
      <c r="D744" s="148" t="s">
        <v>269</v>
      </c>
      <c r="E744" s="141" t="s">
        <v>123</v>
      </c>
      <c r="F744" s="142">
        <v>273792</v>
      </c>
      <c r="G744" s="142">
        <v>173736.03529999999</v>
      </c>
      <c r="H744" s="143">
        <v>0.63455482730725699</v>
      </c>
      <c r="I744" s="59">
        <v>0.79468338000000005</v>
      </c>
      <c r="J744" s="59">
        <v>7.0000000000000005E-8</v>
      </c>
      <c r="K744" s="144">
        <v>0</v>
      </c>
      <c r="L744" s="144">
        <v>138065.12729999999</v>
      </c>
    </row>
    <row r="745" spans="1:12" s="146" customFormat="1" x14ac:dyDescent="0.2">
      <c r="A745" s="148" t="s">
        <v>196</v>
      </c>
      <c r="B745" s="148" t="s">
        <v>334</v>
      </c>
      <c r="C745" s="148" t="s">
        <v>197</v>
      </c>
      <c r="D745" s="148" t="s">
        <v>269</v>
      </c>
      <c r="E745" s="141" t="s">
        <v>124</v>
      </c>
      <c r="F745" s="142">
        <v>247296</v>
      </c>
      <c r="G745" s="142">
        <v>156050.09760000001</v>
      </c>
      <c r="H745" s="143">
        <v>0.63102556299956603</v>
      </c>
      <c r="I745" s="59">
        <v>0.79470238000000004</v>
      </c>
      <c r="J745" s="59">
        <v>7.0000000000000005E-8</v>
      </c>
      <c r="K745" s="144">
        <v>0</v>
      </c>
      <c r="L745" s="144">
        <v>124013.3728</v>
      </c>
    </row>
    <row r="746" spans="1:12" s="146" customFormat="1" x14ac:dyDescent="0.2">
      <c r="A746" s="148" t="s">
        <v>196</v>
      </c>
      <c r="B746" s="148" t="s">
        <v>334</v>
      </c>
      <c r="C746" s="148" t="s">
        <v>197</v>
      </c>
      <c r="D746" s="148" t="s">
        <v>269</v>
      </c>
      <c r="E746" s="141" t="s">
        <v>125</v>
      </c>
      <c r="F746" s="142">
        <v>273792</v>
      </c>
      <c r="G746" s="142">
        <v>171900.0018</v>
      </c>
      <c r="H746" s="143">
        <v>0.62784888458973698</v>
      </c>
      <c r="I746" s="59">
        <v>0.79471875999999997</v>
      </c>
      <c r="J746" s="59">
        <v>7.0000000000000005E-8</v>
      </c>
      <c r="K746" s="144">
        <v>0</v>
      </c>
      <c r="L746" s="144">
        <v>136612.1439</v>
      </c>
    </row>
    <row r="747" spans="1:12" s="146" customFormat="1" x14ac:dyDescent="0.2">
      <c r="A747" s="148" t="s">
        <v>196</v>
      </c>
      <c r="B747" s="148" t="s">
        <v>334</v>
      </c>
      <c r="C747" s="148" t="s">
        <v>197</v>
      </c>
      <c r="D747" s="148" t="s">
        <v>269</v>
      </c>
      <c r="E747" s="141" t="s">
        <v>126</v>
      </c>
      <c r="F747" s="142">
        <v>264960</v>
      </c>
      <c r="G747" s="142">
        <v>165426.20730000001</v>
      </c>
      <c r="H747" s="143">
        <v>0.62434407942955206</v>
      </c>
      <c r="I747" s="59">
        <v>0.79473603000000004</v>
      </c>
      <c r="J747" s="59">
        <v>7.0000000000000005E-8</v>
      </c>
      <c r="K747" s="144">
        <v>0</v>
      </c>
      <c r="L747" s="144">
        <v>131470.15520000001</v>
      </c>
    </row>
    <row r="748" spans="1:12" s="146" customFormat="1" x14ac:dyDescent="0.2">
      <c r="A748" s="148" t="s">
        <v>196</v>
      </c>
      <c r="B748" s="148" t="s">
        <v>334</v>
      </c>
      <c r="C748" s="148" t="s">
        <v>197</v>
      </c>
      <c r="D748" s="148" t="s">
        <v>269</v>
      </c>
      <c r="E748" s="141" t="s">
        <v>127</v>
      </c>
      <c r="F748" s="142">
        <v>273792</v>
      </c>
      <c r="G748" s="142">
        <v>170015.13279999999</v>
      </c>
      <c r="H748" s="143">
        <v>0.62096457455529597</v>
      </c>
      <c r="I748" s="59">
        <v>0.79475187000000003</v>
      </c>
      <c r="J748" s="59">
        <v>7.0000000000000005E-8</v>
      </c>
      <c r="K748" s="144">
        <v>0</v>
      </c>
      <c r="L748" s="144">
        <v>135119.8333</v>
      </c>
    </row>
    <row r="749" spans="1:12" s="146" customFormat="1" x14ac:dyDescent="0.2">
      <c r="A749" s="148" t="s">
        <v>196</v>
      </c>
      <c r="B749" s="148" t="s">
        <v>334</v>
      </c>
      <c r="C749" s="148" t="s">
        <v>197</v>
      </c>
      <c r="D749" s="148" t="s">
        <v>269</v>
      </c>
      <c r="E749" s="141" t="s">
        <v>128</v>
      </c>
      <c r="F749" s="142">
        <v>264960</v>
      </c>
      <c r="G749" s="142">
        <v>163608.845</v>
      </c>
      <c r="H749" s="143">
        <v>0.61748507319401402</v>
      </c>
      <c r="I749" s="59">
        <v>0.79476734999999998</v>
      </c>
      <c r="J749" s="59">
        <v>7.0000000000000005E-8</v>
      </c>
      <c r="K749" s="144">
        <v>0</v>
      </c>
      <c r="L749" s="144">
        <v>130030.95699999999</v>
      </c>
    </row>
    <row r="750" spans="1:12" s="146" customFormat="1" x14ac:dyDescent="0.2">
      <c r="A750" s="148" t="s">
        <v>196</v>
      </c>
      <c r="B750" s="148" t="s">
        <v>334</v>
      </c>
      <c r="C750" s="148" t="s">
        <v>197</v>
      </c>
      <c r="D750" s="148" t="s">
        <v>269</v>
      </c>
      <c r="E750" s="141" t="s">
        <v>129</v>
      </c>
      <c r="F750" s="142">
        <v>273792</v>
      </c>
      <c r="G750" s="142">
        <v>168143.89799999999</v>
      </c>
      <c r="H750" s="143">
        <v>0.61413006229987199</v>
      </c>
      <c r="I750" s="59">
        <v>0.79478146000000005</v>
      </c>
      <c r="J750" s="59">
        <v>7.0000000000000005E-8</v>
      </c>
      <c r="K750" s="144">
        <v>0</v>
      </c>
      <c r="L750" s="144">
        <v>133637.64189999999</v>
      </c>
    </row>
    <row r="751" spans="1:12" s="146" customFormat="1" x14ac:dyDescent="0.2">
      <c r="A751" s="148" t="s">
        <v>196</v>
      </c>
      <c r="B751" s="148" t="s">
        <v>334</v>
      </c>
      <c r="C751" s="148" t="s">
        <v>197</v>
      </c>
      <c r="D751" s="148" t="s">
        <v>269</v>
      </c>
      <c r="E751" s="141" t="s">
        <v>130</v>
      </c>
      <c r="F751" s="142">
        <v>273792</v>
      </c>
      <c r="G751" s="142">
        <v>167198.1698</v>
      </c>
      <c r="H751" s="143">
        <v>0.61067587718863203</v>
      </c>
      <c r="I751" s="59">
        <v>0.79479515000000001</v>
      </c>
      <c r="J751" s="59">
        <v>7.0000000000000005E-8</v>
      </c>
      <c r="K751" s="144">
        <v>0</v>
      </c>
      <c r="L751" s="144">
        <v>132888.28349999999</v>
      </c>
    </row>
    <row r="752" spans="1:12" s="146" customFormat="1" x14ac:dyDescent="0.2">
      <c r="A752" s="148" t="s">
        <v>196</v>
      </c>
      <c r="B752" s="148" t="s">
        <v>334</v>
      </c>
      <c r="C752" s="148" t="s">
        <v>197</v>
      </c>
      <c r="D752" s="148" t="s">
        <v>269</v>
      </c>
      <c r="E752" s="141" t="s">
        <v>131</v>
      </c>
      <c r="F752" s="142">
        <v>264960</v>
      </c>
      <c r="G752" s="142">
        <v>160892.8694</v>
      </c>
      <c r="H752" s="143">
        <v>0.607234561413725</v>
      </c>
      <c r="I752" s="59">
        <v>0.79480793000000005</v>
      </c>
      <c r="J752" s="59">
        <v>7.0000000000000005E-8</v>
      </c>
      <c r="K752" s="144">
        <v>0</v>
      </c>
      <c r="L752" s="144">
        <v>127878.9179</v>
      </c>
    </row>
    <row r="753" spans="1:13" s="146" customFormat="1" x14ac:dyDescent="0.2">
      <c r="A753" s="148" t="s">
        <v>196</v>
      </c>
      <c r="B753" s="148" t="s">
        <v>334</v>
      </c>
      <c r="C753" s="148" t="s">
        <v>197</v>
      </c>
      <c r="D753" s="148" t="s">
        <v>269</v>
      </c>
      <c r="E753" s="141" t="s">
        <v>132</v>
      </c>
      <c r="F753" s="142">
        <v>273792</v>
      </c>
      <c r="G753" s="142">
        <v>165347.50940000001</v>
      </c>
      <c r="H753" s="143">
        <v>0.60391651095809096</v>
      </c>
      <c r="I753" s="59">
        <v>0.79481944000000004</v>
      </c>
      <c r="J753" s="59">
        <v>7.0000000000000005E-8</v>
      </c>
      <c r="K753" s="144">
        <v>0</v>
      </c>
      <c r="L753" s="144">
        <v>131421.4026</v>
      </c>
    </row>
    <row r="754" spans="1:13" x14ac:dyDescent="0.2">
      <c r="A754" s="3"/>
      <c r="B754" s="3"/>
      <c r="C754" s="3"/>
      <c r="D754" s="3"/>
      <c r="E754" s="9"/>
      <c r="F754" s="10"/>
      <c r="G754" s="10"/>
      <c r="H754" s="11"/>
      <c r="I754" s="12"/>
      <c r="J754" s="12"/>
      <c r="K754" s="13"/>
      <c r="L754" s="13"/>
    </row>
    <row r="755" spans="1:13" x14ac:dyDescent="0.2">
      <c r="A755" s="139" t="s">
        <v>339</v>
      </c>
      <c r="B755" s="77"/>
      <c r="C755" s="77"/>
      <c r="D755" s="77"/>
      <c r="E755" s="78"/>
      <c r="F755" s="75"/>
      <c r="G755" s="75"/>
      <c r="H755" s="79"/>
      <c r="I755" s="76"/>
      <c r="J755" s="76"/>
      <c r="K755" s="80"/>
      <c r="L755" s="80"/>
    </row>
    <row r="756" spans="1:13" s="138" customFormat="1" x14ac:dyDescent="0.2">
      <c r="A756" s="77" t="s">
        <v>325</v>
      </c>
      <c r="B756" s="77" t="s">
        <v>29</v>
      </c>
      <c r="C756" s="77" t="s">
        <v>30</v>
      </c>
      <c r="D756" s="77" t="s">
        <v>31</v>
      </c>
      <c r="E756" s="78" t="s">
        <v>32</v>
      </c>
      <c r="F756" s="75">
        <v>0</v>
      </c>
      <c r="G756" s="75">
        <v>0</v>
      </c>
      <c r="H756" s="79">
        <v>1</v>
      </c>
      <c r="I756" s="76">
        <v>-0.15729286000000001</v>
      </c>
      <c r="J756" s="76">
        <v>-0.65510000000000002</v>
      </c>
      <c r="K756" s="80">
        <v>0</v>
      </c>
      <c r="L756" s="80">
        <v>-224013.21109999999</v>
      </c>
      <c r="M756" s="137">
        <f>DATE(YEAR(E756),MONTH(E756),1)</f>
        <v>37043</v>
      </c>
    </row>
    <row r="757" spans="1:13" s="138" customFormat="1" x14ac:dyDescent="0.2">
      <c r="A757" s="77" t="s">
        <v>325</v>
      </c>
      <c r="B757" s="77" t="s">
        <v>29</v>
      </c>
      <c r="C757" s="77" t="s">
        <v>30</v>
      </c>
      <c r="D757" s="77" t="s">
        <v>31</v>
      </c>
      <c r="E757" s="78" t="s">
        <v>33</v>
      </c>
      <c r="F757" s="75">
        <v>-465000</v>
      </c>
      <c r="G757" s="75">
        <v>-463439.185</v>
      </c>
      <c r="H757" s="79">
        <v>0.99664340870046408</v>
      </c>
      <c r="I757" s="76">
        <v>-0.43156354000000002</v>
      </c>
      <c r="J757" s="76">
        <v>-0.65510000000000002</v>
      </c>
      <c r="K757" s="80">
        <v>0</v>
      </c>
      <c r="L757" s="80">
        <v>-103595.5536</v>
      </c>
      <c r="M757" s="137">
        <f t="shared" ref="M757:M796" si="13">DATE(YEAR(E757),MONTH(E757),1)</f>
        <v>37073</v>
      </c>
    </row>
    <row r="758" spans="1:13" s="138" customFormat="1" x14ac:dyDescent="0.2">
      <c r="A758" s="77" t="s">
        <v>325</v>
      </c>
      <c r="B758" s="77" t="s">
        <v>29</v>
      </c>
      <c r="C758" s="77" t="s">
        <v>30</v>
      </c>
      <c r="D758" s="77" t="s">
        <v>31</v>
      </c>
      <c r="E758" s="78" t="s">
        <v>34</v>
      </c>
      <c r="F758" s="75">
        <v>-465000</v>
      </c>
      <c r="G758" s="75">
        <v>-461881.28820000001</v>
      </c>
      <c r="H758" s="79">
        <v>0.99329309286646694</v>
      </c>
      <c r="I758" s="76">
        <v>-0.40500000000000003</v>
      </c>
      <c r="J758" s="76">
        <v>-0.65510000000000002</v>
      </c>
      <c r="K758" s="80">
        <v>0</v>
      </c>
      <c r="L758" s="80">
        <v>-115516.5102</v>
      </c>
      <c r="M758" s="137">
        <f t="shared" si="13"/>
        <v>37104</v>
      </c>
    </row>
    <row r="759" spans="1:13" s="138" customFormat="1" x14ac:dyDescent="0.2">
      <c r="A759" s="77" t="s">
        <v>325</v>
      </c>
      <c r="B759" s="77" t="s">
        <v>29</v>
      </c>
      <c r="C759" s="77" t="s">
        <v>30</v>
      </c>
      <c r="D759" s="77" t="s">
        <v>31</v>
      </c>
      <c r="E759" s="78" t="s">
        <v>35</v>
      </c>
      <c r="F759" s="75">
        <v>-450000</v>
      </c>
      <c r="G759" s="75">
        <v>-445502.32890000002</v>
      </c>
      <c r="H759" s="79">
        <v>0.99000517543250099</v>
      </c>
      <c r="I759" s="76">
        <v>-0.39</v>
      </c>
      <c r="J759" s="76">
        <v>-0.65510000000000002</v>
      </c>
      <c r="K759" s="80">
        <v>0</v>
      </c>
      <c r="L759" s="80">
        <v>-118102.66740000001</v>
      </c>
      <c r="M759" s="137">
        <f t="shared" si="13"/>
        <v>37135</v>
      </c>
    </row>
    <row r="760" spans="1:13" s="138" customFormat="1" x14ac:dyDescent="0.2">
      <c r="A760" s="77" t="s">
        <v>325</v>
      </c>
      <c r="B760" s="77" t="s">
        <v>29</v>
      </c>
      <c r="C760" s="77" t="s">
        <v>30</v>
      </c>
      <c r="D760" s="77" t="s">
        <v>31</v>
      </c>
      <c r="E760" s="78" t="s">
        <v>36</v>
      </c>
      <c r="F760" s="75">
        <v>-465000</v>
      </c>
      <c r="G760" s="75">
        <v>-458840.15389999998</v>
      </c>
      <c r="H760" s="79">
        <v>0.98675301920029101</v>
      </c>
      <c r="I760" s="76">
        <v>-0.38</v>
      </c>
      <c r="J760" s="76">
        <v>-0.65510000000000002</v>
      </c>
      <c r="K760" s="80">
        <v>0</v>
      </c>
      <c r="L760" s="80">
        <v>-126226.92630000001</v>
      </c>
      <c r="M760" s="137">
        <f t="shared" si="13"/>
        <v>37165</v>
      </c>
    </row>
    <row r="761" spans="1:13" s="138" customFormat="1" x14ac:dyDescent="0.2">
      <c r="A761" s="77" t="s">
        <v>325</v>
      </c>
      <c r="B761" s="77" t="s">
        <v>29</v>
      </c>
      <c r="C761" s="77" t="s">
        <v>30</v>
      </c>
      <c r="D761" s="77" t="s">
        <v>31</v>
      </c>
      <c r="E761" s="78" t="s">
        <v>37</v>
      </c>
      <c r="F761" s="75">
        <v>-450000</v>
      </c>
      <c r="G761" s="75">
        <v>-442553.62</v>
      </c>
      <c r="H761" s="79">
        <v>0.98345248896229409</v>
      </c>
      <c r="I761" s="76">
        <v>-0.24705367</v>
      </c>
      <c r="J761" s="76">
        <v>-0.65510000000000002</v>
      </c>
      <c r="K761" s="80">
        <v>0</v>
      </c>
      <c r="L761" s="80">
        <v>-180582.37909999999</v>
      </c>
      <c r="M761" s="137">
        <f t="shared" si="13"/>
        <v>37196</v>
      </c>
    </row>
    <row r="762" spans="1:13" s="138" customFormat="1" x14ac:dyDescent="0.2">
      <c r="A762" s="77" t="s">
        <v>325</v>
      </c>
      <c r="B762" s="77" t="s">
        <v>29</v>
      </c>
      <c r="C762" s="77" t="s">
        <v>30</v>
      </c>
      <c r="D762" s="77" t="s">
        <v>31</v>
      </c>
      <c r="E762" s="78" t="s">
        <v>38</v>
      </c>
      <c r="F762" s="75">
        <v>-465000</v>
      </c>
      <c r="G762" s="75">
        <v>-455831.75559999997</v>
      </c>
      <c r="H762" s="79">
        <v>0.98028334530546102</v>
      </c>
      <c r="I762" s="76">
        <v>-0.24708715000000001</v>
      </c>
      <c r="J762" s="76">
        <v>-0.65510000000000002</v>
      </c>
      <c r="K762" s="80">
        <v>0</v>
      </c>
      <c r="L762" s="80">
        <v>-185985.21239999999</v>
      </c>
      <c r="M762" s="137">
        <f t="shared" si="13"/>
        <v>37226</v>
      </c>
    </row>
    <row r="763" spans="1:13" s="138" customFormat="1" x14ac:dyDescent="0.2">
      <c r="A763" s="77" t="s">
        <v>325</v>
      </c>
      <c r="B763" s="77" t="s">
        <v>29</v>
      </c>
      <c r="C763" s="77" t="s">
        <v>30</v>
      </c>
      <c r="D763" s="77" t="s">
        <v>31</v>
      </c>
      <c r="E763" s="78" t="s">
        <v>39</v>
      </c>
      <c r="F763" s="75">
        <v>-465000</v>
      </c>
      <c r="G763" s="75">
        <v>-454274.22090000001</v>
      </c>
      <c r="H763" s="79">
        <v>0.97693380832523102</v>
      </c>
      <c r="I763" s="76">
        <v>-0.24711843999999999</v>
      </c>
      <c r="J763" s="76">
        <v>-0.65510000000000002</v>
      </c>
      <c r="K763" s="80">
        <v>0</v>
      </c>
      <c r="L763" s="80">
        <v>-185335.50510000001</v>
      </c>
      <c r="M763" s="137">
        <f t="shared" si="13"/>
        <v>37257</v>
      </c>
    </row>
    <row r="764" spans="1:13" s="138" customFormat="1" x14ac:dyDescent="0.2">
      <c r="A764" s="77" t="s">
        <v>325</v>
      </c>
      <c r="B764" s="77" t="s">
        <v>29</v>
      </c>
      <c r="C764" s="77" t="s">
        <v>30</v>
      </c>
      <c r="D764" s="77" t="s">
        <v>31</v>
      </c>
      <c r="E764" s="78" t="s">
        <v>40</v>
      </c>
      <c r="F764" s="75">
        <v>-420000</v>
      </c>
      <c r="G764" s="75">
        <v>-408837.80369999999</v>
      </c>
      <c r="H764" s="79">
        <v>0.97342334215466797</v>
      </c>
      <c r="I764" s="76">
        <v>-0.24714144000000002</v>
      </c>
      <c r="J764" s="76">
        <v>-0.65510000000000002</v>
      </c>
      <c r="K764" s="80">
        <v>0</v>
      </c>
      <c r="L764" s="80">
        <v>-166788.88209999999</v>
      </c>
      <c r="M764" s="137">
        <f t="shared" si="13"/>
        <v>37288</v>
      </c>
    </row>
    <row r="765" spans="1:13" s="138" customFormat="1" x14ac:dyDescent="0.2">
      <c r="A765" s="77" t="s">
        <v>325</v>
      </c>
      <c r="B765" s="77" t="s">
        <v>29</v>
      </c>
      <c r="C765" s="77" t="s">
        <v>30</v>
      </c>
      <c r="D765" s="77" t="s">
        <v>31</v>
      </c>
      <c r="E765" s="78" t="s">
        <v>41</v>
      </c>
      <c r="F765" s="75">
        <v>-465000</v>
      </c>
      <c r="G765" s="75">
        <v>-451150.99359999999</v>
      </c>
      <c r="H765" s="79">
        <v>0.97021719058081102</v>
      </c>
      <c r="I765" s="76">
        <v>-0.24715929</v>
      </c>
      <c r="J765" s="76">
        <v>-0.65510000000000002</v>
      </c>
      <c r="K765" s="80">
        <v>0</v>
      </c>
      <c r="L765" s="80">
        <v>-184042.85879999999</v>
      </c>
      <c r="M765" s="137">
        <f t="shared" si="13"/>
        <v>37316</v>
      </c>
    </row>
    <row r="766" spans="1:13" s="138" customFormat="1" x14ac:dyDescent="0.2">
      <c r="A766" s="77" t="s">
        <v>325</v>
      </c>
      <c r="B766" s="77" t="s">
        <v>29</v>
      </c>
      <c r="C766" s="77" t="s">
        <v>30</v>
      </c>
      <c r="D766" s="77" t="s">
        <v>31</v>
      </c>
      <c r="E766" s="78" t="s">
        <v>42</v>
      </c>
      <c r="F766" s="75">
        <v>-450000</v>
      </c>
      <c r="G766" s="75">
        <v>-434975.0246</v>
      </c>
      <c r="H766" s="79">
        <v>0.96661116567823402</v>
      </c>
      <c r="I766" s="76">
        <v>-0.28218016000000001</v>
      </c>
      <c r="J766" s="76">
        <v>-0.65510000000000002</v>
      </c>
      <c r="K766" s="80">
        <v>0</v>
      </c>
      <c r="L766" s="80">
        <v>-162210.8155</v>
      </c>
      <c r="M766" s="137">
        <f t="shared" si="13"/>
        <v>37347</v>
      </c>
    </row>
    <row r="767" spans="1:13" s="138" customFormat="1" x14ac:dyDescent="0.2">
      <c r="A767" s="77" t="s">
        <v>325</v>
      </c>
      <c r="B767" s="77" t="s">
        <v>29</v>
      </c>
      <c r="C767" s="77" t="s">
        <v>30</v>
      </c>
      <c r="D767" s="77" t="s">
        <v>31</v>
      </c>
      <c r="E767" s="78" t="s">
        <v>43</v>
      </c>
      <c r="F767" s="75">
        <v>-465000</v>
      </c>
      <c r="G767" s="75">
        <v>-447824.50640000001</v>
      </c>
      <c r="H767" s="79">
        <v>0.96306345471940302</v>
      </c>
      <c r="I767" s="76">
        <v>-0.28220425999999998</v>
      </c>
      <c r="J767" s="76">
        <v>-0.65510000000000002</v>
      </c>
      <c r="K767" s="80">
        <v>0</v>
      </c>
      <c r="L767" s="80">
        <v>-166991.85200000001</v>
      </c>
      <c r="M767" s="137">
        <f t="shared" si="13"/>
        <v>37377</v>
      </c>
    </row>
    <row r="768" spans="1:13" s="138" customFormat="1" x14ac:dyDescent="0.2">
      <c r="A768" s="77" t="s">
        <v>325</v>
      </c>
      <c r="B768" s="77" t="s">
        <v>29</v>
      </c>
      <c r="C768" s="77" t="s">
        <v>30</v>
      </c>
      <c r="D768" s="77" t="s">
        <v>31</v>
      </c>
      <c r="E768" s="78" t="s">
        <v>44</v>
      </c>
      <c r="F768" s="75">
        <v>-450000</v>
      </c>
      <c r="G768" s="75">
        <v>-431708.50890000002</v>
      </c>
      <c r="H768" s="79">
        <v>0.95935224196747293</v>
      </c>
      <c r="I768" s="76">
        <v>-0.28222786999999999</v>
      </c>
      <c r="J768" s="76">
        <v>-0.65510000000000002</v>
      </c>
      <c r="K768" s="80">
        <v>0</v>
      </c>
      <c r="L768" s="80">
        <v>-160972.07260000001</v>
      </c>
      <c r="M768" s="137">
        <f t="shared" si="13"/>
        <v>37408</v>
      </c>
    </row>
    <row r="769" spans="1:13" s="138" customFormat="1" x14ac:dyDescent="0.2">
      <c r="A769" s="77" t="s">
        <v>325</v>
      </c>
      <c r="B769" s="77" t="s">
        <v>29</v>
      </c>
      <c r="C769" s="77" t="s">
        <v>30</v>
      </c>
      <c r="D769" s="77" t="s">
        <v>31</v>
      </c>
      <c r="E769" s="78" t="s">
        <v>45</v>
      </c>
      <c r="F769" s="75">
        <v>-465000</v>
      </c>
      <c r="G769" s="75">
        <v>-444393.85269999999</v>
      </c>
      <c r="H769" s="79">
        <v>0.95568570475684</v>
      </c>
      <c r="I769" s="76">
        <v>-0.28225107999999999</v>
      </c>
      <c r="J769" s="76">
        <v>-0.65510000000000002</v>
      </c>
      <c r="K769" s="80">
        <v>0</v>
      </c>
      <c r="L769" s="80">
        <v>-165691.76749999999</v>
      </c>
      <c r="M769" s="137">
        <f t="shared" si="13"/>
        <v>37438</v>
      </c>
    </row>
    <row r="770" spans="1:13" s="138" customFormat="1" x14ac:dyDescent="0.2">
      <c r="A770" s="77" t="s">
        <v>325</v>
      </c>
      <c r="B770" s="77" t="s">
        <v>29</v>
      </c>
      <c r="C770" s="77" t="s">
        <v>30</v>
      </c>
      <c r="D770" s="77" t="s">
        <v>31</v>
      </c>
      <c r="E770" s="78" t="s">
        <v>46</v>
      </c>
      <c r="F770" s="75">
        <v>-465000</v>
      </c>
      <c r="G770" s="75">
        <v>-442583.39939999999</v>
      </c>
      <c r="H770" s="79">
        <v>0.95179225669850798</v>
      </c>
      <c r="I770" s="76">
        <v>-0.28227533999999999</v>
      </c>
      <c r="J770" s="76">
        <v>-0.65510000000000002</v>
      </c>
      <c r="K770" s="80">
        <v>0</v>
      </c>
      <c r="L770" s="80">
        <v>-165006.00450000001</v>
      </c>
      <c r="M770" s="137">
        <f t="shared" si="13"/>
        <v>37469</v>
      </c>
    </row>
    <row r="771" spans="1:13" s="138" customFormat="1" x14ac:dyDescent="0.2">
      <c r="A771" s="77" t="s">
        <v>325</v>
      </c>
      <c r="B771" s="77" t="s">
        <v>29</v>
      </c>
      <c r="C771" s="77" t="s">
        <v>30</v>
      </c>
      <c r="D771" s="77" t="s">
        <v>31</v>
      </c>
      <c r="E771" s="78" t="s">
        <v>47</v>
      </c>
      <c r="F771" s="75">
        <v>-450000</v>
      </c>
      <c r="G771" s="75">
        <v>-426529.06030000001</v>
      </c>
      <c r="H771" s="79">
        <v>0.94784235627967506</v>
      </c>
      <c r="I771" s="76">
        <v>-0.28229874999999999</v>
      </c>
      <c r="J771" s="76">
        <v>-0.65510000000000002</v>
      </c>
      <c r="K771" s="80">
        <v>0</v>
      </c>
      <c r="L771" s="80">
        <v>-159010.56820000001</v>
      </c>
      <c r="M771" s="137">
        <f t="shared" si="13"/>
        <v>37500</v>
      </c>
    </row>
    <row r="772" spans="1:13" s="138" customFormat="1" x14ac:dyDescent="0.2">
      <c r="A772" s="77" t="s">
        <v>325</v>
      </c>
      <c r="B772" s="77" t="s">
        <v>29</v>
      </c>
      <c r="C772" s="77" t="s">
        <v>30</v>
      </c>
      <c r="D772" s="77" t="s">
        <v>31</v>
      </c>
      <c r="E772" s="78" t="s">
        <v>48</v>
      </c>
      <c r="F772" s="75">
        <v>-465000</v>
      </c>
      <c r="G772" s="75">
        <v>-438936.67910000001</v>
      </c>
      <c r="H772" s="79">
        <v>0.94394984742562105</v>
      </c>
      <c r="I772" s="76">
        <v>-0.28231872000000002</v>
      </c>
      <c r="J772" s="76">
        <v>-0.65510000000000002</v>
      </c>
      <c r="K772" s="80">
        <v>0</v>
      </c>
      <c r="L772" s="80">
        <v>-163627.37530000001</v>
      </c>
      <c r="M772" s="137">
        <f t="shared" si="13"/>
        <v>37530</v>
      </c>
    </row>
    <row r="773" spans="1:13" s="138" customFormat="1" x14ac:dyDescent="0.2">
      <c r="A773" s="77" t="s">
        <v>325</v>
      </c>
      <c r="B773" s="77" t="s">
        <v>29</v>
      </c>
      <c r="C773" s="77" t="s">
        <v>30</v>
      </c>
      <c r="D773" s="77" t="s">
        <v>31</v>
      </c>
      <c r="E773" s="78" t="s">
        <v>49</v>
      </c>
      <c r="F773" s="75">
        <v>-450000</v>
      </c>
      <c r="G773" s="75">
        <v>-422930.6335</v>
      </c>
      <c r="H773" s="79">
        <v>0.93984585221975903</v>
      </c>
      <c r="I773" s="76">
        <v>-0.27075762000000003</v>
      </c>
      <c r="J773" s="76">
        <v>-0.65510000000000002</v>
      </c>
      <c r="K773" s="80">
        <v>0</v>
      </c>
      <c r="L773" s="80">
        <v>-162550.1673</v>
      </c>
      <c r="M773" s="137">
        <f t="shared" si="13"/>
        <v>37561</v>
      </c>
    </row>
    <row r="774" spans="1:13" s="138" customFormat="1" x14ac:dyDescent="0.2">
      <c r="A774" s="77" t="s">
        <v>325</v>
      </c>
      <c r="B774" s="77" t="s">
        <v>29</v>
      </c>
      <c r="C774" s="77" t="s">
        <v>30</v>
      </c>
      <c r="D774" s="77" t="s">
        <v>31</v>
      </c>
      <c r="E774" s="78" t="s">
        <v>50</v>
      </c>
      <c r="F774" s="75">
        <v>-465000</v>
      </c>
      <c r="G774" s="75">
        <v>-435155.50520000001</v>
      </c>
      <c r="H774" s="79">
        <v>0.93581829068419309</v>
      </c>
      <c r="I774" s="76">
        <v>-0.27077195999999998</v>
      </c>
      <c r="J774" s="76">
        <v>-0.65510000000000002</v>
      </c>
      <c r="K774" s="80">
        <v>0</v>
      </c>
      <c r="L774" s="80">
        <v>-167242.46110000001</v>
      </c>
      <c r="M774" s="137">
        <f t="shared" si="13"/>
        <v>37591</v>
      </c>
    </row>
    <row r="775" spans="1:13" s="138" customFormat="1" x14ac:dyDescent="0.2">
      <c r="A775" s="77" t="s">
        <v>325</v>
      </c>
      <c r="B775" s="77" t="s">
        <v>29</v>
      </c>
      <c r="C775" s="77" t="s">
        <v>30</v>
      </c>
      <c r="D775" s="77" t="s">
        <v>31</v>
      </c>
      <c r="E775" s="78" t="s">
        <v>51</v>
      </c>
      <c r="F775" s="75">
        <v>-465000</v>
      </c>
      <c r="G775" s="75">
        <v>-433184.09759999998</v>
      </c>
      <c r="H775" s="79">
        <v>0.93157870458999703</v>
      </c>
      <c r="I775" s="76">
        <v>-0.2707832</v>
      </c>
      <c r="J775" s="76">
        <v>-0.65510000000000002</v>
      </c>
      <c r="K775" s="80">
        <v>0</v>
      </c>
      <c r="L775" s="80">
        <v>-166479.92550000001</v>
      </c>
      <c r="M775" s="137">
        <f t="shared" si="13"/>
        <v>37622</v>
      </c>
    </row>
    <row r="776" spans="1:13" s="138" customFormat="1" x14ac:dyDescent="0.2">
      <c r="A776" s="77" t="s">
        <v>325</v>
      </c>
      <c r="B776" s="77" t="s">
        <v>29</v>
      </c>
      <c r="C776" s="77" t="s">
        <v>30</v>
      </c>
      <c r="D776" s="77" t="s">
        <v>31</v>
      </c>
      <c r="E776" s="78" t="s">
        <v>52</v>
      </c>
      <c r="F776" s="75">
        <v>-420000</v>
      </c>
      <c r="G776" s="75">
        <v>-389446.53320000001</v>
      </c>
      <c r="H776" s="79">
        <v>0.92725365051805997</v>
      </c>
      <c r="I776" s="76">
        <v>-0.27078997999999999</v>
      </c>
      <c r="J776" s="76">
        <v>-0.65510000000000002</v>
      </c>
      <c r="K776" s="80">
        <v>0</v>
      </c>
      <c r="L776" s="80">
        <v>-149668.2058</v>
      </c>
      <c r="M776" s="137">
        <f t="shared" si="13"/>
        <v>37653</v>
      </c>
    </row>
    <row r="777" spans="1:13" s="138" customFormat="1" x14ac:dyDescent="0.2">
      <c r="A777" s="77" t="s">
        <v>325</v>
      </c>
      <c r="B777" s="77" t="s">
        <v>29</v>
      </c>
      <c r="C777" s="77" t="s">
        <v>30</v>
      </c>
      <c r="D777" s="77" t="s">
        <v>31</v>
      </c>
      <c r="E777" s="78" t="s">
        <v>53</v>
      </c>
      <c r="F777" s="75">
        <v>-465000</v>
      </c>
      <c r="G777" s="75">
        <v>-429332.3223</v>
      </c>
      <c r="H777" s="79">
        <v>0.92329531676324494</v>
      </c>
      <c r="I777" s="76">
        <v>-0.27079446000000001</v>
      </c>
      <c r="J777" s="76">
        <v>-0.65510000000000002</v>
      </c>
      <c r="K777" s="80">
        <v>0</v>
      </c>
      <c r="L777" s="80">
        <v>-164994.7887</v>
      </c>
      <c r="M777" s="137">
        <f t="shared" si="13"/>
        <v>37681</v>
      </c>
    </row>
    <row r="778" spans="1:13" s="138" customFormat="1" x14ac:dyDescent="0.2">
      <c r="A778" s="77" t="s">
        <v>325</v>
      </c>
      <c r="B778" s="77" t="s">
        <v>29</v>
      </c>
      <c r="C778" s="77" t="s">
        <v>30</v>
      </c>
      <c r="D778" s="77" t="s">
        <v>31</v>
      </c>
      <c r="E778" s="78" t="s">
        <v>54</v>
      </c>
      <c r="F778" s="75">
        <v>-450000</v>
      </c>
      <c r="G778" s="75">
        <v>-413504.91560000001</v>
      </c>
      <c r="H778" s="79">
        <v>0.91889981235344986</v>
      </c>
      <c r="I778" s="76">
        <v>-0.32380229999999999</v>
      </c>
      <c r="J778" s="76">
        <v>-0.65510000000000002</v>
      </c>
      <c r="K778" s="80">
        <v>0</v>
      </c>
      <c r="L778" s="80">
        <v>-136993.2286</v>
      </c>
      <c r="M778" s="137">
        <f t="shared" si="13"/>
        <v>37712</v>
      </c>
    </row>
    <row r="779" spans="1:13" s="138" customFormat="1" x14ac:dyDescent="0.2">
      <c r="A779" s="77" t="s">
        <v>325</v>
      </c>
      <c r="B779" s="77" t="s">
        <v>29</v>
      </c>
      <c r="C779" s="77" t="s">
        <v>30</v>
      </c>
      <c r="D779" s="77" t="s">
        <v>31</v>
      </c>
      <c r="E779" s="78" t="s">
        <v>55</v>
      </c>
      <c r="F779" s="75">
        <v>-465000</v>
      </c>
      <c r="G779" s="75">
        <v>-425315.46950000001</v>
      </c>
      <c r="H779" s="79">
        <v>0.91465692359888495</v>
      </c>
      <c r="I779" s="76">
        <v>-0.32381530000000003</v>
      </c>
      <c r="J779" s="76">
        <v>-0.65510000000000002</v>
      </c>
      <c r="K779" s="80">
        <v>0</v>
      </c>
      <c r="L779" s="80">
        <v>-140900.508</v>
      </c>
      <c r="M779" s="137">
        <f t="shared" si="13"/>
        <v>37742</v>
      </c>
    </row>
    <row r="780" spans="1:13" s="138" customFormat="1" x14ac:dyDescent="0.2">
      <c r="A780" s="77" t="s">
        <v>325</v>
      </c>
      <c r="B780" s="77" t="s">
        <v>29</v>
      </c>
      <c r="C780" s="77" t="s">
        <v>30</v>
      </c>
      <c r="D780" s="77" t="s">
        <v>31</v>
      </c>
      <c r="E780" s="78" t="s">
        <v>56</v>
      </c>
      <c r="F780" s="75">
        <v>-450000</v>
      </c>
      <c r="G780" s="75">
        <v>-409601.16100000002</v>
      </c>
      <c r="H780" s="79">
        <v>0.91022480217082402</v>
      </c>
      <c r="I780" s="76">
        <v>-0.3238279</v>
      </c>
      <c r="J780" s="76">
        <v>-0.65510000000000002</v>
      </c>
      <c r="K780" s="80">
        <v>0</v>
      </c>
      <c r="L780" s="80">
        <v>-135689.4363</v>
      </c>
      <c r="M780" s="137">
        <f t="shared" si="13"/>
        <v>37773</v>
      </c>
    </row>
    <row r="781" spans="1:13" s="138" customFormat="1" x14ac:dyDescent="0.2">
      <c r="A781" s="77" t="s">
        <v>325</v>
      </c>
      <c r="B781" s="77" t="s">
        <v>29</v>
      </c>
      <c r="C781" s="77" t="s">
        <v>30</v>
      </c>
      <c r="D781" s="77" t="s">
        <v>31</v>
      </c>
      <c r="E781" s="78" t="s">
        <v>57</v>
      </c>
      <c r="F781" s="75">
        <v>-465000</v>
      </c>
      <c r="G781" s="75">
        <v>-421250.41639999999</v>
      </c>
      <c r="H781" s="79">
        <v>0.905914874022823</v>
      </c>
      <c r="I781" s="76">
        <v>-0.32382263999999999</v>
      </c>
      <c r="J781" s="76">
        <v>-0.65510000000000002</v>
      </c>
      <c r="K781" s="80">
        <v>0</v>
      </c>
      <c r="L781" s="80">
        <v>-139550.72390000001</v>
      </c>
      <c r="M781" s="137">
        <f t="shared" si="13"/>
        <v>37803</v>
      </c>
    </row>
    <row r="782" spans="1:13" s="138" customFormat="1" x14ac:dyDescent="0.2">
      <c r="A782" s="77" t="s">
        <v>325</v>
      </c>
      <c r="B782" s="77" t="s">
        <v>29</v>
      </c>
      <c r="C782" s="77" t="s">
        <v>30</v>
      </c>
      <c r="D782" s="77" t="s">
        <v>31</v>
      </c>
      <c r="E782" s="78" t="s">
        <v>58</v>
      </c>
      <c r="F782" s="75">
        <v>-465000</v>
      </c>
      <c r="G782" s="75">
        <v>-419175.92320000002</v>
      </c>
      <c r="H782" s="79">
        <v>0.90145359822375604</v>
      </c>
      <c r="I782" s="76">
        <v>-0.32381831</v>
      </c>
      <c r="J782" s="76">
        <v>-0.65510000000000002</v>
      </c>
      <c r="K782" s="80">
        <v>0</v>
      </c>
      <c r="L782" s="80">
        <v>-138865.30859999999</v>
      </c>
      <c r="M782" s="137">
        <f t="shared" si="13"/>
        <v>37834</v>
      </c>
    </row>
    <row r="783" spans="1:13" s="138" customFormat="1" x14ac:dyDescent="0.2">
      <c r="A783" s="77" t="s">
        <v>325</v>
      </c>
      <c r="B783" s="77" t="s">
        <v>29</v>
      </c>
      <c r="C783" s="77" t="s">
        <v>30</v>
      </c>
      <c r="D783" s="77" t="s">
        <v>31</v>
      </c>
      <c r="E783" s="78" t="s">
        <v>59</v>
      </c>
      <c r="F783" s="75">
        <v>-450000</v>
      </c>
      <c r="G783" s="75">
        <v>-403627.83519999997</v>
      </c>
      <c r="H783" s="79">
        <v>0.89695074493903293</v>
      </c>
      <c r="I783" s="76">
        <v>-0.32381198999999999</v>
      </c>
      <c r="J783" s="76">
        <v>-0.65510000000000002</v>
      </c>
      <c r="K783" s="80">
        <v>0</v>
      </c>
      <c r="L783" s="80">
        <v>-133717.06229999999</v>
      </c>
      <c r="M783" s="137">
        <f t="shared" si="13"/>
        <v>37865</v>
      </c>
    </row>
    <row r="784" spans="1:13" s="138" customFormat="1" x14ac:dyDescent="0.2">
      <c r="A784" s="77" t="s">
        <v>325</v>
      </c>
      <c r="B784" s="77" t="s">
        <v>29</v>
      </c>
      <c r="C784" s="77" t="s">
        <v>30</v>
      </c>
      <c r="D784" s="77" t="s">
        <v>31</v>
      </c>
      <c r="E784" s="78" t="s">
        <v>60</v>
      </c>
      <c r="F784" s="75">
        <v>-465000</v>
      </c>
      <c r="G784" s="75">
        <v>-415056.59860000003</v>
      </c>
      <c r="H784" s="79">
        <v>0.89259483574919707</v>
      </c>
      <c r="I784" s="76">
        <v>-0.32380848000000001</v>
      </c>
      <c r="J784" s="76">
        <v>-0.65510000000000002</v>
      </c>
      <c r="K784" s="80">
        <v>0</v>
      </c>
      <c r="L784" s="80">
        <v>-137504.73000000001</v>
      </c>
      <c r="M784" s="137">
        <f t="shared" si="13"/>
        <v>37895</v>
      </c>
    </row>
    <row r="785" spans="1:13" s="138" customFormat="1" x14ac:dyDescent="0.2">
      <c r="A785" s="77" t="s">
        <v>325</v>
      </c>
      <c r="B785" s="77" t="s">
        <v>29</v>
      </c>
      <c r="C785" s="77" t="s">
        <v>30</v>
      </c>
      <c r="D785" s="77" t="s">
        <v>31</v>
      </c>
      <c r="E785" s="78" t="s">
        <v>61</v>
      </c>
      <c r="F785" s="75">
        <v>-450000</v>
      </c>
      <c r="G785" s="75">
        <v>-399649.21</v>
      </c>
      <c r="H785" s="79">
        <v>0.888109355578514</v>
      </c>
      <c r="I785" s="76">
        <v>-0.26422946000000003</v>
      </c>
      <c r="J785" s="76">
        <v>-0.65510000000000002</v>
      </c>
      <c r="K785" s="80">
        <v>0</v>
      </c>
      <c r="L785" s="80">
        <v>-156211.10260000001</v>
      </c>
      <c r="M785" s="137">
        <f t="shared" si="13"/>
        <v>37926</v>
      </c>
    </row>
    <row r="786" spans="1:13" s="138" customFormat="1" x14ac:dyDescent="0.2">
      <c r="A786" s="77" t="s">
        <v>325</v>
      </c>
      <c r="B786" s="77" t="s">
        <v>29</v>
      </c>
      <c r="C786" s="77" t="s">
        <v>30</v>
      </c>
      <c r="D786" s="77" t="s">
        <v>31</v>
      </c>
      <c r="E786" s="78" t="s">
        <v>62</v>
      </c>
      <c r="F786" s="75">
        <v>-465000</v>
      </c>
      <c r="G786" s="75">
        <v>-410937.60389999999</v>
      </c>
      <c r="H786" s="79">
        <v>0.88373678249752496</v>
      </c>
      <c r="I786" s="76">
        <v>-0.26422888</v>
      </c>
      <c r="J786" s="76">
        <v>-0.65510000000000002</v>
      </c>
      <c r="K786" s="80">
        <v>0</v>
      </c>
      <c r="L786" s="80">
        <v>-160623.64009999999</v>
      </c>
      <c r="M786" s="137">
        <f t="shared" si="13"/>
        <v>37956</v>
      </c>
    </row>
    <row r="787" spans="1:13" s="138" customFormat="1" x14ac:dyDescent="0.2">
      <c r="A787" s="77" t="s">
        <v>325</v>
      </c>
      <c r="B787" s="77" t="s">
        <v>29</v>
      </c>
      <c r="C787" s="77" t="s">
        <v>30</v>
      </c>
      <c r="D787" s="77" t="s">
        <v>31</v>
      </c>
      <c r="E787" s="78" t="s">
        <v>63</v>
      </c>
      <c r="F787" s="75">
        <v>-465000</v>
      </c>
      <c r="G787" s="75">
        <v>-408832.88679999998</v>
      </c>
      <c r="H787" s="79">
        <v>0.87921050917870991</v>
      </c>
      <c r="I787" s="76">
        <v>-0.26422974999999999</v>
      </c>
      <c r="J787" s="76">
        <v>-0.65510000000000002</v>
      </c>
      <c r="K787" s="80">
        <v>0</v>
      </c>
      <c r="L787" s="80">
        <v>-159800.61439999999</v>
      </c>
      <c r="M787" s="137">
        <f t="shared" si="13"/>
        <v>37987</v>
      </c>
    </row>
    <row r="788" spans="1:13" s="138" customFormat="1" x14ac:dyDescent="0.2">
      <c r="A788" s="77" t="s">
        <v>325</v>
      </c>
      <c r="B788" s="77" t="s">
        <v>29</v>
      </c>
      <c r="C788" s="77" t="s">
        <v>30</v>
      </c>
      <c r="D788" s="77" t="s">
        <v>31</v>
      </c>
      <c r="E788" s="78" t="s">
        <v>64</v>
      </c>
      <c r="F788" s="75">
        <v>-435000</v>
      </c>
      <c r="G788" s="75">
        <v>-380485.86310000002</v>
      </c>
      <c r="H788" s="79">
        <v>0.87468014501161506</v>
      </c>
      <c r="I788" s="76">
        <v>-0.26423248999999999</v>
      </c>
      <c r="J788" s="76">
        <v>-0.65510000000000002</v>
      </c>
      <c r="K788" s="80">
        <v>0</v>
      </c>
      <c r="L788" s="80">
        <v>-148719.56340000001</v>
      </c>
      <c r="M788" s="137">
        <f t="shared" si="13"/>
        <v>38018</v>
      </c>
    </row>
    <row r="789" spans="1:13" s="138" customFormat="1" x14ac:dyDescent="0.2">
      <c r="A789" s="77" t="s">
        <v>325</v>
      </c>
      <c r="B789" s="77" t="s">
        <v>29</v>
      </c>
      <c r="C789" s="77" t="s">
        <v>30</v>
      </c>
      <c r="D789" s="77" t="s">
        <v>31</v>
      </c>
      <c r="E789" s="78" t="s">
        <v>65</v>
      </c>
      <c r="F789" s="75">
        <v>-465000</v>
      </c>
      <c r="G789" s="75">
        <v>-404743.57689999999</v>
      </c>
      <c r="H789" s="79">
        <v>0.87041629436680601</v>
      </c>
      <c r="I789" s="76">
        <v>-0.26423428999999998</v>
      </c>
      <c r="J789" s="76">
        <v>-0.65510000000000002</v>
      </c>
      <c r="K789" s="80">
        <v>0</v>
      </c>
      <c r="L789" s="80">
        <v>-158200.3849</v>
      </c>
      <c r="M789" s="137">
        <f t="shared" si="13"/>
        <v>38047</v>
      </c>
    </row>
    <row r="790" spans="1:13" s="138" customFormat="1" x14ac:dyDescent="0.2">
      <c r="A790" s="77" t="s">
        <v>325</v>
      </c>
      <c r="B790" s="77" t="s">
        <v>29</v>
      </c>
      <c r="C790" s="77" t="s">
        <v>30</v>
      </c>
      <c r="D790" s="77" t="s">
        <v>31</v>
      </c>
      <c r="E790" s="78" t="s">
        <v>66</v>
      </c>
      <c r="F790" s="75">
        <v>-450000</v>
      </c>
      <c r="G790" s="75">
        <v>-389654.99859999999</v>
      </c>
      <c r="H790" s="79">
        <v>0.86589999682363805</v>
      </c>
      <c r="I790" s="76">
        <v>-0.32424299000000001</v>
      </c>
      <c r="J790" s="76">
        <v>-0.65510000000000002</v>
      </c>
      <c r="K790" s="80">
        <v>0</v>
      </c>
      <c r="L790" s="80">
        <v>-128920.08900000001</v>
      </c>
      <c r="M790" s="137">
        <f t="shared" si="13"/>
        <v>38078</v>
      </c>
    </row>
    <row r="791" spans="1:13" s="138" customFormat="1" x14ac:dyDescent="0.2">
      <c r="A791" s="77" t="s">
        <v>325</v>
      </c>
      <c r="B791" s="77" t="s">
        <v>29</v>
      </c>
      <c r="C791" s="77" t="s">
        <v>30</v>
      </c>
      <c r="D791" s="77" t="s">
        <v>31</v>
      </c>
      <c r="E791" s="78" t="s">
        <v>67</v>
      </c>
      <c r="F791" s="75">
        <v>-465000</v>
      </c>
      <c r="G791" s="75">
        <v>-400634.3002</v>
      </c>
      <c r="H791" s="79">
        <v>0.86157914028754901</v>
      </c>
      <c r="I791" s="76">
        <v>-0.32425908000000003</v>
      </c>
      <c r="J791" s="76">
        <v>-0.65510000000000002</v>
      </c>
      <c r="K791" s="80">
        <v>0</v>
      </c>
      <c r="L791" s="80">
        <v>-132546.22150000001</v>
      </c>
      <c r="M791" s="137">
        <f t="shared" si="13"/>
        <v>38108</v>
      </c>
    </row>
    <row r="792" spans="1:13" s="138" customFormat="1" x14ac:dyDescent="0.2">
      <c r="A792" s="77" t="s">
        <v>325</v>
      </c>
      <c r="B792" s="77" t="s">
        <v>29</v>
      </c>
      <c r="C792" s="77" t="s">
        <v>30</v>
      </c>
      <c r="D792" s="77" t="s">
        <v>31</v>
      </c>
      <c r="E792" s="78" t="s">
        <v>68</v>
      </c>
      <c r="F792" s="75">
        <v>-450000</v>
      </c>
      <c r="G792" s="75">
        <v>-385692.7316</v>
      </c>
      <c r="H792" s="79">
        <v>0.85709495918656398</v>
      </c>
      <c r="I792" s="76">
        <v>-0.3242758</v>
      </c>
      <c r="J792" s="76">
        <v>-0.65510000000000002</v>
      </c>
      <c r="K792" s="80">
        <v>0</v>
      </c>
      <c r="L792" s="80">
        <v>-127596.4908</v>
      </c>
      <c r="M792" s="137">
        <f t="shared" si="13"/>
        <v>38139</v>
      </c>
    </row>
    <row r="793" spans="1:13" s="138" customFormat="1" x14ac:dyDescent="0.2">
      <c r="A793" s="77" t="s">
        <v>325</v>
      </c>
      <c r="B793" s="77" t="s">
        <v>29</v>
      </c>
      <c r="C793" s="77" t="s">
        <v>30</v>
      </c>
      <c r="D793" s="77" t="s">
        <v>31</v>
      </c>
      <c r="E793" s="78" t="s">
        <v>69</v>
      </c>
      <c r="F793" s="75">
        <v>-465000</v>
      </c>
      <c r="G793" s="75">
        <v>-396538.15419999999</v>
      </c>
      <c r="H793" s="79">
        <v>0.85277022401061497</v>
      </c>
      <c r="I793" s="76">
        <v>-0.32425467000000002</v>
      </c>
      <c r="J793" s="76">
        <v>-0.65510000000000002</v>
      </c>
      <c r="K793" s="80">
        <v>0</v>
      </c>
      <c r="L793" s="80">
        <v>-131192.79800000001</v>
      </c>
      <c r="M793" s="137">
        <f t="shared" si="13"/>
        <v>38169</v>
      </c>
    </row>
    <row r="794" spans="1:13" s="138" customFormat="1" x14ac:dyDescent="0.2">
      <c r="A794" s="77" t="s">
        <v>325</v>
      </c>
      <c r="B794" s="77" t="s">
        <v>29</v>
      </c>
      <c r="C794" s="77" t="s">
        <v>30</v>
      </c>
      <c r="D794" s="77" t="s">
        <v>31</v>
      </c>
      <c r="E794" s="78" t="s">
        <v>70</v>
      </c>
      <c r="F794" s="75">
        <v>-465000</v>
      </c>
      <c r="G794" s="75">
        <v>-394469.52779999998</v>
      </c>
      <c r="H794" s="79">
        <v>0.84832156509385703</v>
      </c>
      <c r="I794" s="76">
        <v>-0.32423500999999999</v>
      </c>
      <c r="J794" s="76">
        <v>-0.65510000000000002</v>
      </c>
      <c r="K794" s="80">
        <v>0</v>
      </c>
      <c r="L794" s="80">
        <v>-130516.15609999999</v>
      </c>
      <c r="M794" s="137">
        <f t="shared" si="13"/>
        <v>38200</v>
      </c>
    </row>
    <row r="795" spans="1:13" s="138" customFormat="1" x14ac:dyDescent="0.2">
      <c r="A795" s="77" t="s">
        <v>325</v>
      </c>
      <c r="B795" s="77" t="s">
        <v>29</v>
      </c>
      <c r="C795" s="77" t="s">
        <v>30</v>
      </c>
      <c r="D795" s="77" t="s">
        <v>31</v>
      </c>
      <c r="E795" s="78" t="s">
        <v>71</v>
      </c>
      <c r="F795" s="75">
        <v>-450000</v>
      </c>
      <c r="G795" s="75">
        <v>-379736.0871</v>
      </c>
      <c r="H795" s="79">
        <v>0.84385797140526109</v>
      </c>
      <c r="I795" s="76">
        <v>-0.32421355000000002</v>
      </c>
      <c r="J795" s="76">
        <v>-0.65510000000000002</v>
      </c>
      <c r="K795" s="80">
        <v>0</v>
      </c>
      <c r="L795" s="80">
        <v>-125649.5257</v>
      </c>
      <c r="M795" s="137">
        <f t="shared" si="13"/>
        <v>38231</v>
      </c>
    </row>
    <row r="796" spans="1:13" s="138" customFormat="1" x14ac:dyDescent="0.2">
      <c r="A796" s="77" t="s">
        <v>325</v>
      </c>
      <c r="B796" s="77" t="s">
        <v>29</v>
      </c>
      <c r="C796" s="77" t="s">
        <v>30</v>
      </c>
      <c r="D796" s="77" t="s">
        <v>31</v>
      </c>
      <c r="E796" s="78" t="s">
        <v>72</v>
      </c>
      <c r="F796" s="75">
        <v>-465000</v>
      </c>
      <c r="G796" s="75">
        <v>-390393.0944</v>
      </c>
      <c r="H796" s="79">
        <v>0.83955504177616302</v>
      </c>
      <c r="I796" s="76">
        <v>-0.32419454000000003</v>
      </c>
      <c r="J796" s="76">
        <v>-0.65510000000000002</v>
      </c>
      <c r="K796" s="80">
        <v>0</v>
      </c>
      <c r="L796" s="80">
        <v>-129183.20790000001</v>
      </c>
      <c r="M796" s="137">
        <f t="shared" si="13"/>
        <v>38261</v>
      </c>
    </row>
    <row r="797" spans="1:13" x14ac:dyDescent="0.2">
      <c r="A797" s="77"/>
      <c r="B797" s="77"/>
      <c r="C797" s="77"/>
      <c r="D797" s="77"/>
      <c r="E797" s="78"/>
      <c r="F797" s="75"/>
      <c r="G797" s="75"/>
      <c r="H797" s="79"/>
      <c r="I797" s="76"/>
      <c r="J797" s="76"/>
      <c r="K797" s="80"/>
      <c r="L797" s="80"/>
    </row>
    <row r="798" spans="1:13" x14ac:dyDescent="0.2">
      <c r="A798" s="77"/>
      <c r="B798" s="77"/>
      <c r="C798" s="77"/>
      <c r="D798" s="77"/>
      <c r="E798" s="78"/>
      <c r="F798" s="75"/>
      <c r="G798" s="75"/>
      <c r="H798" s="79"/>
      <c r="I798" s="76"/>
      <c r="J798" s="76"/>
      <c r="K798" s="80"/>
      <c r="L798" s="80"/>
    </row>
    <row r="799" spans="1:13" x14ac:dyDescent="0.2">
      <c r="A799" s="77"/>
      <c r="B799" s="77"/>
      <c r="C799" s="77"/>
      <c r="D799" s="77"/>
      <c r="E799" s="78"/>
      <c r="F799" s="75"/>
      <c r="G799" s="75"/>
      <c r="H799" s="79"/>
      <c r="I799" s="76"/>
      <c r="J799" s="76"/>
      <c r="K799" s="80"/>
      <c r="L799" s="80"/>
    </row>
    <row r="800" spans="1:13" x14ac:dyDescent="0.2">
      <c r="A800" s="77"/>
      <c r="B800" s="77"/>
      <c r="C800" s="77"/>
      <c r="D800" s="77"/>
      <c r="E800" s="78"/>
      <c r="F800" s="75"/>
      <c r="G800" s="75"/>
      <c r="H800" s="79"/>
      <c r="I800" s="76"/>
      <c r="J800" s="76"/>
      <c r="K800" s="80"/>
      <c r="L800" s="80"/>
    </row>
    <row r="801" spans="1:12" x14ac:dyDescent="0.2">
      <c r="A801" s="77"/>
      <c r="B801" s="77"/>
      <c r="C801" s="77"/>
      <c r="D801" s="77"/>
      <c r="E801" s="78"/>
      <c r="F801" s="75"/>
      <c r="G801" s="75"/>
      <c r="H801" s="79"/>
      <c r="I801" s="76"/>
      <c r="J801" s="76"/>
      <c r="K801" s="80"/>
      <c r="L801" s="80"/>
    </row>
    <row r="802" spans="1:12" x14ac:dyDescent="0.2">
      <c r="A802" s="77"/>
      <c r="B802" s="77"/>
      <c r="C802" s="77"/>
      <c r="D802" s="77"/>
      <c r="E802" s="78"/>
      <c r="F802" s="75"/>
      <c r="G802" s="75"/>
      <c r="H802" s="79"/>
      <c r="I802" s="76"/>
      <c r="J802" s="76"/>
      <c r="K802" s="80"/>
      <c r="L802" s="80"/>
    </row>
    <row r="803" spans="1:12" x14ac:dyDescent="0.2">
      <c r="A803" s="77"/>
      <c r="B803" s="77"/>
      <c r="C803" s="77"/>
      <c r="D803" s="77"/>
      <c r="E803" s="78"/>
      <c r="F803" s="75"/>
      <c r="G803" s="75"/>
      <c r="H803" s="79"/>
      <c r="I803" s="76"/>
      <c r="J803" s="76"/>
      <c r="K803" s="80"/>
      <c r="L803" s="80"/>
    </row>
    <row r="804" spans="1:12" x14ac:dyDescent="0.2">
      <c r="A804" s="77"/>
      <c r="B804" s="77"/>
      <c r="C804" s="77"/>
      <c r="D804" s="77"/>
      <c r="E804" s="78"/>
      <c r="F804" s="75"/>
      <c r="G804" s="75"/>
      <c r="H804" s="79"/>
      <c r="I804" s="76"/>
      <c r="J804" s="76"/>
      <c r="K804" s="80"/>
      <c r="L804" s="80"/>
    </row>
    <row r="805" spans="1:12" x14ac:dyDescent="0.2">
      <c r="A805" s="77"/>
      <c r="B805" s="77"/>
      <c r="C805" s="77"/>
      <c r="D805" s="77"/>
      <c r="E805" s="78"/>
      <c r="F805" s="75"/>
      <c r="G805" s="75"/>
      <c r="H805" s="79"/>
      <c r="I805" s="76"/>
      <c r="J805" s="76"/>
      <c r="K805" s="80"/>
      <c r="L805" s="80"/>
    </row>
    <row r="806" spans="1:12" x14ac:dyDescent="0.2">
      <c r="A806" s="77"/>
      <c r="B806" s="77"/>
      <c r="C806" s="77"/>
      <c r="D806" s="77"/>
      <c r="E806" s="78"/>
      <c r="F806" s="75"/>
      <c r="G806" s="75"/>
      <c r="H806" s="79"/>
      <c r="I806" s="76"/>
      <c r="J806" s="76"/>
      <c r="K806" s="80"/>
      <c r="L806" s="80"/>
    </row>
    <row r="807" spans="1:12" x14ac:dyDescent="0.2">
      <c r="A807" s="77"/>
      <c r="B807" s="77"/>
      <c r="C807" s="77"/>
      <c r="D807" s="77"/>
      <c r="E807" s="78"/>
      <c r="F807" s="75"/>
      <c r="G807" s="75"/>
      <c r="H807" s="79"/>
      <c r="I807" s="76"/>
      <c r="J807" s="76"/>
      <c r="K807" s="80"/>
      <c r="L807" s="80"/>
    </row>
    <row r="808" spans="1:12" x14ac:dyDescent="0.2">
      <c r="A808" s="77"/>
      <c r="B808" s="77"/>
      <c r="C808" s="77"/>
      <c r="D808" s="77"/>
      <c r="E808" s="78"/>
      <c r="F808" s="75"/>
      <c r="G808" s="75"/>
      <c r="H808" s="79"/>
      <c r="I808" s="76"/>
      <c r="J808" s="76"/>
      <c r="K808" s="80"/>
      <c r="L808" s="80"/>
    </row>
    <row r="809" spans="1:12" x14ac:dyDescent="0.2">
      <c r="A809" s="77"/>
      <c r="B809" s="77"/>
      <c r="C809" s="77"/>
      <c r="D809" s="77"/>
      <c r="E809" s="78"/>
      <c r="F809" s="75"/>
      <c r="G809" s="75"/>
      <c r="H809" s="79"/>
      <c r="I809" s="76"/>
      <c r="J809" s="76"/>
      <c r="K809" s="80"/>
      <c r="L809" s="80"/>
    </row>
    <row r="810" spans="1:12" x14ac:dyDescent="0.2">
      <c r="A810" s="77"/>
      <c r="B810" s="77"/>
      <c r="C810" s="77"/>
      <c r="D810" s="77"/>
      <c r="E810" s="78"/>
      <c r="F810" s="75"/>
      <c r="G810" s="75"/>
      <c r="H810" s="79"/>
      <c r="I810" s="76"/>
      <c r="J810" s="76"/>
      <c r="K810" s="80"/>
      <c r="L810" s="80"/>
    </row>
    <row r="811" spans="1:12" x14ac:dyDescent="0.2">
      <c r="A811" s="77"/>
      <c r="B811" s="77"/>
      <c r="C811" s="77"/>
      <c r="D811" s="77"/>
      <c r="E811" s="78"/>
      <c r="F811" s="75"/>
      <c r="G811" s="75"/>
      <c r="H811" s="79"/>
      <c r="I811" s="76"/>
      <c r="J811" s="76"/>
      <c r="K811" s="80"/>
      <c r="L811" s="80"/>
    </row>
    <row r="812" spans="1:12" x14ac:dyDescent="0.2">
      <c r="A812" s="77"/>
      <c r="B812" s="77"/>
      <c r="C812" s="77"/>
      <c r="D812" s="77"/>
      <c r="E812" s="78"/>
      <c r="F812" s="75"/>
      <c r="G812" s="75"/>
      <c r="H812" s="79"/>
      <c r="I812" s="76"/>
      <c r="J812" s="76"/>
      <c r="K812" s="80"/>
      <c r="L812" s="80"/>
    </row>
    <row r="813" spans="1:12" x14ac:dyDescent="0.2">
      <c r="A813" s="77"/>
      <c r="B813" s="77"/>
      <c r="C813" s="77"/>
      <c r="D813" s="77"/>
      <c r="E813" s="78"/>
      <c r="F813" s="75"/>
      <c r="G813" s="75"/>
      <c r="H813" s="79"/>
      <c r="I813" s="76"/>
      <c r="J813" s="76"/>
      <c r="K813" s="80"/>
      <c r="L813" s="80"/>
    </row>
    <row r="814" spans="1:12" x14ac:dyDescent="0.2">
      <c r="A814" s="77"/>
      <c r="B814" s="77"/>
      <c r="C814" s="77"/>
      <c r="D814" s="77"/>
      <c r="E814" s="78"/>
      <c r="F814" s="75"/>
      <c r="G814" s="75"/>
      <c r="H814" s="79"/>
      <c r="I814" s="76"/>
      <c r="J814" s="76"/>
      <c r="K814" s="80"/>
      <c r="L814" s="80"/>
    </row>
    <row r="815" spans="1:12" x14ac:dyDescent="0.2">
      <c r="A815" s="77"/>
      <c r="B815" s="77"/>
      <c r="C815" s="77"/>
      <c r="D815" s="77"/>
      <c r="E815" s="78"/>
      <c r="F815" s="75"/>
      <c r="G815" s="75"/>
      <c r="H815" s="79"/>
      <c r="I815" s="76"/>
      <c r="J815" s="76"/>
      <c r="K815" s="80"/>
      <c r="L815" s="80"/>
    </row>
    <row r="816" spans="1:12" x14ac:dyDescent="0.2">
      <c r="A816" s="77"/>
      <c r="B816" s="77"/>
      <c r="C816" s="77"/>
      <c r="D816" s="77"/>
      <c r="E816" s="78"/>
      <c r="F816" s="75"/>
      <c r="G816" s="75"/>
      <c r="H816" s="79"/>
      <c r="I816" s="76"/>
      <c r="J816" s="76"/>
      <c r="K816" s="80"/>
      <c r="L816" s="80"/>
    </row>
  </sheetData>
  <autoFilter ref="A6:L753"/>
  <phoneticPr fontId="0" type="noConversion"/>
  <pageMargins left="0.75" right="0.75" top="1" bottom="1" header="0.5" footer="0.5"/>
  <pageSetup scale="10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workbookViewId="0">
      <selection activeCell="A5" sqref="A5"/>
    </sheetView>
  </sheetViews>
  <sheetFormatPr defaultRowHeight="12.75" x14ac:dyDescent="0.2"/>
  <cols>
    <col min="1" max="1" width="17.28515625" style="48" customWidth="1"/>
    <col min="2" max="2" width="11.85546875" style="48" bestFit="1" customWidth="1"/>
    <col min="3" max="4" width="9.140625" style="48"/>
    <col min="5" max="5" width="10.28515625" style="48" bestFit="1" customWidth="1"/>
    <col min="6" max="6" width="11" style="48" customWidth="1"/>
    <col min="7" max="16384" width="9.140625" style="48"/>
  </cols>
  <sheetData>
    <row r="1" spans="1:6" ht="18" x14ac:dyDescent="0.25">
      <c r="A1" s="50" t="s">
        <v>260</v>
      </c>
    </row>
    <row r="2" spans="1:6" x14ac:dyDescent="0.2">
      <c r="A2" s="48" t="s">
        <v>202</v>
      </c>
    </row>
    <row r="3" spans="1:6" x14ac:dyDescent="0.2">
      <c r="A3" s="49" t="s">
        <v>338</v>
      </c>
    </row>
    <row r="5" spans="1:6" ht="15" x14ac:dyDescent="0.35">
      <c r="B5" s="82" t="s">
        <v>233</v>
      </c>
      <c r="E5" s="84"/>
    </row>
    <row r="6" spans="1:6" x14ac:dyDescent="0.2">
      <c r="A6" s="48" t="s">
        <v>204</v>
      </c>
      <c r="B6" s="48">
        <f>+Split!O3</f>
        <v>-4411528.5684725111</v>
      </c>
      <c r="D6" s="85" t="s">
        <v>242</v>
      </c>
      <c r="E6" s="86">
        <v>1159362</v>
      </c>
      <c r="F6" s="87" t="s">
        <v>19</v>
      </c>
    </row>
    <row r="7" spans="1:6" x14ac:dyDescent="0.2">
      <c r="A7" s="48" t="s">
        <v>205</v>
      </c>
      <c r="B7" s="95">
        <f>+Split!J3</f>
        <v>-10346665.772918085</v>
      </c>
      <c r="D7" s="88"/>
      <c r="E7" s="89">
        <v>1159363</v>
      </c>
      <c r="F7" s="90" t="s">
        <v>234</v>
      </c>
    </row>
    <row r="8" spans="1:6" x14ac:dyDescent="0.2">
      <c r="B8" s="94">
        <f>+ALL!L4</f>
        <v>-14750046.007199986</v>
      </c>
      <c r="D8" s="88"/>
      <c r="E8" s="89">
        <v>1159364</v>
      </c>
      <c r="F8" s="90" t="s">
        <v>342</v>
      </c>
    </row>
    <row r="9" spans="1:6" x14ac:dyDescent="0.2">
      <c r="A9" s="48" t="s">
        <v>312</v>
      </c>
      <c r="B9" s="94">
        <f>+Index!L4</f>
        <v>1854282.3518999987</v>
      </c>
      <c r="D9" s="91"/>
      <c r="E9" s="92">
        <v>1159364</v>
      </c>
      <c r="F9" s="93" t="s">
        <v>312</v>
      </c>
    </row>
    <row r="10" spans="1:6" x14ac:dyDescent="0.2">
      <c r="A10" s="48" t="s">
        <v>343</v>
      </c>
      <c r="B10" s="94">
        <f>+TRANSPORTFEE!K4</f>
        <v>813496.26010000054</v>
      </c>
      <c r="F10" s="94"/>
    </row>
    <row r="11" spans="1:6" x14ac:dyDescent="0.2">
      <c r="A11" s="48" t="s">
        <v>203</v>
      </c>
      <c r="B11" s="81">
        <f>+SUM(B8:B10)</f>
        <v>-12082267.395199988</v>
      </c>
      <c r="D11" s="134" t="s">
        <v>313</v>
      </c>
      <c r="E11" s="135">
        <f>+B8-B7-B6</f>
        <v>8148.3341906098649</v>
      </c>
      <c r="F11" s="94"/>
    </row>
    <row r="12" spans="1:6" x14ac:dyDescent="0.2">
      <c r="B12" s="94"/>
    </row>
    <row r="28" spans="1:10" s="83" customFormat="1" ht="15" x14ac:dyDescent="0.35">
      <c r="A28" s="48"/>
      <c r="B28" s="48"/>
      <c r="C28" s="48"/>
      <c r="D28" s="48"/>
      <c r="E28" s="48"/>
      <c r="F28" s="48"/>
      <c r="G28" s="48"/>
      <c r="H28" s="48"/>
      <c r="I28" s="48"/>
      <c r="J28" s="48"/>
    </row>
    <row r="29" spans="1:10" ht="15" x14ac:dyDescent="0.35">
      <c r="A29" s="47" t="s">
        <v>261</v>
      </c>
      <c r="B29" s="83"/>
      <c r="C29" s="83"/>
      <c r="D29" s="83"/>
      <c r="E29" s="83"/>
      <c r="F29" s="83"/>
      <c r="G29" s="83"/>
      <c r="H29" s="83"/>
      <c r="I29" s="83"/>
      <c r="J29" s="83"/>
    </row>
    <row r="30" spans="1:10" x14ac:dyDescent="0.2">
      <c r="A30" s="48" t="s">
        <v>252</v>
      </c>
      <c r="B30" s="48" t="s">
        <v>235</v>
      </c>
      <c r="C30" s="48" t="s">
        <v>263</v>
      </c>
      <c r="D30" s="48" t="s">
        <v>236</v>
      </c>
    </row>
    <row r="31" spans="1:10" x14ac:dyDescent="0.2">
      <c r="A31" s="48" t="s">
        <v>253</v>
      </c>
      <c r="B31" s="48" t="s">
        <v>237</v>
      </c>
      <c r="C31" s="48" t="s">
        <v>264</v>
      </c>
      <c r="D31" s="48" t="s">
        <v>238</v>
      </c>
      <c r="E31" s="48" t="s">
        <v>250</v>
      </c>
    </row>
    <row r="32" spans="1:10" x14ac:dyDescent="0.2">
      <c r="A32" s="48" t="s">
        <v>196</v>
      </c>
      <c r="B32" s="48" t="s">
        <v>239</v>
      </c>
      <c r="C32" s="48" t="s">
        <v>265</v>
      </c>
      <c r="D32" s="48" t="s">
        <v>238</v>
      </c>
    </row>
    <row r="33" spans="1:5" x14ac:dyDescent="0.2">
      <c r="A33" s="48" t="s">
        <v>234</v>
      </c>
      <c r="B33" s="48" t="s">
        <v>243</v>
      </c>
      <c r="C33" s="48" t="s">
        <v>264</v>
      </c>
      <c r="D33" s="48" t="s">
        <v>249</v>
      </c>
      <c r="E33" s="48" t="s">
        <v>251</v>
      </c>
    </row>
    <row r="34" spans="1:5" x14ac:dyDescent="0.2">
      <c r="A34" s="48" t="s">
        <v>234</v>
      </c>
      <c r="B34" s="48" t="s">
        <v>239</v>
      </c>
      <c r="C34" s="48" t="s">
        <v>265</v>
      </c>
      <c r="D34" s="48" t="s">
        <v>244</v>
      </c>
    </row>
    <row r="35" spans="1:5" x14ac:dyDescent="0.2">
      <c r="A35" s="48" t="s">
        <v>254</v>
      </c>
      <c r="B35" s="48" t="s">
        <v>248</v>
      </c>
      <c r="C35" s="48" t="s">
        <v>267</v>
      </c>
      <c r="D35" s="48" t="s">
        <v>247</v>
      </c>
    </row>
    <row r="36" spans="1:5" x14ac:dyDescent="0.2">
      <c r="A36" s="48" t="s">
        <v>254</v>
      </c>
      <c r="B36" s="48" t="s">
        <v>245</v>
      </c>
      <c r="C36" s="48" t="s">
        <v>266</v>
      </c>
      <c r="D36" s="48" t="s">
        <v>246</v>
      </c>
    </row>
    <row r="37" spans="1:5" x14ac:dyDescent="0.2">
      <c r="A37" s="48" t="s">
        <v>257</v>
      </c>
      <c r="B37" s="48" t="s">
        <v>235</v>
      </c>
      <c r="C37" s="48" t="s">
        <v>263</v>
      </c>
      <c r="D37" s="48" t="s">
        <v>255</v>
      </c>
    </row>
    <row r="38" spans="1:5" x14ac:dyDescent="0.2">
      <c r="A38" s="48" t="s">
        <v>257</v>
      </c>
      <c r="B38" s="48" t="s">
        <v>256</v>
      </c>
      <c r="C38" s="48" t="s">
        <v>268</v>
      </c>
      <c r="D38" s="48" t="s">
        <v>258</v>
      </c>
      <c r="E38" s="48" t="s">
        <v>259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40"/>
  <sheetViews>
    <sheetView workbookViewId="0">
      <selection sqref="A1:IV65536"/>
    </sheetView>
  </sheetViews>
  <sheetFormatPr defaultRowHeight="12.75" x14ac:dyDescent="0.2"/>
  <cols>
    <col min="1" max="1" width="27.85546875" customWidth="1"/>
    <col min="5" max="5" width="12.85546875" customWidth="1"/>
    <col min="12" max="12" width="10.85546875" customWidth="1"/>
  </cols>
  <sheetData>
    <row r="4" spans="1:12" x14ac:dyDescent="0.2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SUM(K7:K340)</f>
        <v>0</v>
      </c>
      <c r="L4" s="21">
        <f>SUM(L7:L640)</f>
        <v>1854282.3518999987</v>
      </c>
    </row>
    <row r="5" spans="1:12" x14ac:dyDescent="0.2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</row>
    <row r="6" spans="1:12" x14ac:dyDescent="0.2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</row>
    <row r="7" spans="1:12" x14ac:dyDescent="0.2">
      <c r="A7" s="19" t="s">
        <v>240</v>
      </c>
      <c r="B7" s="19" t="s">
        <v>335</v>
      </c>
      <c r="C7" s="19" t="s">
        <v>197</v>
      </c>
      <c r="D7" s="19" t="s">
        <v>31</v>
      </c>
      <c r="E7" s="9" t="s">
        <v>32</v>
      </c>
      <c r="F7" s="10">
        <v>0</v>
      </c>
      <c r="G7" s="10">
        <v>0</v>
      </c>
      <c r="H7" s="11">
        <v>1</v>
      </c>
      <c r="I7" s="12">
        <v>0</v>
      </c>
      <c r="J7" s="12">
        <v>1.7500000000000002E-2</v>
      </c>
      <c r="K7" s="13">
        <v>0</v>
      </c>
      <c r="L7" s="13">
        <v>16275</v>
      </c>
    </row>
    <row r="8" spans="1:12" x14ac:dyDescent="0.2">
      <c r="A8" s="19" t="s">
        <v>240</v>
      </c>
      <c r="B8" s="19" t="s">
        <v>335</v>
      </c>
      <c r="C8" s="19" t="s">
        <v>197</v>
      </c>
      <c r="D8" s="19" t="s">
        <v>31</v>
      </c>
      <c r="E8" s="9" t="s">
        <v>33</v>
      </c>
      <c r="F8" s="10">
        <v>-961000</v>
      </c>
      <c r="G8" s="10">
        <v>-957774.31579999998</v>
      </c>
      <c r="H8" s="11">
        <v>0.99664340870046408</v>
      </c>
      <c r="I8" s="12">
        <v>0</v>
      </c>
      <c r="J8" s="12">
        <v>1.7500000000000002E-2</v>
      </c>
      <c r="K8" s="13">
        <v>0</v>
      </c>
      <c r="L8" s="13">
        <v>16761.050500000001</v>
      </c>
    </row>
    <row r="9" spans="1:12" x14ac:dyDescent="0.2">
      <c r="A9" s="19" t="s">
        <v>240</v>
      </c>
      <c r="B9" s="19" t="s">
        <v>335</v>
      </c>
      <c r="C9" s="19" t="s">
        <v>197</v>
      </c>
      <c r="D9" s="19" t="s">
        <v>31</v>
      </c>
      <c r="E9" s="9" t="s">
        <v>34</v>
      </c>
      <c r="F9" s="10">
        <v>-961000</v>
      </c>
      <c r="G9" s="10">
        <v>-954554.66220000002</v>
      </c>
      <c r="H9" s="11">
        <v>0.99329309286646694</v>
      </c>
      <c r="I9" s="12">
        <v>0</v>
      </c>
      <c r="J9" s="12">
        <v>1.7500000000000002E-2</v>
      </c>
      <c r="K9" s="13">
        <v>0</v>
      </c>
      <c r="L9" s="13">
        <v>16704.706600000001</v>
      </c>
    </row>
    <row r="10" spans="1:12" x14ac:dyDescent="0.2">
      <c r="A10" s="19" t="s">
        <v>240</v>
      </c>
      <c r="B10" s="19" t="s">
        <v>335</v>
      </c>
      <c r="C10" s="19" t="s">
        <v>197</v>
      </c>
      <c r="D10" s="19" t="s">
        <v>31</v>
      </c>
      <c r="E10" s="9" t="s">
        <v>35</v>
      </c>
      <c r="F10" s="10">
        <v>-930000</v>
      </c>
      <c r="G10" s="10">
        <v>-920704.81319999998</v>
      </c>
      <c r="H10" s="11">
        <v>0.99000517543250099</v>
      </c>
      <c r="I10" s="12">
        <v>0</v>
      </c>
      <c r="J10" s="12">
        <v>1.7500000000000002E-2</v>
      </c>
      <c r="K10" s="13">
        <v>0</v>
      </c>
      <c r="L10" s="13">
        <v>16112.334200000001</v>
      </c>
    </row>
    <row r="11" spans="1:12" x14ac:dyDescent="0.2">
      <c r="A11" s="19" t="s">
        <v>240</v>
      </c>
      <c r="B11" s="19" t="s">
        <v>335</v>
      </c>
      <c r="C11" s="19" t="s">
        <v>197</v>
      </c>
      <c r="D11" s="19" t="s">
        <v>31</v>
      </c>
      <c r="E11" s="9" t="s">
        <v>36</v>
      </c>
      <c r="F11" s="10">
        <v>-961000</v>
      </c>
      <c r="G11" s="10">
        <v>-948269.65150000004</v>
      </c>
      <c r="H11" s="11">
        <v>0.98675301920029101</v>
      </c>
      <c r="I11" s="12">
        <v>0</v>
      </c>
      <c r="J11" s="12">
        <v>1.7500000000000002E-2</v>
      </c>
      <c r="K11" s="13">
        <v>0</v>
      </c>
      <c r="L11" s="13">
        <v>16594.7189</v>
      </c>
    </row>
    <row r="12" spans="1:12" x14ac:dyDescent="0.2">
      <c r="A12" s="19" t="s">
        <v>240</v>
      </c>
      <c r="B12" s="19" t="s">
        <v>335</v>
      </c>
      <c r="C12" s="19" t="s">
        <v>197</v>
      </c>
      <c r="D12" s="19" t="s">
        <v>31</v>
      </c>
      <c r="E12" s="9" t="s">
        <v>37</v>
      </c>
      <c r="F12" s="10">
        <v>-930000</v>
      </c>
      <c r="G12" s="10">
        <v>-914610.81469999999</v>
      </c>
      <c r="H12" s="11">
        <v>0.98345248896229409</v>
      </c>
      <c r="I12" s="12">
        <v>0</v>
      </c>
      <c r="J12" s="12">
        <v>1.7500000000000002E-2</v>
      </c>
      <c r="K12" s="13">
        <v>0</v>
      </c>
      <c r="L12" s="13">
        <v>16005.6893</v>
      </c>
    </row>
    <row r="13" spans="1:12" x14ac:dyDescent="0.2">
      <c r="A13" s="19" t="s">
        <v>240</v>
      </c>
      <c r="B13" s="19" t="s">
        <v>335</v>
      </c>
      <c r="C13" s="19" t="s">
        <v>197</v>
      </c>
      <c r="D13" s="19" t="s">
        <v>31</v>
      </c>
      <c r="E13" s="9" t="s">
        <v>38</v>
      </c>
      <c r="F13" s="10">
        <v>-961000</v>
      </c>
      <c r="G13" s="10">
        <v>-942052.29480000003</v>
      </c>
      <c r="H13" s="11">
        <v>0.98028334530546102</v>
      </c>
      <c r="I13" s="12">
        <v>0</v>
      </c>
      <c r="J13" s="12">
        <v>1.7500000000000002E-2</v>
      </c>
      <c r="K13" s="13">
        <v>0</v>
      </c>
      <c r="L13" s="13">
        <v>16485.915199999999</v>
      </c>
    </row>
    <row r="14" spans="1:12" x14ac:dyDescent="0.2">
      <c r="A14" s="19" t="s">
        <v>240</v>
      </c>
      <c r="B14" s="19" t="s">
        <v>335</v>
      </c>
      <c r="C14" s="19" t="s">
        <v>197</v>
      </c>
      <c r="D14" s="19" t="s">
        <v>31</v>
      </c>
      <c r="E14" s="9" t="s">
        <v>39</v>
      </c>
      <c r="F14" s="10">
        <v>-961000</v>
      </c>
      <c r="G14" s="10">
        <v>-938833.3898</v>
      </c>
      <c r="H14" s="11">
        <v>0.97693380832523102</v>
      </c>
      <c r="I14" s="12">
        <v>0</v>
      </c>
      <c r="J14" s="12">
        <v>1.7500000000000002E-2</v>
      </c>
      <c r="K14" s="13">
        <v>0</v>
      </c>
      <c r="L14" s="13">
        <v>16429.584300000002</v>
      </c>
    </row>
    <row r="15" spans="1:12" x14ac:dyDescent="0.2">
      <c r="A15" s="19" t="s">
        <v>240</v>
      </c>
      <c r="B15" s="19" t="s">
        <v>335</v>
      </c>
      <c r="C15" s="19" t="s">
        <v>197</v>
      </c>
      <c r="D15" s="19" t="s">
        <v>31</v>
      </c>
      <c r="E15" s="9" t="s">
        <v>40</v>
      </c>
      <c r="F15" s="10">
        <v>-868000</v>
      </c>
      <c r="G15" s="10">
        <v>-844931.46100000001</v>
      </c>
      <c r="H15" s="11">
        <v>0.97342334215466797</v>
      </c>
      <c r="I15" s="12">
        <v>0</v>
      </c>
      <c r="J15" s="12">
        <v>1.7500000000000002E-2</v>
      </c>
      <c r="K15" s="13">
        <v>0</v>
      </c>
      <c r="L15" s="13">
        <v>14786.3006</v>
      </c>
    </row>
    <row r="16" spans="1:12" x14ac:dyDescent="0.2">
      <c r="A16" s="19" t="s">
        <v>240</v>
      </c>
      <c r="B16" s="19" t="s">
        <v>335</v>
      </c>
      <c r="C16" s="19" t="s">
        <v>197</v>
      </c>
      <c r="D16" s="19" t="s">
        <v>31</v>
      </c>
      <c r="E16" s="9" t="s">
        <v>41</v>
      </c>
      <c r="F16" s="10">
        <v>-961000</v>
      </c>
      <c r="G16" s="10">
        <v>-932378.72010000004</v>
      </c>
      <c r="H16" s="11">
        <v>0.97021719058081102</v>
      </c>
      <c r="I16" s="12">
        <v>0</v>
      </c>
      <c r="J16" s="12">
        <v>1.7500000000000002E-2</v>
      </c>
      <c r="K16" s="13">
        <v>0</v>
      </c>
      <c r="L16" s="13">
        <v>16316.6276</v>
      </c>
    </row>
    <row r="17" spans="1:12" x14ac:dyDescent="0.2">
      <c r="A17" s="19" t="s">
        <v>240</v>
      </c>
      <c r="B17" s="19" t="s">
        <v>335</v>
      </c>
      <c r="C17" s="19" t="s">
        <v>197</v>
      </c>
      <c r="D17" s="19" t="s">
        <v>31</v>
      </c>
      <c r="E17" s="9" t="s">
        <v>42</v>
      </c>
      <c r="F17" s="10">
        <v>-930000</v>
      </c>
      <c r="G17" s="10">
        <v>-898948.38410000002</v>
      </c>
      <c r="H17" s="11">
        <v>0.96661116567823402</v>
      </c>
      <c r="I17" s="12">
        <v>0</v>
      </c>
      <c r="J17" s="12">
        <v>1.7500000000000002E-2</v>
      </c>
      <c r="K17" s="13">
        <v>0</v>
      </c>
      <c r="L17" s="13">
        <v>15731.5967</v>
      </c>
    </row>
    <row r="18" spans="1:12" x14ac:dyDescent="0.2">
      <c r="A18" s="19" t="s">
        <v>240</v>
      </c>
      <c r="B18" s="19" t="s">
        <v>335</v>
      </c>
      <c r="C18" s="19" t="s">
        <v>197</v>
      </c>
      <c r="D18" s="19" t="s">
        <v>31</v>
      </c>
      <c r="E18" s="9" t="s">
        <v>43</v>
      </c>
      <c r="F18" s="10">
        <v>-961000</v>
      </c>
      <c r="G18" s="10">
        <v>-925503.98</v>
      </c>
      <c r="H18" s="11">
        <v>0.96306345471940302</v>
      </c>
      <c r="I18" s="12">
        <v>0</v>
      </c>
      <c r="J18" s="12">
        <v>1.7500000000000002E-2</v>
      </c>
      <c r="K18" s="13">
        <v>0</v>
      </c>
      <c r="L18" s="13">
        <v>16196.319600000001</v>
      </c>
    </row>
    <row r="19" spans="1:12" x14ac:dyDescent="0.2">
      <c r="A19" s="19" t="s">
        <v>240</v>
      </c>
      <c r="B19" s="19" t="s">
        <v>335</v>
      </c>
      <c r="C19" s="19" t="s">
        <v>197</v>
      </c>
      <c r="D19" s="19" t="s">
        <v>31</v>
      </c>
      <c r="E19" s="9" t="s">
        <v>44</v>
      </c>
      <c r="F19" s="10">
        <v>-930000</v>
      </c>
      <c r="G19" s="10">
        <v>-892197.58499999996</v>
      </c>
      <c r="H19" s="11">
        <v>0.95935224196747293</v>
      </c>
      <c r="I19" s="12">
        <v>0</v>
      </c>
      <c r="J19" s="12">
        <v>1.7500000000000002E-2</v>
      </c>
      <c r="K19" s="13">
        <v>0</v>
      </c>
      <c r="L19" s="13">
        <v>15613.457699999999</v>
      </c>
    </row>
    <row r="20" spans="1:12" x14ac:dyDescent="0.2">
      <c r="A20" s="19" t="s">
        <v>240</v>
      </c>
      <c r="B20" s="19" t="s">
        <v>335</v>
      </c>
      <c r="C20" s="19" t="s">
        <v>197</v>
      </c>
      <c r="D20" s="19" t="s">
        <v>31</v>
      </c>
      <c r="E20" s="9" t="s">
        <v>45</v>
      </c>
      <c r="F20" s="10">
        <v>-961000</v>
      </c>
      <c r="G20" s="10">
        <v>-918413.96230000001</v>
      </c>
      <c r="H20" s="11">
        <v>0.95568570475684</v>
      </c>
      <c r="I20" s="12">
        <v>0</v>
      </c>
      <c r="J20" s="12">
        <v>1.7500000000000002E-2</v>
      </c>
      <c r="K20" s="13">
        <v>0</v>
      </c>
      <c r="L20" s="13">
        <v>16072.2443</v>
      </c>
    </row>
    <row r="21" spans="1:12" x14ac:dyDescent="0.2">
      <c r="A21" s="19" t="s">
        <v>240</v>
      </c>
      <c r="B21" s="19" t="s">
        <v>335</v>
      </c>
      <c r="C21" s="19" t="s">
        <v>197</v>
      </c>
      <c r="D21" s="19" t="s">
        <v>31</v>
      </c>
      <c r="E21" s="9" t="s">
        <v>46</v>
      </c>
      <c r="F21" s="10">
        <v>-961000</v>
      </c>
      <c r="G21" s="10">
        <v>-914672.35869999998</v>
      </c>
      <c r="H21" s="11">
        <v>0.95179225669850798</v>
      </c>
      <c r="I21" s="12">
        <v>0</v>
      </c>
      <c r="J21" s="12">
        <v>1.7500000000000002E-2</v>
      </c>
      <c r="K21" s="13">
        <v>0</v>
      </c>
      <c r="L21" s="13">
        <v>16006.766299999999</v>
      </c>
    </row>
    <row r="22" spans="1:12" x14ac:dyDescent="0.2">
      <c r="A22" s="19" t="s">
        <v>240</v>
      </c>
      <c r="B22" s="19" t="s">
        <v>335</v>
      </c>
      <c r="C22" s="19" t="s">
        <v>197</v>
      </c>
      <c r="D22" s="19" t="s">
        <v>31</v>
      </c>
      <c r="E22" s="9" t="s">
        <v>47</v>
      </c>
      <c r="F22" s="10">
        <v>-930000</v>
      </c>
      <c r="G22" s="10">
        <v>-881493.39130000002</v>
      </c>
      <c r="H22" s="11">
        <v>0.94784235627967506</v>
      </c>
      <c r="I22" s="12">
        <v>0</v>
      </c>
      <c r="J22" s="12">
        <v>1.7500000000000002E-2</v>
      </c>
      <c r="K22" s="13">
        <v>0</v>
      </c>
      <c r="L22" s="13">
        <v>15426.134300000002</v>
      </c>
    </row>
    <row r="23" spans="1:12" x14ac:dyDescent="0.2">
      <c r="A23" s="19" t="s">
        <v>240</v>
      </c>
      <c r="B23" s="19" t="s">
        <v>335</v>
      </c>
      <c r="C23" s="19" t="s">
        <v>197</v>
      </c>
      <c r="D23" s="19" t="s">
        <v>31</v>
      </c>
      <c r="E23" s="9" t="s">
        <v>48</v>
      </c>
      <c r="F23" s="10">
        <v>-961000</v>
      </c>
      <c r="G23" s="10">
        <v>-907135.80339999998</v>
      </c>
      <c r="H23" s="11">
        <v>0.94394984742562105</v>
      </c>
      <c r="I23" s="12">
        <v>0</v>
      </c>
      <c r="J23" s="12">
        <v>1.7500000000000002E-2</v>
      </c>
      <c r="K23" s="13">
        <v>0</v>
      </c>
      <c r="L23" s="13">
        <v>15874.8766</v>
      </c>
    </row>
    <row r="24" spans="1:12" x14ac:dyDescent="0.2">
      <c r="A24" s="19" t="s">
        <v>240</v>
      </c>
      <c r="B24" s="19" t="s">
        <v>335</v>
      </c>
      <c r="C24" s="19" t="s">
        <v>197</v>
      </c>
      <c r="D24" s="19" t="s">
        <v>31</v>
      </c>
      <c r="E24" s="9" t="s">
        <v>49</v>
      </c>
      <c r="F24" s="10">
        <v>-930000</v>
      </c>
      <c r="G24" s="10">
        <v>-874056.64260000002</v>
      </c>
      <c r="H24" s="11">
        <v>0.93984585221975903</v>
      </c>
      <c r="I24" s="12">
        <v>0</v>
      </c>
      <c r="J24" s="12">
        <v>1.7500000000000002E-2</v>
      </c>
      <c r="K24" s="13">
        <v>0</v>
      </c>
      <c r="L24" s="13">
        <v>15295.9912</v>
      </c>
    </row>
    <row r="25" spans="1:12" x14ac:dyDescent="0.2">
      <c r="A25" s="19" t="s">
        <v>240</v>
      </c>
      <c r="B25" s="19" t="s">
        <v>335</v>
      </c>
      <c r="C25" s="19" t="s">
        <v>197</v>
      </c>
      <c r="D25" s="19" t="s">
        <v>31</v>
      </c>
      <c r="E25" s="9" t="s">
        <v>50</v>
      </c>
      <c r="F25" s="10">
        <v>-961000</v>
      </c>
      <c r="G25" s="10">
        <v>-899321.37730000005</v>
      </c>
      <c r="H25" s="11">
        <v>0.93581829068419309</v>
      </c>
      <c r="I25" s="12">
        <v>0</v>
      </c>
      <c r="J25" s="12">
        <v>1.7500000000000002E-2</v>
      </c>
      <c r="K25" s="13">
        <v>0</v>
      </c>
      <c r="L25" s="13">
        <v>15738.124100000001</v>
      </c>
    </row>
    <row r="26" spans="1:12" x14ac:dyDescent="0.2">
      <c r="A26" s="19" t="s">
        <v>240</v>
      </c>
      <c r="B26" s="19" t="s">
        <v>335</v>
      </c>
      <c r="C26" s="19" t="s">
        <v>197</v>
      </c>
      <c r="D26" s="19" t="s">
        <v>31</v>
      </c>
      <c r="E26" s="9" t="s">
        <v>51</v>
      </c>
      <c r="F26" s="10">
        <v>-961000</v>
      </c>
      <c r="G26" s="10">
        <v>-895247.13509999996</v>
      </c>
      <c r="H26" s="11">
        <v>0.93157870458999703</v>
      </c>
      <c r="I26" s="12">
        <v>0</v>
      </c>
      <c r="J26" s="12">
        <v>1.7500000000000002E-2</v>
      </c>
      <c r="K26" s="13">
        <v>0</v>
      </c>
      <c r="L26" s="13">
        <v>15666.8249</v>
      </c>
    </row>
    <row r="27" spans="1:12" x14ac:dyDescent="0.2">
      <c r="A27" s="19" t="s">
        <v>240</v>
      </c>
      <c r="B27" s="19" t="s">
        <v>335</v>
      </c>
      <c r="C27" s="19" t="s">
        <v>197</v>
      </c>
      <c r="D27" s="19" t="s">
        <v>31</v>
      </c>
      <c r="E27" s="9" t="s">
        <v>52</v>
      </c>
      <c r="F27" s="10">
        <v>-868000</v>
      </c>
      <c r="G27" s="10">
        <v>-804856.16859999998</v>
      </c>
      <c r="H27" s="11">
        <v>0.92725365051805997</v>
      </c>
      <c r="I27" s="12">
        <v>0</v>
      </c>
      <c r="J27" s="12">
        <v>1.7500000000000002E-2</v>
      </c>
      <c r="K27" s="13">
        <v>0</v>
      </c>
      <c r="L27" s="13">
        <v>14084.983</v>
      </c>
    </row>
    <row r="28" spans="1:12" x14ac:dyDescent="0.2">
      <c r="A28" s="19" t="s">
        <v>240</v>
      </c>
      <c r="B28" s="19" t="s">
        <v>335</v>
      </c>
      <c r="C28" s="19" t="s">
        <v>197</v>
      </c>
      <c r="D28" s="19" t="s">
        <v>31</v>
      </c>
      <c r="E28" s="9" t="s">
        <v>53</v>
      </c>
      <c r="F28" s="10">
        <v>-961000</v>
      </c>
      <c r="G28" s="10">
        <v>-887286.79940000002</v>
      </c>
      <c r="H28" s="11">
        <v>0.92329531676324494</v>
      </c>
      <c r="I28" s="12">
        <v>0</v>
      </c>
      <c r="J28" s="12">
        <v>1.7500000000000002E-2</v>
      </c>
      <c r="K28" s="13">
        <v>0</v>
      </c>
      <c r="L28" s="13">
        <v>15527.519</v>
      </c>
    </row>
    <row r="29" spans="1:12" x14ac:dyDescent="0.2">
      <c r="A29" s="19" t="s">
        <v>240</v>
      </c>
      <c r="B29" s="19" t="s">
        <v>335</v>
      </c>
      <c r="C29" s="19" t="s">
        <v>197</v>
      </c>
      <c r="D29" s="19" t="s">
        <v>31</v>
      </c>
      <c r="E29" s="9" t="s">
        <v>54</v>
      </c>
      <c r="F29" s="10">
        <v>-930000</v>
      </c>
      <c r="G29" s="10">
        <v>-854576.82550000004</v>
      </c>
      <c r="H29" s="11">
        <v>0.91889981235344986</v>
      </c>
      <c r="I29" s="12">
        <v>0</v>
      </c>
      <c r="J29" s="12">
        <v>1.7500000000000002E-2</v>
      </c>
      <c r="K29" s="13">
        <v>0</v>
      </c>
      <c r="L29" s="13">
        <v>14955.0944</v>
      </c>
    </row>
    <row r="30" spans="1:12" x14ac:dyDescent="0.2">
      <c r="A30" s="19" t="s">
        <v>240</v>
      </c>
      <c r="B30" s="19" t="s">
        <v>335</v>
      </c>
      <c r="C30" s="19" t="s">
        <v>197</v>
      </c>
      <c r="D30" s="19" t="s">
        <v>31</v>
      </c>
      <c r="E30" s="9" t="s">
        <v>55</v>
      </c>
      <c r="F30" s="10">
        <v>-961000</v>
      </c>
      <c r="G30" s="10">
        <v>-878985.30359999998</v>
      </c>
      <c r="H30" s="11">
        <v>0.91465692359888495</v>
      </c>
      <c r="I30" s="12">
        <v>0</v>
      </c>
      <c r="J30" s="12">
        <v>1.7500000000000002E-2</v>
      </c>
      <c r="K30" s="13">
        <v>0</v>
      </c>
      <c r="L30" s="13">
        <v>15382.2428</v>
      </c>
    </row>
    <row r="31" spans="1:12" x14ac:dyDescent="0.2">
      <c r="A31" s="19" t="s">
        <v>240</v>
      </c>
      <c r="B31" s="19" t="s">
        <v>335</v>
      </c>
      <c r="C31" s="19" t="s">
        <v>197</v>
      </c>
      <c r="D31" s="19" t="s">
        <v>31</v>
      </c>
      <c r="E31" s="9" t="s">
        <v>56</v>
      </c>
      <c r="F31" s="10">
        <v>-930000</v>
      </c>
      <c r="G31" s="10">
        <v>-846509.06599999999</v>
      </c>
      <c r="H31" s="11">
        <v>0.91022480217082402</v>
      </c>
      <c r="I31" s="12">
        <v>0</v>
      </c>
      <c r="J31" s="12">
        <v>1.7500000000000002E-2</v>
      </c>
      <c r="K31" s="13">
        <v>0</v>
      </c>
      <c r="L31" s="13">
        <v>14813.9087</v>
      </c>
    </row>
    <row r="32" spans="1:12" x14ac:dyDescent="0.2">
      <c r="A32" s="19" t="s">
        <v>240</v>
      </c>
      <c r="B32" s="19" t="s">
        <v>335</v>
      </c>
      <c r="C32" s="19" t="s">
        <v>197</v>
      </c>
      <c r="D32" s="19" t="s">
        <v>31</v>
      </c>
      <c r="E32" s="9" t="s">
        <v>57</v>
      </c>
      <c r="F32" s="10">
        <v>-961000</v>
      </c>
      <c r="G32" s="10">
        <v>-870584.19389999995</v>
      </c>
      <c r="H32" s="11">
        <v>0.905914874022823</v>
      </c>
      <c r="I32" s="12">
        <v>0</v>
      </c>
      <c r="J32" s="12">
        <v>1.7500000000000002E-2</v>
      </c>
      <c r="K32" s="13">
        <v>0</v>
      </c>
      <c r="L32" s="13">
        <v>15235.223399999999</v>
      </c>
    </row>
    <row r="33" spans="1:12" x14ac:dyDescent="0.2">
      <c r="A33" s="19" t="s">
        <v>240</v>
      </c>
      <c r="B33" s="19" t="s">
        <v>335</v>
      </c>
      <c r="C33" s="19" t="s">
        <v>197</v>
      </c>
      <c r="D33" s="19" t="s">
        <v>31</v>
      </c>
      <c r="E33" s="9" t="s">
        <v>58</v>
      </c>
      <c r="F33" s="10">
        <v>-961000</v>
      </c>
      <c r="G33" s="10">
        <v>-866296.90789999999</v>
      </c>
      <c r="H33" s="11">
        <v>0.90145359822375604</v>
      </c>
      <c r="I33" s="12">
        <v>0</v>
      </c>
      <c r="J33" s="12">
        <v>1.7500000000000002E-2</v>
      </c>
      <c r="K33" s="13">
        <v>0</v>
      </c>
      <c r="L33" s="13">
        <v>15160.195900000001</v>
      </c>
    </row>
    <row r="34" spans="1:12" x14ac:dyDescent="0.2">
      <c r="A34" s="19" t="s">
        <v>240</v>
      </c>
      <c r="B34" s="19" t="s">
        <v>335</v>
      </c>
      <c r="C34" s="19" t="s">
        <v>197</v>
      </c>
      <c r="D34" s="19" t="s">
        <v>31</v>
      </c>
      <c r="E34" s="9" t="s">
        <v>59</v>
      </c>
      <c r="F34" s="10">
        <v>-930000</v>
      </c>
      <c r="G34" s="10">
        <v>-834164.19279999996</v>
      </c>
      <c r="H34" s="11">
        <v>0.89695074493903293</v>
      </c>
      <c r="I34" s="12">
        <v>0</v>
      </c>
      <c r="J34" s="12">
        <v>1.7500000000000002E-2</v>
      </c>
      <c r="K34" s="13">
        <v>0</v>
      </c>
      <c r="L34" s="13">
        <v>14597.8734</v>
      </c>
    </row>
    <row r="35" spans="1:12" x14ac:dyDescent="0.2">
      <c r="A35" s="19" t="s">
        <v>240</v>
      </c>
      <c r="B35" s="19" t="s">
        <v>335</v>
      </c>
      <c r="C35" s="19" t="s">
        <v>197</v>
      </c>
      <c r="D35" s="19" t="s">
        <v>31</v>
      </c>
      <c r="E35" s="9" t="s">
        <v>60</v>
      </c>
      <c r="F35" s="10">
        <v>-961000</v>
      </c>
      <c r="G35" s="10">
        <v>-857783.6372</v>
      </c>
      <c r="H35" s="11">
        <v>0.89259483574919707</v>
      </c>
      <c r="I35" s="12">
        <v>0</v>
      </c>
      <c r="J35" s="12">
        <v>1.7500000000000002E-2</v>
      </c>
      <c r="K35" s="13">
        <v>0</v>
      </c>
      <c r="L35" s="13">
        <v>15011.2137</v>
      </c>
    </row>
    <row r="36" spans="1:12" x14ac:dyDescent="0.2">
      <c r="A36" s="19" t="s">
        <v>240</v>
      </c>
      <c r="B36" s="19" t="s">
        <v>335</v>
      </c>
      <c r="C36" s="19" t="s">
        <v>197</v>
      </c>
      <c r="D36" s="19" t="s">
        <v>31</v>
      </c>
      <c r="E36" s="9" t="s">
        <v>61</v>
      </c>
      <c r="F36" s="10">
        <v>-930000</v>
      </c>
      <c r="G36" s="10">
        <v>-825941.70070000004</v>
      </c>
      <c r="H36" s="11">
        <v>0.888109355578514</v>
      </c>
      <c r="I36" s="12">
        <v>0</v>
      </c>
      <c r="J36" s="12">
        <v>1.7500000000000002E-2</v>
      </c>
      <c r="K36" s="13">
        <v>0</v>
      </c>
      <c r="L36" s="13">
        <v>14453.979800000001</v>
      </c>
    </row>
    <row r="37" spans="1:12" x14ac:dyDescent="0.2">
      <c r="A37" s="19" t="s">
        <v>240</v>
      </c>
      <c r="B37" s="19" t="s">
        <v>335</v>
      </c>
      <c r="C37" s="19" t="s">
        <v>197</v>
      </c>
      <c r="D37" s="19" t="s">
        <v>31</v>
      </c>
      <c r="E37" s="9" t="s">
        <v>62</v>
      </c>
      <c r="F37" s="10">
        <v>-961000</v>
      </c>
      <c r="G37" s="10">
        <v>-849271.04799999995</v>
      </c>
      <c r="H37" s="11">
        <v>0.88373678249752496</v>
      </c>
      <c r="I37" s="12">
        <v>0</v>
      </c>
      <c r="J37" s="12">
        <v>1.7500000000000002E-2</v>
      </c>
      <c r="K37" s="13">
        <v>0</v>
      </c>
      <c r="L37" s="13">
        <v>14862.2433</v>
      </c>
    </row>
    <row r="38" spans="1:12" x14ac:dyDescent="0.2">
      <c r="A38" s="19" t="s">
        <v>240</v>
      </c>
      <c r="B38" s="19" t="s">
        <v>335</v>
      </c>
      <c r="C38" s="19" t="s">
        <v>197</v>
      </c>
      <c r="D38" s="19" t="s">
        <v>31</v>
      </c>
      <c r="E38" s="9" t="s">
        <v>63</v>
      </c>
      <c r="F38" s="10">
        <v>-961000</v>
      </c>
      <c r="G38" s="10">
        <v>-844921.29929999996</v>
      </c>
      <c r="H38" s="11">
        <v>0.87921050917870991</v>
      </c>
      <c r="I38" s="12">
        <v>0</v>
      </c>
      <c r="J38" s="12">
        <v>1.7500000000000002E-2</v>
      </c>
      <c r="K38" s="13">
        <v>0</v>
      </c>
      <c r="L38" s="13">
        <v>14786.1227</v>
      </c>
    </row>
    <row r="39" spans="1:12" x14ac:dyDescent="0.2">
      <c r="A39" s="19" t="s">
        <v>240</v>
      </c>
      <c r="B39" s="19" t="s">
        <v>335</v>
      </c>
      <c r="C39" s="19" t="s">
        <v>197</v>
      </c>
      <c r="D39" s="19" t="s">
        <v>31</v>
      </c>
      <c r="E39" s="9" t="s">
        <v>64</v>
      </c>
      <c r="F39" s="10">
        <v>-899000</v>
      </c>
      <c r="G39" s="10">
        <v>-786337.45039999997</v>
      </c>
      <c r="H39" s="11">
        <v>0.87468014501161506</v>
      </c>
      <c r="I39" s="12">
        <v>0</v>
      </c>
      <c r="J39" s="12">
        <v>1.7500000000000002E-2</v>
      </c>
      <c r="K39" s="13">
        <v>0</v>
      </c>
      <c r="L39" s="13">
        <v>13760.9054</v>
      </c>
    </row>
    <row r="40" spans="1:12" x14ac:dyDescent="0.2">
      <c r="A40" s="19" t="s">
        <v>240</v>
      </c>
      <c r="B40" s="19" t="s">
        <v>335</v>
      </c>
      <c r="C40" s="19" t="s">
        <v>197</v>
      </c>
      <c r="D40" s="19" t="s">
        <v>31</v>
      </c>
      <c r="E40" s="9" t="s">
        <v>65</v>
      </c>
      <c r="F40" s="10">
        <v>-961000</v>
      </c>
      <c r="G40" s="10">
        <v>-836470.05889999995</v>
      </c>
      <c r="H40" s="11">
        <v>0.87041629436680601</v>
      </c>
      <c r="I40" s="12">
        <v>0</v>
      </c>
      <c r="J40" s="12">
        <v>1.7500000000000002E-2</v>
      </c>
      <c r="K40" s="13">
        <v>0</v>
      </c>
      <c r="L40" s="13">
        <v>14638.226000000001</v>
      </c>
    </row>
    <row r="41" spans="1:12" x14ac:dyDescent="0.2">
      <c r="A41" s="19" t="s">
        <v>240</v>
      </c>
      <c r="B41" s="19" t="s">
        <v>335</v>
      </c>
      <c r="C41" s="19" t="s">
        <v>197</v>
      </c>
      <c r="D41" s="19" t="s">
        <v>31</v>
      </c>
      <c r="E41" s="9" t="s">
        <v>66</v>
      </c>
      <c r="F41" s="10">
        <v>-930000</v>
      </c>
      <c r="G41" s="10">
        <v>-805286.99699999997</v>
      </c>
      <c r="H41" s="11">
        <v>0.86589999682363805</v>
      </c>
      <c r="I41" s="12">
        <v>0</v>
      </c>
      <c r="J41" s="12">
        <v>1.7500000000000002E-2</v>
      </c>
      <c r="K41" s="13">
        <v>0</v>
      </c>
      <c r="L41" s="13">
        <v>14092.5224</v>
      </c>
    </row>
    <row r="42" spans="1:12" x14ac:dyDescent="0.2">
      <c r="A42" s="19" t="s">
        <v>240</v>
      </c>
      <c r="B42" s="19" t="s">
        <v>335</v>
      </c>
      <c r="C42" s="19" t="s">
        <v>197</v>
      </c>
      <c r="D42" s="19" t="s">
        <v>31</v>
      </c>
      <c r="E42" s="9" t="s">
        <v>67</v>
      </c>
      <c r="F42" s="10">
        <v>-961000</v>
      </c>
      <c r="G42" s="10">
        <v>-827977.55379999999</v>
      </c>
      <c r="H42" s="11">
        <v>0.86157914028754901</v>
      </c>
      <c r="I42" s="12">
        <v>0</v>
      </c>
      <c r="J42" s="12">
        <v>1.7500000000000002E-2</v>
      </c>
      <c r="K42" s="13">
        <v>0</v>
      </c>
      <c r="L42" s="13">
        <v>14489.6072</v>
      </c>
    </row>
    <row r="43" spans="1:12" x14ac:dyDescent="0.2">
      <c r="A43" s="19" t="s">
        <v>240</v>
      </c>
      <c r="B43" s="19" t="s">
        <v>335</v>
      </c>
      <c r="C43" s="19" t="s">
        <v>197</v>
      </c>
      <c r="D43" s="19" t="s">
        <v>31</v>
      </c>
      <c r="E43" s="9" t="s">
        <v>68</v>
      </c>
      <c r="F43" s="10">
        <v>-930000</v>
      </c>
      <c r="G43" s="10">
        <v>-797098.31200000003</v>
      </c>
      <c r="H43" s="11">
        <v>0.85709495918656398</v>
      </c>
      <c r="I43" s="12">
        <v>0</v>
      </c>
      <c r="J43" s="12">
        <v>1.7500000000000002E-2</v>
      </c>
      <c r="K43" s="13">
        <v>0</v>
      </c>
      <c r="L43" s="13">
        <v>13949.220499999999</v>
      </c>
    </row>
    <row r="44" spans="1:12" x14ac:dyDescent="0.2">
      <c r="A44" s="19" t="s">
        <v>240</v>
      </c>
      <c r="B44" s="19" t="s">
        <v>335</v>
      </c>
      <c r="C44" s="19" t="s">
        <v>197</v>
      </c>
      <c r="D44" s="19" t="s">
        <v>31</v>
      </c>
      <c r="E44" s="9" t="s">
        <v>69</v>
      </c>
      <c r="F44" s="10">
        <v>-961000</v>
      </c>
      <c r="G44" s="10">
        <v>-819512.18530000001</v>
      </c>
      <c r="H44" s="11">
        <v>0.85277022401061497</v>
      </c>
      <c r="I44" s="12">
        <v>0</v>
      </c>
      <c r="J44" s="12">
        <v>1.7500000000000002E-2</v>
      </c>
      <c r="K44" s="13">
        <v>0</v>
      </c>
      <c r="L44" s="13">
        <v>14341.4632</v>
      </c>
    </row>
    <row r="45" spans="1:12" x14ac:dyDescent="0.2">
      <c r="A45" s="19" t="s">
        <v>240</v>
      </c>
      <c r="B45" s="19" t="s">
        <v>335</v>
      </c>
      <c r="C45" s="19" t="s">
        <v>197</v>
      </c>
      <c r="D45" s="19" t="s">
        <v>31</v>
      </c>
      <c r="E45" s="9" t="s">
        <v>70</v>
      </c>
      <c r="F45" s="10">
        <v>-961000</v>
      </c>
      <c r="G45" s="10">
        <v>-815237.02410000004</v>
      </c>
      <c r="H45" s="11">
        <v>0.84832156509385703</v>
      </c>
      <c r="I45" s="12">
        <v>0</v>
      </c>
      <c r="J45" s="12">
        <v>1.7500000000000002E-2</v>
      </c>
      <c r="K45" s="13">
        <v>0</v>
      </c>
      <c r="L45" s="13">
        <v>14266.6479</v>
      </c>
    </row>
    <row r="46" spans="1:12" x14ac:dyDescent="0.2">
      <c r="A46" s="19" t="s">
        <v>240</v>
      </c>
      <c r="B46" s="19" t="s">
        <v>335</v>
      </c>
      <c r="C46" s="19" t="s">
        <v>197</v>
      </c>
      <c r="D46" s="19" t="s">
        <v>31</v>
      </c>
      <c r="E46" s="9" t="s">
        <v>71</v>
      </c>
      <c r="F46" s="10">
        <v>-930000</v>
      </c>
      <c r="G46" s="10">
        <v>-784787.91339999996</v>
      </c>
      <c r="H46" s="11">
        <v>0.84385797140526109</v>
      </c>
      <c r="I46" s="12">
        <v>0</v>
      </c>
      <c r="J46" s="12">
        <v>1.7500000000000002E-2</v>
      </c>
      <c r="K46" s="13">
        <v>0</v>
      </c>
      <c r="L46" s="13">
        <v>13733.788500000001</v>
      </c>
    </row>
    <row r="47" spans="1:12" x14ac:dyDescent="0.2">
      <c r="A47" s="19" t="s">
        <v>240</v>
      </c>
      <c r="B47" s="19" t="s">
        <v>335</v>
      </c>
      <c r="C47" s="19" t="s">
        <v>197</v>
      </c>
      <c r="D47" s="19" t="s">
        <v>31</v>
      </c>
      <c r="E47" s="9" t="s">
        <v>72</v>
      </c>
      <c r="F47" s="10">
        <v>-961000</v>
      </c>
      <c r="G47" s="10">
        <v>-806812.39509999997</v>
      </c>
      <c r="H47" s="11">
        <v>0.83955504177616302</v>
      </c>
      <c r="I47" s="12">
        <v>0</v>
      </c>
      <c r="J47" s="12">
        <v>1.7500000000000002E-2</v>
      </c>
      <c r="K47" s="13">
        <v>0</v>
      </c>
      <c r="L47" s="13">
        <v>14119.216899999999</v>
      </c>
    </row>
    <row r="48" spans="1:12" x14ac:dyDescent="0.2">
      <c r="A48" s="19" t="s">
        <v>240</v>
      </c>
      <c r="B48" s="19" t="s">
        <v>335</v>
      </c>
      <c r="C48" s="19" t="s">
        <v>197</v>
      </c>
      <c r="D48" s="19" t="s">
        <v>31</v>
      </c>
      <c r="E48" s="9" t="s">
        <v>73</v>
      </c>
      <c r="F48" s="10">
        <v>-930000</v>
      </c>
      <c r="G48" s="10">
        <v>-776667.20259999996</v>
      </c>
      <c r="H48" s="11">
        <v>0.835126024277419</v>
      </c>
      <c r="I48" s="12">
        <v>0</v>
      </c>
      <c r="J48" s="12">
        <v>1.7500000000000002E-2</v>
      </c>
      <c r="K48" s="13">
        <v>0</v>
      </c>
      <c r="L48" s="13">
        <v>13591.675999999999</v>
      </c>
    </row>
    <row r="49" spans="1:12" x14ac:dyDescent="0.2">
      <c r="A49" s="19" t="s">
        <v>240</v>
      </c>
      <c r="B49" s="19" t="s">
        <v>335</v>
      </c>
      <c r="C49" s="19" t="s">
        <v>197</v>
      </c>
      <c r="D49" s="19" t="s">
        <v>31</v>
      </c>
      <c r="E49" s="9" t="s">
        <v>74</v>
      </c>
      <c r="F49" s="10">
        <v>-961000</v>
      </c>
      <c r="G49" s="10">
        <v>-798426.94620000001</v>
      </c>
      <c r="H49" s="11">
        <v>0.83082928846759496</v>
      </c>
      <c r="I49" s="12">
        <v>0</v>
      </c>
      <c r="J49" s="12">
        <v>1.7500000000000002E-2</v>
      </c>
      <c r="K49" s="13">
        <v>0</v>
      </c>
      <c r="L49" s="13">
        <v>13972.471600000001</v>
      </c>
    </row>
    <row r="50" spans="1:12" x14ac:dyDescent="0.2">
      <c r="A50" s="19" t="s">
        <v>240</v>
      </c>
      <c r="B50" s="19" t="s">
        <v>335</v>
      </c>
      <c r="C50" s="19" t="s">
        <v>197</v>
      </c>
      <c r="D50" s="19" t="s">
        <v>31</v>
      </c>
      <c r="E50" s="9" t="s">
        <v>75</v>
      </c>
      <c r="F50" s="10">
        <v>-961000</v>
      </c>
      <c r="G50" s="10">
        <v>-794163.65419999999</v>
      </c>
      <c r="H50" s="11">
        <v>0.82639298045737408</v>
      </c>
      <c r="I50" s="12">
        <v>0</v>
      </c>
      <c r="J50" s="12">
        <v>1.7500000000000002E-2</v>
      </c>
      <c r="K50" s="13">
        <v>0</v>
      </c>
      <c r="L50" s="13">
        <v>13897.8639</v>
      </c>
    </row>
    <row r="51" spans="1:12" x14ac:dyDescent="0.2">
      <c r="A51" s="19" t="s">
        <v>240</v>
      </c>
      <c r="B51" s="19" t="s">
        <v>335</v>
      </c>
      <c r="C51" s="19" t="s">
        <v>197</v>
      </c>
      <c r="D51" s="19" t="s">
        <v>31</v>
      </c>
      <c r="E51" s="9" t="s">
        <v>76</v>
      </c>
      <c r="F51" s="10">
        <v>-868000</v>
      </c>
      <c r="G51" s="10">
        <v>-713460.23840000003</v>
      </c>
      <c r="H51" s="11">
        <v>0.82195880004421595</v>
      </c>
      <c r="I51" s="12">
        <v>0</v>
      </c>
      <c r="J51" s="12">
        <v>1.7500000000000002E-2</v>
      </c>
      <c r="K51" s="13">
        <v>0</v>
      </c>
      <c r="L51" s="13">
        <v>12485.5542</v>
      </c>
    </row>
    <row r="52" spans="1:12" x14ac:dyDescent="0.2">
      <c r="A52" s="19" t="s">
        <v>240</v>
      </c>
      <c r="B52" s="19" t="s">
        <v>335</v>
      </c>
      <c r="C52" s="19" t="s">
        <v>197</v>
      </c>
      <c r="D52" s="19" t="s">
        <v>31</v>
      </c>
      <c r="E52" s="9" t="s">
        <v>77</v>
      </c>
      <c r="F52" s="10">
        <v>-961000</v>
      </c>
      <c r="G52" s="10">
        <v>-786046.15830000001</v>
      </c>
      <c r="H52" s="11">
        <v>0.81794605442144797</v>
      </c>
      <c r="I52" s="12">
        <v>0</v>
      </c>
      <c r="J52" s="12">
        <v>1.7500000000000002E-2</v>
      </c>
      <c r="K52" s="13">
        <v>0</v>
      </c>
      <c r="L52" s="13">
        <v>13755.8078</v>
      </c>
    </row>
    <row r="53" spans="1:12" x14ac:dyDescent="0.2">
      <c r="A53" s="19" t="s">
        <v>240</v>
      </c>
      <c r="B53" s="19" t="s">
        <v>335</v>
      </c>
      <c r="C53" s="19" t="s">
        <v>197</v>
      </c>
      <c r="D53" s="19" t="s">
        <v>31</v>
      </c>
      <c r="E53" s="9" t="s">
        <v>78</v>
      </c>
      <c r="F53" s="10">
        <v>-930000</v>
      </c>
      <c r="G53" s="10">
        <v>-756602.68889999995</v>
      </c>
      <c r="H53" s="11">
        <v>0.81355127838570807</v>
      </c>
      <c r="I53" s="12">
        <v>0</v>
      </c>
      <c r="J53" s="12">
        <v>1.7500000000000002E-2</v>
      </c>
      <c r="K53" s="13">
        <v>0</v>
      </c>
      <c r="L53" s="13">
        <v>13240.5471</v>
      </c>
    </row>
    <row r="54" spans="1:12" x14ac:dyDescent="0.2">
      <c r="A54" s="19" t="s">
        <v>240</v>
      </c>
      <c r="B54" s="19" t="s">
        <v>335</v>
      </c>
      <c r="C54" s="19" t="s">
        <v>197</v>
      </c>
      <c r="D54" s="19" t="s">
        <v>31</v>
      </c>
      <c r="E54" s="9" t="s">
        <v>79</v>
      </c>
      <c r="F54" s="10">
        <v>-961000</v>
      </c>
      <c r="G54" s="10">
        <v>-777777.77339999995</v>
      </c>
      <c r="H54" s="11">
        <v>0.80934211588354199</v>
      </c>
      <c r="I54" s="12">
        <v>0</v>
      </c>
      <c r="J54" s="12">
        <v>1.7500000000000002E-2</v>
      </c>
      <c r="K54" s="13">
        <v>0</v>
      </c>
      <c r="L54" s="13">
        <v>13611.111000000001</v>
      </c>
    </row>
    <row r="55" spans="1:12" x14ac:dyDescent="0.2">
      <c r="A55" s="19" t="s">
        <v>240</v>
      </c>
      <c r="B55" s="19" t="s">
        <v>335</v>
      </c>
      <c r="C55" s="19" t="s">
        <v>197</v>
      </c>
      <c r="D55" s="19" t="s">
        <v>31</v>
      </c>
      <c r="E55" s="9" t="s">
        <v>80</v>
      </c>
      <c r="F55" s="10">
        <v>-930000</v>
      </c>
      <c r="G55" s="10">
        <v>-748639.23560000001</v>
      </c>
      <c r="H55" s="11">
        <v>0.80498842542559601</v>
      </c>
      <c r="I55" s="12">
        <v>0</v>
      </c>
      <c r="J55" s="12">
        <v>1.7500000000000002E-2</v>
      </c>
      <c r="K55" s="13">
        <v>0</v>
      </c>
      <c r="L55" s="13">
        <v>13101.186600000001</v>
      </c>
    </row>
    <row r="56" spans="1:12" x14ac:dyDescent="0.2">
      <c r="A56" s="19" t="s">
        <v>240</v>
      </c>
      <c r="B56" s="19" t="s">
        <v>335</v>
      </c>
      <c r="C56" s="19" t="s">
        <v>197</v>
      </c>
      <c r="D56" s="19" t="s">
        <v>31</v>
      </c>
      <c r="E56" s="9" t="s">
        <v>81</v>
      </c>
      <c r="F56" s="10">
        <v>-961000</v>
      </c>
      <c r="G56" s="10">
        <v>-769513.11620000005</v>
      </c>
      <c r="H56" s="11">
        <v>0.80074205641823293</v>
      </c>
      <c r="I56" s="12">
        <v>0</v>
      </c>
      <c r="J56" s="12">
        <v>1.7500000000000002E-2</v>
      </c>
      <c r="K56" s="13">
        <v>0</v>
      </c>
      <c r="L56" s="13">
        <v>13466.479500000001</v>
      </c>
    </row>
    <row r="57" spans="1:12" x14ac:dyDescent="0.2">
      <c r="A57" s="19" t="s">
        <v>240</v>
      </c>
      <c r="B57" s="19" t="s">
        <v>335</v>
      </c>
      <c r="C57" s="19" t="s">
        <v>197</v>
      </c>
      <c r="D57" s="19" t="s">
        <v>31</v>
      </c>
      <c r="E57" s="9" t="s">
        <v>82</v>
      </c>
      <c r="F57" s="10">
        <v>-961000</v>
      </c>
      <c r="G57" s="10">
        <v>-765262.43870000006</v>
      </c>
      <c r="H57" s="11">
        <v>0.79631887483295405</v>
      </c>
      <c r="I57" s="12">
        <v>0</v>
      </c>
      <c r="J57" s="12">
        <v>1.7500000000000002E-2</v>
      </c>
      <c r="K57" s="13">
        <v>0</v>
      </c>
      <c r="L57" s="13">
        <v>13392.092700000001</v>
      </c>
    </row>
    <row r="58" spans="1:12" x14ac:dyDescent="0.2">
      <c r="A58" s="19" t="s">
        <v>240</v>
      </c>
      <c r="B58" s="19" t="s">
        <v>335</v>
      </c>
      <c r="C58" s="19" t="s">
        <v>197</v>
      </c>
      <c r="D58" s="19" t="s">
        <v>31</v>
      </c>
      <c r="E58" s="9" t="s">
        <v>83</v>
      </c>
      <c r="F58" s="10">
        <v>-930000</v>
      </c>
      <c r="G58" s="10">
        <v>-736458.22360000003</v>
      </c>
      <c r="H58" s="11">
        <v>0.79189056297656302</v>
      </c>
      <c r="I58" s="12">
        <v>0</v>
      </c>
      <c r="J58" s="12">
        <v>1.7500000000000002E-2</v>
      </c>
      <c r="K58" s="13">
        <v>0</v>
      </c>
      <c r="L58" s="13">
        <v>12888.018899999999</v>
      </c>
    </row>
    <row r="59" spans="1:12" x14ac:dyDescent="0.2">
      <c r="A59" s="19" t="s">
        <v>240</v>
      </c>
      <c r="B59" s="19" t="s">
        <v>335</v>
      </c>
      <c r="C59" s="19" t="s">
        <v>197</v>
      </c>
      <c r="D59" s="19" t="s">
        <v>31</v>
      </c>
      <c r="E59" s="9" t="s">
        <v>84</v>
      </c>
      <c r="F59" s="10">
        <v>-961000</v>
      </c>
      <c r="G59" s="10">
        <v>-756884.13549999997</v>
      </c>
      <c r="H59" s="11">
        <v>0.78760055719433308</v>
      </c>
      <c r="I59" s="12">
        <v>0</v>
      </c>
      <c r="J59" s="12">
        <v>1.7500000000000002E-2</v>
      </c>
      <c r="K59" s="13">
        <v>0</v>
      </c>
      <c r="L59" s="13">
        <v>13245.472400000001</v>
      </c>
    </row>
    <row r="60" spans="1:12" x14ac:dyDescent="0.2">
      <c r="A60" s="19" t="s">
        <v>240</v>
      </c>
      <c r="B60" s="19" t="s">
        <v>335</v>
      </c>
      <c r="C60" s="19" t="s">
        <v>197</v>
      </c>
      <c r="D60" s="19" t="s">
        <v>31</v>
      </c>
      <c r="E60" s="9" t="s">
        <v>85</v>
      </c>
      <c r="F60" s="10">
        <v>-930000</v>
      </c>
      <c r="G60" s="10">
        <v>-728341.7844</v>
      </c>
      <c r="H60" s="11">
        <v>0.78316320898539205</v>
      </c>
      <c r="I60" s="12">
        <v>0</v>
      </c>
      <c r="J60" s="12">
        <v>1.7500000000000002E-2</v>
      </c>
      <c r="K60" s="13">
        <v>0</v>
      </c>
      <c r="L60" s="13">
        <v>12745.9812</v>
      </c>
    </row>
    <row r="61" spans="1:12" x14ac:dyDescent="0.2">
      <c r="A61" s="19" t="s">
        <v>240</v>
      </c>
      <c r="B61" s="19" t="s">
        <v>335</v>
      </c>
      <c r="C61" s="19" t="s">
        <v>197</v>
      </c>
      <c r="D61" s="19" t="s">
        <v>31</v>
      </c>
      <c r="E61" s="9" t="s">
        <v>86</v>
      </c>
      <c r="F61" s="10">
        <v>-961000</v>
      </c>
      <c r="G61" s="10">
        <v>-748489.39399999997</v>
      </c>
      <c r="H61" s="11">
        <v>0.77886513422586801</v>
      </c>
      <c r="I61" s="12">
        <v>0</v>
      </c>
      <c r="J61" s="12">
        <v>1.7500000000000002E-2</v>
      </c>
      <c r="K61" s="13">
        <v>0</v>
      </c>
      <c r="L61" s="13">
        <v>13098.564399999999</v>
      </c>
    </row>
    <row r="62" spans="1:12" x14ac:dyDescent="0.2">
      <c r="A62" s="19" t="s">
        <v>240</v>
      </c>
      <c r="B62" s="19" t="s">
        <v>335</v>
      </c>
      <c r="C62" s="19" t="s">
        <v>197</v>
      </c>
      <c r="D62" s="19" t="s">
        <v>31</v>
      </c>
      <c r="E62" s="9" t="s">
        <v>87</v>
      </c>
      <c r="F62" s="10">
        <v>-961000</v>
      </c>
      <c r="G62" s="10">
        <v>-744217.75769999996</v>
      </c>
      <c r="H62" s="11">
        <v>0.77442014333711506</v>
      </c>
      <c r="I62" s="12">
        <v>0</v>
      </c>
      <c r="J62" s="12">
        <v>1.7500000000000002E-2</v>
      </c>
      <c r="K62" s="13">
        <v>0</v>
      </c>
      <c r="L62" s="13">
        <v>13023.810799999999</v>
      </c>
    </row>
    <row r="63" spans="1:12" x14ac:dyDescent="0.2">
      <c r="A63" s="19" t="s">
        <v>240</v>
      </c>
      <c r="B63" s="19" t="s">
        <v>335</v>
      </c>
      <c r="C63" s="19" t="s">
        <v>197</v>
      </c>
      <c r="D63" s="19" t="s">
        <v>31</v>
      </c>
      <c r="E63" s="9" t="s">
        <v>88</v>
      </c>
      <c r="F63" s="10">
        <v>-868000</v>
      </c>
      <c r="G63" s="10">
        <v>-668335.52110000001</v>
      </c>
      <c r="H63" s="11">
        <v>0.76997179847100305</v>
      </c>
      <c r="I63" s="12">
        <v>0</v>
      </c>
      <c r="J63" s="12">
        <v>1.7500000000000002E-2</v>
      </c>
      <c r="K63" s="13">
        <v>0</v>
      </c>
      <c r="L63" s="13">
        <v>11695.8716</v>
      </c>
    </row>
    <row r="64" spans="1:12" x14ac:dyDescent="0.2">
      <c r="A64" s="19" t="s">
        <v>240</v>
      </c>
      <c r="B64" s="19" t="s">
        <v>335</v>
      </c>
      <c r="C64" s="19" t="s">
        <v>197</v>
      </c>
      <c r="D64" s="19" t="s">
        <v>31</v>
      </c>
      <c r="E64" s="9" t="s">
        <v>89</v>
      </c>
      <c r="F64" s="10">
        <v>-961000</v>
      </c>
      <c r="G64" s="10">
        <v>-736079.24829999998</v>
      </c>
      <c r="H64" s="11">
        <v>0.76595135099771205</v>
      </c>
      <c r="I64" s="12">
        <v>0</v>
      </c>
      <c r="J64" s="12">
        <v>1.7500000000000002E-2</v>
      </c>
      <c r="K64" s="13">
        <v>0</v>
      </c>
      <c r="L64" s="13">
        <v>12881.3868</v>
      </c>
    </row>
    <row r="65" spans="1:12" x14ac:dyDescent="0.2">
      <c r="A65" s="19" t="s">
        <v>240</v>
      </c>
      <c r="B65" s="19" t="s">
        <v>335</v>
      </c>
      <c r="C65" s="19" t="s">
        <v>197</v>
      </c>
      <c r="D65" s="19" t="s">
        <v>31</v>
      </c>
      <c r="E65" s="9" t="s">
        <v>90</v>
      </c>
      <c r="F65" s="10">
        <v>-930000</v>
      </c>
      <c r="G65" s="10">
        <v>-708192.7696</v>
      </c>
      <c r="H65" s="11">
        <v>0.76149760169991698</v>
      </c>
      <c r="I65" s="12">
        <v>0</v>
      </c>
      <c r="J65" s="12">
        <v>1.7500000000000002E-2</v>
      </c>
      <c r="K65" s="13">
        <v>0</v>
      </c>
      <c r="L65" s="13">
        <v>12393.3735</v>
      </c>
    </row>
    <row r="66" spans="1:12" x14ac:dyDescent="0.2">
      <c r="A66" s="19" t="s">
        <v>240</v>
      </c>
      <c r="B66" s="19" t="s">
        <v>335</v>
      </c>
      <c r="C66" s="19" t="s">
        <v>197</v>
      </c>
      <c r="D66" s="19" t="s">
        <v>31</v>
      </c>
      <c r="E66" s="9" t="s">
        <v>91</v>
      </c>
      <c r="F66" s="10">
        <v>-961000</v>
      </c>
      <c r="G66" s="10">
        <v>-727655.07420000003</v>
      </c>
      <c r="H66" s="11">
        <v>0.75718530093734404</v>
      </c>
      <c r="I66" s="12">
        <v>0</v>
      </c>
      <c r="J66" s="12">
        <v>1.7500000000000002E-2</v>
      </c>
      <c r="K66" s="13">
        <v>0</v>
      </c>
      <c r="L66" s="13">
        <v>12733.9638</v>
      </c>
    </row>
    <row r="67" spans="1:12" x14ac:dyDescent="0.2">
      <c r="A67" s="19" t="s">
        <v>240</v>
      </c>
      <c r="B67" s="19" t="s">
        <v>335</v>
      </c>
      <c r="C67" s="19" t="s">
        <v>197</v>
      </c>
      <c r="D67" s="19" t="s">
        <v>31</v>
      </c>
      <c r="E67" s="9" t="s">
        <v>92</v>
      </c>
      <c r="F67" s="10">
        <v>-930000</v>
      </c>
      <c r="G67" s="10">
        <v>-700036.39110000001</v>
      </c>
      <c r="H67" s="11">
        <v>0.75272730223976991</v>
      </c>
      <c r="I67" s="12">
        <v>0</v>
      </c>
      <c r="J67" s="12">
        <v>1.7500000000000002E-2</v>
      </c>
      <c r="K67" s="13">
        <v>0</v>
      </c>
      <c r="L67" s="13">
        <v>12250.6368</v>
      </c>
    </row>
    <row r="68" spans="1:12" x14ac:dyDescent="0.2">
      <c r="A68" s="19" t="s">
        <v>240</v>
      </c>
      <c r="B68" s="19" t="s">
        <v>335</v>
      </c>
      <c r="C68" s="19" t="s">
        <v>197</v>
      </c>
      <c r="D68" s="19" t="s">
        <v>31</v>
      </c>
      <c r="E68" s="9" t="s">
        <v>93</v>
      </c>
      <c r="F68" s="10">
        <v>-961000</v>
      </c>
      <c r="G68" s="10">
        <v>-719550.98899999994</v>
      </c>
      <c r="H68" s="11">
        <v>0.74875232985095108</v>
      </c>
      <c r="I68" s="12">
        <v>0</v>
      </c>
      <c r="J68" s="12">
        <v>1.7500000000000002E-2</v>
      </c>
      <c r="K68" s="13">
        <v>0</v>
      </c>
      <c r="L68" s="13">
        <v>12592.1423</v>
      </c>
    </row>
    <row r="69" spans="1:12" x14ac:dyDescent="0.2">
      <c r="A69" s="19" t="s">
        <v>240</v>
      </c>
      <c r="B69" s="19" t="s">
        <v>335</v>
      </c>
      <c r="C69" s="19" t="s">
        <v>197</v>
      </c>
      <c r="D69" s="19" t="s">
        <v>31</v>
      </c>
      <c r="E69" s="9" t="s">
        <v>94</v>
      </c>
      <c r="F69" s="10">
        <v>-961000</v>
      </c>
      <c r="G69" s="10">
        <v>-715662.32279999997</v>
      </c>
      <c r="H69" s="11">
        <v>0.74470585099082198</v>
      </c>
      <c r="I69" s="12">
        <v>0</v>
      </c>
      <c r="J69" s="12">
        <v>1.7500000000000002E-2</v>
      </c>
      <c r="K69" s="13">
        <v>0</v>
      </c>
      <c r="L69" s="13">
        <v>12524.0906</v>
      </c>
    </row>
    <row r="70" spans="1:12" x14ac:dyDescent="0.2">
      <c r="A70" s="19" t="s">
        <v>240</v>
      </c>
      <c r="B70" s="19" t="s">
        <v>335</v>
      </c>
      <c r="C70" s="19" t="s">
        <v>197</v>
      </c>
      <c r="D70" s="19" t="s">
        <v>31</v>
      </c>
      <c r="E70" s="9" t="s">
        <v>95</v>
      </c>
      <c r="F70" s="10">
        <v>-930000</v>
      </c>
      <c r="G70" s="10">
        <v>-688820.31189999997</v>
      </c>
      <c r="H70" s="11">
        <v>0.74066700205713298</v>
      </c>
      <c r="I70" s="12">
        <v>0</v>
      </c>
      <c r="J70" s="12">
        <v>1.7500000000000002E-2</v>
      </c>
      <c r="K70" s="13">
        <v>0</v>
      </c>
      <c r="L70" s="13">
        <v>12054.3555</v>
      </c>
    </row>
    <row r="71" spans="1:12" x14ac:dyDescent="0.2">
      <c r="A71" s="19" t="s">
        <v>240</v>
      </c>
      <c r="B71" s="19" t="s">
        <v>335</v>
      </c>
      <c r="C71" s="19" t="s">
        <v>197</v>
      </c>
      <c r="D71" s="19" t="s">
        <v>31</v>
      </c>
      <c r="E71" s="9" t="s">
        <v>96</v>
      </c>
      <c r="F71" s="10">
        <v>-961000</v>
      </c>
      <c r="G71" s="10">
        <v>-708031.94469999999</v>
      </c>
      <c r="H71" s="11">
        <v>0.73676581130682395</v>
      </c>
      <c r="I71" s="12">
        <v>0</v>
      </c>
      <c r="J71" s="12">
        <v>1.7500000000000002E-2</v>
      </c>
      <c r="K71" s="13">
        <v>0</v>
      </c>
      <c r="L71" s="13">
        <v>12390.559000000001</v>
      </c>
    </row>
    <row r="72" spans="1:12" x14ac:dyDescent="0.2">
      <c r="A72" s="19" t="s">
        <v>240</v>
      </c>
      <c r="B72" s="19" t="s">
        <v>335</v>
      </c>
      <c r="C72" s="19" t="s">
        <v>197</v>
      </c>
      <c r="D72" s="19" t="s">
        <v>31</v>
      </c>
      <c r="E72" s="9" t="s">
        <v>97</v>
      </c>
      <c r="F72" s="10">
        <v>-930000</v>
      </c>
      <c r="G72" s="10">
        <v>-681450.34820000001</v>
      </c>
      <c r="H72" s="11">
        <v>0.73274230993443412</v>
      </c>
      <c r="I72" s="12">
        <v>0</v>
      </c>
      <c r="J72" s="12">
        <v>1.7500000000000002E-2</v>
      </c>
      <c r="K72" s="13">
        <v>0</v>
      </c>
      <c r="L72" s="13">
        <v>11925.381100000001</v>
      </c>
    </row>
    <row r="73" spans="1:12" x14ac:dyDescent="0.2">
      <c r="A73" s="19" t="s">
        <v>240</v>
      </c>
      <c r="B73" s="19" t="s">
        <v>335</v>
      </c>
      <c r="C73" s="19" t="s">
        <v>197</v>
      </c>
      <c r="D73" s="19" t="s">
        <v>31</v>
      </c>
      <c r="E73" s="9" t="s">
        <v>98</v>
      </c>
      <c r="F73" s="10">
        <v>-961000</v>
      </c>
      <c r="G73" s="10">
        <v>-700430.79240000003</v>
      </c>
      <c r="H73" s="11">
        <v>0.72885618352133497</v>
      </c>
      <c r="I73" s="12">
        <v>0</v>
      </c>
      <c r="J73" s="12">
        <v>1.7500000000000002E-2</v>
      </c>
      <c r="K73" s="13">
        <v>0</v>
      </c>
      <c r="L73" s="13">
        <v>12257.5389</v>
      </c>
    </row>
    <row r="74" spans="1:12" x14ac:dyDescent="0.2">
      <c r="A74" s="19" t="s">
        <v>240</v>
      </c>
      <c r="B74" s="19" t="s">
        <v>335</v>
      </c>
      <c r="C74" s="19" t="s">
        <v>197</v>
      </c>
      <c r="D74" s="19" t="s">
        <v>31</v>
      </c>
      <c r="E74" s="9" t="s">
        <v>99</v>
      </c>
      <c r="F74" s="10">
        <v>-961000</v>
      </c>
      <c r="G74" s="10">
        <v>-696579.37529999996</v>
      </c>
      <c r="H74" s="11">
        <v>0.72484846545932102</v>
      </c>
      <c r="I74" s="12">
        <v>0</v>
      </c>
      <c r="J74" s="12">
        <v>1.7500000000000002E-2</v>
      </c>
      <c r="K74" s="13">
        <v>0</v>
      </c>
      <c r="L74" s="13">
        <v>12190.1391</v>
      </c>
    </row>
    <row r="75" spans="1:12" x14ac:dyDescent="0.2">
      <c r="A75" s="19" t="s">
        <v>240</v>
      </c>
      <c r="B75" s="19" t="s">
        <v>335</v>
      </c>
      <c r="C75" s="19" t="s">
        <v>197</v>
      </c>
      <c r="D75" s="19" t="s">
        <v>31</v>
      </c>
      <c r="E75" s="9" t="s">
        <v>100</v>
      </c>
      <c r="F75" s="10">
        <v>-868000</v>
      </c>
      <c r="G75" s="10">
        <v>-625696.87360000005</v>
      </c>
      <c r="H75" s="11">
        <v>0.72084893274513506</v>
      </c>
      <c r="I75" s="12">
        <v>0</v>
      </c>
      <c r="J75" s="12">
        <v>1.7500000000000002E-2</v>
      </c>
      <c r="K75" s="13">
        <v>0</v>
      </c>
      <c r="L75" s="13">
        <v>10949.695299999999</v>
      </c>
    </row>
    <row r="76" spans="1:12" x14ac:dyDescent="0.2">
      <c r="A76" s="19" t="s">
        <v>240</v>
      </c>
      <c r="B76" s="19" t="s">
        <v>335</v>
      </c>
      <c r="C76" s="19" t="s">
        <v>197</v>
      </c>
      <c r="D76" s="19" t="s">
        <v>31</v>
      </c>
      <c r="E76" s="9" t="s">
        <v>101</v>
      </c>
      <c r="F76" s="10">
        <v>-961000</v>
      </c>
      <c r="G76" s="10">
        <v>-689271.0784</v>
      </c>
      <c r="H76" s="11">
        <v>0.71724357799098992</v>
      </c>
      <c r="I76" s="12">
        <v>0</v>
      </c>
      <c r="J76" s="12">
        <v>1.7500000000000002E-2</v>
      </c>
      <c r="K76" s="13">
        <v>0</v>
      </c>
      <c r="L76" s="13">
        <v>12062.243899999999</v>
      </c>
    </row>
    <row r="77" spans="1:12" x14ac:dyDescent="0.2">
      <c r="A77" s="19" t="s">
        <v>240</v>
      </c>
      <c r="B77" s="19" t="s">
        <v>335</v>
      </c>
      <c r="C77" s="19" t="s">
        <v>197</v>
      </c>
      <c r="D77" s="19" t="s">
        <v>31</v>
      </c>
      <c r="E77" s="9" t="s">
        <v>102</v>
      </c>
      <c r="F77" s="10">
        <v>-930000</v>
      </c>
      <c r="G77" s="10">
        <v>-663331.73010000004</v>
      </c>
      <c r="H77" s="11">
        <v>0.71325992485730905</v>
      </c>
      <c r="I77" s="12">
        <v>0</v>
      </c>
      <c r="J77" s="12">
        <v>1.7500000000000002E-2</v>
      </c>
      <c r="K77" s="13">
        <v>0</v>
      </c>
      <c r="L77" s="13">
        <v>11608.3053</v>
      </c>
    </row>
    <row r="78" spans="1:12" x14ac:dyDescent="0.2">
      <c r="A78" s="19" t="s">
        <v>240</v>
      </c>
      <c r="B78" s="19" t="s">
        <v>335</v>
      </c>
      <c r="C78" s="19" t="s">
        <v>197</v>
      </c>
      <c r="D78" s="19" t="s">
        <v>31</v>
      </c>
      <c r="E78" s="9" t="s">
        <v>103</v>
      </c>
      <c r="F78" s="10">
        <v>-961000</v>
      </c>
      <c r="G78" s="10">
        <v>-681745.76650000003</v>
      </c>
      <c r="H78" s="11">
        <v>0.70941286831488704</v>
      </c>
      <c r="I78" s="12">
        <v>0</v>
      </c>
      <c r="J78" s="12">
        <v>1.7500000000000002E-2</v>
      </c>
      <c r="K78" s="13">
        <v>0</v>
      </c>
      <c r="L78" s="13">
        <v>11930.5509</v>
      </c>
    </row>
    <row r="79" spans="1:12" x14ac:dyDescent="0.2">
      <c r="A79" s="19" t="s">
        <v>240</v>
      </c>
      <c r="B79" s="19" t="s">
        <v>335</v>
      </c>
      <c r="C79" s="19" t="s">
        <v>197</v>
      </c>
      <c r="D79" s="19" t="s">
        <v>31</v>
      </c>
      <c r="E79" s="9" t="s">
        <v>104</v>
      </c>
      <c r="F79" s="10">
        <v>-930000</v>
      </c>
      <c r="G79" s="10">
        <v>-656064.81830000004</v>
      </c>
      <c r="H79" s="11">
        <v>0.70544604119712795</v>
      </c>
      <c r="I79" s="12">
        <v>0</v>
      </c>
      <c r="J79" s="12">
        <v>1.7500000000000002E-2</v>
      </c>
      <c r="K79" s="13">
        <v>0</v>
      </c>
      <c r="L79" s="13">
        <v>11481.1343</v>
      </c>
    </row>
    <row r="80" spans="1:12" x14ac:dyDescent="0.2">
      <c r="A80" s="19" t="s">
        <v>240</v>
      </c>
      <c r="B80" s="19" t="s">
        <v>335</v>
      </c>
      <c r="C80" s="19" t="s">
        <v>197</v>
      </c>
      <c r="D80" s="19" t="s">
        <v>31</v>
      </c>
      <c r="E80" s="9" t="s">
        <v>105</v>
      </c>
      <c r="F80" s="10">
        <v>-961000</v>
      </c>
      <c r="G80" s="10">
        <v>-674252.46250000002</v>
      </c>
      <c r="H80" s="11">
        <v>0.70161546567214195</v>
      </c>
      <c r="I80" s="12">
        <v>0</v>
      </c>
      <c r="J80" s="12">
        <v>1.7500000000000002E-2</v>
      </c>
      <c r="K80" s="13">
        <v>0</v>
      </c>
      <c r="L80" s="13">
        <v>11799.418100000001</v>
      </c>
    </row>
    <row r="81" spans="1:12" x14ac:dyDescent="0.2">
      <c r="A81" s="19" t="s">
        <v>240</v>
      </c>
      <c r="B81" s="19" t="s">
        <v>335</v>
      </c>
      <c r="C81" s="19" t="s">
        <v>197</v>
      </c>
      <c r="D81" s="19" t="s">
        <v>31</v>
      </c>
      <c r="E81" s="9" t="s">
        <v>106</v>
      </c>
      <c r="F81" s="10">
        <v>-961000</v>
      </c>
      <c r="G81" s="10">
        <v>-670456.90220000001</v>
      </c>
      <c r="H81" s="11">
        <v>0.69766587118740198</v>
      </c>
      <c r="I81" s="12">
        <v>0</v>
      </c>
      <c r="J81" s="12">
        <v>1.7500000000000002E-2</v>
      </c>
      <c r="K81" s="13">
        <v>0</v>
      </c>
      <c r="L81" s="13">
        <v>11732.995800000001</v>
      </c>
    </row>
    <row r="82" spans="1:12" x14ac:dyDescent="0.2">
      <c r="A82" s="19" t="s">
        <v>240</v>
      </c>
      <c r="B82" s="19" t="s">
        <v>335</v>
      </c>
      <c r="C82" s="19" t="s">
        <v>197</v>
      </c>
      <c r="D82" s="19" t="s">
        <v>31</v>
      </c>
      <c r="E82" s="9" t="s">
        <v>107</v>
      </c>
      <c r="F82" s="10">
        <v>-930000</v>
      </c>
      <c r="G82" s="10">
        <v>-645164.42429999996</v>
      </c>
      <c r="H82" s="11">
        <v>0.693725187392356</v>
      </c>
      <c r="I82" s="12">
        <v>0</v>
      </c>
      <c r="J82" s="12">
        <v>1.7500000000000002E-2</v>
      </c>
      <c r="K82" s="13">
        <v>0</v>
      </c>
      <c r="L82" s="13">
        <v>11290.377399999999</v>
      </c>
    </row>
    <row r="83" spans="1:12" x14ac:dyDescent="0.2">
      <c r="A83" s="19" t="s">
        <v>240</v>
      </c>
      <c r="B83" s="19" t="s">
        <v>335</v>
      </c>
      <c r="C83" s="19" t="s">
        <v>197</v>
      </c>
      <c r="D83" s="19" t="s">
        <v>31</v>
      </c>
      <c r="E83" s="9" t="s">
        <v>108</v>
      </c>
      <c r="F83" s="10">
        <v>-961000</v>
      </c>
      <c r="G83" s="10">
        <v>-663013.31449999998</v>
      </c>
      <c r="H83" s="11">
        <v>0.68992020241259799</v>
      </c>
      <c r="I83" s="12">
        <v>0</v>
      </c>
      <c r="J83" s="12">
        <v>1.7500000000000002E-2</v>
      </c>
      <c r="K83" s="13">
        <v>0</v>
      </c>
      <c r="L83" s="13">
        <v>11602.733</v>
      </c>
    </row>
    <row r="84" spans="1:12" x14ac:dyDescent="0.2">
      <c r="A84" s="19" t="s">
        <v>240</v>
      </c>
      <c r="B84" s="19" t="s">
        <v>335</v>
      </c>
      <c r="C84" s="19" t="s">
        <v>197</v>
      </c>
      <c r="D84" s="19" t="s">
        <v>31</v>
      </c>
      <c r="E84" s="9" t="s">
        <v>109</v>
      </c>
      <c r="F84" s="10">
        <v>-930000</v>
      </c>
      <c r="G84" s="10">
        <v>-637977.53410000005</v>
      </c>
      <c r="H84" s="11">
        <v>0.68599734852240402</v>
      </c>
      <c r="I84" s="12">
        <v>0</v>
      </c>
      <c r="J84" s="12">
        <v>1.7500000000000002E-2</v>
      </c>
      <c r="K84" s="13">
        <v>0</v>
      </c>
      <c r="L84" s="13">
        <v>11164.6068</v>
      </c>
    </row>
    <row r="85" spans="1:12" x14ac:dyDescent="0.2">
      <c r="A85" s="19" t="s">
        <v>240</v>
      </c>
      <c r="B85" s="19" t="s">
        <v>335</v>
      </c>
      <c r="C85" s="19" t="s">
        <v>197</v>
      </c>
      <c r="D85" s="19" t="s">
        <v>31</v>
      </c>
      <c r="E85" s="9" t="s">
        <v>110</v>
      </c>
      <c r="F85" s="10">
        <v>-961000</v>
      </c>
      <c r="G85" s="10">
        <v>-655603.62340000004</v>
      </c>
      <c r="H85" s="11">
        <v>0.68220980579853896</v>
      </c>
      <c r="I85" s="12">
        <v>0</v>
      </c>
      <c r="J85" s="12">
        <v>1.7500000000000002E-2</v>
      </c>
      <c r="K85" s="13">
        <v>0</v>
      </c>
      <c r="L85" s="13">
        <v>11473.063399999999</v>
      </c>
    </row>
    <row r="86" spans="1:12" x14ac:dyDescent="0.2">
      <c r="A86" s="19" t="s">
        <v>240</v>
      </c>
      <c r="B86" s="19" t="s">
        <v>335</v>
      </c>
      <c r="C86" s="19" t="s">
        <v>197</v>
      </c>
      <c r="D86" s="19" t="s">
        <v>31</v>
      </c>
      <c r="E86" s="9" t="s">
        <v>111</v>
      </c>
      <c r="F86" s="10">
        <v>-961000</v>
      </c>
      <c r="G86" s="10">
        <v>-651851.26569999999</v>
      </c>
      <c r="H86" s="11">
        <v>0.67830516719789591</v>
      </c>
      <c r="I86" s="12">
        <v>0</v>
      </c>
      <c r="J86" s="12">
        <v>1.7500000000000002E-2</v>
      </c>
      <c r="K86" s="13">
        <v>0</v>
      </c>
      <c r="L86" s="13">
        <v>11407.3971</v>
      </c>
    </row>
    <row r="87" spans="1:12" x14ac:dyDescent="0.2">
      <c r="A87" s="19" t="s">
        <v>240</v>
      </c>
      <c r="B87" s="19" t="s">
        <v>335</v>
      </c>
      <c r="C87" s="19" t="s">
        <v>197</v>
      </c>
      <c r="D87" s="19" t="s">
        <v>31</v>
      </c>
      <c r="E87" s="9" t="s">
        <v>112</v>
      </c>
      <c r="F87" s="10">
        <v>-899000</v>
      </c>
      <c r="G87" s="10">
        <v>-606294.52749999997</v>
      </c>
      <c r="H87" s="11">
        <v>0.67440993051604703</v>
      </c>
      <c r="I87" s="12">
        <v>0</v>
      </c>
      <c r="J87" s="12">
        <v>1.7500000000000002E-2</v>
      </c>
      <c r="K87" s="13">
        <v>0</v>
      </c>
      <c r="L87" s="13">
        <v>10610.154200000001</v>
      </c>
    </row>
    <row r="88" spans="1:12" x14ac:dyDescent="0.2">
      <c r="A88" s="19" t="s">
        <v>240</v>
      </c>
      <c r="B88" s="19" t="s">
        <v>335</v>
      </c>
      <c r="C88" s="19" t="s">
        <v>197</v>
      </c>
      <c r="D88" s="19" t="s">
        <v>31</v>
      </c>
      <c r="E88" s="9" t="s">
        <v>113</v>
      </c>
      <c r="F88" s="10">
        <v>-961000</v>
      </c>
      <c r="G88" s="10">
        <v>-644614.38699999999</v>
      </c>
      <c r="H88" s="11">
        <v>0.67077459629956704</v>
      </c>
      <c r="I88" s="12">
        <v>0</v>
      </c>
      <c r="J88" s="12">
        <v>1.7500000000000002E-2</v>
      </c>
      <c r="K88" s="13">
        <v>0</v>
      </c>
      <c r="L88" s="13">
        <v>11280.7518</v>
      </c>
    </row>
    <row r="89" spans="1:12" x14ac:dyDescent="0.2">
      <c r="A89" s="19" t="s">
        <v>240</v>
      </c>
      <c r="B89" s="19" t="s">
        <v>335</v>
      </c>
      <c r="C89" s="19" t="s">
        <v>197</v>
      </c>
      <c r="D89" s="19" t="s">
        <v>31</v>
      </c>
      <c r="E89" s="9" t="s">
        <v>114</v>
      </c>
      <c r="F89" s="10">
        <v>-930000</v>
      </c>
      <c r="G89" s="10">
        <v>-620214.98120000004</v>
      </c>
      <c r="H89" s="11">
        <v>0.666897829227456</v>
      </c>
      <c r="I89" s="12">
        <v>0</v>
      </c>
      <c r="J89" s="12">
        <v>1.7500000000000002E-2</v>
      </c>
      <c r="K89" s="13">
        <v>0</v>
      </c>
      <c r="L89" s="13">
        <v>10853.762199999999</v>
      </c>
    </row>
    <row r="90" spans="1:12" x14ac:dyDescent="0.2">
      <c r="A90" s="19" t="s">
        <v>240</v>
      </c>
      <c r="B90" s="19" t="s">
        <v>335</v>
      </c>
      <c r="C90" s="19" t="s">
        <v>197</v>
      </c>
      <c r="D90" s="19" t="s">
        <v>31</v>
      </c>
      <c r="E90" s="9" t="s">
        <v>115</v>
      </c>
      <c r="F90" s="10">
        <v>-961000</v>
      </c>
      <c r="G90" s="10">
        <v>-637292.27789999999</v>
      </c>
      <c r="H90" s="11">
        <v>0.66315533598693899</v>
      </c>
      <c r="I90" s="12">
        <v>0</v>
      </c>
      <c r="J90" s="12">
        <v>1.7500000000000002E-2</v>
      </c>
      <c r="K90" s="13">
        <v>0</v>
      </c>
      <c r="L90" s="13">
        <v>11152.6149</v>
      </c>
    </row>
    <row r="91" spans="1:12" x14ac:dyDescent="0.2">
      <c r="A91" s="19" t="s">
        <v>240</v>
      </c>
      <c r="B91" s="19" t="s">
        <v>335</v>
      </c>
      <c r="C91" s="19" t="s">
        <v>197</v>
      </c>
      <c r="D91" s="19" t="s">
        <v>31</v>
      </c>
      <c r="E91" s="9" t="s">
        <v>116</v>
      </c>
      <c r="F91" s="10">
        <v>-930000</v>
      </c>
      <c r="G91" s="10">
        <v>-613146.86800000002</v>
      </c>
      <c r="H91" s="11">
        <v>0.65929770749929595</v>
      </c>
      <c r="I91" s="12">
        <v>0</v>
      </c>
      <c r="J91" s="12">
        <v>1.7500000000000002E-2</v>
      </c>
      <c r="K91" s="13">
        <v>0</v>
      </c>
      <c r="L91" s="13">
        <v>10730.0702</v>
      </c>
    </row>
    <row r="92" spans="1:12" x14ac:dyDescent="0.2">
      <c r="A92" s="19" t="s">
        <v>240</v>
      </c>
      <c r="B92" s="19" t="s">
        <v>335</v>
      </c>
      <c r="C92" s="19" t="s">
        <v>197</v>
      </c>
      <c r="D92" s="19" t="s">
        <v>31</v>
      </c>
      <c r="E92" s="9" t="s">
        <v>117</v>
      </c>
      <c r="F92" s="10">
        <v>-961000</v>
      </c>
      <c r="G92" s="10">
        <v>-630191.98589999997</v>
      </c>
      <c r="H92" s="11">
        <v>0.65576689480973605</v>
      </c>
      <c r="I92" s="12">
        <v>0</v>
      </c>
      <c r="J92" s="12">
        <v>1.7500000000000002E-2</v>
      </c>
      <c r="K92" s="13">
        <v>0</v>
      </c>
      <c r="L92" s="13">
        <v>11028.3598</v>
      </c>
    </row>
    <row r="93" spans="1:12" x14ac:dyDescent="0.2">
      <c r="A93" s="19" t="s">
        <v>240</v>
      </c>
      <c r="B93" s="19" t="s">
        <v>335</v>
      </c>
      <c r="C93" s="19" t="s">
        <v>197</v>
      </c>
      <c r="D93" s="19" t="s">
        <v>31</v>
      </c>
      <c r="E93" s="9" t="s">
        <v>118</v>
      </c>
      <c r="F93" s="10">
        <v>-961000</v>
      </c>
      <c r="G93" s="10">
        <v>-626727.18240000005</v>
      </c>
      <c r="H93" s="11">
        <v>0.65216148015572695</v>
      </c>
      <c r="I93" s="12">
        <v>0</v>
      </c>
      <c r="J93" s="12">
        <v>1.7500000000000002E-2</v>
      </c>
      <c r="K93" s="13">
        <v>0</v>
      </c>
      <c r="L93" s="13">
        <v>10967.725700000001</v>
      </c>
    </row>
    <row r="94" spans="1:12" x14ac:dyDescent="0.2">
      <c r="A94" s="19" t="s">
        <v>240</v>
      </c>
      <c r="B94" s="19" t="s">
        <v>335</v>
      </c>
      <c r="C94" s="19" t="s">
        <v>197</v>
      </c>
      <c r="D94" s="19" t="s">
        <v>31</v>
      </c>
      <c r="E94" s="9" t="s">
        <v>119</v>
      </c>
      <c r="F94" s="10">
        <v>-930000</v>
      </c>
      <c r="G94" s="10">
        <v>-603169.05740000005</v>
      </c>
      <c r="H94" s="11">
        <v>0.64856887893494897</v>
      </c>
      <c r="I94" s="12">
        <v>0</v>
      </c>
      <c r="J94" s="12">
        <v>1.7500000000000002E-2</v>
      </c>
      <c r="K94" s="13">
        <v>0</v>
      </c>
      <c r="L94" s="13">
        <v>10555.458500000001</v>
      </c>
    </row>
    <row r="95" spans="1:12" x14ac:dyDescent="0.2">
      <c r="A95" s="19" t="s">
        <v>240</v>
      </c>
      <c r="B95" s="19" t="s">
        <v>335</v>
      </c>
      <c r="C95" s="19" t="s">
        <v>197</v>
      </c>
      <c r="D95" s="19" t="s">
        <v>31</v>
      </c>
      <c r="E95" s="9" t="s">
        <v>120</v>
      </c>
      <c r="F95" s="10">
        <v>-961000</v>
      </c>
      <c r="G95" s="10">
        <v>-619945.30429999996</v>
      </c>
      <c r="H95" s="11">
        <v>0.64510437494094597</v>
      </c>
      <c r="I95" s="12">
        <v>0</v>
      </c>
      <c r="J95" s="12">
        <v>1.7500000000000002E-2</v>
      </c>
      <c r="K95" s="13">
        <v>0</v>
      </c>
      <c r="L95" s="13">
        <v>10849.042799999999</v>
      </c>
    </row>
    <row r="96" spans="1:12" x14ac:dyDescent="0.2">
      <c r="A96" s="19" t="s">
        <v>240</v>
      </c>
      <c r="B96" s="19" t="s">
        <v>335</v>
      </c>
      <c r="C96" s="19" t="s">
        <v>197</v>
      </c>
      <c r="D96" s="19" t="s">
        <v>31</v>
      </c>
      <c r="E96" s="9" t="s">
        <v>121</v>
      </c>
      <c r="F96" s="10">
        <v>-930000</v>
      </c>
      <c r="G96" s="10">
        <v>-596629.41720000003</v>
      </c>
      <c r="H96" s="11">
        <v>0.64153700779234102</v>
      </c>
      <c r="I96" s="12">
        <v>0</v>
      </c>
      <c r="J96" s="12">
        <v>1.7500000000000002E-2</v>
      </c>
      <c r="K96" s="13">
        <v>0</v>
      </c>
      <c r="L96" s="13">
        <v>10441.014800000001</v>
      </c>
    </row>
    <row r="97" spans="1:12" x14ac:dyDescent="0.2">
      <c r="A97" s="19" t="s">
        <v>240</v>
      </c>
      <c r="B97" s="19" t="s">
        <v>335</v>
      </c>
      <c r="C97" s="19" t="s">
        <v>197</v>
      </c>
      <c r="D97" s="19" t="s">
        <v>31</v>
      </c>
      <c r="E97" s="9" t="s">
        <v>122</v>
      </c>
      <c r="F97" s="10">
        <v>-961000</v>
      </c>
      <c r="G97" s="10">
        <v>-613211.15560000006</v>
      </c>
      <c r="H97" s="11">
        <v>0.63809693606038498</v>
      </c>
      <c r="I97" s="12">
        <v>0</v>
      </c>
      <c r="J97" s="12">
        <v>1.7500000000000002E-2</v>
      </c>
      <c r="K97" s="13">
        <v>0</v>
      </c>
      <c r="L97" s="13">
        <v>10731.1952</v>
      </c>
    </row>
    <row r="98" spans="1:12" x14ac:dyDescent="0.2">
      <c r="A98" s="19" t="s">
        <v>240</v>
      </c>
      <c r="B98" s="19" t="s">
        <v>335</v>
      </c>
      <c r="C98" s="19" t="s">
        <v>197</v>
      </c>
      <c r="D98" s="19" t="s">
        <v>31</v>
      </c>
      <c r="E98" s="9" t="s">
        <v>123</v>
      </c>
      <c r="F98" s="10">
        <v>-961000</v>
      </c>
      <c r="G98" s="10">
        <v>-609807.18900000001</v>
      </c>
      <c r="H98" s="11">
        <v>0.63455482730725699</v>
      </c>
      <c r="I98" s="12">
        <v>0</v>
      </c>
      <c r="J98" s="12">
        <v>1.7500000000000002E-2</v>
      </c>
      <c r="K98" s="13">
        <v>0</v>
      </c>
      <c r="L98" s="13">
        <v>10671.6258</v>
      </c>
    </row>
    <row r="99" spans="1:12" x14ac:dyDescent="0.2">
      <c r="A99" s="19" t="s">
        <v>240</v>
      </c>
      <c r="B99" s="19" t="s">
        <v>335</v>
      </c>
      <c r="C99" s="19" t="s">
        <v>197</v>
      </c>
      <c r="D99" s="19" t="s">
        <v>31</v>
      </c>
      <c r="E99" s="9" t="s">
        <v>124</v>
      </c>
      <c r="F99" s="10">
        <v>-868000</v>
      </c>
      <c r="G99" s="10">
        <v>-547730.18870000006</v>
      </c>
      <c r="H99" s="11">
        <v>0.63102556299956603</v>
      </c>
      <c r="I99" s="12">
        <v>0</v>
      </c>
      <c r="J99" s="12">
        <v>1.7500000000000002E-2</v>
      </c>
      <c r="K99" s="13">
        <v>0</v>
      </c>
      <c r="L99" s="13">
        <v>9585.2782999999999</v>
      </c>
    </row>
    <row r="100" spans="1:12" x14ac:dyDescent="0.2">
      <c r="A100" s="19" t="s">
        <v>240</v>
      </c>
      <c r="B100" s="19" t="s">
        <v>335</v>
      </c>
      <c r="C100" s="19" t="s">
        <v>197</v>
      </c>
      <c r="D100" s="19" t="s">
        <v>31</v>
      </c>
      <c r="E100" s="9" t="s">
        <v>125</v>
      </c>
      <c r="F100" s="10">
        <v>-961000</v>
      </c>
      <c r="G100" s="10">
        <v>-603362.7781</v>
      </c>
      <c r="H100" s="11">
        <v>0.62784888458973709</v>
      </c>
      <c r="I100" s="12">
        <v>0</v>
      </c>
      <c r="J100" s="12">
        <v>1.7500000000000002E-2</v>
      </c>
      <c r="K100" s="13">
        <v>0</v>
      </c>
      <c r="L100" s="13">
        <v>10558.848599999999</v>
      </c>
    </row>
    <row r="101" spans="1:12" x14ac:dyDescent="0.2">
      <c r="A101" s="19" t="s">
        <v>240</v>
      </c>
      <c r="B101" s="19" t="s">
        <v>335</v>
      </c>
      <c r="C101" s="19" t="s">
        <v>197</v>
      </c>
      <c r="D101" s="19" t="s">
        <v>31</v>
      </c>
      <c r="E101" s="9" t="s">
        <v>126</v>
      </c>
      <c r="F101" s="10">
        <v>-930000</v>
      </c>
      <c r="G101" s="10">
        <v>-580639.9939</v>
      </c>
      <c r="H101" s="11">
        <v>0.62434407942955206</v>
      </c>
      <c r="I101" s="12">
        <v>0</v>
      </c>
      <c r="J101" s="12">
        <v>1.7500000000000002E-2</v>
      </c>
      <c r="K101" s="13">
        <v>0</v>
      </c>
      <c r="L101" s="13">
        <v>10161.1999</v>
      </c>
    </row>
    <row r="102" spans="1:12" x14ac:dyDescent="0.2">
      <c r="A102" s="19" t="s">
        <v>240</v>
      </c>
      <c r="B102" s="19" t="s">
        <v>335</v>
      </c>
      <c r="C102" s="19" t="s">
        <v>197</v>
      </c>
      <c r="D102" s="19" t="s">
        <v>31</v>
      </c>
      <c r="E102" s="9" t="s">
        <v>127</v>
      </c>
      <c r="F102" s="10">
        <v>-961000</v>
      </c>
      <c r="G102" s="10">
        <v>-596746.95609999995</v>
      </c>
      <c r="H102" s="11">
        <v>0.62096457455529608</v>
      </c>
      <c r="I102" s="12">
        <v>0</v>
      </c>
      <c r="J102" s="12">
        <v>1.7500000000000002E-2</v>
      </c>
      <c r="K102" s="13">
        <v>0</v>
      </c>
      <c r="L102" s="13">
        <v>10443.0717</v>
      </c>
    </row>
    <row r="103" spans="1:12" x14ac:dyDescent="0.2">
      <c r="A103" s="19" t="s">
        <v>240</v>
      </c>
      <c r="B103" s="19" t="s">
        <v>335</v>
      </c>
      <c r="C103" s="19" t="s">
        <v>197</v>
      </c>
      <c r="D103" s="19" t="s">
        <v>31</v>
      </c>
      <c r="E103" s="9" t="s">
        <v>128</v>
      </c>
      <c r="F103" s="10">
        <v>-930000</v>
      </c>
      <c r="G103" s="10">
        <v>-574261.11809999996</v>
      </c>
      <c r="H103" s="11">
        <v>0.61748507319401402</v>
      </c>
      <c r="I103" s="12">
        <v>0</v>
      </c>
      <c r="J103" s="12">
        <v>1.7500000000000002E-2</v>
      </c>
      <c r="K103" s="13">
        <v>0</v>
      </c>
      <c r="L103" s="13">
        <v>10049.569600000001</v>
      </c>
    </row>
    <row r="104" spans="1:12" x14ac:dyDescent="0.2">
      <c r="A104" s="19" t="s">
        <v>240</v>
      </c>
      <c r="B104" s="19" t="s">
        <v>335</v>
      </c>
      <c r="C104" s="19" t="s">
        <v>197</v>
      </c>
      <c r="D104" s="19" t="s">
        <v>31</v>
      </c>
      <c r="E104" s="9" t="s">
        <v>129</v>
      </c>
      <c r="F104" s="10">
        <v>-961000</v>
      </c>
      <c r="G104" s="10">
        <v>-590178.98990000004</v>
      </c>
      <c r="H104" s="11">
        <v>0.61413006229987199</v>
      </c>
      <c r="I104" s="12">
        <v>0</v>
      </c>
      <c r="J104" s="12">
        <v>1.7500000000000002E-2</v>
      </c>
      <c r="K104" s="13">
        <v>0</v>
      </c>
      <c r="L104" s="13">
        <v>10328.132299999999</v>
      </c>
    </row>
    <row r="105" spans="1:12" x14ac:dyDescent="0.2">
      <c r="A105" s="19" t="s">
        <v>240</v>
      </c>
      <c r="B105" s="19" t="s">
        <v>335</v>
      </c>
      <c r="C105" s="19" t="s">
        <v>197</v>
      </c>
      <c r="D105" s="19" t="s">
        <v>31</v>
      </c>
      <c r="E105" s="9" t="s">
        <v>130</v>
      </c>
      <c r="F105" s="10">
        <v>-961000</v>
      </c>
      <c r="G105" s="10">
        <v>-586859.51800000004</v>
      </c>
      <c r="H105" s="11">
        <v>0.61067587718863203</v>
      </c>
      <c r="I105" s="12">
        <v>0</v>
      </c>
      <c r="J105" s="12">
        <v>1.7500000000000002E-2</v>
      </c>
      <c r="K105" s="13">
        <v>0</v>
      </c>
      <c r="L105" s="13">
        <v>10270.0416</v>
      </c>
    </row>
    <row r="106" spans="1:12" x14ac:dyDescent="0.2">
      <c r="A106" s="19" t="s">
        <v>240</v>
      </c>
      <c r="B106" s="19" t="s">
        <v>335</v>
      </c>
      <c r="C106" s="19" t="s">
        <v>197</v>
      </c>
      <c r="D106" s="19" t="s">
        <v>31</v>
      </c>
      <c r="E106" s="9" t="s">
        <v>131</v>
      </c>
      <c r="F106" s="10">
        <v>-930000</v>
      </c>
      <c r="G106" s="10">
        <v>-564728.14210000006</v>
      </c>
      <c r="H106" s="11">
        <v>0.607234561413725</v>
      </c>
      <c r="I106" s="12">
        <v>0</v>
      </c>
      <c r="J106" s="12">
        <v>1.7500000000000002E-2</v>
      </c>
      <c r="K106" s="13">
        <v>0</v>
      </c>
      <c r="L106" s="13">
        <v>9882.7425000000003</v>
      </c>
    </row>
    <row r="107" spans="1:12" x14ac:dyDescent="0.2">
      <c r="A107" s="19" t="s">
        <v>240</v>
      </c>
      <c r="B107" s="19" t="s">
        <v>335</v>
      </c>
      <c r="C107" s="19" t="s">
        <v>197</v>
      </c>
      <c r="D107" s="19" t="s">
        <v>31</v>
      </c>
      <c r="E107" s="9" t="s">
        <v>132</v>
      </c>
      <c r="F107" s="10">
        <v>-961000</v>
      </c>
      <c r="G107" s="10">
        <v>-580363.76699999999</v>
      </c>
      <c r="H107" s="11">
        <v>0.60391651095809107</v>
      </c>
      <c r="I107" s="12">
        <v>0</v>
      </c>
      <c r="J107" s="12">
        <v>1.7500000000000002E-2</v>
      </c>
      <c r="K107" s="13">
        <v>0</v>
      </c>
      <c r="L107" s="13">
        <v>10156.365900000001</v>
      </c>
    </row>
    <row r="108" spans="1:12" x14ac:dyDescent="0.2">
      <c r="A108" s="19" t="s">
        <v>240</v>
      </c>
      <c r="B108" s="19" t="s">
        <v>335</v>
      </c>
      <c r="C108" s="19" t="s">
        <v>197</v>
      </c>
      <c r="D108" s="19" t="s">
        <v>31</v>
      </c>
      <c r="E108" s="9" t="s">
        <v>133</v>
      </c>
      <c r="F108" s="10">
        <v>-930000</v>
      </c>
      <c r="G108" s="10">
        <v>-558465.48719999997</v>
      </c>
      <c r="H108" s="11">
        <v>0.600500523911913</v>
      </c>
      <c r="I108" s="12">
        <v>0</v>
      </c>
      <c r="J108" s="12">
        <v>1.7500000000000002E-2</v>
      </c>
      <c r="K108" s="13">
        <v>0</v>
      </c>
      <c r="L108" s="13">
        <v>9773.1460000000006</v>
      </c>
    </row>
    <row r="109" spans="1:12" x14ac:dyDescent="0.2">
      <c r="A109" s="19" t="s">
        <v>240</v>
      </c>
      <c r="B109" s="19" t="s">
        <v>335</v>
      </c>
      <c r="C109" s="19" t="s">
        <v>197</v>
      </c>
      <c r="D109" s="19" t="s">
        <v>31</v>
      </c>
      <c r="E109" s="9" t="s">
        <v>134</v>
      </c>
      <c r="F109" s="10">
        <v>-961000</v>
      </c>
      <c r="G109" s="10">
        <v>-573915.91500000004</v>
      </c>
      <c r="H109" s="11">
        <v>0.59720698753410706</v>
      </c>
      <c r="I109" s="12">
        <v>0</v>
      </c>
      <c r="J109" s="12">
        <v>1.7500000000000002E-2</v>
      </c>
      <c r="K109" s="13">
        <v>0</v>
      </c>
      <c r="L109" s="13">
        <v>10043.5285</v>
      </c>
    </row>
    <row r="110" spans="1:12" x14ac:dyDescent="0.2">
      <c r="A110" s="19" t="s">
        <v>240</v>
      </c>
      <c r="B110" s="19" t="s">
        <v>335</v>
      </c>
      <c r="C110" s="19" t="s">
        <v>197</v>
      </c>
      <c r="D110" s="19" t="s">
        <v>31</v>
      </c>
      <c r="E110" s="9" t="s">
        <v>135</v>
      </c>
      <c r="F110" s="10">
        <v>-961000</v>
      </c>
      <c r="G110" s="10">
        <v>-570657.49639999995</v>
      </c>
      <c r="H110" s="11">
        <v>0.59381633336612405</v>
      </c>
      <c r="I110" s="12">
        <v>0</v>
      </c>
      <c r="J110" s="12">
        <v>1.7500000000000002E-2</v>
      </c>
      <c r="K110" s="13">
        <v>0</v>
      </c>
      <c r="L110" s="13">
        <v>9986.5061999999998</v>
      </c>
    </row>
    <row r="111" spans="1:12" x14ac:dyDescent="0.2">
      <c r="A111" s="19" t="s">
        <v>240</v>
      </c>
      <c r="B111" s="19" t="s">
        <v>335</v>
      </c>
      <c r="C111" s="19" t="s">
        <v>197</v>
      </c>
      <c r="D111" s="19" t="s">
        <v>31</v>
      </c>
      <c r="E111" s="9" t="s">
        <v>136</v>
      </c>
      <c r="F111" s="10">
        <v>-868000</v>
      </c>
      <c r="G111" s="10">
        <v>-512500.66470000002</v>
      </c>
      <c r="H111" s="11">
        <v>0.59043855383240595</v>
      </c>
      <c r="I111" s="12">
        <v>0</v>
      </c>
      <c r="J111" s="12">
        <v>1.7500000000000002E-2</v>
      </c>
      <c r="K111" s="13">
        <v>0</v>
      </c>
      <c r="L111" s="13">
        <v>8968.7615999999998</v>
      </c>
    </row>
    <row r="112" spans="1:12" x14ac:dyDescent="0.2">
      <c r="A112" s="19" t="s">
        <v>240</v>
      </c>
      <c r="B112" s="19" t="s">
        <v>335</v>
      </c>
      <c r="C112" s="19" t="s">
        <v>197</v>
      </c>
      <c r="D112" s="19" t="s">
        <v>31</v>
      </c>
      <c r="E112" s="9" t="s">
        <v>137</v>
      </c>
      <c r="F112" s="10">
        <v>-961000</v>
      </c>
      <c r="G112" s="10">
        <v>-564490.17189999996</v>
      </c>
      <c r="H112" s="11">
        <v>0.58739872206243704</v>
      </c>
      <c r="I112" s="12">
        <v>0</v>
      </c>
      <c r="J112" s="12">
        <v>1.7500000000000002E-2</v>
      </c>
      <c r="K112" s="13">
        <v>0</v>
      </c>
      <c r="L112" s="13">
        <v>9878.5780000000013</v>
      </c>
    </row>
    <row r="113" spans="1:12" x14ac:dyDescent="0.2">
      <c r="A113" s="19" t="s">
        <v>240</v>
      </c>
      <c r="B113" s="19" t="s">
        <v>335</v>
      </c>
      <c r="C113" s="19" t="s">
        <v>197</v>
      </c>
      <c r="D113" s="19" t="s">
        <v>31</v>
      </c>
      <c r="E113" s="9" t="s">
        <v>138</v>
      </c>
      <c r="F113" s="10">
        <v>-930000</v>
      </c>
      <c r="G113" s="10">
        <v>-543162.26379999996</v>
      </c>
      <c r="H113" s="11">
        <v>0.58404544499115707</v>
      </c>
      <c r="I113" s="12">
        <v>0</v>
      </c>
      <c r="J113" s="12">
        <v>1.7500000000000002E-2</v>
      </c>
      <c r="K113" s="13">
        <v>0</v>
      </c>
      <c r="L113" s="13">
        <v>9505.3396000000012</v>
      </c>
    </row>
    <row r="114" spans="1:12" x14ac:dyDescent="0.2">
      <c r="A114" s="19" t="s">
        <v>240</v>
      </c>
      <c r="B114" s="19" t="s">
        <v>335</v>
      </c>
      <c r="C114" s="19" t="s">
        <v>197</v>
      </c>
      <c r="D114" s="19" t="s">
        <v>31</v>
      </c>
      <c r="E114" s="9" t="s">
        <v>139</v>
      </c>
      <c r="F114" s="10">
        <v>-961000</v>
      </c>
      <c r="G114" s="10">
        <v>-558160.90370000002</v>
      </c>
      <c r="H114" s="11">
        <v>0.58081259490039594</v>
      </c>
      <c r="I114" s="12">
        <v>0</v>
      </c>
      <c r="J114" s="12">
        <v>1.7500000000000002E-2</v>
      </c>
      <c r="K114" s="13">
        <v>0</v>
      </c>
      <c r="L114" s="13">
        <v>9767.8158000000003</v>
      </c>
    </row>
    <row r="115" spans="1:12" x14ac:dyDescent="0.2">
      <c r="A115" s="19" t="s">
        <v>240</v>
      </c>
      <c r="B115" s="19" t="s">
        <v>335</v>
      </c>
      <c r="C115" s="19" t="s">
        <v>197</v>
      </c>
      <c r="D115" s="19" t="s">
        <v>31</v>
      </c>
      <c r="E115" s="9" t="s">
        <v>140</v>
      </c>
      <c r="F115" s="10">
        <v>-930000</v>
      </c>
      <c r="G115" s="43">
        <v>-537060.72180000006</v>
      </c>
      <c r="H115" s="11">
        <v>0.57748464709236702</v>
      </c>
      <c r="I115" s="12">
        <v>0</v>
      </c>
      <c r="J115" s="12">
        <v>1.7500000000000002E-2</v>
      </c>
      <c r="K115" s="13">
        <v>0</v>
      </c>
      <c r="L115" s="13">
        <v>9398.5626000000011</v>
      </c>
    </row>
    <row r="116" spans="1:12" x14ac:dyDescent="0.2">
      <c r="A116" s="19" t="s">
        <v>240</v>
      </c>
      <c r="B116" s="19" t="s">
        <v>335</v>
      </c>
      <c r="C116" s="19" t="s">
        <v>197</v>
      </c>
      <c r="D116" s="19" t="s">
        <v>31</v>
      </c>
      <c r="E116" s="9" t="s">
        <v>141</v>
      </c>
      <c r="F116" s="10">
        <v>-961000</v>
      </c>
      <c r="G116" s="10">
        <v>-551879.53029999998</v>
      </c>
      <c r="H116" s="11">
        <v>0.57427630619849002</v>
      </c>
      <c r="I116" s="12">
        <v>0</v>
      </c>
      <c r="J116" s="12">
        <v>1.7500000000000002E-2</v>
      </c>
      <c r="K116" s="13">
        <v>0</v>
      </c>
      <c r="L116" s="13">
        <v>9657.8918000000012</v>
      </c>
    </row>
    <row r="117" spans="1:12" x14ac:dyDescent="0.2">
      <c r="A117" s="19" t="s">
        <v>240</v>
      </c>
      <c r="B117" s="19" t="s">
        <v>335</v>
      </c>
      <c r="C117" s="19" t="s">
        <v>197</v>
      </c>
      <c r="D117" s="19" t="s">
        <v>31</v>
      </c>
      <c r="E117" s="9" t="s">
        <v>142</v>
      </c>
      <c r="F117" s="10">
        <v>-961000</v>
      </c>
      <c r="G117" s="10">
        <v>-548705.7071</v>
      </c>
      <c r="H117" s="11">
        <v>0.57097368067898802</v>
      </c>
      <c r="I117" s="12">
        <v>0</v>
      </c>
      <c r="J117" s="12">
        <v>1.7500000000000002E-2</v>
      </c>
      <c r="K117" s="13">
        <v>0</v>
      </c>
      <c r="L117" s="13">
        <v>9602.3499000000011</v>
      </c>
    </row>
    <row r="118" spans="1:12" x14ac:dyDescent="0.2">
      <c r="A118" s="19" t="s">
        <v>240</v>
      </c>
      <c r="B118" s="19" t="s">
        <v>335</v>
      </c>
      <c r="C118" s="19" t="s">
        <v>197</v>
      </c>
      <c r="D118" s="19" t="s">
        <v>31</v>
      </c>
      <c r="E118" s="9" t="s">
        <v>143</v>
      </c>
      <c r="F118" s="10">
        <v>-930000</v>
      </c>
      <c r="G118" s="10">
        <v>-527946.04579999996</v>
      </c>
      <c r="H118" s="11">
        <v>0.56768392019008695</v>
      </c>
      <c r="I118" s="12">
        <v>0</v>
      </c>
      <c r="J118" s="12">
        <v>1.7500000000000002E-2</v>
      </c>
      <c r="K118" s="13">
        <v>0</v>
      </c>
      <c r="L118" s="13">
        <v>9239.0558000000001</v>
      </c>
    </row>
    <row r="119" spans="1:12" x14ac:dyDescent="0.2">
      <c r="A119" s="19" t="s">
        <v>240</v>
      </c>
      <c r="B119" s="19" t="s">
        <v>335</v>
      </c>
      <c r="C119" s="19" t="s">
        <v>197</v>
      </c>
      <c r="D119" s="19" t="s">
        <v>31</v>
      </c>
      <c r="E119" s="9" t="s">
        <v>144</v>
      </c>
      <c r="F119" s="10">
        <v>-961000</v>
      </c>
      <c r="G119" s="10">
        <v>-542496.53879999998</v>
      </c>
      <c r="H119" s="11">
        <v>0.56451252739537794</v>
      </c>
      <c r="I119" s="12">
        <v>0</v>
      </c>
      <c r="J119" s="12">
        <v>1.7500000000000002E-2</v>
      </c>
      <c r="K119" s="13">
        <v>0</v>
      </c>
      <c r="L119" s="13">
        <v>9493.6894000000011</v>
      </c>
    </row>
    <row r="120" spans="1:12" x14ac:dyDescent="0.2">
      <c r="A120" s="19" t="s">
        <v>240</v>
      </c>
      <c r="B120" s="19" t="s">
        <v>335</v>
      </c>
      <c r="C120" s="19" t="s">
        <v>197</v>
      </c>
      <c r="D120" s="19" t="s">
        <v>31</v>
      </c>
      <c r="E120" s="9" t="s">
        <v>145</v>
      </c>
      <c r="F120" s="10">
        <v>-930000</v>
      </c>
      <c r="G120" s="10">
        <v>-521960.70770000003</v>
      </c>
      <c r="H120" s="11">
        <v>0.56124807279035493</v>
      </c>
      <c r="I120" s="12">
        <v>0</v>
      </c>
      <c r="J120" s="12">
        <v>1.7500000000000002E-2</v>
      </c>
      <c r="K120" s="13">
        <v>0</v>
      </c>
      <c r="L120" s="13">
        <v>9134.3124000000007</v>
      </c>
    </row>
    <row r="121" spans="1:12" x14ac:dyDescent="0.2">
      <c r="A121" s="19" t="s">
        <v>240</v>
      </c>
      <c r="B121" s="19" t="s">
        <v>335</v>
      </c>
      <c r="C121" s="19" t="s">
        <v>197</v>
      </c>
      <c r="D121" s="19" t="s">
        <v>31</v>
      </c>
      <c r="E121" s="9" t="s">
        <v>146</v>
      </c>
      <c r="F121" s="10">
        <v>-961000</v>
      </c>
      <c r="G121" s="10">
        <v>-536335.21750000003</v>
      </c>
      <c r="H121" s="11">
        <v>0.55810116280611499</v>
      </c>
      <c r="I121" s="12">
        <v>0</v>
      </c>
      <c r="J121" s="12">
        <v>1.7500000000000002E-2</v>
      </c>
      <c r="K121" s="13">
        <v>0</v>
      </c>
      <c r="L121" s="13">
        <v>9385.8662999999997</v>
      </c>
    </row>
    <row r="122" spans="1:12" x14ac:dyDescent="0.2">
      <c r="A122" s="19" t="s">
        <v>240</v>
      </c>
      <c r="B122" s="19" t="s">
        <v>335</v>
      </c>
      <c r="C122" s="19" t="s">
        <v>197</v>
      </c>
      <c r="D122" s="19" t="s">
        <v>31</v>
      </c>
      <c r="E122" s="9" t="s">
        <v>147</v>
      </c>
      <c r="F122" s="10">
        <v>-961000</v>
      </c>
      <c r="G122" s="10">
        <v>-533222.38139999995</v>
      </c>
      <c r="H122" s="11">
        <v>0.55486199936073599</v>
      </c>
      <c r="I122" s="12">
        <v>0</v>
      </c>
      <c r="J122" s="12">
        <v>1.7500000000000002E-2</v>
      </c>
      <c r="K122" s="13">
        <v>0</v>
      </c>
      <c r="L122" s="13">
        <v>9331.3917000000001</v>
      </c>
    </row>
    <row r="123" spans="1:12" x14ac:dyDescent="0.2">
      <c r="A123" s="19" t="s">
        <v>240</v>
      </c>
      <c r="B123" s="19" t="s">
        <v>335</v>
      </c>
      <c r="C123" s="19" t="s">
        <v>197</v>
      </c>
      <c r="D123" s="19" t="s">
        <v>31</v>
      </c>
      <c r="E123" s="9" t="s">
        <v>148</v>
      </c>
      <c r="F123" s="10">
        <v>-868000</v>
      </c>
      <c r="G123" s="10">
        <v>-478819.7721</v>
      </c>
      <c r="H123" s="11">
        <v>0.55163568218672299</v>
      </c>
      <c r="I123" s="12">
        <v>0</v>
      </c>
      <c r="J123" s="12">
        <v>1.7500000000000002E-2</v>
      </c>
      <c r="K123" s="13">
        <v>0</v>
      </c>
      <c r="L123" s="13">
        <v>8379.3459999999995</v>
      </c>
    </row>
    <row r="124" spans="1:12" x14ac:dyDescent="0.2">
      <c r="A124" s="19" t="s">
        <v>240</v>
      </c>
      <c r="B124" s="19" t="s">
        <v>335</v>
      </c>
      <c r="C124" s="19" t="s">
        <v>197</v>
      </c>
      <c r="D124" s="19" t="s">
        <v>31</v>
      </c>
      <c r="E124" s="9" t="s">
        <v>149</v>
      </c>
      <c r="F124" s="10">
        <v>-961000</v>
      </c>
      <c r="G124" s="10">
        <v>-527332.05429999996</v>
      </c>
      <c r="H124" s="11">
        <v>0.54873262676739598</v>
      </c>
      <c r="I124" s="12">
        <v>0</v>
      </c>
      <c r="J124" s="12">
        <v>1.7500000000000002E-2</v>
      </c>
      <c r="K124" s="13">
        <v>0</v>
      </c>
      <c r="L124" s="13">
        <v>9228.3109999999997</v>
      </c>
    </row>
    <row r="125" spans="1:12" x14ac:dyDescent="0.2">
      <c r="A125" s="19" t="s">
        <v>240</v>
      </c>
      <c r="B125" s="19" t="s">
        <v>335</v>
      </c>
      <c r="C125" s="19" t="s">
        <v>197</v>
      </c>
      <c r="D125" s="19" t="s">
        <v>31</v>
      </c>
      <c r="E125" s="9" t="s">
        <v>150</v>
      </c>
      <c r="F125" s="10">
        <v>-930000</v>
      </c>
      <c r="G125" s="10">
        <v>-507343.59269999998</v>
      </c>
      <c r="H125" s="11">
        <v>0.54553074487259201</v>
      </c>
      <c r="I125" s="12">
        <v>0</v>
      </c>
      <c r="J125" s="12">
        <v>1.7500000000000002E-2</v>
      </c>
      <c r="K125" s="13">
        <v>0</v>
      </c>
      <c r="L125" s="13">
        <v>8878.5128999999997</v>
      </c>
    </row>
    <row r="126" spans="1:12" x14ac:dyDescent="0.2">
      <c r="A126" s="19" t="s">
        <v>240</v>
      </c>
      <c r="B126" s="19" t="s">
        <v>335</v>
      </c>
      <c r="C126" s="19" t="s">
        <v>197</v>
      </c>
      <c r="D126" s="19" t="s">
        <v>31</v>
      </c>
      <c r="E126" s="9" t="s">
        <v>151</v>
      </c>
      <c r="F126" s="10">
        <v>-961000</v>
      </c>
      <c r="G126" s="10">
        <v>-521289.03590000002</v>
      </c>
      <c r="H126" s="11">
        <v>0.54244436612949398</v>
      </c>
      <c r="I126" s="12">
        <v>0</v>
      </c>
      <c r="J126" s="12">
        <v>1.7500000000000002E-2</v>
      </c>
      <c r="K126" s="13">
        <v>0</v>
      </c>
      <c r="L126" s="13">
        <v>9122.5581000000002</v>
      </c>
    </row>
    <row r="127" spans="1:12" x14ac:dyDescent="0.2">
      <c r="A127" s="19" t="s">
        <v>240</v>
      </c>
      <c r="B127" s="19" t="s">
        <v>335</v>
      </c>
      <c r="C127" s="19" t="s">
        <v>197</v>
      </c>
      <c r="D127" s="19" t="s">
        <v>31</v>
      </c>
      <c r="E127" s="9" t="s">
        <v>152</v>
      </c>
      <c r="F127" s="10">
        <v>-930000</v>
      </c>
      <c r="G127" s="10">
        <v>-501518.9852</v>
      </c>
      <c r="H127" s="11">
        <v>0.53926772602016992</v>
      </c>
      <c r="I127" s="12">
        <v>0</v>
      </c>
      <c r="J127" s="12">
        <v>1.7500000000000002E-2</v>
      </c>
      <c r="K127" s="13">
        <v>0</v>
      </c>
      <c r="L127" s="13">
        <v>8776.5822000000007</v>
      </c>
    </row>
    <row r="128" spans="1:12" x14ac:dyDescent="0.2">
      <c r="A128" s="19" t="s">
        <v>240</v>
      </c>
      <c r="B128" s="19" t="s">
        <v>335</v>
      </c>
      <c r="C128" s="19" t="s">
        <v>197</v>
      </c>
      <c r="D128" s="19" t="s">
        <v>31</v>
      </c>
      <c r="E128" s="9" t="s">
        <v>153</v>
      </c>
      <c r="F128" s="10">
        <v>-961000</v>
      </c>
      <c r="G128" s="10">
        <v>-515426.27470000001</v>
      </c>
      <c r="H128" s="11">
        <v>0.53634367813297401</v>
      </c>
      <c r="I128" s="12">
        <v>0</v>
      </c>
      <c r="J128" s="12">
        <v>1.7500000000000002E-2</v>
      </c>
      <c r="K128" s="13">
        <v>0</v>
      </c>
      <c r="L128" s="13">
        <v>9019.9598000000005</v>
      </c>
    </row>
    <row r="129" spans="1:12" x14ac:dyDescent="0.2">
      <c r="A129" s="19" t="s">
        <v>240</v>
      </c>
      <c r="B129" s="19" t="s">
        <v>335</v>
      </c>
      <c r="C129" s="19" t="s">
        <v>197</v>
      </c>
      <c r="D129" s="19" t="s">
        <v>31</v>
      </c>
      <c r="E129" s="9" t="s">
        <v>154</v>
      </c>
      <c r="F129" s="10">
        <v>-961000</v>
      </c>
      <c r="G129" s="10">
        <v>-512562.88299999997</v>
      </c>
      <c r="H129" s="11">
        <v>0.53336408222599607</v>
      </c>
      <c r="I129" s="12">
        <v>0</v>
      </c>
      <c r="J129" s="12">
        <v>1.7500000000000002E-2</v>
      </c>
      <c r="K129" s="13">
        <v>0</v>
      </c>
      <c r="L129" s="13">
        <v>8969.8505000000005</v>
      </c>
    </row>
    <row r="130" spans="1:12" x14ac:dyDescent="0.2">
      <c r="A130" s="19" t="s">
        <v>240</v>
      </c>
      <c r="B130" s="19" t="s">
        <v>335</v>
      </c>
      <c r="C130" s="19" t="s">
        <v>197</v>
      </c>
      <c r="D130" s="19" t="s">
        <v>31</v>
      </c>
      <c r="E130" s="9" t="s">
        <v>155</v>
      </c>
      <c r="F130" s="10">
        <v>-930000</v>
      </c>
      <c r="G130" s="10">
        <v>-493270.2855</v>
      </c>
      <c r="H130" s="11">
        <v>0.53039815646509703</v>
      </c>
      <c r="I130" s="12">
        <v>0</v>
      </c>
      <c r="J130" s="12">
        <v>1.7500000000000002E-2</v>
      </c>
      <c r="K130" s="13">
        <v>0</v>
      </c>
      <c r="L130" s="13">
        <v>8632.23</v>
      </c>
    </row>
    <row r="131" spans="1:12" x14ac:dyDescent="0.2">
      <c r="A131" s="19" t="s">
        <v>240</v>
      </c>
      <c r="B131" s="19" t="s">
        <v>335</v>
      </c>
      <c r="C131" s="19" t="s">
        <v>197</v>
      </c>
      <c r="D131" s="19" t="s">
        <v>31</v>
      </c>
      <c r="E131" s="9" t="s">
        <v>156</v>
      </c>
      <c r="F131" s="10">
        <v>-961000</v>
      </c>
      <c r="G131" s="10">
        <v>-506966.78590000002</v>
      </c>
      <c r="H131" s="11">
        <v>0.52754088027456203</v>
      </c>
      <c r="I131" s="12">
        <v>0</v>
      </c>
      <c r="J131" s="12">
        <v>1.7500000000000002E-2</v>
      </c>
      <c r="K131" s="13">
        <v>0</v>
      </c>
      <c r="L131" s="13">
        <v>8871.9188000000013</v>
      </c>
    </row>
    <row r="132" spans="1:12" x14ac:dyDescent="0.2">
      <c r="A132" s="19" t="s">
        <v>240</v>
      </c>
      <c r="B132" s="19" t="s">
        <v>335</v>
      </c>
      <c r="C132" s="19" t="s">
        <v>197</v>
      </c>
      <c r="D132" s="19" t="s">
        <v>31</v>
      </c>
      <c r="E132" s="9" t="s">
        <v>157</v>
      </c>
      <c r="F132" s="10">
        <v>-930000</v>
      </c>
      <c r="G132" s="10">
        <v>-487879.60509999999</v>
      </c>
      <c r="H132" s="11">
        <v>0.52460172596606802</v>
      </c>
      <c r="I132" s="12">
        <v>0</v>
      </c>
      <c r="J132" s="12">
        <v>1.7500000000000002E-2</v>
      </c>
      <c r="K132" s="13">
        <v>0</v>
      </c>
      <c r="L132" s="13">
        <v>8537.8931000000011</v>
      </c>
    </row>
    <row r="133" spans="1:12" x14ac:dyDescent="0.2">
      <c r="A133" s="19" t="s">
        <v>240</v>
      </c>
      <c r="B133" s="19" t="s">
        <v>335</v>
      </c>
      <c r="C133" s="19" t="s">
        <v>197</v>
      </c>
      <c r="D133" s="19" t="s">
        <v>31</v>
      </c>
      <c r="E133" s="9" t="s">
        <v>158</v>
      </c>
      <c r="F133" s="10">
        <v>-961000</v>
      </c>
      <c r="G133" s="10">
        <v>-501421.23489999998</v>
      </c>
      <c r="H133" s="11">
        <v>0.52177027563193801</v>
      </c>
      <c r="I133" s="12">
        <v>0</v>
      </c>
      <c r="J133" s="12">
        <v>1.7500000000000002E-2</v>
      </c>
      <c r="K133" s="13">
        <v>0</v>
      </c>
      <c r="L133" s="13">
        <v>8774.8716000000004</v>
      </c>
    </row>
    <row r="134" spans="1:12" x14ac:dyDescent="0.2">
      <c r="A134" s="19" t="s">
        <v>240</v>
      </c>
      <c r="B134" s="19" t="s">
        <v>335</v>
      </c>
      <c r="C134" s="19" t="s">
        <v>197</v>
      </c>
      <c r="D134" s="19" t="s">
        <v>31</v>
      </c>
      <c r="E134" s="9" t="s">
        <v>159</v>
      </c>
      <c r="F134" s="10">
        <v>-961000</v>
      </c>
      <c r="G134" s="10">
        <v>-498622.2721</v>
      </c>
      <c r="H134" s="11">
        <v>0.51885772335013192</v>
      </c>
      <c r="I134" s="12">
        <v>0</v>
      </c>
      <c r="J134" s="12">
        <v>1.7500000000000002E-2</v>
      </c>
      <c r="K134" s="13">
        <v>0</v>
      </c>
      <c r="L134" s="13">
        <v>8725.8898000000008</v>
      </c>
    </row>
    <row r="135" spans="1:12" x14ac:dyDescent="0.2">
      <c r="A135" s="19" t="s">
        <v>240</v>
      </c>
      <c r="B135" s="19" t="s">
        <v>335</v>
      </c>
      <c r="C135" s="19" t="s">
        <v>197</v>
      </c>
      <c r="D135" s="19" t="s">
        <v>31</v>
      </c>
      <c r="E135" s="9" t="s">
        <v>160</v>
      </c>
      <c r="F135" s="10">
        <v>-899000</v>
      </c>
      <c r="G135" s="10">
        <v>-463846.80410000001</v>
      </c>
      <c r="H135" s="11">
        <v>0.51595862525772207</v>
      </c>
      <c r="I135" s="12">
        <v>0</v>
      </c>
      <c r="J135" s="12">
        <v>1.7500000000000002E-2</v>
      </c>
      <c r="K135" s="13">
        <v>0</v>
      </c>
      <c r="L135" s="13">
        <v>8117.3191000000006</v>
      </c>
    </row>
    <row r="136" spans="1:12" x14ac:dyDescent="0.2">
      <c r="A136" s="19" t="s">
        <v>240</v>
      </c>
      <c r="B136" s="19" t="s">
        <v>335</v>
      </c>
      <c r="C136" s="19" t="s">
        <v>197</v>
      </c>
      <c r="D136" s="19" t="s">
        <v>31</v>
      </c>
      <c r="E136" s="9" t="s">
        <v>161</v>
      </c>
      <c r="F136" s="10">
        <v>-961000</v>
      </c>
      <c r="G136" s="10">
        <v>-493241.6176</v>
      </c>
      <c r="H136" s="11">
        <v>0.51325870722324596</v>
      </c>
      <c r="I136" s="12">
        <v>0</v>
      </c>
      <c r="J136" s="12">
        <v>1.7500000000000002E-2</v>
      </c>
      <c r="K136" s="13">
        <v>0</v>
      </c>
      <c r="L136" s="13">
        <v>8631.7283000000007</v>
      </c>
    </row>
    <row r="137" spans="1:12" x14ac:dyDescent="0.2">
      <c r="A137" s="19" t="s">
        <v>240</v>
      </c>
      <c r="B137" s="19" t="s">
        <v>335</v>
      </c>
      <c r="C137" s="19" t="s">
        <v>197</v>
      </c>
      <c r="D137" s="19" t="s">
        <v>31</v>
      </c>
      <c r="E137" s="9" t="s">
        <v>162</v>
      </c>
      <c r="F137" s="10">
        <v>-930000</v>
      </c>
      <c r="G137" s="10">
        <v>-474658.53859999997</v>
      </c>
      <c r="H137" s="11">
        <v>0.51038552541343507</v>
      </c>
      <c r="I137" s="12">
        <v>0</v>
      </c>
      <c r="J137" s="12">
        <v>1.7500000000000002E-2</v>
      </c>
      <c r="K137" s="13">
        <v>0</v>
      </c>
      <c r="L137" s="13">
        <v>8306.5244000000002</v>
      </c>
    </row>
    <row r="138" spans="1:12" x14ac:dyDescent="0.2">
      <c r="A138" s="19" t="s">
        <v>240</v>
      </c>
      <c r="B138" s="19" t="s">
        <v>335</v>
      </c>
      <c r="C138" s="19" t="s">
        <v>197</v>
      </c>
      <c r="D138" s="19" t="s">
        <v>31</v>
      </c>
      <c r="E138" s="9" t="s">
        <v>163</v>
      </c>
      <c r="F138" s="10">
        <v>-961000</v>
      </c>
      <c r="G138" s="10">
        <v>-487820.62459999998</v>
      </c>
      <c r="H138" s="11">
        <v>0.50761771547877199</v>
      </c>
      <c r="I138" s="12">
        <v>0</v>
      </c>
      <c r="J138" s="12">
        <v>1.7500000000000002E-2</v>
      </c>
      <c r="K138" s="13">
        <v>0</v>
      </c>
      <c r="L138" s="13">
        <v>8536.8608999999997</v>
      </c>
    </row>
    <row r="139" spans="1:12" x14ac:dyDescent="0.2">
      <c r="A139" s="19" t="s">
        <v>240</v>
      </c>
      <c r="B139" s="19" t="s">
        <v>335</v>
      </c>
      <c r="C139" s="19" t="s">
        <v>197</v>
      </c>
      <c r="D139" s="19" t="s">
        <v>31</v>
      </c>
      <c r="E139" s="9" t="s">
        <v>164</v>
      </c>
      <c r="F139" s="10">
        <v>-930000</v>
      </c>
      <c r="G139" s="10">
        <v>-469436.76429999998</v>
      </c>
      <c r="H139" s="11">
        <v>0.50477071431003395</v>
      </c>
      <c r="I139" s="12">
        <v>0</v>
      </c>
      <c r="J139" s="12">
        <v>1.7500000000000002E-2</v>
      </c>
      <c r="K139" s="13">
        <v>0</v>
      </c>
      <c r="L139" s="13">
        <v>8215.1434000000008</v>
      </c>
    </row>
    <row r="140" spans="1:12" x14ac:dyDescent="0.2">
      <c r="A140" s="19" t="s">
        <v>240</v>
      </c>
      <c r="B140" s="19" t="s">
        <v>335</v>
      </c>
      <c r="C140" s="19" t="s">
        <v>197</v>
      </c>
      <c r="D140" s="19" t="s">
        <v>31</v>
      </c>
      <c r="E140" s="9" t="s">
        <v>165</v>
      </c>
      <c r="F140" s="10">
        <v>-961000</v>
      </c>
      <c r="G140" s="10">
        <v>-482449.06060000003</v>
      </c>
      <c r="H140" s="11">
        <v>0.50202815879598406</v>
      </c>
      <c r="I140" s="12">
        <v>0</v>
      </c>
      <c r="J140" s="12">
        <v>1.7500000000000002E-2</v>
      </c>
      <c r="K140" s="13">
        <v>0</v>
      </c>
      <c r="L140" s="13">
        <v>8442.8585999999996</v>
      </c>
    </row>
    <row r="141" spans="1:12" x14ac:dyDescent="0.2">
      <c r="A141" s="19" t="s">
        <v>240</v>
      </c>
      <c r="B141" s="19" t="s">
        <v>335</v>
      </c>
      <c r="C141" s="19" t="s">
        <v>197</v>
      </c>
      <c r="D141" s="19" t="s">
        <v>31</v>
      </c>
      <c r="E141" s="9" t="s">
        <v>166</v>
      </c>
      <c r="F141" s="10">
        <v>-961000</v>
      </c>
      <c r="G141" s="10">
        <v>-479738.08990000002</v>
      </c>
      <c r="H141" s="11">
        <v>0.499207169508745</v>
      </c>
      <c r="I141" s="12">
        <v>0</v>
      </c>
      <c r="J141" s="12">
        <v>1.7500000000000002E-2</v>
      </c>
      <c r="K141" s="13">
        <v>0</v>
      </c>
      <c r="L141" s="13">
        <v>8395.4166000000005</v>
      </c>
    </row>
    <row r="142" spans="1:12" x14ac:dyDescent="0.2">
      <c r="A142" s="19" t="s">
        <v>240</v>
      </c>
      <c r="B142" s="19" t="s">
        <v>335</v>
      </c>
      <c r="C142" s="19" t="s">
        <v>197</v>
      </c>
      <c r="D142" s="19" t="s">
        <v>31</v>
      </c>
      <c r="E142" s="9" t="s">
        <v>167</v>
      </c>
      <c r="F142" s="10">
        <v>-930000</v>
      </c>
      <c r="G142" s="10">
        <v>-461651.38130000001</v>
      </c>
      <c r="H142" s="11">
        <v>0.49639933477000903</v>
      </c>
      <c r="I142" s="12">
        <v>0</v>
      </c>
      <c r="J142" s="12">
        <v>1.7500000000000002E-2</v>
      </c>
      <c r="K142" s="13">
        <v>0</v>
      </c>
      <c r="L142" s="13">
        <v>8078.8992000000007</v>
      </c>
    </row>
    <row r="143" spans="1:12" x14ac:dyDescent="0.2">
      <c r="A143" s="19" t="s">
        <v>240</v>
      </c>
      <c r="B143" s="19" t="s">
        <v>335</v>
      </c>
      <c r="C143" s="19" t="s">
        <v>197</v>
      </c>
      <c r="D143" s="19" t="s">
        <v>31</v>
      </c>
      <c r="E143" s="9" t="s">
        <v>168</v>
      </c>
      <c r="F143" s="10">
        <v>-961000</v>
      </c>
      <c r="G143" s="10">
        <v>-474440.47139999998</v>
      </c>
      <c r="H143" s="11">
        <v>0.49369455925636602</v>
      </c>
      <c r="I143" s="12">
        <v>0</v>
      </c>
      <c r="J143" s="12">
        <v>1.7500000000000002E-2</v>
      </c>
      <c r="K143" s="13">
        <v>0</v>
      </c>
      <c r="L143" s="13">
        <v>8302.7083000000002</v>
      </c>
    </row>
    <row r="144" spans="1:12" x14ac:dyDescent="0.2">
      <c r="A144" s="19" t="s">
        <v>240</v>
      </c>
      <c r="B144" s="19" t="s">
        <v>335</v>
      </c>
      <c r="C144" s="19" t="s">
        <v>197</v>
      </c>
      <c r="D144" s="19" t="s">
        <v>31</v>
      </c>
      <c r="E144" s="9" t="s">
        <v>169</v>
      </c>
      <c r="F144" s="10">
        <v>-930000</v>
      </c>
      <c r="G144" s="10">
        <v>-456548.60849999997</v>
      </c>
      <c r="H144" s="11">
        <v>0.49091248229270601</v>
      </c>
      <c r="I144" s="12">
        <v>0</v>
      </c>
      <c r="J144" s="12">
        <v>1.7500000000000002E-2</v>
      </c>
      <c r="K144" s="13">
        <v>0</v>
      </c>
      <c r="L144" s="13">
        <v>7989.6006000000007</v>
      </c>
    </row>
    <row r="145" spans="1:12" x14ac:dyDescent="0.2">
      <c r="A145" s="3" t="s">
        <v>240</v>
      </c>
      <c r="B145" s="3" t="s">
        <v>335</v>
      </c>
      <c r="C145" s="3" t="s">
        <v>197</v>
      </c>
      <c r="D145" s="3" t="s">
        <v>31</v>
      </c>
      <c r="E145" s="9" t="s">
        <v>170</v>
      </c>
      <c r="F145" s="10">
        <v>-961000</v>
      </c>
      <c r="G145" s="10">
        <v>-469191.48269999999</v>
      </c>
      <c r="H145" s="11">
        <v>0.48823255224636297</v>
      </c>
      <c r="I145" s="12">
        <v>0</v>
      </c>
      <c r="J145" s="12">
        <v>1.7500000000000002E-2</v>
      </c>
      <c r="K145" s="13">
        <v>0</v>
      </c>
      <c r="L145" s="13">
        <v>8210.8509000000013</v>
      </c>
    </row>
    <row r="146" spans="1:12" x14ac:dyDescent="0.2">
      <c r="A146" s="3" t="s">
        <v>240</v>
      </c>
      <c r="B146" s="3" t="s">
        <v>335</v>
      </c>
      <c r="C146" s="3" t="s">
        <v>197</v>
      </c>
      <c r="D146" s="3" t="s">
        <v>31</v>
      </c>
      <c r="E146" s="9" t="s">
        <v>171</v>
      </c>
      <c r="F146" s="10">
        <v>-961000</v>
      </c>
      <c r="G146" s="10">
        <v>-466542.49829999998</v>
      </c>
      <c r="H146" s="11">
        <v>0.48547606486746897</v>
      </c>
      <c r="I146" s="12">
        <v>0</v>
      </c>
      <c r="J146" s="12">
        <v>1.7500000000000002E-2</v>
      </c>
      <c r="K146" s="13">
        <v>0</v>
      </c>
      <c r="L146" s="13">
        <v>8164.4937</v>
      </c>
    </row>
    <row r="147" spans="1:12" x14ac:dyDescent="0.2">
      <c r="A147" s="3" t="s">
        <v>240</v>
      </c>
      <c r="B147" s="3" t="s">
        <v>335</v>
      </c>
      <c r="C147" s="3" t="s">
        <v>197</v>
      </c>
      <c r="D147" s="3" t="s">
        <v>31</v>
      </c>
      <c r="E147" s="9" t="s">
        <v>172</v>
      </c>
      <c r="F147" s="10">
        <v>-868000</v>
      </c>
      <c r="G147" s="10">
        <v>-419011.82530000003</v>
      </c>
      <c r="H147" s="11">
        <v>0.48273251765486203</v>
      </c>
      <c r="I147" s="12">
        <v>0</v>
      </c>
      <c r="J147" s="12">
        <v>1.7500000000000002E-2</v>
      </c>
      <c r="K147" s="13">
        <v>0</v>
      </c>
      <c r="L147" s="13">
        <v>7332.7069000000001</v>
      </c>
    </row>
    <row r="148" spans="1:12" x14ac:dyDescent="0.2">
      <c r="A148" s="3" t="s">
        <v>240</v>
      </c>
      <c r="B148" s="3" t="s">
        <v>335</v>
      </c>
      <c r="C148" s="3" t="s">
        <v>197</v>
      </c>
      <c r="D148" s="3" t="s">
        <v>31</v>
      </c>
      <c r="E148" s="9" t="s">
        <v>173</v>
      </c>
      <c r="F148" s="10">
        <v>-961000</v>
      </c>
      <c r="G148" s="10">
        <v>-461535.20439999999</v>
      </c>
      <c r="H148" s="11">
        <v>0.48026556130940001</v>
      </c>
      <c r="I148" s="12">
        <v>0</v>
      </c>
      <c r="J148" s="12">
        <v>1.7500000000000002E-2</v>
      </c>
      <c r="K148" s="13">
        <v>0</v>
      </c>
      <c r="L148" s="13">
        <v>8076.8661000000002</v>
      </c>
    </row>
    <row r="149" spans="1:12" x14ac:dyDescent="0.2">
      <c r="A149" s="3" t="s">
        <v>240</v>
      </c>
      <c r="B149" s="3" t="s">
        <v>335</v>
      </c>
      <c r="C149" s="3" t="s">
        <v>197</v>
      </c>
      <c r="D149" s="3" t="s">
        <v>31</v>
      </c>
      <c r="E149" s="9" t="s">
        <v>174</v>
      </c>
      <c r="F149" s="10">
        <v>-930000</v>
      </c>
      <c r="G149" s="10">
        <v>-444118.2659</v>
      </c>
      <c r="H149" s="11">
        <v>0.47754652244597601</v>
      </c>
      <c r="I149" s="12">
        <v>0</v>
      </c>
      <c r="J149" s="12">
        <v>1.7500000000000002E-2</v>
      </c>
      <c r="K149" s="13">
        <v>0</v>
      </c>
      <c r="L149" s="13">
        <v>7772.0697</v>
      </c>
    </row>
    <row r="150" spans="1:12" x14ac:dyDescent="0.2">
      <c r="A150" s="3" t="s">
        <v>240</v>
      </c>
      <c r="B150" s="3" t="s">
        <v>335</v>
      </c>
      <c r="C150" s="3" t="s">
        <v>197</v>
      </c>
      <c r="D150" s="3" t="s">
        <v>31</v>
      </c>
      <c r="E150" s="9" t="s">
        <v>175</v>
      </c>
      <c r="F150" s="10">
        <v>-961000</v>
      </c>
      <c r="G150" s="10">
        <v>-456405.22759999998</v>
      </c>
      <c r="H150" s="11">
        <v>0.47492739600600004</v>
      </c>
      <c r="I150" s="12">
        <v>0</v>
      </c>
      <c r="J150" s="12">
        <v>1.7500000000000002E-2</v>
      </c>
      <c r="K150" s="13">
        <v>0</v>
      </c>
      <c r="L150" s="13">
        <v>7987.0915000000005</v>
      </c>
    </row>
    <row r="151" spans="1:12" x14ac:dyDescent="0.2">
      <c r="A151" s="3" t="s">
        <v>240</v>
      </c>
      <c r="B151" s="3" t="s">
        <v>335</v>
      </c>
      <c r="C151" s="3" t="s">
        <v>197</v>
      </c>
      <c r="D151" s="3" t="s">
        <v>31</v>
      </c>
      <c r="E151" s="9" t="s">
        <v>176</v>
      </c>
      <c r="F151" s="10">
        <v>-930000</v>
      </c>
      <c r="G151" s="10">
        <v>-439177.18430000002</v>
      </c>
      <c r="H151" s="11">
        <v>0.47223353147614799</v>
      </c>
      <c r="I151" s="12">
        <v>0</v>
      </c>
      <c r="J151" s="12">
        <v>1.7500000000000002E-2</v>
      </c>
      <c r="K151" s="13">
        <v>0</v>
      </c>
      <c r="L151" s="13">
        <v>7685.6007</v>
      </c>
    </row>
    <row r="152" spans="1:12" x14ac:dyDescent="0.2">
      <c r="A152" s="3" t="s">
        <v>240</v>
      </c>
      <c r="B152" s="3" t="s">
        <v>335</v>
      </c>
      <c r="C152" s="3" t="s">
        <v>197</v>
      </c>
      <c r="D152" s="3" t="s">
        <v>31</v>
      </c>
      <c r="E152" s="9" t="s">
        <v>177</v>
      </c>
      <c r="F152" s="10">
        <v>-961000</v>
      </c>
      <c r="G152" s="10">
        <v>-451322.77759999997</v>
      </c>
      <c r="H152" s="11">
        <v>0.46963868631774403</v>
      </c>
      <c r="I152" s="12">
        <v>0</v>
      </c>
      <c r="J152" s="12">
        <v>1.7500000000000002E-2</v>
      </c>
      <c r="K152" s="13">
        <v>0</v>
      </c>
      <c r="L152" s="13">
        <v>7898.1486000000004</v>
      </c>
    </row>
    <row r="153" spans="1:12" x14ac:dyDescent="0.2">
      <c r="A153" s="3" t="s">
        <v>240</v>
      </c>
      <c r="B153" s="3" t="s">
        <v>335</v>
      </c>
      <c r="C153" s="3" t="s">
        <v>197</v>
      </c>
      <c r="D153" s="3" t="s">
        <v>31</v>
      </c>
      <c r="E153" s="9" t="s">
        <v>178</v>
      </c>
      <c r="F153" s="10">
        <v>-961000</v>
      </c>
      <c r="G153" s="10">
        <v>-448758.00550000003</v>
      </c>
      <c r="H153" s="11">
        <v>0.46696982884022803</v>
      </c>
      <c r="I153" s="12">
        <v>0</v>
      </c>
      <c r="J153" s="12">
        <v>1.7500000000000002E-2</v>
      </c>
      <c r="K153" s="13">
        <v>0</v>
      </c>
      <c r="L153" s="13">
        <v>7853.2651000000005</v>
      </c>
    </row>
    <row r="154" spans="1:12" x14ac:dyDescent="0.2">
      <c r="A154" s="3" t="s">
        <v>240</v>
      </c>
      <c r="B154" s="3" t="s">
        <v>335</v>
      </c>
      <c r="C154" s="3" t="s">
        <v>197</v>
      </c>
      <c r="D154" s="3" t="s">
        <v>31</v>
      </c>
      <c r="E154" s="9" t="s">
        <v>179</v>
      </c>
      <c r="F154" s="10">
        <v>-930000</v>
      </c>
      <c r="G154" s="10">
        <v>-431811.66269999999</v>
      </c>
      <c r="H154" s="11">
        <v>0.46431361584889397</v>
      </c>
      <c r="I154" s="12">
        <v>0</v>
      </c>
      <c r="J154" s="12">
        <v>1.7500000000000002E-2</v>
      </c>
      <c r="K154" s="13">
        <v>0</v>
      </c>
      <c r="L154" s="13">
        <v>7556.7040999999999</v>
      </c>
    </row>
    <row r="155" spans="1:12" x14ac:dyDescent="0.2">
      <c r="A155" s="3" t="s">
        <v>240</v>
      </c>
      <c r="B155" s="3" t="s">
        <v>335</v>
      </c>
      <c r="C155" s="3" t="s">
        <v>197</v>
      </c>
      <c r="D155" s="3" t="s">
        <v>31</v>
      </c>
      <c r="E155" s="9" t="s">
        <v>180</v>
      </c>
      <c r="F155" s="10">
        <v>-961000</v>
      </c>
      <c r="G155" s="10">
        <v>-443746.63740000001</v>
      </c>
      <c r="H155" s="11">
        <v>0.461755085795928</v>
      </c>
      <c r="I155" s="12">
        <v>0</v>
      </c>
      <c r="J155" s="12">
        <v>1.7500000000000002E-2</v>
      </c>
      <c r="K155" s="13">
        <v>0</v>
      </c>
      <c r="L155" s="13">
        <v>7765.5662000000002</v>
      </c>
    </row>
    <row r="156" spans="1:12" x14ac:dyDescent="0.2">
      <c r="A156" s="3" t="s">
        <v>240</v>
      </c>
      <c r="B156" s="3" t="s">
        <v>335</v>
      </c>
      <c r="C156" s="3" t="s">
        <v>197</v>
      </c>
      <c r="D156" s="3" t="s">
        <v>31</v>
      </c>
      <c r="E156" s="9" t="s">
        <v>181</v>
      </c>
      <c r="F156" s="10">
        <v>-930000</v>
      </c>
      <c r="G156" s="10">
        <v>-426984.97409999999</v>
      </c>
      <c r="H156" s="11">
        <v>0.459123628109603</v>
      </c>
      <c r="I156" s="12">
        <v>0</v>
      </c>
      <c r="J156" s="12">
        <v>1.7500000000000002E-2</v>
      </c>
      <c r="K156" s="13">
        <v>0</v>
      </c>
      <c r="L156" s="13">
        <v>7472.2370000000001</v>
      </c>
    </row>
    <row r="157" spans="1:12" x14ac:dyDescent="0.2">
      <c r="A157" s="3" t="s">
        <v>240</v>
      </c>
      <c r="B157" s="3" t="s">
        <v>335</v>
      </c>
      <c r="C157" s="3" t="s">
        <v>197</v>
      </c>
      <c r="D157" s="3" t="s">
        <v>31</v>
      </c>
      <c r="E157" s="9" t="s">
        <v>182</v>
      </c>
      <c r="F157" s="10">
        <v>-961000</v>
      </c>
      <c r="G157" s="10">
        <v>-438782.00420000002</v>
      </c>
      <c r="H157" s="11">
        <v>0.45658897418123401</v>
      </c>
      <c r="I157" s="12">
        <v>0</v>
      </c>
      <c r="J157" s="12">
        <v>1.7500000000000002E-2</v>
      </c>
      <c r="K157" s="13">
        <v>0</v>
      </c>
      <c r="L157" s="13">
        <v>7678.6851000000006</v>
      </c>
    </row>
    <row r="158" spans="1:12" x14ac:dyDescent="0.2">
      <c r="A158" s="3" t="s">
        <v>240</v>
      </c>
      <c r="B158" s="3" t="s">
        <v>335</v>
      </c>
      <c r="C158" s="3" t="s">
        <v>197</v>
      </c>
      <c r="D158" s="3" t="s">
        <v>31</v>
      </c>
      <c r="E158" s="9" t="s">
        <v>183</v>
      </c>
      <c r="F158" s="10">
        <v>-961000</v>
      </c>
      <c r="G158" s="10">
        <v>-436276.80320000002</v>
      </c>
      <c r="H158" s="11">
        <v>0.45398210525826199</v>
      </c>
      <c r="I158" s="12">
        <v>0</v>
      </c>
      <c r="J158" s="12">
        <v>1.7500000000000002E-2</v>
      </c>
      <c r="K158" s="13">
        <v>0</v>
      </c>
      <c r="L158" s="13">
        <v>7634.8441000000003</v>
      </c>
    </row>
    <row r="159" spans="1:12" x14ac:dyDescent="0.2">
      <c r="A159" s="3" t="s">
        <v>240</v>
      </c>
      <c r="B159" s="3" t="s">
        <v>335</v>
      </c>
      <c r="C159" s="3" t="s">
        <v>197</v>
      </c>
      <c r="D159" s="3" t="s">
        <v>31</v>
      </c>
      <c r="E159" s="9" t="s">
        <v>184</v>
      </c>
      <c r="F159" s="10">
        <v>-868000</v>
      </c>
      <c r="G159" s="10">
        <v>-391804.4963</v>
      </c>
      <c r="H159" s="11">
        <v>0.45138766854051204</v>
      </c>
      <c r="I159" s="12">
        <v>0</v>
      </c>
      <c r="J159" s="12">
        <v>1.7500000000000002E-2</v>
      </c>
      <c r="K159" s="13">
        <v>0</v>
      </c>
      <c r="L159" s="13">
        <v>6856.5787</v>
      </c>
    </row>
    <row r="160" spans="1:12" x14ac:dyDescent="0.2">
      <c r="A160" s="3" t="s">
        <v>240</v>
      </c>
      <c r="B160" s="3" t="s">
        <v>335</v>
      </c>
      <c r="C160" s="3" t="s">
        <v>197</v>
      </c>
      <c r="D160" s="3" t="s">
        <v>31</v>
      </c>
      <c r="E160" s="9" t="s">
        <v>185</v>
      </c>
      <c r="F160" s="10">
        <v>-961000</v>
      </c>
      <c r="G160" s="10">
        <v>-431541.81310000003</v>
      </c>
      <c r="H160" s="11">
        <v>0.44905495641403803</v>
      </c>
      <c r="I160" s="12">
        <v>0</v>
      </c>
      <c r="J160" s="12">
        <v>1.7500000000000002E-2</v>
      </c>
      <c r="K160" s="13">
        <v>0</v>
      </c>
      <c r="L160" s="13">
        <v>7551.9817000000003</v>
      </c>
    </row>
    <row r="161" spans="1:12" x14ac:dyDescent="0.2">
      <c r="A161" s="3" t="s">
        <v>240</v>
      </c>
      <c r="B161" s="3" t="s">
        <v>335</v>
      </c>
      <c r="C161" s="3" t="s">
        <v>197</v>
      </c>
      <c r="D161" s="3" t="s">
        <v>31</v>
      </c>
      <c r="E161" s="9" t="s">
        <v>186</v>
      </c>
      <c r="F161" s="10">
        <v>-930000</v>
      </c>
      <c r="G161" s="10">
        <v>-415230.17820000002</v>
      </c>
      <c r="H161" s="11">
        <v>0.44648406253539602</v>
      </c>
      <c r="I161" s="12">
        <v>0</v>
      </c>
      <c r="J161" s="12">
        <v>1.7500000000000002E-2</v>
      </c>
      <c r="K161" s="13">
        <v>0</v>
      </c>
      <c r="L161" s="13">
        <v>7266.5281000000004</v>
      </c>
    </row>
    <row r="162" spans="1:12" x14ac:dyDescent="0.2">
      <c r="A162" s="3" t="s">
        <v>240</v>
      </c>
      <c r="B162" s="3" t="s">
        <v>335</v>
      </c>
      <c r="C162" s="3" t="s">
        <v>197</v>
      </c>
      <c r="D162" s="3" t="s">
        <v>31</v>
      </c>
      <c r="E162" s="9" t="s">
        <v>187</v>
      </c>
      <c r="F162" s="10">
        <v>-961000</v>
      </c>
      <c r="G162" s="10">
        <v>-426691.51490000001</v>
      </c>
      <c r="H162" s="11">
        <v>0.44400781982882898</v>
      </c>
      <c r="I162" s="12">
        <v>0</v>
      </c>
      <c r="J162" s="12">
        <v>1.7500000000000002E-2</v>
      </c>
      <c r="K162" s="13">
        <v>0</v>
      </c>
      <c r="L162" s="13">
        <v>7467.1015000000007</v>
      </c>
    </row>
    <row r="163" spans="1:12" x14ac:dyDescent="0.2">
      <c r="A163" s="3" t="s">
        <v>240</v>
      </c>
      <c r="B163" s="3" t="s">
        <v>335</v>
      </c>
      <c r="C163" s="3" t="s">
        <v>197</v>
      </c>
      <c r="D163" s="3" t="s">
        <v>31</v>
      </c>
      <c r="E163" s="9" t="s">
        <v>188</v>
      </c>
      <c r="F163" s="10">
        <v>-930000</v>
      </c>
      <c r="G163" s="10">
        <v>-410558.82659999997</v>
      </c>
      <c r="H163" s="11">
        <v>0.44146110382655701</v>
      </c>
      <c r="I163" s="12">
        <v>0</v>
      </c>
      <c r="J163" s="12">
        <v>1.7500000000000002E-2</v>
      </c>
      <c r="K163" s="13">
        <v>0</v>
      </c>
      <c r="L163" s="13">
        <v>7184.7795000000006</v>
      </c>
    </row>
    <row r="164" spans="1:12" x14ac:dyDescent="0.2">
      <c r="A164" s="3" t="s">
        <v>240</v>
      </c>
      <c r="B164" s="3" t="s">
        <v>335</v>
      </c>
      <c r="C164" s="3" t="s">
        <v>197</v>
      </c>
      <c r="D164" s="3" t="s">
        <v>31</v>
      </c>
      <c r="E164" s="9" t="s">
        <v>189</v>
      </c>
      <c r="F164" s="10">
        <v>-961000</v>
      </c>
      <c r="G164" s="10">
        <v>-421886.86</v>
      </c>
      <c r="H164" s="11">
        <v>0.43900817898766303</v>
      </c>
      <c r="I164" s="12">
        <v>0</v>
      </c>
      <c r="J164" s="12">
        <v>1.7500000000000002E-2</v>
      </c>
      <c r="K164" s="13">
        <v>0</v>
      </c>
      <c r="L164" s="13">
        <v>7383.0201000000006</v>
      </c>
    </row>
    <row r="165" spans="1:12" x14ac:dyDescent="0.2">
      <c r="A165" s="3" t="s">
        <v>240</v>
      </c>
      <c r="B165" s="3" t="s">
        <v>335</v>
      </c>
      <c r="C165" s="3" t="s">
        <v>197</v>
      </c>
      <c r="D165" s="3" t="s">
        <v>31</v>
      </c>
      <c r="E165" s="9" t="s">
        <v>190</v>
      </c>
      <c r="F165" s="10">
        <v>-961000</v>
      </c>
      <c r="G165" s="10">
        <v>-419462.54190000001</v>
      </c>
      <c r="H165" s="11">
        <v>0.43648547545551197</v>
      </c>
      <c r="I165" s="12">
        <v>0</v>
      </c>
      <c r="J165" s="12">
        <v>1.7500000000000002E-2</v>
      </c>
      <c r="K165" s="13">
        <v>0</v>
      </c>
      <c r="L165" s="13">
        <v>7340.5945000000002</v>
      </c>
    </row>
    <row r="166" spans="1:12" x14ac:dyDescent="0.2">
      <c r="A166" s="3" t="s">
        <v>240</v>
      </c>
      <c r="B166" s="3" t="s">
        <v>335</v>
      </c>
      <c r="C166" s="3" t="s">
        <v>197</v>
      </c>
      <c r="D166" s="3" t="s">
        <v>31</v>
      </c>
      <c r="E166" s="9" t="s">
        <v>191</v>
      </c>
      <c r="F166" s="10">
        <v>-930000</v>
      </c>
      <c r="G166" s="10">
        <v>-403596.6679</v>
      </c>
      <c r="H166" s="11">
        <v>0.43397491170490898</v>
      </c>
      <c r="I166" s="12">
        <v>0</v>
      </c>
      <c r="J166" s="12">
        <v>1.7500000000000002E-2</v>
      </c>
      <c r="K166" s="13">
        <v>0</v>
      </c>
      <c r="L166" s="13">
        <v>7062.9417000000003</v>
      </c>
    </row>
    <row r="167" spans="1:12" x14ac:dyDescent="0.2">
      <c r="A167" s="3" t="s">
        <v>240</v>
      </c>
      <c r="B167" s="3" t="s">
        <v>335</v>
      </c>
      <c r="C167" s="3" t="s">
        <v>197</v>
      </c>
      <c r="D167" s="3" t="s">
        <v>31</v>
      </c>
      <c r="E167" s="9" t="s">
        <v>192</v>
      </c>
      <c r="F167" s="10">
        <v>-961000</v>
      </c>
      <c r="G167" s="10">
        <v>-414726.13520000002</v>
      </c>
      <c r="H167" s="11">
        <v>0.43155685246314801</v>
      </c>
      <c r="I167" s="12">
        <v>0</v>
      </c>
      <c r="J167" s="12">
        <v>1.7500000000000002E-2</v>
      </c>
      <c r="K167" s="13">
        <v>0</v>
      </c>
      <c r="L167" s="13">
        <v>7257.7074000000002</v>
      </c>
    </row>
    <row r="168" spans="1:12" x14ac:dyDescent="0.2">
      <c r="A168" s="3" t="s">
        <v>240</v>
      </c>
      <c r="B168" s="3" t="s">
        <v>335</v>
      </c>
      <c r="C168" s="3" t="s">
        <v>197</v>
      </c>
      <c r="D168" s="3" t="s">
        <v>31</v>
      </c>
      <c r="E168" s="9" t="s">
        <v>194</v>
      </c>
      <c r="F168" s="10">
        <v>-930000</v>
      </c>
      <c r="G168" s="10">
        <v>-399035.14870000002</v>
      </c>
      <c r="H168" s="11">
        <v>0.42907005238216606</v>
      </c>
      <c r="I168" s="12">
        <v>0</v>
      </c>
      <c r="J168" s="12">
        <v>1.7500000000000002E-2</v>
      </c>
      <c r="K168" s="13">
        <v>0</v>
      </c>
      <c r="L168" s="13">
        <v>6983.1151</v>
      </c>
    </row>
    <row r="169" spans="1:12" x14ac:dyDescent="0.2">
      <c r="A169" s="3" t="s">
        <v>240</v>
      </c>
      <c r="B169" s="3" t="s">
        <v>335</v>
      </c>
      <c r="C169" s="3" t="s">
        <v>197</v>
      </c>
      <c r="D169" s="3" t="s">
        <v>31</v>
      </c>
      <c r="E169" s="9" t="s">
        <v>195</v>
      </c>
      <c r="F169" s="10">
        <v>-961000</v>
      </c>
      <c r="G169" s="10">
        <v>-410034.58909999998</v>
      </c>
      <c r="H169" s="11">
        <v>0.426674910593342</v>
      </c>
      <c r="I169" s="12">
        <v>0</v>
      </c>
      <c r="J169" s="12">
        <v>1.7500000000000002E-2</v>
      </c>
      <c r="K169" s="13">
        <v>0</v>
      </c>
      <c r="L169" s="13">
        <v>7175.6053000000002</v>
      </c>
    </row>
    <row r="170" spans="1:12" x14ac:dyDescent="0.2">
      <c r="A170" s="3" t="s">
        <v>241</v>
      </c>
      <c r="B170" s="3" t="s">
        <v>336</v>
      </c>
      <c r="C170" s="3" t="s">
        <v>197</v>
      </c>
      <c r="D170" s="3" t="s">
        <v>31</v>
      </c>
      <c r="E170" s="9" t="s">
        <v>32</v>
      </c>
      <c r="F170" s="10">
        <v>0</v>
      </c>
      <c r="G170" s="10">
        <v>0</v>
      </c>
      <c r="H170" s="11">
        <v>1</v>
      </c>
      <c r="I170" s="12">
        <v>0</v>
      </c>
      <c r="J170" s="12">
        <v>9.9999999999999995E-8</v>
      </c>
      <c r="K170" s="13">
        <v>0</v>
      </c>
      <c r="L170" s="13">
        <v>-9.2999999999999999E-2</v>
      </c>
    </row>
    <row r="171" spans="1:12" x14ac:dyDescent="0.2">
      <c r="A171" s="3" t="s">
        <v>241</v>
      </c>
      <c r="B171" s="3" t="s">
        <v>336</v>
      </c>
      <c r="C171" s="3" t="s">
        <v>197</v>
      </c>
      <c r="D171" s="3" t="s">
        <v>31</v>
      </c>
      <c r="E171" s="9" t="s">
        <v>33</v>
      </c>
      <c r="F171" s="10">
        <v>961000</v>
      </c>
      <c r="G171" s="10">
        <v>957774.31579999998</v>
      </c>
      <c r="H171" s="11">
        <v>0.99664340870046408</v>
      </c>
      <c r="I171" s="12">
        <v>0</v>
      </c>
      <c r="J171" s="12">
        <v>9.9999999999999995E-8</v>
      </c>
      <c r="K171" s="13">
        <v>0</v>
      </c>
      <c r="L171" s="13">
        <v>-9.580000000000001E-2</v>
      </c>
    </row>
    <row r="172" spans="1:12" x14ac:dyDescent="0.2">
      <c r="A172" s="3" t="s">
        <v>241</v>
      </c>
      <c r="B172" s="3" t="s">
        <v>336</v>
      </c>
      <c r="C172" s="3" t="s">
        <v>197</v>
      </c>
      <c r="D172" s="3" t="s">
        <v>31</v>
      </c>
      <c r="E172" s="9" t="s">
        <v>34</v>
      </c>
      <c r="F172" s="10">
        <v>961000</v>
      </c>
      <c r="G172" s="10">
        <v>954554.66220000002</v>
      </c>
      <c r="H172" s="11">
        <v>0.99329309286646694</v>
      </c>
      <c r="I172" s="12">
        <v>0</v>
      </c>
      <c r="J172" s="12">
        <v>9.9999999999999995E-8</v>
      </c>
      <c r="K172" s="13">
        <v>0</v>
      </c>
      <c r="L172" s="13">
        <v>-9.5500000000000002E-2</v>
      </c>
    </row>
    <row r="173" spans="1:12" x14ac:dyDescent="0.2">
      <c r="A173" s="3" t="s">
        <v>241</v>
      </c>
      <c r="B173" s="3" t="s">
        <v>336</v>
      </c>
      <c r="C173" s="3" t="s">
        <v>197</v>
      </c>
      <c r="D173" s="3" t="s">
        <v>31</v>
      </c>
      <c r="E173" s="9" t="s">
        <v>35</v>
      </c>
      <c r="F173" s="10">
        <v>930000</v>
      </c>
      <c r="G173" s="10">
        <v>920704.81319999998</v>
      </c>
      <c r="H173" s="11">
        <v>0.99000517543250099</v>
      </c>
      <c r="I173" s="12">
        <v>0</v>
      </c>
      <c r="J173" s="12">
        <v>9.9999999999999995E-8</v>
      </c>
      <c r="K173" s="13">
        <v>0</v>
      </c>
      <c r="L173" s="13">
        <v>-9.2100000000000001E-2</v>
      </c>
    </row>
    <row r="174" spans="1:12" x14ac:dyDescent="0.2">
      <c r="A174" s="3" t="s">
        <v>241</v>
      </c>
      <c r="B174" s="3" t="s">
        <v>336</v>
      </c>
      <c r="C174" s="3" t="s">
        <v>197</v>
      </c>
      <c r="D174" s="3" t="s">
        <v>31</v>
      </c>
      <c r="E174" s="9" t="s">
        <v>36</v>
      </c>
      <c r="F174" s="10">
        <v>961000</v>
      </c>
      <c r="G174" s="10">
        <v>948269.65150000004</v>
      </c>
      <c r="H174" s="11">
        <v>0.98675301920029101</v>
      </c>
      <c r="I174" s="12">
        <v>0</v>
      </c>
      <c r="J174" s="12">
        <v>9.9999999999999995E-8</v>
      </c>
      <c r="K174" s="13">
        <v>0</v>
      </c>
      <c r="L174" s="13">
        <v>-9.4800000000000009E-2</v>
      </c>
    </row>
    <row r="175" spans="1:12" x14ac:dyDescent="0.2">
      <c r="A175" s="3" t="s">
        <v>241</v>
      </c>
      <c r="B175" s="3" t="s">
        <v>336</v>
      </c>
      <c r="C175" s="3" t="s">
        <v>197</v>
      </c>
      <c r="D175" s="3" t="s">
        <v>31</v>
      </c>
      <c r="E175" s="9" t="s">
        <v>37</v>
      </c>
      <c r="F175" s="10">
        <v>930000</v>
      </c>
      <c r="G175" s="10">
        <v>914610.81469999999</v>
      </c>
      <c r="H175" s="11">
        <v>0.98345248896229409</v>
      </c>
      <c r="I175" s="12">
        <v>0</v>
      </c>
      <c r="J175" s="12">
        <v>9.9999999999999995E-8</v>
      </c>
      <c r="K175" s="13">
        <v>0</v>
      </c>
      <c r="L175" s="13">
        <v>-9.1499999999999998E-2</v>
      </c>
    </row>
    <row r="176" spans="1:12" x14ac:dyDescent="0.2">
      <c r="A176" s="3" t="s">
        <v>241</v>
      </c>
      <c r="B176" s="3" t="s">
        <v>336</v>
      </c>
      <c r="C176" s="3" t="s">
        <v>197</v>
      </c>
      <c r="D176" s="3" t="s">
        <v>31</v>
      </c>
      <c r="E176" s="9" t="s">
        <v>38</v>
      </c>
      <c r="F176" s="10">
        <v>961000</v>
      </c>
      <c r="G176" s="10">
        <v>942052.29480000003</v>
      </c>
      <c r="H176" s="11">
        <v>0.98028334530546102</v>
      </c>
      <c r="I176" s="12">
        <v>0</v>
      </c>
      <c r="J176" s="12">
        <v>9.9999999999999995E-8</v>
      </c>
      <c r="K176" s="13">
        <v>0</v>
      </c>
      <c r="L176" s="13">
        <v>-9.4200000000000006E-2</v>
      </c>
    </row>
    <row r="177" spans="1:12" x14ac:dyDescent="0.2">
      <c r="A177" s="3" t="s">
        <v>241</v>
      </c>
      <c r="B177" s="3" t="s">
        <v>336</v>
      </c>
      <c r="C177" s="3" t="s">
        <v>197</v>
      </c>
      <c r="D177" s="3" t="s">
        <v>31</v>
      </c>
      <c r="E177" s="9" t="s">
        <v>39</v>
      </c>
      <c r="F177" s="10">
        <v>961000</v>
      </c>
      <c r="G177" s="10">
        <v>938833.3898</v>
      </c>
      <c r="H177" s="11">
        <v>0.97693380832523102</v>
      </c>
      <c r="I177" s="12">
        <v>0</v>
      </c>
      <c r="J177" s="12">
        <v>9.9999999999999995E-8</v>
      </c>
      <c r="K177" s="13">
        <v>0</v>
      </c>
      <c r="L177" s="13">
        <v>-9.3900000000000011E-2</v>
      </c>
    </row>
    <row r="178" spans="1:12" x14ac:dyDescent="0.2">
      <c r="A178" s="3" t="s">
        <v>241</v>
      </c>
      <c r="B178" s="3" t="s">
        <v>336</v>
      </c>
      <c r="C178" s="3" t="s">
        <v>197</v>
      </c>
      <c r="D178" s="3" t="s">
        <v>31</v>
      </c>
      <c r="E178" s="9" t="s">
        <v>40</v>
      </c>
      <c r="F178" s="10">
        <v>868000</v>
      </c>
      <c r="G178" s="10">
        <v>844931.46100000001</v>
      </c>
      <c r="H178" s="11">
        <v>0.97342334215466797</v>
      </c>
      <c r="I178" s="12">
        <v>0</v>
      </c>
      <c r="J178" s="12">
        <v>9.9999999999999995E-8</v>
      </c>
      <c r="K178" s="13">
        <v>0</v>
      </c>
      <c r="L178" s="13">
        <v>-8.4500000000000006E-2</v>
      </c>
    </row>
    <row r="179" spans="1:12" x14ac:dyDescent="0.2">
      <c r="A179" s="3" t="s">
        <v>241</v>
      </c>
      <c r="B179" s="3" t="s">
        <v>336</v>
      </c>
      <c r="C179" s="3" t="s">
        <v>197</v>
      </c>
      <c r="D179" s="3" t="s">
        <v>31</v>
      </c>
      <c r="E179" s="9" t="s">
        <v>41</v>
      </c>
      <c r="F179" s="10">
        <v>961000</v>
      </c>
      <c r="G179" s="10">
        <v>932378.72010000004</v>
      </c>
      <c r="H179" s="11">
        <v>0.97021719058081102</v>
      </c>
      <c r="I179" s="12">
        <v>0</v>
      </c>
      <c r="J179" s="12">
        <v>9.9999999999999995E-8</v>
      </c>
      <c r="K179" s="13">
        <v>0</v>
      </c>
      <c r="L179" s="13">
        <v>-9.3200000000000005E-2</v>
      </c>
    </row>
    <row r="180" spans="1:12" x14ac:dyDescent="0.2">
      <c r="A180" s="3" t="s">
        <v>241</v>
      </c>
      <c r="B180" s="3" t="s">
        <v>336</v>
      </c>
      <c r="C180" s="3" t="s">
        <v>197</v>
      </c>
      <c r="D180" s="3" t="s">
        <v>31</v>
      </c>
      <c r="E180" s="9" t="s">
        <v>42</v>
      </c>
      <c r="F180" s="10">
        <v>930000</v>
      </c>
      <c r="G180" s="10">
        <v>898948.38410000002</v>
      </c>
      <c r="H180" s="11">
        <v>0.96661116567823402</v>
      </c>
      <c r="I180" s="12">
        <v>0</v>
      </c>
      <c r="J180" s="12">
        <v>9.9999999999999995E-8</v>
      </c>
      <c r="K180" s="13">
        <v>0</v>
      </c>
      <c r="L180" s="13">
        <v>-8.9900000000000008E-2</v>
      </c>
    </row>
    <row r="181" spans="1:12" x14ac:dyDescent="0.2">
      <c r="A181" s="3" t="s">
        <v>241</v>
      </c>
      <c r="B181" s="3" t="s">
        <v>336</v>
      </c>
      <c r="C181" s="3" t="s">
        <v>197</v>
      </c>
      <c r="D181" s="3" t="s">
        <v>31</v>
      </c>
      <c r="E181" s="9" t="s">
        <v>43</v>
      </c>
      <c r="F181" s="10">
        <v>961000</v>
      </c>
      <c r="G181" s="10">
        <v>925503.98</v>
      </c>
      <c r="H181" s="11">
        <v>0.96306345471940302</v>
      </c>
      <c r="I181" s="12">
        <v>0</v>
      </c>
      <c r="J181" s="12">
        <v>9.9999999999999995E-8</v>
      </c>
      <c r="K181" s="13">
        <v>0</v>
      </c>
      <c r="L181" s="13">
        <v>-9.2600000000000002E-2</v>
      </c>
    </row>
    <row r="182" spans="1:12" x14ac:dyDescent="0.2">
      <c r="A182" s="3" t="s">
        <v>241</v>
      </c>
      <c r="B182" s="3" t="s">
        <v>336</v>
      </c>
      <c r="C182" s="3" t="s">
        <v>197</v>
      </c>
      <c r="D182" s="3" t="s">
        <v>31</v>
      </c>
      <c r="E182" s="9" t="s">
        <v>44</v>
      </c>
      <c r="F182" s="10">
        <v>930000</v>
      </c>
      <c r="G182" s="10">
        <v>892197.58499999996</v>
      </c>
      <c r="H182" s="11">
        <v>0.95935224196747293</v>
      </c>
      <c r="I182" s="12">
        <v>0</v>
      </c>
      <c r="J182" s="12">
        <v>9.9999999999999995E-8</v>
      </c>
      <c r="K182" s="13">
        <v>0</v>
      </c>
      <c r="L182" s="13">
        <v>-8.9200000000000002E-2</v>
      </c>
    </row>
    <row r="183" spans="1:12" x14ac:dyDescent="0.2">
      <c r="A183" s="3" t="s">
        <v>241</v>
      </c>
      <c r="B183" s="3" t="s">
        <v>336</v>
      </c>
      <c r="C183" s="3" t="s">
        <v>197</v>
      </c>
      <c r="D183" s="3" t="s">
        <v>31</v>
      </c>
      <c r="E183" s="9" t="s">
        <v>45</v>
      </c>
      <c r="F183" s="10">
        <v>961000</v>
      </c>
      <c r="G183" s="10">
        <v>918413.96230000001</v>
      </c>
      <c r="H183" s="11">
        <v>0.95568570475684</v>
      </c>
      <c r="I183" s="12">
        <v>0</v>
      </c>
      <c r="J183" s="12">
        <v>9.9999999999999995E-8</v>
      </c>
      <c r="K183" s="13">
        <v>0</v>
      </c>
      <c r="L183" s="13">
        <v>-9.1800000000000007E-2</v>
      </c>
    </row>
    <row r="184" spans="1:12" x14ac:dyDescent="0.2">
      <c r="A184" s="3" t="s">
        <v>241</v>
      </c>
      <c r="B184" s="3" t="s">
        <v>336</v>
      </c>
      <c r="C184" s="3" t="s">
        <v>197</v>
      </c>
      <c r="D184" s="3" t="s">
        <v>31</v>
      </c>
      <c r="E184" s="9" t="s">
        <v>46</v>
      </c>
      <c r="F184" s="10">
        <v>961000</v>
      </c>
      <c r="G184" s="10">
        <v>914672.35869999998</v>
      </c>
      <c r="H184" s="11">
        <v>0.95179225669850798</v>
      </c>
      <c r="I184" s="12">
        <v>0</v>
      </c>
      <c r="J184" s="12">
        <v>9.9999999999999995E-8</v>
      </c>
      <c r="K184" s="13">
        <v>0</v>
      </c>
      <c r="L184" s="13">
        <v>-9.1499999999999998E-2</v>
      </c>
    </row>
    <row r="185" spans="1:12" x14ac:dyDescent="0.2">
      <c r="A185" s="3" t="s">
        <v>241</v>
      </c>
      <c r="B185" s="3" t="s">
        <v>336</v>
      </c>
      <c r="C185" s="3" t="s">
        <v>197</v>
      </c>
      <c r="D185" s="3" t="s">
        <v>31</v>
      </c>
      <c r="E185" s="9" t="s">
        <v>47</v>
      </c>
      <c r="F185" s="10">
        <v>930000</v>
      </c>
      <c r="G185" s="10">
        <v>881493.39130000002</v>
      </c>
      <c r="H185" s="11">
        <v>0.94784235627967506</v>
      </c>
      <c r="I185" s="12">
        <v>0</v>
      </c>
      <c r="J185" s="12">
        <v>9.9999999999999995E-8</v>
      </c>
      <c r="K185" s="13">
        <v>0</v>
      </c>
      <c r="L185" s="13">
        <v>-8.8099999999999998E-2</v>
      </c>
    </row>
    <row r="186" spans="1:12" x14ac:dyDescent="0.2">
      <c r="A186" s="3" t="s">
        <v>241</v>
      </c>
      <c r="B186" s="3" t="s">
        <v>336</v>
      </c>
      <c r="C186" s="3" t="s">
        <v>197</v>
      </c>
      <c r="D186" s="3" t="s">
        <v>31</v>
      </c>
      <c r="E186" s="9" t="s">
        <v>48</v>
      </c>
      <c r="F186" s="10">
        <v>961000</v>
      </c>
      <c r="G186" s="10">
        <v>907135.80339999998</v>
      </c>
      <c r="H186" s="11">
        <v>0.94394984742562105</v>
      </c>
      <c r="I186" s="12">
        <v>0</v>
      </c>
      <c r="J186" s="12">
        <v>9.9999999999999995E-8</v>
      </c>
      <c r="K186" s="13">
        <v>0</v>
      </c>
      <c r="L186" s="13">
        <v>-9.0700000000000003E-2</v>
      </c>
    </row>
    <row r="187" spans="1:12" x14ac:dyDescent="0.2">
      <c r="A187" s="3" t="s">
        <v>241</v>
      </c>
      <c r="B187" s="3" t="s">
        <v>336</v>
      </c>
      <c r="C187" s="3" t="s">
        <v>197</v>
      </c>
      <c r="D187" s="3" t="s">
        <v>31</v>
      </c>
      <c r="E187" s="9" t="s">
        <v>49</v>
      </c>
      <c r="F187" s="10">
        <v>930000</v>
      </c>
      <c r="G187" s="10">
        <v>874056.64260000002</v>
      </c>
      <c r="H187" s="11">
        <v>0.93984585221975903</v>
      </c>
      <c r="I187" s="12">
        <v>0</v>
      </c>
      <c r="J187" s="12">
        <v>9.9999999999999995E-8</v>
      </c>
      <c r="K187" s="13">
        <v>0</v>
      </c>
      <c r="L187" s="13">
        <v>-8.7400000000000005E-2</v>
      </c>
    </row>
    <row r="188" spans="1:12" x14ac:dyDescent="0.2">
      <c r="A188" s="3" t="s">
        <v>241</v>
      </c>
      <c r="B188" s="3" t="s">
        <v>336</v>
      </c>
      <c r="C188" s="3" t="s">
        <v>197</v>
      </c>
      <c r="D188" s="3" t="s">
        <v>31</v>
      </c>
      <c r="E188" s="9" t="s">
        <v>50</v>
      </c>
      <c r="F188" s="10">
        <v>961000</v>
      </c>
      <c r="G188" s="10">
        <v>899321.37730000005</v>
      </c>
      <c r="H188" s="11">
        <v>0.93581829068419309</v>
      </c>
      <c r="I188" s="12">
        <v>0</v>
      </c>
      <c r="J188" s="12">
        <v>9.9999999999999995E-8</v>
      </c>
      <c r="K188" s="13">
        <v>0</v>
      </c>
      <c r="L188" s="13">
        <v>-8.9900000000000008E-2</v>
      </c>
    </row>
    <row r="189" spans="1:12" x14ac:dyDescent="0.2">
      <c r="A189" s="3" t="s">
        <v>241</v>
      </c>
      <c r="B189" s="3" t="s">
        <v>336</v>
      </c>
      <c r="C189" s="3" t="s">
        <v>197</v>
      </c>
      <c r="D189" s="3" t="s">
        <v>31</v>
      </c>
      <c r="E189" s="9" t="s">
        <v>51</v>
      </c>
      <c r="F189" s="10">
        <v>961000</v>
      </c>
      <c r="G189" s="10">
        <v>895247.13509999996</v>
      </c>
      <c r="H189" s="11">
        <v>0.93157870458999703</v>
      </c>
      <c r="I189" s="12">
        <v>0</v>
      </c>
      <c r="J189" s="12">
        <v>9.9999999999999995E-8</v>
      </c>
      <c r="K189" s="13">
        <v>0</v>
      </c>
      <c r="L189" s="13">
        <v>-8.950000000000001E-2</v>
      </c>
    </row>
    <row r="190" spans="1:12" x14ac:dyDescent="0.2">
      <c r="A190" s="3" t="s">
        <v>241</v>
      </c>
      <c r="B190" s="3" t="s">
        <v>336</v>
      </c>
      <c r="C190" s="3" t="s">
        <v>197</v>
      </c>
      <c r="D190" s="3" t="s">
        <v>31</v>
      </c>
      <c r="E190" s="9" t="s">
        <v>52</v>
      </c>
      <c r="F190" s="10">
        <v>868000</v>
      </c>
      <c r="G190" s="10">
        <v>804856.16859999998</v>
      </c>
      <c r="H190" s="11">
        <v>0.92725365051805997</v>
      </c>
      <c r="I190" s="12">
        <v>0</v>
      </c>
      <c r="J190" s="12">
        <v>9.9999999999999995E-8</v>
      </c>
      <c r="K190" s="13">
        <v>0</v>
      </c>
      <c r="L190" s="13">
        <v>-8.0500000000000002E-2</v>
      </c>
    </row>
    <row r="191" spans="1:12" x14ac:dyDescent="0.2">
      <c r="A191" s="3" t="s">
        <v>241</v>
      </c>
      <c r="B191" s="3" t="s">
        <v>336</v>
      </c>
      <c r="C191" s="3" t="s">
        <v>197</v>
      </c>
      <c r="D191" s="3" t="s">
        <v>31</v>
      </c>
      <c r="E191" s="9" t="s">
        <v>53</v>
      </c>
      <c r="F191" s="10">
        <v>961000</v>
      </c>
      <c r="G191" s="10">
        <v>887286.79940000002</v>
      </c>
      <c r="H191" s="11">
        <v>0.92329531676324494</v>
      </c>
      <c r="I191" s="12">
        <v>0</v>
      </c>
      <c r="J191" s="12">
        <v>9.9999999999999995E-8</v>
      </c>
      <c r="K191" s="13">
        <v>0</v>
      </c>
      <c r="L191" s="13">
        <v>-8.8700000000000001E-2</v>
      </c>
    </row>
    <row r="192" spans="1:12" x14ac:dyDescent="0.2">
      <c r="A192" s="3" t="s">
        <v>241</v>
      </c>
      <c r="B192" s="3" t="s">
        <v>336</v>
      </c>
      <c r="C192" s="3" t="s">
        <v>197</v>
      </c>
      <c r="D192" s="3" t="s">
        <v>31</v>
      </c>
      <c r="E192" s="9" t="s">
        <v>54</v>
      </c>
      <c r="F192" s="10">
        <v>930000</v>
      </c>
      <c r="G192" s="10">
        <v>854576.82550000004</v>
      </c>
      <c r="H192" s="11">
        <v>0.91889981235344986</v>
      </c>
      <c r="I192" s="12">
        <v>0</v>
      </c>
      <c r="J192" s="12">
        <v>9.9999999999999995E-8</v>
      </c>
      <c r="K192" s="13">
        <v>0</v>
      </c>
      <c r="L192" s="13">
        <v>-8.5500000000000007E-2</v>
      </c>
    </row>
    <row r="193" spans="1:12" x14ac:dyDescent="0.2">
      <c r="A193" s="3" t="s">
        <v>241</v>
      </c>
      <c r="B193" s="3" t="s">
        <v>336</v>
      </c>
      <c r="C193" s="3" t="s">
        <v>197</v>
      </c>
      <c r="D193" s="3" t="s">
        <v>31</v>
      </c>
      <c r="E193" s="9" t="s">
        <v>55</v>
      </c>
      <c r="F193" s="10">
        <v>961000</v>
      </c>
      <c r="G193" s="10">
        <v>878985.30359999998</v>
      </c>
      <c r="H193" s="11">
        <v>0.91465692359888495</v>
      </c>
      <c r="I193" s="12">
        <v>0</v>
      </c>
      <c r="J193" s="12">
        <v>9.9999999999999995E-8</v>
      </c>
      <c r="K193" s="13">
        <v>0</v>
      </c>
      <c r="L193" s="13">
        <v>-8.7900000000000006E-2</v>
      </c>
    </row>
    <row r="194" spans="1:12" x14ac:dyDescent="0.2">
      <c r="A194" s="3" t="s">
        <v>241</v>
      </c>
      <c r="B194" s="3" t="s">
        <v>336</v>
      </c>
      <c r="C194" s="3" t="s">
        <v>197</v>
      </c>
      <c r="D194" s="3" t="s">
        <v>31</v>
      </c>
      <c r="E194" s="9" t="s">
        <v>56</v>
      </c>
      <c r="F194" s="10">
        <v>930000</v>
      </c>
      <c r="G194" s="10">
        <v>846509.06599999999</v>
      </c>
      <c r="H194" s="11">
        <v>0.91022480217082402</v>
      </c>
      <c r="I194" s="12">
        <v>0</v>
      </c>
      <c r="J194" s="12">
        <v>9.9999999999999995E-8</v>
      </c>
      <c r="K194" s="13">
        <v>0</v>
      </c>
      <c r="L194" s="13">
        <v>-8.4699999999999998E-2</v>
      </c>
    </row>
    <row r="195" spans="1:12" x14ac:dyDescent="0.2">
      <c r="A195" s="3" t="s">
        <v>241</v>
      </c>
      <c r="B195" s="3" t="s">
        <v>336</v>
      </c>
      <c r="C195" s="3" t="s">
        <v>197</v>
      </c>
      <c r="D195" s="3" t="s">
        <v>31</v>
      </c>
      <c r="E195" s="9" t="s">
        <v>57</v>
      </c>
      <c r="F195" s="10">
        <v>961000</v>
      </c>
      <c r="G195" s="10">
        <v>870584.19389999995</v>
      </c>
      <c r="H195" s="11">
        <v>0.905914874022823</v>
      </c>
      <c r="I195" s="12">
        <v>0</v>
      </c>
      <c r="J195" s="12">
        <v>9.9999999999999995E-8</v>
      </c>
      <c r="K195" s="13">
        <v>0</v>
      </c>
      <c r="L195" s="13">
        <v>-8.7100000000000011E-2</v>
      </c>
    </row>
    <row r="196" spans="1:12" x14ac:dyDescent="0.2">
      <c r="A196" s="3" t="s">
        <v>241</v>
      </c>
      <c r="B196" s="3" t="s">
        <v>336</v>
      </c>
      <c r="C196" s="3" t="s">
        <v>197</v>
      </c>
      <c r="D196" s="3" t="s">
        <v>31</v>
      </c>
      <c r="E196" s="9" t="s">
        <v>58</v>
      </c>
      <c r="F196" s="10">
        <v>961000</v>
      </c>
      <c r="G196" s="10">
        <v>866296.90789999999</v>
      </c>
      <c r="H196" s="11">
        <v>0.90145359822375604</v>
      </c>
      <c r="I196" s="12">
        <v>0</v>
      </c>
      <c r="J196" s="12">
        <v>9.9999999999999995E-8</v>
      </c>
      <c r="K196" s="13">
        <v>0</v>
      </c>
      <c r="L196" s="13">
        <v>-8.660000000000001E-2</v>
      </c>
    </row>
    <row r="197" spans="1:12" x14ac:dyDescent="0.2">
      <c r="A197" s="3" t="s">
        <v>241</v>
      </c>
      <c r="B197" s="3" t="s">
        <v>336</v>
      </c>
      <c r="C197" s="3" t="s">
        <v>197</v>
      </c>
      <c r="D197" s="3" t="s">
        <v>31</v>
      </c>
      <c r="E197" s="9" t="s">
        <v>59</v>
      </c>
      <c r="F197" s="10">
        <v>930000</v>
      </c>
      <c r="G197" s="10">
        <v>834164.19279999996</v>
      </c>
      <c r="H197" s="11">
        <v>0.89695074493903293</v>
      </c>
      <c r="I197" s="12">
        <v>0</v>
      </c>
      <c r="J197" s="12">
        <v>9.9999999999999995E-8</v>
      </c>
      <c r="K197" s="13">
        <v>0</v>
      </c>
      <c r="L197" s="13">
        <v>-8.3400000000000002E-2</v>
      </c>
    </row>
    <row r="198" spans="1:12" x14ac:dyDescent="0.2">
      <c r="A198" s="3" t="s">
        <v>241</v>
      </c>
      <c r="B198" s="3" t="s">
        <v>336</v>
      </c>
      <c r="C198" s="3" t="s">
        <v>197</v>
      </c>
      <c r="D198" s="3" t="s">
        <v>31</v>
      </c>
      <c r="E198" s="9" t="s">
        <v>60</v>
      </c>
      <c r="F198" s="10">
        <v>961000</v>
      </c>
      <c r="G198" s="10">
        <v>857783.6372</v>
      </c>
      <c r="H198" s="11">
        <v>0.89259483574919707</v>
      </c>
      <c r="I198" s="12">
        <v>0</v>
      </c>
      <c r="J198" s="12">
        <v>9.9999999999999995E-8</v>
      </c>
      <c r="K198" s="13">
        <v>0</v>
      </c>
      <c r="L198" s="13">
        <v>-8.5800000000000001E-2</v>
      </c>
    </row>
    <row r="199" spans="1:12" x14ac:dyDescent="0.2">
      <c r="A199" s="3" t="s">
        <v>241</v>
      </c>
      <c r="B199" s="3" t="s">
        <v>336</v>
      </c>
      <c r="C199" s="3" t="s">
        <v>197</v>
      </c>
      <c r="D199" s="3" t="s">
        <v>31</v>
      </c>
      <c r="E199" s="9" t="s">
        <v>61</v>
      </c>
      <c r="F199" s="10">
        <v>930000</v>
      </c>
      <c r="G199" s="10">
        <v>825941.70070000004</v>
      </c>
      <c r="H199" s="11">
        <v>0.888109355578514</v>
      </c>
      <c r="I199" s="12">
        <v>0</v>
      </c>
      <c r="J199" s="12">
        <v>9.9999999999999995E-8</v>
      </c>
      <c r="K199" s="13">
        <v>0</v>
      </c>
      <c r="L199" s="13">
        <v>-8.2600000000000007E-2</v>
      </c>
    </row>
    <row r="200" spans="1:12" x14ac:dyDescent="0.2">
      <c r="A200" s="3" t="s">
        <v>241</v>
      </c>
      <c r="B200" s="3" t="s">
        <v>336</v>
      </c>
      <c r="C200" s="3" t="s">
        <v>197</v>
      </c>
      <c r="D200" s="3" t="s">
        <v>31</v>
      </c>
      <c r="E200" s="9" t="s">
        <v>62</v>
      </c>
      <c r="F200" s="10">
        <v>961000</v>
      </c>
      <c r="G200" s="10">
        <v>849271.04799999995</v>
      </c>
      <c r="H200" s="11">
        <v>0.88373678249752496</v>
      </c>
      <c r="I200" s="12">
        <v>0</v>
      </c>
      <c r="J200" s="12">
        <v>9.9999999999999995E-8</v>
      </c>
      <c r="K200" s="13">
        <v>0</v>
      </c>
      <c r="L200" s="13">
        <v>-8.4900000000000003E-2</v>
      </c>
    </row>
    <row r="201" spans="1:12" x14ac:dyDescent="0.2">
      <c r="A201" s="3" t="s">
        <v>241</v>
      </c>
      <c r="B201" s="3" t="s">
        <v>336</v>
      </c>
      <c r="C201" s="3" t="s">
        <v>197</v>
      </c>
      <c r="D201" s="3" t="s">
        <v>31</v>
      </c>
      <c r="E201" s="9" t="s">
        <v>63</v>
      </c>
      <c r="F201" s="10">
        <v>961000</v>
      </c>
      <c r="G201" s="10">
        <v>844921.29929999996</v>
      </c>
      <c r="H201" s="11">
        <v>0.87921050917870991</v>
      </c>
      <c r="I201" s="12">
        <v>0</v>
      </c>
      <c r="J201" s="12">
        <v>9.9999999999999995E-8</v>
      </c>
      <c r="K201" s="13">
        <v>0</v>
      </c>
      <c r="L201" s="13">
        <v>-8.4500000000000006E-2</v>
      </c>
    </row>
    <row r="202" spans="1:12" x14ac:dyDescent="0.2">
      <c r="A202" s="3" t="s">
        <v>241</v>
      </c>
      <c r="B202" s="3" t="s">
        <v>336</v>
      </c>
      <c r="C202" s="3" t="s">
        <v>197</v>
      </c>
      <c r="D202" s="3" t="s">
        <v>31</v>
      </c>
      <c r="E202" s="9" t="s">
        <v>64</v>
      </c>
      <c r="F202" s="10">
        <v>899000</v>
      </c>
      <c r="G202" s="10">
        <v>786337.45039999997</v>
      </c>
      <c r="H202" s="11">
        <v>0.87468014501161506</v>
      </c>
      <c r="I202" s="12">
        <v>0</v>
      </c>
      <c r="J202" s="12">
        <v>9.9999999999999995E-8</v>
      </c>
      <c r="K202" s="13">
        <v>0</v>
      </c>
      <c r="L202" s="13">
        <v>-7.8600000000000003E-2</v>
      </c>
    </row>
    <row r="203" spans="1:12" x14ac:dyDescent="0.2">
      <c r="A203" s="3" t="s">
        <v>241</v>
      </c>
      <c r="B203" s="3" t="s">
        <v>336</v>
      </c>
      <c r="C203" s="3" t="s">
        <v>197</v>
      </c>
      <c r="D203" s="3" t="s">
        <v>31</v>
      </c>
      <c r="E203" s="9" t="s">
        <v>65</v>
      </c>
      <c r="F203" s="10">
        <v>961000</v>
      </c>
      <c r="G203" s="10">
        <v>836470.05889999995</v>
      </c>
      <c r="H203" s="11">
        <v>0.87041629436680601</v>
      </c>
      <c r="I203" s="12">
        <v>0</v>
      </c>
      <c r="J203" s="12">
        <v>9.9999999999999995E-8</v>
      </c>
      <c r="K203" s="13">
        <v>0</v>
      </c>
      <c r="L203" s="13">
        <v>-8.3600000000000008E-2</v>
      </c>
    </row>
    <row r="204" spans="1:12" x14ac:dyDescent="0.2">
      <c r="A204" s="3" t="s">
        <v>241</v>
      </c>
      <c r="B204" s="3" t="s">
        <v>336</v>
      </c>
      <c r="C204" s="3" t="s">
        <v>197</v>
      </c>
      <c r="D204" s="3" t="s">
        <v>31</v>
      </c>
      <c r="E204" s="9" t="s">
        <v>66</v>
      </c>
      <c r="F204" s="10">
        <v>930000</v>
      </c>
      <c r="G204" s="10">
        <v>805286.99699999997</v>
      </c>
      <c r="H204" s="11">
        <v>0.86589999682363805</v>
      </c>
      <c r="I204" s="12">
        <v>0</v>
      </c>
      <c r="J204" s="12">
        <v>9.9999999999999995E-8</v>
      </c>
      <c r="K204" s="13">
        <v>0</v>
      </c>
      <c r="L204" s="13">
        <v>-8.0500000000000002E-2</v>
      </c>
    </row>
    <row r="205" spans="1:12" x14ac:dyDescent="0.2">
      <c r="A205" s="3" t="s">
        <v>241</v>
      </c>
      <c r="B205" s="3" t="s">
        <v>336</v>
      </c>
      <c r="C205" s="3" t="s">
        <v>197</v>
      </c>
      <c r="D205" s="3" t="s">
        <v>31</v>
      </c>
      <c r="E205" s="9" t="s">
        <v>67</v>
      </c>
      <c r="F205" s="10">
        <v>961000</v>
      </c>
      <c r="G205" s="10">
        <v>827977.55379999999</v>
      </c>
      <c r="H205" s="11">
        <v>0.86157914028754901</v>
      </c>
      <c r="I205" s="12">
        <v>0</v>
      </c>
      <c r="J205" s="12">
        <v>9.9999999999999995E-8</v>
      </c>
      <c r="K205" s="13">
        <v>0</v>
      </c>
      <c r="L205" s="13">
        <v>-8.2799999999999999E-2</v>
      </c>
    </row>
    <row r="206" spans="1:12" x14ac:dyDescent="0.2">
      <c r="A206" s="3" t="s">
        <v>241</v>
      </c>
      <c r="B206" s="3" t="s">
        <v>336</v>
      </c>
      <c r="C206" s="3" t="s">
        <v>197</v>
      </c>
      <c r="D206" s="3" t="s">
        <v>31</v>
      </c>
      <c r="E206" s="9" t="s">
        <v>68</v>
      </c>
      <c r="F206" s="10">
        <v>930000</v>
      </c>
      <c r="G206" s="10">
        <v>797098.31200000003</v>
      </c>
      <c r="H206" s="11">
        <v>0.85709495918656398</v>
      </c>
      <c r="I206" s="12">
        <v>0</v>
      </c>
      <c r="J206" s="12">
        <v>9.9999999999999995E-8</v>
      </c>
      <c r="K206" s="13">
        <v>0</v>
      </c>
      <c r="L206" s="13">
        <v>-7.9700000000000007E-2</v>
      </c>
    </row>
    <row r="207" spans="1:12" x14ac:dyDescent="0.2">
      <c r="A207" s="3" t="s">
        <v>241</v>
      </c>
      <c r="B207" s="3" t="s">
        <v>336</v>
      </c>
      <c r="C207" s="3" t="s">
        <v>197</v>
      </c>
      <c r="D207" s="3" t="s">
        <v>31</v>
      </c>
      <c r="E207" s="9" t="s">
        <v>69</v>
      </c>
      <c r="F207" s="10">
        <v>961000</v>
      </c>
      <c r="G207" s="10">
        <v>819512.18530000001</v>
      </c>
      <c r="H207" s="11">
        <v>0.85277022401061497</v>
      </c>
      <c r="I207" s="12">
        <v>0</v>
      </c>
      <c r="J207" s="12">
        <v>9.9999999999999995E-8</v>
      </c>
      <c r="K207" s="13">
        <v>0</v>
      </c>
      <c r="L207" s="13">
        <v>-8.2000000000000003E-2</v>
      </c>
    </row>
    <row r="208" spans="1:12" x14ac:dyDescent="0.2">
      <c r="A208" s="3" t="s">
        <v>241</v>
      </c>
      <c r="B208" s="3" t="s">
        <v>336</v>
      </c>
      <c r="C208" s="3" t="s">
        <v>197</v>
      </c>
      <c r="D208" s="3" t="s">
        <v>31</v>
      </c>
      <c r="E208" s="9" t="s">
        <v>70</v>
      </c>
      <c r="F208" s="10">
        <v>961000</v>
      </c>
      <c r="G208" s="10">
        <v>815237.02410000004</v>
      </c>
      <c r="H208" s="11">
        <v>0.84832156509385703</v>
      </c>
      <c r="I208" s="12">
        <v>0</v>
      </c>
      <c r="J208" s="12">
        <v>9.9999999999999995E-8</v>
      </c>
      <c r="K208" s="13">
        <v>0</v>
      </c>
      <c r="L208" s="13">
        <v>-8.1500000000000003E-2</v>
      </c>
    </row>
    <row r="209" spans="1:12" x14ac:dyDescent="0.2">
      <c r="A209" s="3" t="s">
        <v>241</v>
      </c>
      <c r="B209" s="3" t="s">
        <v>336</v>
      </c>
      <c r="C209" s="3" t="s">
        <v>197</v>
      </c>
      <c r="D209" s="3" t="s">
        <v>31</v>
      </c>
      <c r="E209" s="9" t="s">
        <v>71</v>
      </c>
      <c r="F209" s="10">
        <v>930000</v>
      </c>
      <c r="G209" s="10">
        <v>784787.91339999996</v>
      </c>
      <c r="H209" s="11">
        <v>0.84385797140526109</v>
      </c>
      <c r="I209" s="12">
        <v>0</v>
      </c>
      <c r="J209" s="12">
        <v>9.9999999999999995E-8</v>
      </c>
      <c r="K209" s="13">
        <v>0</v>
      </c>
      <c r="L209" s="13">
        <v>-7.85E-2</v>
      </c>
    </row>
    <row r="210" spans="1:12" x14ac:dyDescent="0.2">
      <c r="A210" s="3" t="s">
        <v>241</v>
      </c>
      <c r="B210" s="3" t="s">
        <v>336</v>
      </c>
      <c r="C210" s="3" t="s">
        <v>197</v>
      </c>
      <c r="D210" s="3" t="s">
        <v>31</v>
      </c>
      <c r="E210" s="9" t="s">
        <v>72</v>
      </c>
      <c r="F210" s="10">
        <v>961000</v>
      </c>
      <c r="G210" s="10">
        <v>806812.39509999997</v>
      </c>
      <c r="H210" s="11">
        <v>0.83955504177616302</v>
      </c>
      <c r="I210" s="12">
        <v>0</v>
      </c>
      <c r="J210" s="12">
        <v>9.9999999999999995E-8</v>
      </c>
      <c r="K210" s="13">
        <v>0</v>
      </c>
      <c r="L210" s="13">
        <v>-8.0700000000000008E-2</v>
      </c>
    </row>
    <row r="211" spans="1:12" x14ac:dyDescent="0.2">
      <c r="A211" s="3" t="s">
        <v>241</v>
      </c>
      <c r="B211" s="3" t="s">
        <v>337</v>
      </c>
      <c r="C211" s="3" t="s">
        <v>197</v>
      </c>
      <c r="D211" s="3" t="s">
        <v>31</v>
      </c>
      <c r="E211" s="9" t="s">
        <v>73</v>
      </c>
      <c r="F211" s="10">
        <v>930000</v>
      </c>
      <c r="G211" s="10">
        <v>776667.20259999996</v>
      </c>
      <c r="H211" s="11">
        <v>0.835126024277419</v>
      </c>
      <c r="I211" s="12">
        <v>0</v>
      </c>
      <c r="J211" s="12">
        <v>9.9999999999999995E-8</v>
      </c>
      <c r="K211" s="13">
        <v>0</v>
      </c>
      <c r="L211" s="13">
        <v>-7.7700000000000005E-2</v>
      </c>
    </row>
    <row r="212" spans="1:12" x14ac:dyDescent="0.2">
      <c r="A212" s="3" t="s">
        <v>241</v>
      </c>
      <c r="B212" s="3" t="s">
        <v>337</v>
      </c>
      <c r="C212" s="3" t="s">
        <v>197</v>
      </c>
      <c r="D212" s="3" t="s">
        <v>31</v>
      </c>
      <c r="E212" s="9" t="s">
        <v>74</v>
      </c>
      <c r="F212" s="10">
        <v>961000</v>
      </c>
      <c r="G212" s="10">
        <v>798426.94620000001</v>
      </c>
      <c r="H212" s="11">
        <v>0.83082928846759496</v>
      </c>
      <c r="I212" s="12">
        <v>0</v>
      </c>
      <c r="J212" s="12">
        <v>9.9999999999999995E-8</v>
      </c>
      <c r="K212" s="13">
        <v>0</v>
      </c>
      <c r="L212" s="13">
        <v>-7.980000000000001E-2</v>
      </c>
    </row>
    <row r="213" spans="1:12" x14ac:dyDescent="0.2">
      <c r="A213" s="3" t="s">
        <v>241</v>
      </c>
      <c r="B213" s="3" t="s">
        <v>337</v>
      </c>
      <c r="C213" s="3" t="s">
        <v>197</v>
      </c>
      <c r="D213" s="3" t="s">
        <v>31</v>
      </c>
      <c r="E213" s="9" t="s">
        <v>75</v>
      </c>
      <c r="F213" s="10">
        <v>961000</v>
      </c>
      <c r="G213" s="10">
        <v>794163.65419999999</v>
      </c>
      <c r="H213" s="11">
        <v>0.82639298045737408</v>
      </c>
      <c r="I213" s="12">
        <v>0</v>
      </c>
      <c r="J213" s="12">
        <v>9.9999999999999995E-8</v>
      </c>
      <c r="K213" s="13">
        <v>0</v>
      </c>
      <c r="L213" s="13">
        <v>-7.9399999999999998E-2</v>
      </c>
    </row>
    <row r="214" spans="1:12" x14ac:dyDescent="0.2">
      <c r="A214" s="3" t="s">
        <v>241</v>
      </c>
      <c r="B214" s="3" t="s">
        <v>337</v>
      </c>
      <c r="C214" s="3" t="s">
        <v>197</v>
      </c>
      <c r="D214" s="3" t="s">
        <v>31</v>
      </c>
      <c r="E214" s="9" t="s">
        <v>76</v>
      </c>
      <c r="F214" s="10">
        <v>868000</v>
      </c>
      <c r="G214" s="10">
        <v>713460.23840000003</v>
      </c>
      <c r="H214" s="11">
        <v>0.82195880004421595</v>
      </c>
      <c r="I214" s="12">
        <v>0</v>
      </c>
      <c r="J214" s="12">
        <v>9.9999999999999995E-8</v>
      </c>
      <c r="K214" s="13">
        <v>0</v>
      </c>
      <c r="L214" s="13">
        <v>-7.1300000000000002E-2</v>
      </c>
    </row>
    <row r="215" spans="1:12" x14ac:dyDescent="0.2">
      <c r="A215" s="3" t="s">
        <v>241</v>
      </c>
      <c r="B215" s="3" t="s">
        <v>337</v>
      </c>
      <c r="C215" s="3" t="s">
        <v>197</v>
      </c>
      <c r="D215" s="3" t="s">
        <v>31</v>
      </c>
      <c r="E215" s="9" t="s">
        <v>77</v>
      </c>
      <c r="F215" s="10">
        <v>961000</v>
      </c>
      <c r="G215" s="10">
        <v>786046.15830000001</v>
      </c>
      <c r="H215" s="11">
        <v>0.81794605442144797</v>
      </c>
      <c r="I215" s="12">
        <v>0</v>
      </c>
      <c r="J215" s="12">
        <v>9.9999999999999995E-8</v>
      </c>
      <c r="K215" s="13">
        <v>0</v>
      </c>
      <c r="L215" s="13">
        <v>-7.8600000000000003E-2</v>
      </c>
    </row>
    <row r="216" spans="1:12" x14ac:dyDescent="0.2">
      <c r="A216" s="3" t="s">
        <v>241</v>
      </c>
      <c r="B216" s="3" t="s">
        <v>337</v>
      </c>
      <c r="C216" s="3" t="s">
        <v>197</v>
      </c>
      <c r="D216" s="3" t="s">
        <v>31</v>
      </c>
      <c r="E216" s="9" t="s">
        <v>78</v>
      </c>
      <c r="F216" s="10">
        <v>930000</v>
      </c>
      <c r="G216" s="10">
        <v>756602.68889999995</v>
      </c>
      <c r="H216" s="11">
        <v>0.81355127838570807</v>
      </c>
      <c r="I216" s="12">
        <v>0</v>
      </c>
      <c r="J216" s="12">
        <v>9.9999999999999995E-8</v>
      </c>
      <c r="K216" s="13">
        <v>0</v>
      </c>
      <c r="L216" s="13">
        <v>-7.5700000000000003E-2</v>
      </c>
    </row>
    <row r="217" spans="1:12" x14ac:dyDescent="0.2">
      <c r="A217" s="3" t="s">
        <v>241</v>
      </c>
      <c r="B217" s="3" t="s">
        <v>337</v>
      </c>
      <c r="C217" s="3" t="s">
        <v>197</v>
      </c>
      <c r="D217" s="3" t="s">
        <v>31</v>
      </c>
      <c r="E217" s="9" t="s">
        <v>79</v>
      </c>
      <c r="F217" s="10">
        <v>961000</v>
      </c>
      <c r="G217" s="10">
        <v>777777.77339999995</v>
      </c>
      <c r="H217" s="11">
        <v>0.80934211588354199</v>
      </c>
      <c r="I217" s="12">
        <v>0</v>
      </c>
      <c r="J217" s="12">
        <v>9.9999999999999995E-8</v>
      </c>
      <c r="K217" s="13">
        <v>0</v>
      </c>
      <c r="L217" s="13">
        <v>-7.7800000000000008E-2</v>
      </c>
    </row>
    <row r="218" spans="1:12" x14ac:dyDescent="0.2">
      <c r="A218" s="3" t="s">
        <v>241</v>
      </c>
      <c r="B218" s="3" t="s">
        <v>337</v>
      </c>
      <c r="C218" s="3" t="s">
        <v>197</v>
      </c>
      <c r="D218" s="3" t="s">
        <v>31</v>
      </c>
      <c r="E218" s="9" t="s">
        <v>80</v>
      </c>
      <c r="F218" s="10">
        <v>930000</v>
      </c>
      <c r="G218" s="10">
        <v>748639.23560000001</v>
      </c>
      <c r="H218" s="11">
        <v>0.80498842542559601</v>
      </c>
      <c r="I218" s="12">
        <v>0</v>
      </c>
      <c r="J218" s="12">
        <v>9.9999999999999995E-8</v>
      </c>
      <c r="K218" s="13">
        <v>0</v>
      </c>
      <c r="L218" s="13">
        <v>-7.4900000000000008E-2</v>
      </c>
    </row>
    <row r="219" spans="1:12" x14ac:dyDescent="0.2">
      <c r="A219" s="3" t="s">
        <v>241</v>
      </c>
      <c r="B219" s="3" t="s">
        <v>337</v>
      </c>
      <c r="C219" s="3" t="s">
        <v>197</v>
      </c>
      <c r="D219" s="3" t="s">
        <v>31</v>
      </c>
      <c r="E219" s="9" t="s">
        <v>81</v>
      </c>
      <c r="F219" s="10">
        <v>961000</v>
      </c>
      <c r="G219" s="10">
        <v>769513.11620000005</v>
      </c>
      <c r="H219" s="11">
        <v>0.80074205641823293</v>
      </c>
      <c r="I219" s="12">
        <v>0</v>
      </c>
      <c r="J219" s="12">
        <v>9.9999999999999995E-8</v>
      </c>
      <c r="K219" s="13">
        <v>0</v>
      </c>
      <c r="L219" s="13">
        <v>-7.6999999999999999E-2</v>
      </c>
    </row>
    <row r="220" spans="1:12" x14ac:dyDescent="0.2">
      <c r="A220" s="3" t="s">
        <v>241</v>
      </c>
      <c r="B220" s="3" t="s">
        <v>337</v>
      </c>
      <c r="C220" s="3" t="s">
        <v>197</v>
      </c>
      <c r="D220" s="3" t="s">
        <v>31</v>
      </c>
      <c r="E220" s="9" t="s">
        <v>82</v>
      </c>
      <c r="F220" s="10">
        <v>961000</v>
      </c>
      <c r="G220" s="10">
        <v>765262.43870000006</v>
      </c>
      <c r="H220" s="11">
        <v>0.79631887483295405</v>
      </c>
      <c r="I220" s="12">
        <v>0</v>
      </c>
      <c r="J220" s="12">
        <v>9.9999999999999995E-8</v>
      </c>
      <c r="K220" s="13">
        <v>0</v>
      </c>
      <c r="L220" s="13">
        <v>-7.6499999999999999E-2</v>
      </c>
    </row>
    <row r="221" spans="1:12" x14ac:dyDescent="0.2">
      <c r="A221" s="3" t="s">
        <v>241</v>
      </c>
      <c r="B221" s="3" t="s">
        <v>337</v>
      </c>
      <c r="C221" s="3" t="s">
        <v>197</v>
      </c>
      <c r="D221" s="3" t="s">
        <v>31</v>
      </c>
      <c r="E221" s="9" t="s">
        <v>83</v>
      </c>
      <c r="F221" s="10">
        <v>930000</v>
      </c>
      <c r="G221" s="10">
        <v>736458.22360000003</v>
      </c>
      <c r="H221" s="11">
        <v>0.79189056297656302</v>
      </c>
      <c r="I221" s="12">
        <v>0</v>
      </c>
      <c r="J221" s="12">
        <v>9.9999999999999995E-8</v>
      </c>
      <c r="K221" s="13">
        <v>0</v>
      </c>
      <c r="L221" s="13">
        <v>-7.3599999999999999E-2</v>
      </c>
    </row>
    <row r="222" spans="1:12" x14ac:dyDescent="0.2">
      <c r="A222" s="3" t="s">
        <v>241</v>
      </c>
      <c r="B222" s="3" t="s">
        <v>337</v>
      </c>
      <c r="C222" s="3" t="s">
        <v>197</v>
      </c>
      <c r="D222" s="3" t="s">
        <v>31</v>
      </c>
      <c r="E222" s="9" t="s">
        <v>84</v>
      </c>
      <c r="F222" s="10">
        <v>961000</v>
      </c>
      <c r="G222" s="10">
        <v>756884.13549999997</v>
      </c>
      <c r="H222" s="11">
        <v>0.78760055719433308</v>
      </c>
      <c r="I222" s="12">
        <v>0</v>
      </c>
      <c r="J222" s="12">
        <v>9.9999999999999995E-8</v>
      </c>
      <c r="K222" s="13">
        <v>0</v>
      </c>
      <c r="L222" s="13">
        <v>-7.5700000000000003E-2</v>
      </c>
    </row>
    <row r="223" spans="1:12" x14ac:dyDescent="0.2">
      <c r="A223" s="3" t="s">
        <v>241</v>
      </c>
      <c r="B223" s="3" t="s">
        <v>337</v>
      </c>
      <c r="C223" s="3" t="s">
        <v>197</v>
      </c>
      <c r="D223" s="3" t="s">
        <v>31</v>
      </c>
      <c r="E223" s="9" t="s">
        <v>85</v>
      </c>
      <c r="F223" s="10">
        <v>930000</v>
      </c>
      <c r="G223" s="10">
        <v>728341.7844</v>
      </c>
      <c r="H223" s="11">
        <v>0.78316320898539205</v>
      </c>
      <c r="I223" s="12">
        <v>0</v>
      </c>
      <c r="J223" s="12">
        <v>9.9999999999999995E-8</v>
      </c>
      <c r="K223" s="13">
        <v>0</v>
      </c>
      <c r="L223" s="13">
        <v>-7.2800000000000004E-2</v>
      </c>
    </row>
    <row r="224" spans="1:12" x14ac:dyDescent="0.2">
      <c r="A224" s="3" t="s">
        <v>241</v>
      </c>
      <c r="B224" s="3" t="s">
        <v>337</v>
      </c>
      <c r="C224" s="3" t="s">
        <v>197</v>
      </c>
      <c r="D224" s="3" t="s">
        <v>31</v>
      </c>
      <c r="E224" s="9" t="s">
        <v>86</v>
      </c>
      <c r="F224" s="10">
        <v>961000</v>
      </c>
      <c r="G224" s="10">
        <v>748489.39399999997</v>
      </c>
      <c r="H224" s="11">
        <v>0.77886513422586801</v>
      </c>
      <c r="I224" s="12">
        <v>0</v>
      </c>
      <c r="J224" s="12">
        <v>9.9999999999999995E-8</v>
      </c>
      <c r="K224" s="13">
        <v>0</v>
      </c>
      <c r="L224" s="13">
        <v>-7.4800000000000005E-2</v>
      </c>
    </row>
    <row r="225" spans="1:12" x14ac:dyDescent="0.2">
      <c r="A225" s="3" t="s">
        <v>241</v>
      </c>
      <c r="B225" s="3" t="s">
        <v>337</v>
      </c>
      <c r="C225" s="3" t="s">
        <v>197</v>
      </c>
      <c r="D225" s="3" t="s">
        <v>31</v>
      </c>
      <c r="E225" s="9" t="s">
        <v>87</v>
      </c>
      <c r="F225" s="10">
        <v>961000</v>
      </c>
      <c r="G225" s="10">
        <v>744217.75769999996</v>
      </c>
      <c r="H225" s="11">
        <v>0.77442014333711506</v>
      </c>
      <c r="I225" s="12">
        <v>0</v>
      </c>
      <c r="J225" s="12">
        <v>9.9999999999999995E-8</v>
      </c>
      <c r="K225" s="13">
        <v>0</v>
      </c>
      <c r="L225" s="13">
        <v>-7.4400000000000008E-2</v>
      </c>
    </row>
    <row r="226" spans="1:12" x14ac:dyDescent="0.2">
      <c r="A226" s="3" t="s">
        <v>241</v>
      </c>
      <c r="B226" s="3" t="s">
        <v>337</v>
      </c>
      <c r="C226" s="3" t="s">
        <v>197</v>
      </c>
      <c r="D226" s="3" t="s">
        <v>31</v>
      </c>
      <c r="E226" s="9" t="s">
        <v>88</v>
      </c>
      <c r="F226" s="10">
        <v>868000</v>
      </c>
      <c r="G226" s="10">
        <v>668335.52110000001</v>
      </c>
      <c r="H226" s="11">
        <v>0.76997179847100305</v>
      </c>
      <c r="I226" s="12">
        <v>0</v>
      </c>
      <c r="J226" s="12">
        <v>9.9999999999999995E-8</v>
      </c>
      <c r="K226" s="13">
        <v>0</v>
      </c>
      <c r="L226" s="13">
        <v>-6.6799999999999998E-2</v>
      </c>
    </row>
    <row r="227" spans="1:12" x14ac:dyDescent="0.2">
      <c r="A227" s="3" t="s">
        <v>241</v>
      </c>
      <c r="B227" s="3" t="s">
        <v>337</v>
      </c>
      <c r="C227" s="3" t="s">
        <v>197</v>
      </c>
      <c r="D227" s="3" t="s">
        <v>31</v>
      </c>
      <c r="E227" s="9" t="s">
        <v>89</v>
      </c>
      <c r="F227" s="10">
        <v>961000</v>
      </c>
      <c r="G227" s="10">
        <v>736079.24829999998</v>
      </c>
      <c r="H227" s="11">
        <v>0.76595135099771205</v>
      </c>
      <c r="I227" s="12">
        <v>0</v>
      </c>
      <c r="J227" s="12">
        <v>9.9999999999999995E-8</v>
      </c>
      <c r="K227" s="13">
        <v>0</v>
      </c>
      <c r="L227" s="13">
        <v>-7.3599999999999999E-2</v>
      </c>
    </row>
    <row r="228" spans="1:12" x14ac:dyDescent="0.2">
      <c r="A228" s="3" t="s">
        <v>241</v>
      </c>
      <c r="B228" s="3" t="s">
        <v>337</v>
      </c>
      <c r="C228" s="3" t="s">
        <v>197</v>
      </c>
      <c r="D228" s="3" t="s">
        <v>31</v>
      </c>
      <c r="E228" s="9" t="s">
        <v>90</v>
      </c>
      <c r="F228" s="10">
        <v>930000</v>
      </c>
      <c r="G228" s="10">
        <v>708192.7696</v>
      </c>
      <c r="H228" s="11">
        <v>0.76149760169991698</v>
      </c>
      <c r="I228" s="12">
        <v>0</v>
      </c>
      <c r="J228" s="12">
        <v>9.9999999999999995E-8</v>
      </c>
      <c r="K228" s="13">
        <v>0</v>
      </c>
      <c r="L228" s="13">
        <v>-7.0800000000000002E-2</v>
      </c>
    </row>
    <row r="229" spans="1:12" x14ac:dyDescent="0.2">
      <c r="A229" s="3" t="s">
        <v>241</v>
      </c>
      <c r="B229" s="3" t="s">
        <v>337</v>
      </c>
      <c r="C229" s="3" t="s">
        <v>197</v>
      </c>
      <c r="D229" s="3" t="s">
        <v>31</v>
      </c>
      <c r="E229" s="9" t="s">
        <v>91</v>
      </c>
      <c r="F229" s="10">
        <v>961000</v>
      </c>
      <c r="G229" s="10">
        <v>727655.07420000003</v>
      </c>
      <c r="H229" s="11">
        <v>0.75718530093734404</v>
      </c>
      <c r="I229" s="12">
        <v>0</v>
      </c>
      <c r="J229" s="12">
        <v>9.9999999999999995E-8</v>
      </c>
      <c r="K229" s="13">
        <v>0</v>
      </c>
      <c r="L229" s="13">
        <v>-7.2800000000000004E-2</v>
      </c>
    </row>
    <row r="230" spans="1:12" x14ac:dyDescent="0.2">
      <c r="A230" s="3" t="s">
        <v>241</v>
      </c>
      <c r="B230" s="3" t="s">
        <v>337</v>
      </c>
      <c r="C230" s="3" t="s">
        <v>197</v>
      </c>
      <c r="D230" s="3" t="s">
        <v>31</v>
      </c>
      <c r="E230" s="9" t="s">
        <v>92</v>
      </c>
      <c r="F230" s="10">
        <v>930000</v>
      </c>
      <c r="G230" s="10">
        <v>700036.39110000001</v>
      </c>
      <c r="H230" s="11">
        <v>0.75272730223976991</v>
      </c>
      <c r="I230" s="12">
        <v>0</v>
      </c>
      <c r="J230" s="12">
        <v>9.9999999999999995E-8</v>
      </c>
      <c r="K230" s="13">
        <v>0</v>
      </c>
      <c r="L230" s="13">
        <v>-7.0000000000000007E-2</v>
      </c>
    </row>
    <row r="231" spans="1:12" x14ac:dyDescent="0.2">
      <c r="A231" s="3" t="s">
        <v>241</v>
      </c>
      <c r="B231" s="3" t="s">
        <v>337</v>
      </c>
      <c r="C231" s="3" t="s">
        <v>197</v>
      </c>
      <c r="D231" s="3" t="s">
        <v>31</v>
      </c>
      <c r="E231" s="9" t="s">
        <v>93</v>
      </c>
      <c r="F231" s="10">
        <v>961000</v>
      </c>
      <c r="G231" s="10">
        <v>719550.98899999994</v>
      </c>
      <c r="H231" s="11">
        <v>0.74875232985095108</v>
      </c>
      <c r="I231" s="12">
        <v>0</v>
      </c>
      <c r="J231" s="12">
        <v>9.9999999999999995E-8</v>
      </c>
      <c r="K231" s="13">
        <v>0</v>
      </c>
      <c r="L231" s="13">
        <v>-7.2000000000000008E-2</v>
      </c>
    </row>
    <row r="232" spans="1:12" x14ac:dyDescent="0.2">
      <c r="A232" s="3" t="s">
        <v>241</v>
      </c>
      <c r="B232" s="3" t="s">
        <v>337</v>
      </c>
      <c r="C232" s="3" t="s">
        <v>197</v>
      </c>
      <c r="D232" s="3" t="s">
        <v>31</v>
      </c>
      <c r="E232" s="9" t="s">
        <v>94</v>
      </c>
      <c r="F232" s="10">
        <v>961000</v>
      </c>
      <c r="G232" s="10">
        <v>715662.32279999997</v>
      </c>
      <c r="H232" s="11">
        <v>0.74470585099082198</v>
      </c>
      <c r="I232" s="12">
        <v>0</v>
      </c>
      <c r="J232" s="12">
        <v>9.9999999999999995E-8</v>
      </c>
      <c r="K232" s="13">
        <v>0</v>
      </c>
      <c r="L232" s="13">
        <v>-7.1599999999999997E-2</v>
      </c>
    </row>
    <row r="233" spans="1:12" x14ac:dyDescent="0.2">
      <c r="A233" s="3" t="s">
        <v>241</v>
      </c>
      <c r="B233" s="3" t="s">
        <v>337</v>
      </c>
      <c r="C233" s="3" t="s">
        <v>197</v>
      </c>
      <c r="D233" s="3" t="s">
        <v>31</v>
      </c>
      <c r="E233" s="9" t="s">
        <v>95</v>
      </c>
      <c r="F233" s="10">
        <v>930000</v>
      </c>
      <c r="G233" s="10">
        <v>688820.31189999997</v>
      </c>
      <c r="H233" s="11">
        <v>0.74066700205713298</v>
      </c>
      <c r="I233" s="12">
        <v>0</v>
      </c>
      <c r="J233" s="12">
        <v>9.9999999999999995E-8</v>
      </c>
      <c r="K233" s="13">
        <v>0</v>
      </c>
      <c r="L233" s="13">
        <v>-6.8900000000000003E-2</v>
      </c>
    </row>
    <row r="234" spans="1:12" x14ac:dyDescent="0.2">
      <c r="A234" s="3" t="s">
        <v>241</v>
      </c>
      <c r="B234" s="3" t="s">
        <v>337</v>
      </c>
      <c r="C234" s="3" t="s">
        <v>197</v>
      </c>
      <c r="D234" s="3" t="s">
        <v>31</v>
      </c>
      <c r="E234" s="9" t="s">
        <v>96</v>
      </c>
      <c r="F234" s="10">
        <v>961000</v>
      </c>
      <c r="G234" s="10">
        <v>708031.94469999999</v>
      </c>
      <c r="H234" s="11">
        <v>0.73676581130682395</v>
      </c>
      <c r="I234" s="12">
        <v>0</v>
      </c>
      <c r="J234" s="12">
        <v>9.9999999999999995E-8</v>
      </c>
      <c r="K234" s="13">
        <v>0</v>
      </c>
      <c r="L234" s="13">
        <v>-7.0800000000000002E-2</v>
      </c>
    </row>
    <row r="235" spans="1:12" x14ac:dyDescent="0.2">
      <c r="A235" s="3" t="s">
        <v>241</v>
      </c>
      <c r="B235" s="3" t="s">
        <v>337</v>
      </c>
      <c r="C235" s="3" t="s">
        <v>197</v>
      </c>
      <c r="D235" s="3" t="s">
        <v>31</v>
      </c>
      <c r="E235" s="9" t="s">
        <v>97</v>
      </c>
      <c r="F235" s="10">
        <v>930000</v>
      </c>
      <c r="G235" s="10">
        <v>681450.34820000001</v>
      </c>
      <c r="H235" s="11">
        <v>0.73274230993443412</v>
      </c>
      <c r="I235" s="12">
        <v>0</v>
      </c>
      <c r="J235" s="12">
        <v>9.9999999999999995E-8</v>
      </c>
      <c r="K235" s="13">
        <v>0</v>
      </c>
      <c r="L235" s="13">
        <v>-6.8100000000000008E-2</v>
      </c>
    </row>
    <row r="236" spans="1:12" x14ac:dyDescent="0.2">
      <c r="A236" s="3" t="s">
        <v>241</v>
      </c>
      <c r="B236" s="3" t="s">
        <v>337</v>
      </c>
      <c r="C236" s="3" t="s">
        <v>197</v>
      </c>
      <c r="D236" s="3" t="s">
        <v>31</v>
      </c>
      <c r="E236" s="9" t="s">
        <v>98</v>
      </c>
      <c r="F236" s="10">
        <v>961000</v>
      </c>
      <c r="G236" s="10">
        <v>700430.79240000003</v>
      </c>
      <c r="H236" s="11">
        <v>0.72885618352133497</v>
      </c>
      <c r="I236" s="12">
        <v>0</v>
      </c>
      <c r="J236" s="12">
        <v>9.9999999999999995E-8</v>
      </c>
      <c r="K236" s="13">
        <v>0</v>
      </c>
      <c r="L236" s="13">
        <v>-7.0000000000000007E-2</v>
      </c>
    </row>
    <row r="237" spans="1:12" x14ac:dyDescent="0.2">
      <c r="A237" s="3" t="s">
        <v>241</v>
      </c>
      <c r="B237" s="3" t="s">
        <v>337</v>
      </c>
      <c r="C237" s="3" t="s">
        <v>197</v>
      </c>
      <c r="D237" s="3" t="s">
        <v>31</v>
      </c>
      <c r="E237" s="9" t="s">
        <v>99</v>
      </c>
      <c r="F237" s="10">
        <v>961000</v>
      </c>
      <c r="G237" s="10">
        <v>696579.37529999996</v>
      </c>
      <c r="H237" s="11">
        <v>0.72484846545932102</v>
      </c>
      <c r="I237" s="12">
        <v>0</v>
      </c>
      <c r="J237" s="12">
        <v>9.9999999999999995E-8</v>
      </c>
      <c r="K237" s="13">
        <v>0</v>
      </c>
      <c r="L237" s="13">
        <v>-6.9699999999999998E-2</v>
      </c>
    </row>
    <row r="238" spans="1:12" x14ac:dyDescent="0.2">
      <c r="A238" s="3" t="s">
        <v>241</v>
      </c>
      <c r="B238" s="3" t="s">
        <v>337</v>
      </c>
      <c r="C238" s="3" t="s">
        <v>197</v>
      </c>
      <c r="D238" s="3" t="s">
        <v>31</v>
      </c>
      <c r="E238" s="9" t="s">
        <v>100</v>
      </c>
      <c r="F238" s="10">
        <v>868000</v>
      </c>
      <c r="G238" s="10">
        <v>625696.87360000005</v>
      </c>
      <c r="H238" s="11">
        <v>0.72084893274513506</v>
      </c>
      <c r="I238" s="12">
        <v>0</v>
      </c>
      <c r="J238" s="12">
        <v>9.9999999999999995E-8</v>
      </c>
      <c r="K238" s="13">
        <v>0</v>
      </c>
      <c r="L238" s="13">
        <v>-6.2600000000000003E-2</v>
      </c>
    </row>
    <row r="239" spans="1:12" x14ac:dyDescent="0.2">
      <c r="A239" s="3" t="s">
        <v>241</v>
      </c>
      <c r="B239" s="3" t="s">
        <v>337</v>
      </c>
      <c r="C239" s="3" t="s">
        <v>197</v>
      </c>
      <c r="D239" s="3" t="s">
        <v>31</v>
      </c>
      <c r="E239" s="9" t="s">
        <v>101</v>
      </c>
      <c r="F239" s="10">
        <v>961000</v>
      </c>
      <c r="G239" s="10">
        <v>689271.0784</v>
      </c>
      <c r="H239" s="11">
        <v>0.71724357799098992</v>
      </c>
      <c r="I239" s="12">
        <v>0</v>
      </c>
      <c r="J239" s="12">
        <v>9.9999999999999995E-8</v>
      </c>
      <c r="K239" s="13">
        <v>0</v>
      </c>
      <c r="L239" s="13">
        <v>-6.8900000000000003E-2</v>
      </c>
    </row>
    <row r="240" spans="1:12" x14ac:dyDescent="0.2">
      <c r="A240" s="3" t="s">
        <v>241</v>
      </c>
      <c r="B240" s="3" t="s">
        <v>337</v>
      </c>
      <c r="C240" s="3" t="s">
        <v>197</v>
      </c>
      <c r="D240" s="3" t="s">
        <v>31</v>
      </c>
      <c r="E240" s="9" t="s">
        <v>102</v>
      </c>
      <c r="F240" s="10">
        <v>930000</v>
      </c>
      <c r="G240" s="10">
        <v>663331.73010000004</v>
      </c>
      <c r="H240" s="11">
        <v>0.71325992485730905</v>
      </c>
      <c r="I240" s="12">
        <v>0</v>
      </c>
      <c r="J240" s="12">
        <v>9.9999999999999995E-8</v>
      </c>
      <c r="K240" s="13">
        <v>0</v>
      </c>
      <c r="L240" s="13">
        <v>-6.6299999999999998E-2</v>
      </c>
    </row>
    <row r="241" spans="1:12" x14ac:dyDescent="0.2">
      <c r="A241" s="3" t="s">
        <v>241</v>
      </c>
      <c r="B241" s="3" t="s">
        <v>337</v>
      </c>
      <c r="C241" s="3" t="s">
        <v>197</v>
      </c>
      <c r="D241" s="3" t="s">
        <v>31</v>
      </c>
      <c r="E241" s="9" t="s">
        <v>103</v>
      </c>
      <c r="F241" s="10">
        <v>961000</v>
      </c>
      <c r="G241" s="10">
        <v>681745.76650000003</v>
      </c>
      <c r="H241" s="11">
        <v>0.70941286831488704</v>
      </c>
      <c r="I241" s="12">
        <v>0</v>
      </c>
      <c r="J241" s="12">
        <v>9.9999999999999995E-8</v>
      </c>
      <c r="K241" s="13">
        <v>0</v>
      </c>
      <c r="L241" s="13">
        <v>-6.8199999999999997E-2</v>
      </c>
    </row>
    <row r="242" spans="1:12" x14ac:dyDescent="0.2">
      <c r="A242" s="3" t="s">
        <v>241</v>
      </c>
      <c r="B242" s="3" t="s">
        <v>337</v>
      </c>
      <c r="C242" s="3" t="s">
        <v>197</v>
      </c>
      <c r="D242" s="3" t="s">
        <v>31</v>
      </c>
      <c r="E242" s="9" t="s">
        <v>104</v>
      </c>
      <c r="F242" s="10">
        <v>930000</v>
      </c>
      <c r="G242" s="10">
        <v>656064.81830000004</v>
      </c>
      <c r="H242" s="11">
        <v>0.70544604119712795</v>
      </c>
      <c r="I242" s="12">
        <v>0</v>
      </c>
      <c r="J242" s="12">
        <v>9.9999999999999995E-8</v>
      </c>
      <c r="K242" s="13">
        <v>0</v>
      </c>
      <c r="L242" s="13">
        <v>-6.5600000000000006E-2</v>
      </c>
    </row>
    <row r="243" spans="1:12" x14ac:dyDescent="0.2">
      <c r="A243" s="3" t="s">
        <v>241</v>
      </c>
      <c r="B243" s="3" t="s">
        <v>337</v>
      </c>
      <c r="C243" s="3" t="s">
        <v>197</v>
      </c>
      <c r="D243" s="3" t="s">
        <v>31</v>
      </c>
      <c r="E243" s="9" t="s">
        <v>105</v>
      </c>
      <c r="F243" s="10">
        <v>961000</v>
      </c>
      <c r="G243" s="10">
        <v>674252.46250000002</v>
      </c>
      <c r="H243" s="11">
        <v>0.70161546567214195</v>
      </c>
      <c r="I243" s="12">
        <v>0</v>
      </c>
      <c r="J243" s="12">
        <v>9.9999999999999995E-8</v>
      </c>
      <c r="K243" s="13">
        <v>0</v>
      </c>
      <c r="L243" s="13">
        <v>-6.7400000000000002E-2</v>
      </c>
    </row>
    <row r="244" spans="1:12" x14ac:dyDescent="0.2">
      <c r="A244" s="3" t="s">
        <v>241</v>
      </c>
      <c r="B244" s="3" t="s">
        <v>337</v>
      </c>
      <c r="C244" s="3" t="s">
        <v>197</v>
      </c>
      <c r="D244" s="3" t="s">
        <v>31</v>
      </c>
      <c r="E244" s="9" t="s">
        <v>106</v>
      </c>
      <c r="F244" s="10">
        <v>961000</v>
      </c>
      <c r="G244" s="10">
        <v>670456.90220000001</v>
      </c>
      <c r="H244" s="11">
        <v>0.69766587118740198</v>
      </c>
      <c r="I244" s="12">
        <v>0</v>
      </c>
      <c r="J244" s="12">
        <v>9.9999999999999995E-8</v>
      </c>
      <c r="K244" s="13">
        <v>0</v>
      </c>
      <c r="L244" s="13">
        <v>-6.7000000000000004E-2</v>
      </c>
    </row>
    <row r="245" spans="1:12" x14ac:dyDescent="0.2">
      <c r="A245" s="3" t="s">
        <v>241</v>
      </c>
      <c r="B245" s="3" t="s">
        <v>337</v>
      </c>
      <c r="C245" s="3" t="s">
        <v>197</v>
      </c>
      <c r="D245" s="3" t="s">
        <v>31</v>
      </c>
      <c r="E245" s="9" t="s">
        <v>107</v>
      </c>
      <c r="F245" s="10">
        <v>930000</v>
      </c>
      <c r="G245" s="10">
        <v>645164.42429999996</v>
      </c>
      <c r="H245" s="11">
        <v>0.693725187392356</v>
      </c>
      <c r="I245" s="12">
        <v>0</v>
      </c>
      <c r="J245" s="12">
        <v>9.9999999999999995E-8</v>
      </c>
      <c r="K245" s="13">
        <v>0</v>
      </c>
      <c r="L245" s="13">
        <v>-6.4500000000000002E-2</v>
      </c>
    </row>
    <row r="246" spans="1:12" x14ac:dyDescent="0.2">
      <c r="A246" s="3" t="s">
        <v>241</v>
      </c>
      <c r="B246" s="3" t="s">
        <v>337</v>
      </c>
      <c r="C246" s="3" t="s">
        <v>197</v>
      </c>
      <c r="D246" s="3" t="s">
        <v>31</v>
      </c>
      <c r="E246" s="9" t="s">
        <v>108</v>
      </c>
      <c r="F246" s="10">
        <v>961000</v>
      </c>
      <c r="G246" s="10">
        <v>663013.31449999998</v>
      </c>
      <c r="H246" s="11">
        <v>0.68992020241259799</v>
      </c>
      <c r="I246" s="12">
        <v>0</v>
      </c>
      <c r="J246" s="12">
        <v>9.9999999999999995E-8</v>
      </c>
      <c r="K246" s="13">
        <v>0</v>
      </c>
      <c r="L246" s="13">
        <v>-6.6299999999999998E-2</v>
      </c>
    </row>
    <row r="247" spans="1:12" x14ac:dyDescent="0.2">
      <c r="A247" s="3" t="s">
        <v>241</v>
      </c>
      <c r="B247" s="3" t="s">
        <v>337</v>
      </c>
      <c r="C247" s="3" t="s">
        <v>197</v>
      </c>
      <c r="D247" s="3" t="s">
        <v>31</v>
      </c>
      <c r="E247" s="9" t="s">
        <v>109</v>
      </c>
      <c r="F247" s="10">
        <v>930000</v>
      </c>
      <c r="G247" s="10">
        <v>637977.53410000005</v>
      </c>
      <c r="H247" s="11">
        <v>0.68599734852240402</v>
      </c>
      <c r="I247" s="12">
        <v>0</v>
      </c>
      <c r="J247" s="12">
        <v>9.9999999999999995E-8</v>
      </c>
      <c r="K247" s="13">
        <v>0</v>
      </c>
      <c r="L247" s="13">
        <v>-6.3800000000000009E-2</v>
      </c>
    </row>
    <row r="248" spans="1:12" x14ac:dyDescent="0.2">
      <c r="A248" s="3" t="s">
        <v>241</v>
      </c>
      <c r="B248" s="3" t="s">
        <v>337</v>
      </c>
      <c r="C248" s="3" t="s">
        <v>197</v>
      </c>
      <c r="D248" s="3" t="s">
        <v>31</v>
      </c>
      <c r="E248" s="9" t="s">
        <v>110</v>
      </c>
      <c r="F248" s="10">
        <v>961000</v>
      </c>
      <c r="G248" s="10">
        <v>655603.62340000004</v>
      </c>
      <c r="H248" s="11">
        <v>0.68220980579853896</v>
      </c>
      <c r="I248" s="12">
        <v>0</v>
      </c>
      <c r="J248" s="12">
        <v>9.9999999999999995E-8</v>
      </c>
      <c r="K248" s="13">
        <v>0</v>
      </c>
      <c r="L248" s="13">
        <v>-6.5600000000000006E-2</v>
      </c>
    </row>
    <row r="249" spans="1:12" x14ac:dyDescent="0.2">
      <c r="A249" s="3" t="s">
        <v>241</v>
      </c>
      <c r="B249" s="3" t="s">
        <v>337</v>
      </c>
      <c r="C249" s="3" t="s">
        <v>197</v>
      </c>
      <c r="D249" s="3" t="s">
        <v>31</v>
      </c>
      <c r="E249" s="9" t="s">
        <v>111</v>
      </c>
      <c r="F249" s="10">
        <v>961000</v>
      </c>
      <c r="G249" s="10">
        <v>651851.26569999999</v>
      </c>
      <c r="H249" s="11">
        <v>0.67830516719789591</v>
      </c>
      <c r="I249" s="12">
        <v>0</v>
      </c>
      <c r="J249" s="12">
        <v>9.9999999999999995E-8</v>
      </c>
      <c r="K249" s="13">
        <v>0</v>
      </c>
      <c r="L249" s="13">
        <v>-6.5200000000000008E-2</v>
      </c>
    </row>
    <row r="250" spans="1:12" x14ac:dyDescent="0.2">
      <c r="A250" s="3" t="s">
        <v>241</v>
      </c>
      <c r="B250" s="3" t="s">
        <v>337</v>
      </c>
      <c r="C250" s="3" t="s">
        <v>197</v>
      </c>
      <c r="D250" s="3" t="s">
        <v>31</v>
      </c>
      <c r="E250" s="9" t="s">
        <v>112</v>
      </c>
      <c r="F250" s="10">
        <v>899000</v>
      </c>
      <c r="G250" s="10">
        <v>606294.52749999997</v>
      </c>
      <c r="H250" s="11">
        <v>0.67440993051604703</v>
      </c>
      <c r="I250" s="12">
        <v>0</v>
      </c>
      <c r="J250" s="12">
        <v>9.9999999999999995E-8</v>
      </c>
      <c r="K250" s="13">
        <v>0</v>
      </c>
      <c r="L250" s="13">
        <v>-6.0600000000000001E-2</v>
      </c>
    </row>
    <row r="251" spans="1:12" x14ac:dyDescent="0.2">
      <c r="A251" s="3" t="s">
        <v>241</v>
      </c>
      <c r="B251" s="3" t="s">
        <v>337</v>
      </c>
      <c r="C251" s="3" t="s">
        <v>197</v>
      </c>
      <c r="D251" s="3" t="s">
        <v>31</v>
      </c>
      <c r="E251" s="9" t="s">
        <v>113</v>
      </c>
      <c r="F251" s="10">
        <v>961000</v>
      </c>
      <c r="G251" s="10">
        <v>644614.38699999999</v>
      </c>
      <c r="H251" s="11">
        <v>0.67077459629956704</v>
      </c>
      <c r="I251" s="12">
        <v>0</v>
      </c>
      <c r="J251" s="12">
        <v>9.9999999999999995E-8</v>
      </c>
      <c r="K251" s="13">
        <v>0</v>
      </c>
      <c r="L251" s="13">
        <v>-6.4500000000000002E-2</v>
      </c>
    </row>
    <row r="252" spans="1:12" x14ac:dyDescent="0.2">
      <c r="A252" s="3" t="s">
        <v>241</v>
      </c>
      <c r="B252" s="3" t="s">
        <v>337</v>
      </c>
      <c r="C252" s="3" t="s">
        <v>197</v>
      </c>
      <c r="D252" s="3" t="s">
        <v>31</v>
      </c>
      <c r="E252" s="9" t="s">
        <v>114</v>
      </c>
      <c r="F252" s="10">
        <v>930000</v>
      </c>
      <c r="G252" s="10">
        <v>620214.98120000004</v>
      </c>
      <c r="H252" s="11">
        <v>0.666897829227456</v>
      </c>
      <c r="I252" s="12">
        <v>0</v>
      </c>
      <c r="J252" s="12">
        <v>9.9999999999999995E-8</v>
      </c>
      <c r="K252" s="13">
        <v>0</v>
      </c>
      <c r="L252" s="13">
        <v>-6.2E-2</v>
      </c>
    </row>
    <row r="253" spans="1:12" x14ac:dyDescent="0.2">
      <c r="A253" s="3" t="s">
        <v>241</v>
      </c>
      <c r="B253" s="3" t="s">
        <v>337</v>
      </c>
      <c r="C253" s="3" t="s">
        <v>197</v>
      </c>
      <c r="D253" s="3" t="s">
        <v>31</v>
      </c>
      <c r="E253" s="9" t="s">
        <v>115</v>
      </c>
      <c r="F253" s="10">
        <v>961000</v>
      </c>
      <c r="G253" s="10">
        <v>637292.27789999999</v>
      </c>
      <c r="H253" s="11">
        <v>0.66315533598693899</v>
      </c>
      <c r="I253" s="12">
        <v>0</v>
      </c>
      <c r="J253" s="12">
        <v>9.9999999999999995E-8</v>
      </c>
      <c r="K253" s="13">
        <v>0</v>
      </c>
      <c r="L253" s="13">
        <v>-6.3700000000000007E-2</v>
      </c>
    </row>
    <row r="254" spans="1:12" x14ac:dyDescent="0.2">
      <c r="A254" s="3" t="s">
        <v>241</v>
      </c>
      <c r="B254" s="3" t="s">
        <v>337</v>
      </c>
      <c r="C254" s="3" t="s">
        <v>197</v>
      </c>
      <c r="D254" s="3" t="s">
        <v>31</v>
      </c>
      <c r="E254" s="9" t="s">
        <v>116</v>
      </c>
      <c r="F254" s="10">
        <v>930000</v>
      </c>
      <c r="G254" s="10">
        <v>613146.86800000002</v>
      </c>
      <c r="H254" s="11">
        <v>0.65929770749929595</v>
      </c>
      <c r="I254" s="12">
        <v>0</v>
      </c>
      <c r="J254" s="12">
        <v>9.9999999999999995E-8</v>
      </c>
      <c r="K254" s="13">
        <v>0</v>
      </c>
      <c r="L254" s="13">
        <v>-6.13E-2</v>
      </c>
    </row>
    <row r="255" spans="1:12" x14ac:dyDescent="0.2">
      <c r="A255" s="3" t="s">
        <v>241</v>
      </c>
      <c r="B255" s="3" t="s">
        <v>337</v>
      </c>
      <c r="C255" s="3" t="s">
        <v>197</v>
      </c>
      <c r="D255" s="3" t="s">
        <v>31</v>
      </c>
      <c r="E255" s="9" t="s">
        <v>117</v>
      </c>
      <c r="F255" s="10">
        <v>961000</v>
      </c>
      <c r="G255" s="10">
        <v>630191.98589999997</v>
      </c>
      <c r="H255" s="11">
        <v>0.65576689480973605</v>
      </c>
      <c r="I255" s="12">
        <v>0</v>
      </c>
      <c r="J255" s="12">
        <v>9.9999999999999995E-8</v>
      </c>
      <c r="K255" s="13">
        <v>0</v>
      </c>
      <c r="L255" s="13">
        <v>-6.3E-2</v>
      </c>
    </row>
    <row r="256" spans="1:12" x14ac:dyDescent="0.2">
      <c r="A256" s="3" t="s">
        <v>241</v>
      </c>
      <c r="B256" s="3" t="s">
        <v>337</v>
      </c>
      <c r="C256" s="3" t="s">
        <v>197</v>
      </c>
      <c r="D256" s="3" t="s">
        <v>31</v>
      </c>
      <c r="E256" s="9" t="s">
        <v>118</v>
      </c>
      <c r="F256" s="10">
        <v>961000</v>
      </c>
      <c r="G256" s="10">
        <v>626727.18240000005</v>
      </c>
      <c r="H256" s="11">
        <v>0.65216148015572695</v>
      </c>
      <c r="I256" s="12">
        <v>0</v>
      </c>
      <c r="J256" s="12">
        <v>9.9999999999999995E-8</v>
      </c>
      <c r="K256" s="13">
        <v>0</v>
      </c>
      <c r="L256" s="13">
        <v>-6.2700000000000006E-2</v>
      </c>
    </row>
    <row r="257" spans="1:12" x14ac:dyDescent="0.2">
      <c r="A257" s="3" t="s">
        <v>241</v>
      </c>
      <c r="B257" s="3" t="s">
        <v>337</v>
      </c>
      <c r="C257" s="3" t="s">
        <v>197</v>
      </c>
      <c r="D257" s="3" t="s">
        <v>31</v>
      </c>
      <c r="E257" s="9" t="s">
        <v>119</v>
      </c>
      <c r="F257" s="10">
        <v>930000</v>
      </c>
      <c r="G257" s="10">
        <v>603169.05740000005</v>
      </c>
      <c r="H257" s="11">
        <v>0.64856887893494897</v>
      </c>
      <c r="I257" s="12">
        <v>0</v>
      </c>
      <c r="J257" s="12">
        <v>9.9999999999999995E-8</v>
      </c>
      <c r="K257" s="13">
        <v>0</v>
      </c>
      <c r="L257" s="13">
        <v>-6.0299999999999999E-2</v>
      </c>
    </row>
    <row r="258" spans="1:12" x14ac:dyDescent="0.2">
      <c r="A258" s="3" t="s">
        <v>241</v>
      </c>
      <c r="B258" s="3" t="s">
        <v>337</v>
      </c>
      <c r="C258" s="3" t="s">
        <v>197</v>
      </c>
      <c r="D258" s="3" t="s">
        <v>31</v>
      </c>
      <c r="E258" s="9" t="s">
        <v>120</v>
      </c>
      <c r="F258" s="10">
        <v>961000</v>
      </c>
      <c r="G258" s="10">
        <v>619945.30429999996</v>
      </c>
      <c r="H258" s="11">
        <v>0.64510437494094597</v>
      </c>
      <c r="I258" s="12">
        <v>0</v>
      </c>
      <c r="J258" s="12">
        <v>9.9999999999999995E-8</v>
      </c>
      <c r="K258" s="13">
        <v>0</v>
      </c>
      <c r="L258" s="13">
        <v>-6.2E-2</v>
      </c>
    </row>
    <row r="259" spans="1:12" x14ac:dyDescent="0.2">
      <c r="A259" s="3" t="s">
        <v>241</v>
      </c>
      <c r="B259" s="3" t="s">
        <v>337</v>
      </c>
      <c r="C259" s="3" t="s">
        <v>197</v>
      </c>
      <c r="D259" s="3" t="s">
        <v>31</v>
      </c>
      <c r="E259" s="9" t="s">
        <v>121</v>
      </c>
      <c r="F259" s="10">
        <v>930000</v>
      </c>
      <c r="G259" s="10">
        <v>596629.41720000003</v>
      </c>
      <c r="H259" s="11">
        <v>0.64153700779234102</v>
      </c>
      <c r="I259" s="12">
        <v>0</v>
      </c>
      <c r="J259" s="12">
        <v>9.9999999999999995E-8</v>
      </c>
      <c r="K259" s="13">
        <v>0</v>
      </c>
      <c r="L259" s="13">
        <v>-5.9700000000000003E-2</v>
      </c>
    </row>
    <row r="260" spans="1:12" x14ac:dyDescent="0.2">
      <c r="A260" s="3" t="s">
        <v>241</v>
      </c>
      <c r="B260" s="3" t="s">
        <v>337</v>
      </c>
      <c r="C260" s="3" t="s">
        <v>197</v>
      </c>
      <c r="D260" s="3" t="s">
        <v>31</v>
      </c>
      <c r="E260" s="9" t="s">
        <v>122</v>
      </c>
      <c r="F260" s="10">
        <v>961000</v>
      </c>
      <c r="G260" s="10">
        <v>613211.15560000006</v>
      </c>
      <c r="H260" s="11">
        <v>0.63809693606038498</v>
      </c>
      <c r="I260" s="12">
        <v>0</v>
      </c>
      <c r="J260" s="12">
        <v>9.9999999999999995E-8</v>
      </c>
      <c r="K260" s="13">
        <v>0</v>
      </c>
      <c r="L260" s="13">
        <v>-6.13E-2</v>
      </c>
    </row>
    <row r="261" spans="1:12" x14ac:dyDescent="0.2">
      <c r="A261" s="3" t="s">
        <v>241</v>
      </c>
      <c r="B261" s="3" t="s">
        <v>337</v>
      </c>
      <c r="C261" s="3" t="s">
        <v>197</v>
      </c>
      <c r="D261" s="3" t="s">
        <v>31</v>
      </c>
      <c r="E261" s="9" t="s">
        <v>123</v>
      </c>
      <c r="F261" s="10">
        <v>961000</v>
      </c>
      <c r="G261" s="10">
        <v>609807.18900000001</v>
      </c>
      <c r="H261" s="11">
        <v>0.63455482730725699</v>
      </c>
      <c r="I261" s="12">
        <v>0</v>
      </c>
      <c r="J261" s="12">
        <v>9.9999999999999995E-8</v>
      </c>
      <c r="K261" s="13">
        <v>0</v>
      </c>
      <c r="L261" s="13">
        <v>-6.1000000000000006E-2</v>
      </c>
    </row>
    <row r="262" spans="1:12" x14ac:dyDescent="0.2">
      <c r="A262" s="3" t="s">
        <v>241</v>
      </c>
      <c r="B262" s="3" t="s">
        <v>337</v>
      </c>
      <c r="C262" s="3" t="s">
        <v>197</v>
      </c>
      <c r="D262" s="3" t="s">
        <v>31</v>
      </c>
      <c r="E262" s="9" t="s">
        <v>124</v>
      </c>
      <c r="F262" s="10">
        <v>868000</v>
      </c>
      <c r="G262" s="10">
        <v>547730.18870000006</v>
      </c>
      <c r="H262" s="11">
        <v>0.63102556299956603</v>
      </c>
      <c r="I262" s="12">
        <v>0</v>
      </c>
      <c r="J262" s="12">
        <v>9.9999999999999995E-8</v>
      </c>
      <c r="K262" s="13">
        <v>0</v>
      </c>
      <c r="L262" s="13">
        <v>-5.4800000000000001E-2</v>
      </c>
    </row>
    <row r="263" spans="1:12" x14ac:dyDescent="0.2">
      <c r="A263" s="3" t="s">
        <v>241</v>
      </c>
      <c r="B263" s="3" t="s">
        <v>337</v>
      </c>
      <c r="C263" s="3" t="s">
        <v>197</v>
      </c>
      <c r="D263" s="3" t="s">
        <v>31</v>
      </c>
      <c r="E263" s="9" t="s">
        <v>125</v>
      </c>
      <c r="F263" s="10">
        <v>961000</v>
      </c>
      <c r="G263" s="10">
        <v>603362.7781</v>
      </c>
      <c r="H263" s="11">
        <v>0.62784888458973709</v>
      </c>
      <c r="I263" s="12">
        <v>0</v>
      </c>
      <c r="J263" s="12">
        <v>9.9999999999999995E-8</v>
      </c>
      <c r="K263" s="13">
        <v>0</v>
      </c>
      <c r="L263" s="13">
        <v>-6.0299999999999999E-2</v>
      </c>
    </row>
    <row r="264" spans="1:12" x14ac:dyDescent="0.2">
      <c r="A264" s="3" t="s">
        <v>241</v>
      </c>
      <c r="B264" s="3" t="s">
        <v>337</v>
      </c>
      <c r="C264" s="3" t="s">
        <v>197</v>
      </c>
      <c r="D264" s="3" t="s">
        <v>31</v>
      </c>
      <c r="E264" s="9" t="s">
        <v>126</v>
      </c>
      <c r="F264" s="10">
        <v>930000</v>
      </c>
      <c r="G264" s="10">
        <v>580639.9939</v>
      </c>
      <c r="H264" s="11">
        <v>0.62434407942955206</v>
      </c>
      <c r="I264" s="12">
        <v>0</v>
      </c>
      <c r="J264" s="12">
        <v>9.9999999999999995E-8</v>
      </c>
      <c r="K264" s="13">
        <v>0</v>
      </c>
      <c r="L264" s="13">
        <v>-5.8100000000000006E-2</v>
      </c>
    </row>
    <row r="265" spans="1:12" x14ac:dyDescent="0.2">
      <c r="A265" s="3" t="s">
        <v>241</v>
      </c>
      <c r="B265" s="3" t="s">
        <v>337</v>
      </c>
      <c r="C265" s="3" t="s">
        <v>197</v>
      </c>
      <c r="D265" s="3" t="s">
        <v>31</v>
      </c>
      <c r="E265" s="9" t="s">
        <v>127</v>
      </c>
      <c r="F265" s="10">
        <v>961000</v>
      </c>
      <c r="G265" s="10">
        <v>596746.95609999995</v>
      </c>
      <c r="H265" s="11">
        <v>0.62096457455529608</v>
      </c>
      <c r="I265" s="12">
        <v>0</v>
      </c>
      <c r="J265" s="12">
        <v>9.9999999999999995E-8</v>
      </c>
      <c r="K265" s="13">
        <v>0</v>
      </c>
      <c r="L265" s="13">
        <v>-5.9700000000000003E-2</v>
      </c>
    </row>
    <row r="266" spans="1:12" x14ac:dyDescent="0.2">
      <c r="A266" s="3" t="s">
        <v>241</v>
      </c>
      <c r="B266" s="3" t="s">
        <v>337</v>
      </c>
      <c r="C266" s="3" t="s">
        <v>197</v>
      </c>
      <c r="D266" s="3" t="s">
        <v>31</v>
      </c>
      <c r="E266" s="9" t="s">
        <v>128</v>
      </c>
      <c r="F266" s="10">
        <v>930000</v>
      </c>
      <c r="G266" s="10">
        <v>574261.11809999996</v>
      </c>
      <c r="H266" s="11">
        <v>0.61748507319401402</v>
      </c>
      <c r="I266" s="12">
        <v>0</v>
      </c>
      <c r="J266" s="12">
        <v>9.9999999999999995E-8</v>
      </c>
      <c r="K266" s="13">
        <v>0</v>
      </c>
      <c r="L266" s="13">
        <v>-5.74E-2</v>
      </c>
    </row>
    <row r="267" spans="1:12" x14ac:dyDescent="0.2">
      <c r="A267" s="3" t="s">
        <v>241</v>
      </c>
      <c r="B267" s="3" t="s">
        <v>337</v>
      </c>
      <c r="C267" s="3" t="s">
        <v>197</v>
      </c>
      <c r="D267" s="3" t="s">
        <v>31</v>
      </c>
      <c r="E267" s="9" t="s">
        <v>129</v>
      </c>
      <c r="F267" s="10">
        <v>961000</v>
      </c>
      <c r="G267" s="10">
        <v>590178.98990000004</v>
      </c>
      <c r="H267" s="11">
        <v>0.61413006229987199</v>
      </c>
      <c r="I267" s="12">
        <v>0</v>
      </c>
      <c r="J267" s="12">
        <v>9.9999999999999995E-8</v>
      </c>
      <c r="K267" s="13">
        <v>0</v>
      </c>
      <c r="L267" s="13">
        <v>-5.9000000000000004E-2</v>
      </c>
    </row>
    <row r="268" spans="1:12" x14ac:dyDescent="0.2">
      <c r="A268" s="3" t="s">
        <v>241</v>
      </c>
      <c r="B268" s="3" t="s">
        <v>337</v>
      </c>
      <c r="C268" s="3" t="s">
        <v>197</v>
      </c>
      <c r="D268" s="3" t="s">
        <v>31</v>
      </c>
      <c r="E268" s="9" t="s">
        <v>130</v>
      </c>
      <c r="F268" s="10">
        <v>961000</v>
      </c>
      <c r="G268" s="10">
        <v>586859.51800000004</v>
      </c>
      <c r="H268" s="11">
        <v>0.61067587718863203</v>
      </c>
      <c r="I268" s="12">
        <v>0</v>
      </c>
      <c r="J268" s="12">
        <v>9.9999999999999995E-8</v>
      </c>
      <c r="K268" s="13">
        <v>0</v>
      </c>
      <c r="L268" s="13">
        <v>-5.8700000000000002E-2</v>
      </c>
    </row>
    <row r="269" spans="1:12" x14ac:dyDescent="0.2">
      <c r="A269" s="3" t="s">
        <v>241</v>
      </c>
      <c r="B269" s="3" t="s">
        <v>337</v>
      </c>
      <c r="C269" s="3" t="s">
        <v>197</v>
      </c>
      <c r="D269" s="3" t="s">
        <v>31</v>
      </c>
      <c r="E269" s="9" t="s">
        <v>131</v>
      </c>
      <c r="F269" s="10">
        <v>930000</v>
      </c>
      <c r="G269" s="10">
        <v>564728.14210000006</v>
      </c>
      <c r="H269" s="11">
        <v>0.607234561413725</v>
      </c>
      <c r="I269" s="12">
        <v>0</v>
      </c>
      <c r="J269" s="12">
        <v>9.9999999999999995E-8</v>
      </c>
      <c r="K269" s="13">
        <v>0</v>
      </c>
      <c r="L269" s="13">
        <v>-5.6500000000000002E-2</v>
      </c>
    </row>
    <row r="270" spans="1:12" x14ac:dyDescent="0.2">
      <c r="A270" s="3" t="s">
        <v>241</v>
      </c>
      <c r="B270" s="3" t="s">
        <v>337</v>
      </c>
      <c r="C270" s="3" t="s">
        <v>197</v>
      </c>
      <c r="D270" s="3" t="s">
        <v>31</v>
      </c>
      <c r="E270" s="9" t="s">
        <v>132</v>
      </c>
      <c r="F270" s="10">
        <v>961000</v>
      </c>
      <c r="G270" s="10">
        <v>580363.76699999999</v>
      </c>
      <c r="H270" s="11">
        <v>0.60391651095809107</v>
      </c>
      <c r="I270" s="12">
        <v>0</v>
      </c>
      <c r="J270" s="12">
        <v>9.9999999999999995E-8</v>
      </c>
      <c r="K270" s="13">
        <v>0</v>
      </c>
      <c r="L270" s="13">
        <v>-5.8000000000000003E-2</v>
      </c>
    </row>
    <row r="271" spans="1:12" x14ac:dyDescent="0.2">
      <c r="A271" s="3" t="s">
        <v>241</v>
      </c>
      <c r="B271" s="3" t="s">
        <v>337</v>
      </c>
      <c r="C271" s="3" t="s">
        <v>197</v>
      </c>
      <c r="D271" s="3" t="s">
        <v>31</v>
      </c>
      <c r="E271" s="9" t="s">
        <v>133</v>
      </c>
      <c r="F271" s="10">
        <v>930000</v>
      </c>
      <c r="G271" s="10">
        <v>558465.48719999997</v>
      </c>
      <c r="H271" s="11">
        <v>0.600500523911913</v>
      </c>
      <c r="I271" s="12">
        <v>0</v>
      </c>
      <c r="J271" s="12">
        <v>9.9999999999999995E-8</v>
      </c>
      <c r="K271" s="13">
        <v>0</v>
      </c>
      <c r="L271" s="13">
        <v>-5.5800000000000002E-2</v>
      </c>
    </row>
    <row r="272" spans="1:12" x14ac:dyDescent="0.2">
      <c r="A272" s="3" t="s">
        <v>241</v>
      </c>
      <c r="B272" s="3" t="s">
        <v>337</v>
      </c>
      <c r="C272" s="3" t="s">
        <v>197</v>
      </c>
      <c r="D272" s="3" t="s">
        <v>31</v>
      </c>
      <c r="E272" s="9" t="s">
        <v>134</v>
      </c>
      <c r="F272" s="10">
        <v>961000</v>
      </c>
      <c r="G272" s="10">
        <v>573915.91500000004</v>
      </c>
      <c r="H272" s="11">
        <v>0.59720698753410706</v>
      </c>
      <c r="I272" s="12">
        <v>0</v>
      </c>
      <c r="J272" s="12">
        <v>9.9999999999999995E-8</v>
      </c>
      <c r="K272" s="13">
        <v>0</v>
      </c>
      <c r="L272" s="13">
        <v>-5.74E-2</v>
      </c>
    </row>
    <row r="273" spans="1:12" x14ac:dyDescent="0.2">
      <c r="A273" s="3" t="s">
        <v>241</v>
      </c>
      <c r="B273" s="3" t="s">
        <v>337</v>
      </c>
      <c r="C273" s="3" t="s">
        <v>197</v>
      </c>
      <c r="D273" s="3" t="s">
        <v>31</v>
      </c>
      <c r="E273" s="9" t="s">
        <v>135</v>
      </c>
      <c r="F273" s="10">
        <v>961000</v>
      </c>
      <c r="G273" s="10">
        <v>570657.49639999995</v>
      </c>
      <c r="H273" s="11">
        <v>0.59381633336612405</v>
      </c>
      <c r="I273" s="12">
        <v>0</v>
      </c>
      <c r="J273" s="12">
        <v>9.9999999999999995E-8</v>
      </c>
      <c r="K273" s="13">
        <v>0</v>
      </c>
      <c r="L273" s="13">
        <v>-5.7100000000000005E-2</v>
      </c>
    </row>
    <row r="274" spans="1:12" x14ac:dyDescent="0.2">
      <c r="A274" s="3" t="s">
        <v>241</v>
      </c>
      <c r="B274" s="3" t="s">
        <v>337</v>
      </c>
      <c r="C274" s="3" t="s">
        <v>197</v>
      </c>
      <c r="D274" s="3" t="s">
        <v>31</v>
      </c>
      <c r="E274" s="9" t="s">
        <v>136</v>
      </c>
      <c r="F274" s="10">
        <v>868000</v>
      </c>
      <c r="G274" s="10">
        <v>512500.66470000002</v>
      </c>
      <c r="H274" s="11">
        <v>0.59043855383240595</v>
      </c>
      <c r="I274" s="12">
        <v>0</v>
      </c>
      <c r="J274" s="12">
        <v>9.9999999999999995E-8</v>
      </c>
      <c r="K274" s="13">
        <v>0</v>
      </c>
      <c r="L274" s="13">
        <v>-5.1300000000000005E-2</v>
      </c>
    </row>
    <row r="275" spans="1:12" x14ac:dyDescent="0.2">
      <c r="A275" s="3" t="s">
        <v>241</v>
      </c>
      <c r="B275" s="3" t="s">
        <v>337</v>
      </c>
      <c r="C275" s="3" t="s">
        <v>197</v>
      </c>
      <c r="D275" s="3" t="s">
        <v>31</v>
      </c>
      <c r="E275" s="9" t="s">
        <v>137</v>
      </c>
      <c r="F275" s="10">
        <v>961000</v>
      </c>
      <c r="G275" s="10">
        <v>564490.17189999996</v>
      </c>
      <c r="H275" s="11">
        <v>0.58739872206243704</v>
      </c>
      <c r="I275" s="12">
        <v>0</v>
      </c>
      <c r="J275" s="12">
        <v>9.9999999999999995E-8</v>
      </c>
      <c r="K275" s="13">
        <v>0</v>
      </c>
      <c r="L275" s="13">
        <v>-5.6400000000000006E-2</v>
      </c>
    </row>
    <row r="276" spans="1:12" x14ac:dyDescent="0.2">
      <c r="A276" s="3" t="s">
        <v>241</v>
      </c>
      <c r="B276" s="3" t="s">
        <v>337</v>
      </c>
      <c r="C276" s="3" t="s">
        <v>197</v>
      </c>
      <c r="D276" s="3" t="s">
        <v>31</v>
      </c>
      <c r="E276" s="9" t="s">
        <v>138</v>
      </c>
      <c r="F276" s="10">
        <v>930000</v>
      </c>
      <c r="G276" s="10">
        <v>543162.26379999996</v>
      </c>
      <c r="H276" s="11">
        <v>0.58404544499115707</v>
      </c>
      <c r="I276" s="12">
        <v>0</v>
      </c>
      <c r="J276" s="12">
        <v>9.9999999999999995E-8</v>
      </c>
      <c r="K276" s="13">
        <v>0</v>
      </c>
      <c r="L276" s="13">
        <v>-5.4300000000000001E-2</v>
      </c>
    </row>
    <row r="277" spans="1:12" x14ac:dyDescent="0.2">
      <c r="A277" s="3" t="s">
        <v>241</v>
      </c>
      <c r="B277" s="3" t="s">
        <v>337</v>
      </c>
      <c r="C277" s="3" t="s">
        <v>197</v>
      </c>
      <c r="D277" s="3" t="s">
        <v>31</v>
      </c>
      <c r="E277" s="9" t="s">
        <v>139</v>
      </c>
      <c r="F277" s="10">
        <v>961000</v>
      </c>
      <c r="G277" s="10">
        <v>558160.90370000002</v>
      </c>
      <c r="H277" s="11">
        <v>0.58081259490039594</v>
      </c>
      <c r="I277" s="12">
        <v>0</v>
      </c>
      <c r="J277" s="12">
        <v>9.9999999999999995E-8</v>
      </c>
      <c r="K277" s="13">
        <v>0</v>
      </c>
      <c r="L277" s="13">
        <v>-5.5800000000000002E-2</v>
      </c>
    </row>
    <row r="278" spans="1:12" x14ac:dyDescent="0.2">
      <c r="A278" s="3" t="s">
        <v>241</v>
      </c>
      <c r="B278" s="3" t="s">
        <v>337</v>
      </c>
      <c r="C278" s="3" t="s">
        <v>197</v>
      </c>
      <c r="D278" s="3" t="s">
        <v>31</v>
      </c>
      <c r="E278" s="9" t="s">
        <v>140</v>
      </c>
      <c r="F278" s="10">
        <v>930000</v>
      </c>
      <c r="G278" s="10">
        <v>537060.72180000006</v>
      </c>
      <c r="H278" s="11">
        <v>0.57748464709236702</v>
      </c>
      <c r="I278" s="12">
        <v>0</v>
      </c>
      <c r="J278" s="12">
        <v>9.9999999999999995E-8</v>
      </c>
      <c r="K278" s="13">
        <v>0</v>
      </c>
      <c r="L278" s="13">
        <v>-5.3700000000000005E-2</v>
      </c>
    </row>
    <row r="279" spans="1:12" x14ac:dyDescent="0.2">
      <c r="A279" s="3" t="s">
        <v>241</v>
      </c>
      <c r="B279" s="3" t="s">
        <v>337</v>
      </c>
      <c r="C279" s="3" t="s">
        <v>197</v>
      </c>
      <c r="D279" s="3" t="s">
        <v>31</v>
      </c>
      <c r="E279" s="9" t="s">
        <v>141</v>
      </c>
      <c r="F279" s="10">
        <v>961000</v>
      </c>
      <c r="G279" s="10">
        <v>551879.53029999998</v>
      </c>
      <c r="H279" s="11">
        <v>0.57427630619849002</v>
      </c>
      <c r="I279" s="12">
        <v>0</v>
      </c>
      <c r="J279" s="12">
        <v>9.9999999999999995E-8</v>
      </c>
      <c r="K279" s="13">
        <v>0</v>
      </c>
      <c r="L279" s="13">
        <v>-5.5200000000000006E-2</v>
      </c>
    </row>
    <row r="280" spans="1:12" x14ac:dyDescent="0.2">
      <c r="A280" s="3" t="s">
        <v>241</v>
      </c>
      <c r="B280" s="3" t="s">
        <v>337</v>
      </c>
      <c r="C280" s="3" t="s">
        <v>197</v>
      </c>
      <c r="D280" s="3" t="s">
        <v>31</v>
      </c>
      <c r="E280" s="9" t="s">
        <v>142</v>
      </c>
      <c r="F280" s="10">
        <v>961000</v>
      </c>
      <c r="G280" s="10">
        <v>548705.7071</v>
      </c>
      <c r="H280" s="11">
        <v>0.57097368067898802</v>
      </c>
      <c r="I280" s="12">
        <v>0</v>
      </c>
      <c r="J280" s="12">
        <v>9.9999999999999995E-8</v>
      </c>
      <c r="K280" s="13">
        <v>0</v>
      </c>
      <c r="L280" s="13">
        <v>-5.4900000000000004E-2</v>
      </c>
    </row>
    <row r="281" spans="1:12" x14ac:dyDescent="0.2">
      <c r="A281" s="3" t="s">
        <v>241</v>
      </c>
      <c r="B281" s="3" t="s">
        <v>337</v>
      </c>
      <c r="C281" s="3" t="s">
        <v>197</v>
      </c>
      <c r="D281" s="3" t="s">
        <v>31</v>
      </c>
      <c r="E281" s="9" t="s">
        <v>143</v>
      </c>
      <c r="F281" s="10">
        <v>930000</v>
      </c>
      <c r="G281" s="10">
        <v>527946.04579999996</v>
      </c>
      <c r="H281" s="11">
        <v>0.56768392019008695</v>
      </c>
      <c r="I281" s="12">
        <v>0</v>
      </c>
      <c r="J281" s="12">
        <v>9.9999999999999995E-8</v>
      </c>
      <c r="K281" s="13">
        <v>0</v>
      </c>
      <c r="L281" s="13">
        <v>-5.28E-2</v>
      </c>
    </row>
    <row r="282" spans="1:12" x14ac:dyDescent="0.2">
      <c r="A282" s="3" t="s">
        <v>241</v>
      </c>
      <c r="B282" s="3" t="s">
        <v>337</v>
      </c>
      <c r="C282" s="3" t="s">
        <v>197</v>
      </c>
      <c r="D282" s="3" t="s">
        <v>31</v>
      </c>
      <c r="E282" s="9" t="s">
        <v>144</v>
      </c>
      <c r="F282" s="10">
        <v>961000</v>
      </c>
      <c r="G282" s="10">
        <v>542496.53879999998</v>
      </c>
      <c r="H282" s="11">
        <v>0.56451252739537794</v>
      </c>
      <c r="I282" s="12">
        <v>0</v>
      </c>
      <c r="J282" s="12">
        <v>9.9999999999999995E-8</v>
      </c>
      <c r="K282" s="13">
        <v>0</v>
      </c>
      <c r="L282" s="13">
        <v>-5.4200000000000005E-2</v>
      </c>
    </row>
    <row r="283" spans="1:12" x14ac:dyDescent="0.2">
      <c r="A283" s="3" t="s">
        <v>241</v>
      </c>
      <c r="B283" s="3" t="s">
        <v>337</v>
      </c>
      <c r="C283" s="3" t="s">
        <v>197</v>
      </c>
      <c r="D283" s="3" t="s">
        <v>31</v>
      </c>
      <c r="E283" s="9" t="s">
        <v>145</v>
      </c>
      <c r="F283" s="10">
        <v>930000</v>
      </c>
      <c r="G283" s="10">
        <v>521960.70770000003</v>
      </c>
      <c r="H283" s="11">
        <v>0.56124807279035493</v>
      </c>
      <c r="I283" s="12">
        <v>0</v>
      </c>
      <c r="J283" s="12">
        <v>9.9999999999999995E-8</v>
      </c>
      <c r="K283" s="13">
        <v>0</v>
      </c>
      <c r="L283" s="13">
        <v>-5.2200000000000003E-2</v>
      </c>
    </row>
    <row r="284" spans="1:12" x14ac:dyDescent="0.2">
      <c r="A284" s="3" t="s">
        <v>241</v>
      </c>
      <c r="B284" s="3" t="s">
        <v>337</v>
      </c>
      <c r="C284" s="3" t="s">
        <v>197</v>
      </c>
      <c r="D284" s="3" t="s">
        <v>31</v>
      </c>
      <c r="E284" s="9" t="s">
        <v>146</v>
      </c>
      <c r="F284" s="10">
        <v>961000</v>
      </c>
      <c r="G284" s="10">
        <v>536335.21750000003</v>
      </c>
      <c r="H284" s="11">
        <v>0.55810116280611499</v>
      </c>
      <c r="I284" s="12">
        <v>0</v>
      </c>
      <c r="J284" s="12">
        <v>9.9999999999999995E-8</v>
      </c>
      <c r="K284" s="13">
        <v>0</v>
      </c>
      <c r="L284" s="13">
        <v>-5.3600000000000002E-2</v>
      </c>
    </row>
    <row r="285" spans="1:12" x14ac:dyDescent="0.2">
      <c r="A285" s="3" t="s">
        <v>241</v>
      </c>
      <c r="B285" s="3" t="s">
        <v>337</v>
      </c>
      <c r="C285" s="3" t="s">
        <v>197</v>
      </c>
      <c r="D285" s="3" t="s">
        <v>31</v>
      </c>
      <c r="E285" s="9" t="s">
        <v>147</v>
      </c>
      <c r="F285" s="10">
        <v>961000</v>
      </c>
      <c r="G285" s="10">
        <v>533222.38139999995</v>
      </c>
      <c r="H285" s="11">
        <v>0.55486199936073599</v>
      </c>
      <c r="I285" s="12">
        <v>0</v>
      </c>
      <c r="J285" s="12">
        <v>9.9999999999999995E-8</v>
      </c>
      <c r="K285" s="13">
        <v>0</v>
      </c>
      <c r="L285" s="13">
        <v>-5.33E-2</v>
      </c>
    </row>
    <row r="286" spans="1:12" x14ac:dyDescent="0.2">
      <c r="A286" s="3" t="s">
        <v>241</v>
      </c>
      <c r="B286" s="3" t="s">
        <v>337</v>
      </c>
      <c r="C286" s="3" t="s">
        <v>197</v>
      </c>
      <c r="D286" s="3" t="s">
        <v>31</v>
      </c>
      <c r="E286" s="9" t="s">
        <v>148</v>
      </c>
      <c r="F286" s="10">
        <v>868000</v>
      </c>
      <c r="G286" s="10">
        <v>478819.7721</v>
      </c>
      <c r="H286" s="11">
        <v>0.55163568218672299</v>
      </c>
      <c r="I286" s="12">
        <v>0</v>
      </c>
      <c r="J286" s="12">
        <v>9.9999999999999995E-8</v>
      </c>
      <c r="K286" s="13">
        <v>0</v>
      </c>
      <c r="L286" s="13">
        <v>-4.7900000000000005E-2</v>
      </c>
    </row>
    <row r="287" spans="1:12" x14ac:dyDescent="0.2">
      <c r="A287" s="3" t="s">
        <v>241</v>
      </c>
      <c r="B287" s="3" t="s">
        <v>337</v>
      </c>
      <c r="C287" s="3" t="s">
        <v>197</v>
      </c>
      <c r="D287" s="3" t="s">
        <v>31</v>
      </c>
      <c r="E287" s="9" t="s">
        <v>149</v>
      </c>
      <c r="F287" s="10">
        <v>961000</v>
      </c>
      <c r="G287" s="10">
        <v>527332.05429999996</v>
      </c>
      <c r="H287" s="11">
        <v>0.54873262676739598</v>
      </c>
      <c r="I287" s="12">
        <v>0</v>
      </c>
      <c r="J287" s="12">
        <v>9.9999999999999995E-8</v>
      </c>
      <c r="K287" s="13">
        <v>0</v>
      </c>
      <c r="L287" s="13">
        <v>-5.2700000000000004E-2</v>
      </c>
    </row>
    <row r="288" spans="1:12" x14ac:dyDescent="0.2">
      <c r="A288" s="3" t="s">
        <v>241</v>
      </c>
      <c r="B288" s="3" t="s">
        <v>337</v>
      </c>
      <c r="C288" s="3" t="s">
        <v>197</v>
      </c>
      <c r="D288" s="3" t="s">
        <v>31</v>
      </c>
      <c r="E288" s="9" t="s">
        <v>150</v>
      </c>
      <c r="F288" s="10">
        <v>930000</v>
      </c>
      <c r="G288" s="10">
        <v>507343.59269999998</v>
      </c>
      <c r="H288" s="11">
        <v>0.54553074487259201</v>
      </c>
      <c r="I288" s="12">
        <v>0</v>
      </c>
      <c r="J288" s="12">
        <v>9.9999999999999995E-8</v>
      </c>
      <c r="K288" s="13">
        <v>0</v>
      </c>
      <c r="L288" s="13">
        <v>-5.0700000000000002E-2</v>
      </c>
    </row>
    <row r="289" spans="1:12" x14ac:dyDescent="0.2">
      <c r="A289" s="3" t="s">
        <v>241</v>
      </c>
      <c r="B289" s="3" t="s">
        <v>337</v>
      </c>
      <c r="C289" s="3" t="s">
        <v>197</v>
      </c>
      <c r="D289" s="3" t="s">
        <v>31</v>
      </c>
      <c r="E289" s="9" t="s">
        <v>151</v>
      </c>
      <c r="F289" s="10">
        <v>961000</v>
      </c>
      <c r="G289" s="10">
        <v>521289.03590000002</v>
      </c>
      <c r="H289" s="11">
        <v>0.54244436612949398</v>
      </c>
      <c r="I289" s="12">
        <v>0</v>
      </c>
      <c r="J289" s="12">
        <v>9.9999999999999995E-8</v>
      </c>
      <c r="K289" s="13">
        <v>0</v>
      </c>
      <c r="L289" s="13">
        <v>-5.21E-2</v>
      </c>
    </row>
    <row r="290" spans="1:12" x14ac:dyDescent="0.2">
      <c r="A290" s="3" t="s">
        <v>241</v>
      </c>
      <c r="B290" s="3" t="s">
        <v>337</v>
      </c>
      <c r="C290" s="3" t="s">
        <v>197</v>
      </c>
      <c r="D290" s="3" t="s">
        <v>31</v>
      </c>
      <c r="E290" s="9" t="s">
        <v>152</v>
      </c>
      <c r="F290" s="10">
        <v>930000</v>
      </c>
      <c r="G290" s="10">
        <v>501518.9852</v>
      </c>
      <c r="H290" s="11">
        <v>0.53926772602016992</v>
      </c>
      <c r="I290" s="12">
        <v>0</v>
      </c>
      <c r="J290" s="12">
        <v>9.9999999999999995E-8</v>
      </c>
      <c r="K290" s="13">
        <v>0</v>
      </c>
      <c r="L290" s="13">
        <v>-5.0200000000000002E-2</v>
      </c>
    </row>
    <row r="291" spans="1:12" x14ac:dyDescent="0.2">
      <c r="A291" s="3" t="s">
        <v>241</v>
      </c>
      <c r="B291" s="3" t="s">
        <v>337</v>
      </c>
      <c r="C291" s="3" t="s">
        <v>197</v>
      </c>
      <c r="D291" s="3" t="s">
        <v>31</v>
      </c>
      <c r="E291" s="9" t="s">
        <v>153</v>
      </c>
      <c r="F291" s="10">
        <v>961000</v>
      </c>
      <c r="G291" s="10">
        <v>515426.27470000001</v>
      </c>
      <c r="H291" s="11">
        <v>0.53634367813297401</v>
      </c>
      <c r="I291" s="12">
        <v>0</v>
      </c>
      <c r="J291" s="12">
        <v>9.9999999999999995E-8</v>
      </c>
      <c r="K291" s="13">
        <v>0</v>
      </c>
      <c r="L291" s="13">
        <v>-5.1500000000000004E-2</v>
      </c>
    </row>
    <row r="292" spans="1:12" x14ac:dyDescent="0.2">
      <c r="A292" s="3" t="s">
        <v>241</v>
      </c>
      <c r="B292" s="3" t="s">
        <v>337</v>
      </c>
      <c r="C292" s="3" t="s">
        <v>197</v>
      </c>
      <c r="D292" s="3" t="s">
        <v>31</v>
      </c>
      <c r="E292" s="9" t="s">
        <v>154</v>
      </c>
      <c r="F292" s="10">
        <v>961000</v>
      </c>
      <c r="G292" s="10">
        <v>512562.88299999997</v>
      </c>
      <c r="H292" s="11">
        <v>0.53336408222599607</v>
      </c>
      <c r="I292" s="12">
        <v>0</v>
      </c>
      <c r="J292" s="12">
        <v>9.9999999999999995E-8</v>
      </c>
      <c r="K292" s="13">
        <v>0</v>
      </c>
      <c r="L292" s="13">
        <v>-5.1300000000000005E-2</v>
      </c>
    </row>
    <row r="293" spans="1:12" x14ac:dyDescent="0.2">
      <c r="A293" s="3" t="s">
        <v>241</v>
      </c>
      <c r="B293" s="3" t="s">
        <v>337</v>
      </c>
      <c r="C293" s="3" t="s">
        <v>197</v>
      </c>
      <c r="D293" s="3" t="s">
        <v>31</v>
      </c>
      <c r="E293" s="9" t="s">
        <v>155</v>
      </c>
      <c r="F293" s="10">
        <v>930000</v>
      </c>
      <c r="G293" s="10">
        <v>493270.2855</v>
      </c>
      <c r="H293" s="11">
        <v>0.53039815646509703</v>
      </c>
      <c r="I293" s="12">
        <v>0</v>
      </c>
      <c r="J293" s="12">
        <v>9.9999999999999995E-8</v>
      </c>
      <c r="K293" s="13">
        <v>0</v>
      </c>
      <c r="L293" s="13">
        <v>-4.9300000000000004E-2</v>
      </c>
    </row>
    <row r="294" spans="1:12" x14ac:dyDescent="0.2">
      <c r="A294" s="3" t="s">
        <v>241</v>
      </c>
      <c r="B294" s="3" t="s">
        <v>337</v>
      </c>
      <c r="C294" s="3" t="s">
        <v>197</v>
      </c>
      <c r="D294" s="3" t="s">
        <v>31</v>
      </c>
      <c r="E294" s="9" t="s">
        <v>156</v>
      </c>
      <c r="F294" s="10">
        <v>961000</v>
      </c>
      <c r="G294" s="10">
        <v>506966.78590000002</v>
      </c>
      <c r="H294" s="11">
        <v>0.52754088027456203</v>
      </c>
      <c r="I294" s="12">
        <v>0</v>
      </c>
      <c r="J294" s="12">
        <v>9.9999999999999995E-8</v>
      </c>
      <c r="K294" s="13">
        <v>0</v>
      </c>
      <c r="L294" s="13">
        <v>-5.0700000000000002E-2</v>
      </c>
    </row>
    <row r="295" spans="1:12" x14ac:dyDescent="0.2">
      <c r="A295" s="3" t="s">
        <v>241</v>
      </c>
      <c r="B295" s="3" t="s">
        <v>337</v>
      </c>
      <c r="C295" s="3" t="s">
        <v>197</v>
      </c>
      <c r="D295" s="3" t="s">
        <v>31</v>
      </c>
      <c r="E295" s="9" t="s">
        <v>157</v>
      </c>
      <c r="F295" s="10">
        <v>930000</v>
      </c>
      <c r="G295" s="10">
        <v>487879.60509999999</v>
      </c>
      <c r="H295" s="11">
        <v>0.52460172596606802</v>
      </c>
      <c r="I295" s="12">
        <v>0</v>
      </c>
      <c r="J295" s="12">
        <v>9.9999999999999995E-8</v>
      </c>
      <c r="K295" s="13">
        <v>0</v>
      </c>
      <c r="L295" s="13">
        <v>-4.8800000000000003E-2</v>
      </c>
    </row>
    <row r="296" spans="1:12" x14ac:dyDescent="0.2">
      <c r="A296" s="3" t="s">
        <v>241</v>
      </c>
      <c r="B296" s="3" t="s">
        <v>337</v>
      </c>
      <c r="C296" s="3" t="s">
        <v>197</v>
      </c>
      <c r="D296" s="3" t="s">
        <v>31</v>
      </c>
      <c r="E296" s="9" t="s">
        <v>158</v>
      </c>
      <c r="F296" s="10">
        <v>961000</v>
      </c>
      <c r="G296" s="10">
        <v>501421.23489999998</v>
      </c>
      <c r="H296" s="11">
        <v>0.52177027563193801</v>
      </c>
      <c r="I296" s="12">
        <v>0</v>
      </c>
      <c r="J296" s="12">
        <v>9.9999999999999995E-8</v>
      </c>
      <c r="K296" s="13">
        <v>0</v>
      </c>
      <c r="L296" s="13">
        <v>-5.0100000000000006E-2</v>
      </c>
    </row>
    <row r="297" spans="1:12" x14ac:dyDescent="0.2">
      <c r="A297" s="3" t="s">
        <v>241</v>
      </c>
      <c r="B297" s="3" t="s">
        <v>337</v>
      </c>
      <c r="C297" s="3" t="s">
        <v>197</v>
      </c>
      <c r="D297" s="3" t="s">
        <v>31</v>
      </c>
      <c r="E297" s="9" t="s">
        <v>159</v>
      </c>
      <c r="F297" s="10">
        <v>961000</v>
      </c>
      <c r="G297" s="10">
        <v>498622.2721</v>
      </c>
      <c r="H297" s="11">
        <v>0.51885772335013192</v>
      </c>
      <c r="I297" s="12">
        <v>0</v>
      </c>
      <c r="J297" s="12">
        <v>9.9999999999999995E-8</v>
      </c>
      <c r="K297" s="13">
        <v>0</v>
      </c>
      <c r="L297" s="13">
        <v>-4.99E-2</v>
      </c>
    </row>
    <row r="298" spans="1:12" x14ac:dyDescent="0.2">
      <c r="A298" s="3" t="s">
        <v>241</v>
      </c>
      <c r="B298" s="3" t="s">
        <v>337</v>
      </c>
      <c r="C298" s="3" t="s">
        <v>197</v>
      </c>
      <c r="D298" s="3" t="s">
        <v>31</v>
      </c>
      <c r="E298" s="9" t="s">
        <v>160</v>
      </c>
      <c r="F298" s="10">
        <v>899000</v>
      </c>
      <c r="G298" s="10">
        <v>463846.80410000001</v>
      </c>
      <c r="H298" s="11">
        <v>0.51595862525772207</v>
      </c>
      <c r="I298" s="12">
        <v>0</v>
      </c>
      <c r="J298" s="12">
        <v>9.9999999999999995E-8</v>
      </c>
      <c r="K298" s="13">
        <v>0</v>
      </c>
      <c r="L298" s="13">
        <v>-4.6400000000000004E-2</v>
      </c>
    </row>
    <row r="299" spans="1:12" x14ac:dyDescent="0.2">
      <c r="A299" s="3" t="s">
        <v>241</v>
      </c>
      <c r="B299" s="3" t="s">
        <v>337</v>
      </c>
      <c r="C299" s="3" t="s">
        <v>197</v>
      </c>
      <c r="D299" s="3" t="s">
        <v>31</v>
      </c>
      <c r="E299" s="9" t="s">
        <v>161</v>
      </c>
      <c r="F299" s="10">
        <v>961000</v>
      </c>
      <c r="G299" s="10">
        <v>493241.6176</v>
      </c>
      <c r="H299" s="11">
        <v>0.51325870722324596</v>
      </c>
      <c r="I299" s="12">
        <v>0</v>
      </c>
      <c r="J299" s="12">
        <v>9.9999999999999995E-8</v>
      </c>
      <c r="K299" s="13">
        <v>0</v>
      </c>
      <c r="L299" s="13">
        <v>-4.9300000000000004E-2</v>
      </c>
    </row>
    <row r="300" spans="1:12" x14ac:dyDescent="0.2">
      <c r="A300" s="3" t="s">
        <v>241</v>
      </c>
      <c r="B300" s="3" t="s">
        <v>337</v>
      </c>
      <c r="C300" s="3" t="s">
        <v>197</v>
      </c>
      <c r="D300" s="3" t="s">
        <v>31</v>
      </c>
      <c r="E300" s="9" t="s">
        <v>162</v>
      </c>
      <c r="F300" s="10">
        <v>930000</v>
      </c>
      <c r="G300" s="10">
        <v>474658.53859999997</v>
      </c>
      <c r="H300" s="11">
        <v>0.51038552541343507</v>
      </c>
      <c r="I300" s="12">
        <v>0</v>
      </c>
      <c r="J300" s="12">
        <v>9.9999999999999995E-8</v>
      </c>
      <c r="K300" s="13">
        <v>0</v>
      </c>
      <c r="L300" s="13">
        <v>-4.7500000000000001E-2</v>
      </c>
    </row>
    <row r="301" spans="1:12" x14ac:dyDescent="0.2">
      <c r="A301" s="3" t="s">
        <v>241</v>
      </c>
      <c r="B301" s="3" t="s">
        <v>337</v>
      </c>
      <c r="C301" s="3" t="s">
        <v>197</v>
      </c>
      <c r="D301" s="3" t="s">
        <v>31</v>
      </c>
      <c r="E301" s="9" t="s">
        <v>163</v>
      </c>
      <c r="F301" s="10">
        <v>961000</v>
      </c>
      <c r="G301" s="10">
        <v>487820.62459999998</v>
      </c>
      <c r="H301" s="11">
        <v>0.50761771547877199</v>
      </c>
      <c r="I301" s="12">
        <v>0</v>
      </c>
      <c r="J301" s="12">
        <v>9.9999999999999995E-8</v>
      </c>
      <c r="K301" s="13">
        <v>0</v>
      </c>
      <c r="L301" s="13">
        <v>-4.8800000000000003E-2</v>
      </c>
    </row>
    <row r="302" spans="1:12" x14ac:dyDescent="0.2">
      <c r="A302" s="3" t="s">
        <v>241</v>
      </c>
      <c r="B302" s="3" t="s">
        <v>337</v>
      </c>
      <c r="C302" s="3" t="s">
        <v>197</v>
      </c>
      <c r="D302" s="3" t="s">
        <v>31</v>
      </c>
      <c r="E302" s="9" t="s">
        <v>164</v>
      </c>
      <c r="F302" s="10">
        <v>930000</v>
      </c>
      <c r="G302" s="10">
        <v>469436.76429999998</v>
      </c>
      <c r="H302" s="11">
        <v>0.50477071431003395</v>
      </c>
      <c r="I302" s="12">
        <v>0</v>
      </c>
      <c r="J302" s="12">
        <v>9.9999999999999995E-8</v>
      </c>
      <c r="K302" s="13">
        <v>0</v>
      </c>
      <c r="L302" s="13">
        <v>-4.6900000000000004E-2</v>
      </c>
    </row>
    <row r="303" spans="1:12" x14ac:dyDescent="0.2">
      <c r="A303" s="3" t="s">
        <v>241</v>
      </c>
      <c r="B303" s="3" t="s">
        <v>337</v>
      </c>
      <c r="C303" s="3" t="s">
        <v>197</v>
      </c>
      <c r="D303" s="3" t="s">
        <v>31</v>
      </c>
      <c r="E303" s="9" t="s">
        <v>165</v>
      </c>
      <c r="F303" s="10">
        <v>961000</v>
      </c>
      <c r="G303" s="10">
        <v>482449.06060000003</v>
      </c>
      <c r="H303" s="11">
        <v>0.50202815879598406</v>
      </c>
      <c r="I303" s="12">
        <v>0</v>
      </c>
      <c r="J303" s="12">
        <v>9.9999999999999995E-8</v>
      </c>
      <c r="K303" s="13">
        <v>0</v>
      </c>
      <c r="L303" s="13">
        <v>-4.82E-2</v>
      </c>
    </row>
    <row r="304" spans="1:12" x14ac:dyDescent="0.2">
      <c r="A304" s="3" t="s">
        <v>241</v>
      </c>
      <c r="B304" s="3" t="s">
        <v>337</v>
      </c>
      <c r="C304" s="3" t="s">
        <v>197</v>
      </c>
      <c r="D304" s="3" t="s">
        <v>31</v>
      </c>
      <c r="E304" s="9" t="s">
        <v>166</v>
      </c>
      <c r="F304" s="10">
        <v>961000</v>
      </c>
      <c r="G304" s="10">
        <v>479738.08990000002</v>
      </c>
      <c r="H304" s="11">
        <v>0.499207169508745</v>
      </c>
      <c r="I304" s="12">
        <v>0</v>
      </c>
      <c r="J304" s="12">
        <v>9.9999999999999995E-8</v>
      </c>
      <c r="K304" s="13">
        <v>0</v>
      </c>
      <c r="L304" s="13">
        <v>-4.8000000000000001E-2</v>
      </c>
    </row>
    <row r="305" spans="1:12" x14ac:dyDescent="0.2">
      <c r="A305" s="3" t="s">
        <v>241</v>
      </c>
      <c r="B305" s="3" t="s">
        <v>337</v>
      </c>
      <c r="C305" s="3" t="s">
        <v>197</v>
      </c>
      <c r="D305" s="3" t="s">
        <v>31</v>
      </c>
      <c r="E305" s="9" t="s">
        <v>167</v>
      </c>
      <c r="F305" s="10">
        <v>930000</v>
      </c>
      <c r="G305" s="10">
        <v>461651.38130000001</v>
      </c>
      <c r="H305" s="11">
        <v>0.49639933477000903</v>
      </c>
      <c r="I305" s="12">
        <v>0</v>
      </c>
      <c r="J305" s="12">
        <v>9.9999999999999995E-8</v>
      </c>
      <c r="K305" s="13">
        <v>0</v>
      </c>
      <c r="L305" s="13">
        <v>-4.6200000000000005E-2</v>
      </c>
    </row>
    <row r="306" spans="1:12" x14ac:dyDescent="0.2">
      <c r="A306" s="3" t="s">
        <v>241</v>
      </c>
      <c r="B306" s="3" t="s">
        <v>337</v>
      </c>
      <c r="C306" s="3" t="s">
        <v>197</v>
      </c>
      <c r="D306" s="3" t="s">
        <v>31</v>
      </c>
      <c r="E306" s="9" t="s">
        <v>168</v>
      </c>
      <c r="F306" s="10">
        <v>961000</v>
      </c>
      <c r="G306" s="10">
        <v>474440.47139999998</v>
      </c>
      <c r="H306" s="11">
        <v>0.49369455925636602</v>
      </c>
      <c r="I306" s="12">
        <v>0</v>
      </c>
      <c r="J306" s="12">
        <v>9.9999999999999995E-8</v>
      </c>
      <c r="K306" s="13">
        <v>0</v>
      </c>
      <c r="L306" s="13">
        <v>-4.7400000000000005E-2</v>
      </c>
    </row>
    <row r="307" spans="1:12" x14ac:dyDescent="0.2">
      <c r="A307" s="3" t="s">
        <v>241</v>
      </c>
      <c r="B307" s="3" t="s">
        <v>337</v>
      </c>
      <c r="C307" s="3" t="s">
        <v>197</v>
      </c>
      <c r="D307" s="3" t="s">
        <v>31</v>
      </c>
      <c r="E307" s="9" t="s">
        <v>169</v>
      </c>
      <c r="F307" s="10">
        <v>930000</v>
      </c>
      <c r="G307" s="10">
        <v>456548.60849999997</v>
      </c>
      <c r="H307" s="11">
        <v>0.49091248229270601</v>
      </c>
      <c r="I307" s="12">
        <v>0</v>
      </c>
      <c r="J307" s="12">
        <v>9.9999999999999995E-8</v>
      </c>
      <c r="K307" s="13">
        <v>0</v>
      </c>
      <c r="L307" s="13">
        <v>-4.5700000000000005E-2</v>
      </c>
    </row>
    <row r="308" spans="1:12" x14ac:dyDescent="0.2">
      <c r="A308" s="3" t="s">
        <v>241</v>
      </c>
      <c r="B308" s="3" t="s">
        <v>337</v>
      </c>
      <c r="C308" s="3" t="s">
        <v>197</v>
      </c>
      <c r="D308" s="3" t="s">
        <v>31</v>
      </c>
      <c r="E308" s="9" t="s">
        <v>170</v>
      </c>
      <c r="F308" s="10">
        <v>961000</v>
      </c>
      <c r="G308" s="10">
        <v>469191.48269999999</v>
      </c>
      <c r="H308" s="11">
        <v>0.48823255224636303</v>
      </c>
      <c r="I308" s="12">
        <v>0</v>
      </c>
      <c r="J308" s="12">
        <v>9.9999999999999995E-8</v>
      </c>
      <c r="K308" s="13">
        <v>0</v>
      </c>
      <c r="L308" s="13">
        <v>-4.6900000000000004E-2</v>
      </c>
    </row>
    <row r="309" spans="1:12" x14ac:dyDescent="0.2">
      <c r="A309" s="3" t="s">
        <v>241</v>
      </c>
      <c r="B309" s="3" t="s">
        <v>337</v>
      </c>
      <c r="C309" s="3" t="s">
        <v>197</v>
      </c>
      <c r="D309" s="3" t="s">
        <v>31</v>
      </c>
      <c r="E309" s="9" t="s">
        <v>171</v>
      </c>
      <c r="F309" s="10">
        <v>961000</v>
      </c>
      <c r="G309" s="10">
        <v>466542.49829999998</v>
      </c>
      <c r="H309" s="11">
        <v>0.48547606486746903</v>
      </c>
      <c r="I309" s="12">
        <v>0</v>
      </c>
      <c r="J309" s="12">
        <v>9.9999999999999995E-8</v>
      </c>
      <c r="K309" s="13">
        <v>0</v>
      </c>
      <c r="L309" s="13">
        <v>-4.6700000000000005E-2</v>
      </c>
    </row>
    <row r="310" spans="1:12" x14ac:dyDescent="0.2">
      <c r="A310" s="3" t="s">
        <v>241</v>
      </c>
      <c r="B310" s="3" t="s">
        <v>337</v>
      </c>
      <c r="C310" s="3" t="s">
        <v>197</v>
      </c>
      <c r="D310" s="3" t="s">
        <v>31</v>
      </c>
      <c r="E310" s="9" t="s">
        <v>172</v>
      </c>
      <c r="F310" s="10">
        <v>868000</v>
      </c>
      <c r="G310" s="10">
        <v>419011.82530000003</v>
      </c>
      <c r="H310" s="11">
        <v>0.48273251765486203</v>
      </c>
      <c r="I310" s="12">
        <v>0</v>
      </c>
      <c r="J310" s="12">
        <v>9.9999999999999995E-8</v>
      </c>
      <c r="K310" s="13">
        <v>0</v>
      </c>
      <c r="L310" s="13">
        <v>-4.19E-2</v>
      </c>
    </row>
    <row r="311" spans="1:12" x14ac:dyDescent="0.2">
      <c r="A311" s="3" t="s">
        <v>241</v>
      </c>
      <c r="B311" s="3" t="s">
        <v>337</v>
      </c>
      <c r="C311" s="3" t="s">
        <v>197</v>
      </c>
      <c r="D311" s="3" t="s">
        <v>31</v>
      </c>
      <c r="E311" s="9" t="s">
        <v>173</v>
      </c>
      <c r="F311" s="10">
        <v>961000</v>
      </c>
      <c r="G311" s="10">
        <v>461535.20439999999</v>
      </c>
      <c r="H311" s="11">
        <v>0.48026556130939996</v>
      </c>
      <c r="I311" s="12">
        <v>0</v>
      </c>
      <c r="J311" s="12">
        <v>9.9999999999999995E-8</v>
      </c>
      <c r="K311" s="13">
        <v>0</v>
      </c>
      <c r="L311" s="13">
        <v>-4.6200000000000005E-2</v>
      </c>
    </row>
    <row r="312" spans="1:12" x14ac:dyDescent="0.2">
      <c r="A312" s="3" t="s">
        <v>241</v>
      </c>
      <c r="B312" s="3" t="s">
        <v>337</v>
      </c>
      <c r="C312" s="3" t="s">
        <v>197</v>
      </c>
      <c r="D312" s="3" t="s">
        <v>31</v>
      </c>
      <c r="E312" s="9" t="s">
        <v>174</v>
      </c>
      <c r="F312" s="10">
        <v>930000</v>
      </c>
      <c r="G312" s="10">
        <v>444118.2659</v>
      </c>
      <c r="H312" s="11">
        <v>0.47754652244597601</v>
      </c>
      <c r="I312" s="12">
        <v>0</v>
      </c>
      <c r="J312" s="12">
        <v>9.9999999999999995E-8</v>
      </c>
      <c r="K312" s="13">
        <v>0</v>
      </c>
      <c r="L312" s="13">
        <v>-4.4400000000000002E-2</v>
      </c>
    </row>
    <row r="313" spans="1:12" x14ac:dyDescent="0.2">
      <c r="A313" s="3" t="s">
        <v>241</v>
      </c>
      <c r="B313" s="3" t="s">
        <v>337</v>
      </c>
      <c r="C313" s="3" t="s">
        <v>197</v>
      </c>
      <c r="D313" s="3" t="s">
        <v>31</v>
      </c>
      <c r="E313" s="9" t="s">
        <v>175</v>
      </c>
      <c r="F313" s="10">
        <v>961000</v>
      </c>
      <c r="G313" s="10">
        <v>456405.22759999998</v>
      </c>
      <c r="H313" s="11">
        <v>0.47492739600600004</v>
      </c>
      <c r="I313" s="12">
        <v>0</v>
      </c>
      <c r="J313" s="12">
        <v>9.9999999999999995E-8</v>
      </c>
      <c r="K313" s="13">
        <v>0</v>
      </c>
      <c r="L313" s="13">
        <v>-4.5600000000000002E-2</v>
      </c>
    </row>
    <row r="314" spans="1:12" x14ac:dyDescent="0.2">
      <c r="A314" s="3" t="s">
        <v>241</v>
      </c>
      <c r="B314" s="3" t="s">
        <v>337</v>
      </c>
      <c r="C314" s="3" t="s">
        <v>197</v>
      </c>
      <c r="D314" s="3" t="s">
        <v>31</v>
      </c>
      <c r="E314" s="9" t="s">
        <v>176</v>
      </c>
      <c r="F314" s="10">
        <v>930000</v>
      </c>
      <c r="G314" s="10">
        <v>439177.18430000002</v>
      </c>
      <c r="H314" s="11">
        <v>0.47223353147614799</v>
      </c>
      <c r="I314" s="12">
        <v>0</v>
      </c>
      <c r="J314" s="12">
        <v>9.9999999999999995E-8</v>
      </c>
      <c r="K314" s="13">
        <v>0</v>
      </c>
      <c r="L314" s="13">
        <v>-4.3900000000000002E-2</v>
      </c>
    </row>
    <row r="315" spans="1:12" x14ac:dyDescent="0.2">
      <c r="A315" s="3" t="s">
        <v>241</v>
      </c>
      <c r="B315" s="3" t="s">
        <v>337</v>
      </c>
      <c r="C315" s="3" t="s">
        <v>197</v>
      </c>
      <c r="D315" s="3" t="s">
        <v>31</v>
      </c>
      <c r="E315" s="9" t="s">
        <v>177</v>
      </c>
      <c r="F315" s="10">
        <v>961000</v>
      </c>
      <c r="G315" s="10">
        <v>451322.77759999997</v>
      </c>
      <c r="H315" s="11">
        <v>0.46963868631774403</v>
      </c>
      <c r="I315" s="12">
        <v>0</v>
      </c>
      <c r="J315" s="12">
        <v>9.9999999999999995E-8</v>
      </c>
      <c r="K315" s="13">
        <v>0</v>
      </c>
      <c r="L315" s="13">
        <v>-4.5100000000000001E-2</v>
      </c>
    </row>
    <row r="316" spans="1:12" x14ac:dyDescent="0.2">
      <c r="A316" s="3" t="s">
        <v>241</v>
      </c>
      <c r="B316" s="3" t="s">
        <v>337</v>
      </c>
      <c r="C316" s="3" t="s">
        <v>197</v>
      </c>
      <c r="D316" s="3" t="s">
        <v>31</v>
      </c>
      <c r="E316" s="9" t="s">
        <v>178</v>
      </c>
      <c r="F316" s="10">
        <v>961000</v>
      </c>
      <c r="G316" s="10">
        <v>448758.00550000003</v>
      </c>
      <c r="H316" s="11">
        <v>0.46696982884022803</v>
      </c>
      <c r="I316" s="12">
        <v>0</v>
      </c>
      <c r="J316" s="12">
        <v>9.9999999999999995E-8</v>
      </c>
      <c r="K316" s="13">
        <v>0</v>
      </c>
      <c r="L316" s="13">
        <v>-4.4900000000000002E-2</v>
      </c>
    </row>
    <row r="317" spans="1:12" x14ac:dyDescent="0.2">
      <c r="A317" s="3" t="s">
        <v>241</v>
      </c>
      <c r="B317" s="3" t="s">
        <v>337</v>
      </c>
      <c r="C317" s="3" t="s">
        <v>197</v>
      </c>
      <c r="D317" s="3" t="s">
        <v>31</v>
      </c>
      <c r="E317" s="9" t="s">
        <v>179</v>
      </c>
      <c r="F317" s="10">
        <v>930000</v>
      </c>
      <c r="G317" s="10">
        <v>431811.66269999999</v>
      </c>
      <c r="H317" s="11">
        <v>0.46431361584889402</v>
      </c>
      <c r="I317" s="12">
        <v>0</v>
      </c>
      <c r="J317" s="12">
        <v>9.9999999999999995E-8</v>
      </c>
      <c r="K317" s="13">
        <v>0</v>
      </c>
      <c r="L317" s="13">
        <v>-4.3200000000000002E-2</v>
      </c>
    </row>
    <row r="318" spans="1:12" x14ac:dyDescent="0.2">
      <c r="A318" s="3" t="s">
        <v>241</v>
      </c>
      <c r="B318" s="3" t="s">
        <v>337</v>
      </c>
      <c r="C318" s="3" t="s">
        <v>197</v>
      </c>
      <c r="D318" s="3" t="s">
        <v>31</v>
      </c>
      <c r="E318" s="9" t="s">
        <v>180</v>
      </c>
      <c r="F318" s="10">
        <v>961000</v>
      </c>
      <c r="G318" s="10">
        <v>443746.63740000001</v>
      </c>
      <c r="H318" s="11">
        <v>0.461755085795928</v>
      </c>
      <c r="I318" s="12">
        <v>0</v>
      </c>
      <c r="J318" s="12">
        <v>9.9999999999999995E-8</v>
      </c>
      <c r="K318" s="13">
        <v>0</v>
      </c>
      <c r="L318" s="13">
        <v>-4.4400000000000002E-2</v>
      </c>
    </row>
    <row r="319" spans="1:12" x14ac:dyDescent="0.2">
      <c r="A319" s="3" t="s">
        <v>241</v>
      </c>
      <c r="B319" s="3" t="s">
        <v>337</v>
      </c>
      <c r="C319" s="3" t="s">
        <v>197</v>
      </c>
      <c r="D319" s="3" t="s">
        <v>31</v>
      </c>
      <c r="E319" s="9" t="s">
        <v>181</v>
      </c>
      <c r="F319" s="10">
        <v>930000</v>
      </c>
      <c r="G319" s="10">
        <v>426984.97409999999</v>
      </c>
      <c r="H319" s="11">
        <v>0.459123628109603</v>
      </c>
      <c r="I319" s="12">
        <v>0</v>
      </c>
      <c r="J319" s="12">
        <v>9.9999999999999995E-8</v>
      </c>
      <c r="K319" s="13">
        <v>0</v>
      </c>
      <c r="L319" s="13">
        <v>-4.2700000000000002E-2</v>
      </c>
    </row>
    <row r="320" spans="1:12" x14ac:dyDescent="0.2">
      <c r="A320" s="3" t="s">
        <v>241</v>
      </c>
      <c r="B320" s="3" t="s">
        <v>337</v>
      </c>
      <c r="C320" s="3" t="s">
        <v>197</v>
      </c>
      <c r="D320" s="3" t="s">
        <v>31</v>
      </c>
      <c r="E320" s="9" t="s">
        <v>182</v>
      </c>
      <c r="F320" s="10">
        <v>961000</v>
      </c>
      <c r="G320" s="10">
        <v>438782.00420000002</v>
      </c>
      <c r="H320" s="11">
        <v>0.45658897418123401</v>
      </c>
      <c r="I320" s="12">
        <v>0</v>
      </c>
      <c r="J320" s="12">
        <v>9.9999999999999995E-8</v>
      </c>
      <c r="K320" s="13">
        <v>0</v>
      </c>
      <c r="L320" s="13">
        <v>-4.3900000000000002E-2</v>
      </c>
    </row>
    <row r="321" spans="1:12" x14ac:dyDescent="0.2">
      <c r="A321" s="3" t="s">
        <v>241</v>
      </c>
      <c r="B321" s="3" t="s">
        <v>337</v>
      </c>
      <c r="C321" s="3" t="s">
        <v>197</v>
      </c>
      <c r="D321" s="3" t="s">
        <v>31</v>
      </c>
      <c r="E321" s="9" t="s">
        <v>183</v>
      </c>
      <c r="F321" s="10">
        <v>961000</v>
      </c>
      <c r="G321" s="10">
        <v>436276.80320000002</v>
      </c>
      <c r="H321" s="11">
        <v>0.45398210525826199</v>
      </c>
      <c r="I321" s="12">
        <v>0</v>
      </c>
      <c r="J321" s="12">
        <v>9.9999999999999995E-8</v>
      </c>
      <c r="K321" s="13">
        <v>0</v>
      </c>
      <c r="L321" s="13">
        <v>-4.36E-2</v>
      </c>
    </row>
    <row r="322" spans="1:12" x14ac:dyDescent="0.2">
      <c r="A322" s="3" t="s">
        <v>241</v>
      </c>
      <c r="B322" s="3" t="s">
        <v>337</v>
      </c>
      <c r="C322" s="3" t="s">
        <v>197</v>
      </c>
      <c r="D322" s="3" t="s">
        <v>31</v>
      </c>
      <c r="E322" s="9" t="s">
        <v>184</v>
      </c>
      <c r="F322" s="10">
        <v>868000</v>
      </c>
      <c r="G322" s="10">
        <v>391804.4963</v>
      </c>
      <c r="H322" s="11">
        <v>0.45138766854051199</v>
      </c>
      <c r="I322" s="12">
        <v>0</v>
      </c>
      <c r="J322" s="12">
        <v>9.9999999999999995E-8</v>
      </c>
      <c r="K322" s="13">
        <v>0</v>
      </c>
      <c r="L322" s="13">
        <v>-3.9199999999999999E-2</v>
      </c>
    </row>
    <row r="323" spans="1:12" x14ac:dyDescent="0.2">
      <c r="A323" s="3" t="s">
        <v>241</v>
      </c>
      <c r="B323" s="3" t="s">
        <v>337</v>
      </c>
      <c r="C323" s="3" t="s">
        <v>197</v>
      </c>
      <c r="D323" s="3" t="s">
        <v>31</v>
      </c>
      <c r="E323" s="9" t="s">
        <v>185</v>
      </c>
      <c r="F323" s="10">
        <v>961000</v>
      </c>
      <c r="G323" s="10">
        <v>431541.81310000003</v>
      </c>
      <c r="H323" s="11">
        <v>0.44905495641403803</v>
      </c>
      <c r="I323" s="12">
        <v>0</v>
      </c>
      <c r="J323" s="12">
        <v>9.9999999999999995E-8</v>
      </c>
      <c r="K323" s="13">
        <v>0</v>
      </c>
      <c r="L323" s="13">
        <v>-4.3200000000000002E-2</v>
      </c>
    </row>
    <row r="324" spans="1:12" x14ac:dyDescent="0.2">
      <c r="A324" s="3" t="s">
        <v>241</v>
      </c>
      <c r="B324" s="3" t="s">
        <v>337</v>
      </c>
      <c r="C324" s="3" t="s">
        <v>197</v>
      </c>
      <c r="D324" s="3" t="s">
        <v>31</v>
      </c>
      <c r="E324" s="9" t="s">
        <v>186</v>
      </c>
      <c r="F324" s="10">
        <v>930000</v>
      </c>
      <c r="G324" s="10">
        <v>415230.17820000002</v>
      </c>
      <c r="H324" s="11">
        <v>0.44648406253539602</v>
      </c>
      <c r="I324" s="12">
        <v>0</v>
      </c>
      <c r="J324" s="12">
        <v>9.9999999999999995E-8</v>
      </c>
      <c r="K324" s="13">
        <v>0</v>
      </c>
      <c r="L324" s="13">
        <v>-4.1500000000000002E-2</v>
      </c>
    </row>
    <row r="325" spans="1:12" x14ac:dyDescent="0.2">
      <c r="A325" s="3" t="s">
        <v>241</v>
      </c>
      <c r="B325" s="3" t="s">
        <v>337</v>
      </c>
      <c r="C325" s="3" t="s">
        <v>197</v>
      </c>
      <c r="D325" s="3" t="s">
        <v>31</v>
      </c>
      <c r="E325" s="9" t="s">
        <v>187</v>
      </c>
      <c r="F325" s="10">
        <v>961000</v>
      </c>
      <c r="G325" s="10">
        <v>426691.51490000001</v>
      </c>
      <c r="H325" s="11">
        <v>0.44400781982882903</v>
      </c>
      <c r="I325" s="12">
        <v>0</v>
      </c>
      <c r="J325" s="12">
        <v>9.9999999999999995E-8</v>
      </c>
      <c r="K325" s="13">
        <v>0</v>
      </c>
      <c r="L325" s="13">
        <v>-4.2700000000000002E-2</v>
      </c>
    </row>
    <row r="326" spans="1:12" x14ac:dyDescent="0.2">
      <c r="A326" s="3" t="s">
        <v>241</v>
      </c>
      <c r="B326" s="3" t="s">
        <v>337</v>
      </c>
      <c r="C326" s="3" t="s">
        <v>197</v>
      </c>
      <c r="D326" s="3" t="s">
        <v>31</v>
      </c>
      <c r="E326" s="9" t="s">
        <v>188</v>
      </c>
      <c r="F326" s="10">
        <v>930000</v>
      </c>
      <c r="G326" s="10">
        <v>410558.82659999997</v>
      </c>
      <c r="H326" s="11">
        <v>0.44146110382655701</v>
      </c>
      <c r="I326" s="12">
        <v>0</v>
      </c>
      <c r="J326" s="12">
        <v>9.9999999999999995E-8</v>
      </c>
      <c r="K326" s="13">
        <v>0</v>
      </c>
      <c r="L326" s="13">
        <v>-4.1100000000000005E-2</v>
      </c>
    </row>
    <row r="327" spans="1:12" x14ac:dyDescent="0.2">
      <c r="A327" s="3" t="s">
        <v>241</v>
      </c>
      <c r="B327" s="3" t="s">
        <v>337</v>
      </c>
      <c r="C327" s="3" t="s">
        <v>197</v>
      </c>
      <c r="D327" s="3" t="s">
        <v>31</v>
      </c>
      <c r="E327" s="9" t="s">
        <v>189</v>
      </c>
      <c r="F327" s="10">
        <v>961000</v>
      </c>
      <c r="G327" s="10">
        <v>421886.86</v>
      </c>
      <c r="H327" s="11">
        <v>0.43900817898766303</v>
      </c>
      <c r="I327" s="12">
        <v>0</v>
      </c>
      <c r="J327" s="12">
        <v>9.9999999999999995E-8</v>
      </c>
      <c r="K327" s="13">
        <v>0</v>
      </c>
      <c r="L327" s="13">
        <v>-4.2200000000000001E-2</v>
      </c>
    </row>
    <row r="328" spans="1:12" x14ac:dyDescent="0.2">
      <c r="A328" s="3" t="s">
        <v>241</v>
      </c>
      <c r="B328" s="3" t="s">
        <v>337</v>
      </c>
      <c r="C328" s="3" t="s">
        <v>197</v>
      </c>
      <c r="D328" s="3" t="s">
        <v>31</v>
      </c>
      <c r="E328" s="9" t="s">
        <v>190</v>
      </c>
      <c r="F328" s="10">
        <v>961000</v>
      </c>
      <c r="G328" s="10">
        <v>419462.54190000001</v>
      </c>
      <c r="H328" s="11">
        <v>0.43648547545551203</v>
      </c>
      <c r="I328" s="12">
        <v>0</v>
      </c>
      <c r="J328" s="12">
        <v>9.9999999999999995E-8</v>
      </c>
      <c r="K328" s="13">
        <v>0</v>
      </c>
      <c r="L328" s="13">
        <v>-4.19E-2</v>
      </c>
    </row>
    <row r="329" spans="1:12" x14ac:dyDescent="0.2">
      <c r="A329" s="3" t="s">
        <v>241</v>
      </c>
      <c r="B329" s="3" t="s">
        <v>337</v>
      </c>
      <c r="C329" s="3" t="s">
        <v>197</v>
      </c>
      <c r="D329" s="3" t="s">
        <v>31</v>
      </c>
      <c r="E329" s="9" t="s">
        <v>191</v>
      </c>
      <c r="F329" s="10">
        <v>930000</v>
      </c>
      <c r="G329" s="10">
        <v>403596.6679</v>
      </c>
      <c r="H329" s="11">
        <v>0.43397491170490898</v>
      </c>
      <c r="I329" s="12">
        <v>0</v>
      </c>
      <c r="J329" s="12">
        <v>9.9999999999999995E-8</v>
      </c>
      <c r="K329" s="13">
        <v>0</v>
      </c>
      <c r="L329" s="13">
        <v>-4.0400000000000005E-2</v>
      </c>
    </row>
    <row r="330" spans="1:12" x14ac:dyDescent="0.2">
      <c r="A330" s="3" t="s">
        <v>241</v>
      </c>
      <c r="B330" s="3" t="s">
        <v>337</v>
      </c>
      <c r="C330" s="3" t="s">
        <v>197</v>
      </c>
      <c r="D330" s="3" t="s">
        <v>31</v>
      </c>
      <c r="E330" s="9" t="s">
        <v>192</v>
      </c>
      <c r="F330" s="10">
        <v>961000</v>
      </c>
      <c r="G330" s="10">
        <v>414726.13520000002</v>
      </c>
      <c r="H330" s="11">
        <v>0.43155685246314801</v>
      </c>
      <c r="I330" s="12">
        <v>0</v>
      </c>
      <c r="J330" s="12">
        <v>9.9999999999999995E-8</v>
      </c>
      <c r="K330" s="13">
        <v>0</v>
      </c>
      <c r="L330" s="13">
        <v>-4.1500000000000002E-2</v>
      </c>
    </row>
    <row r="331" spans="1:12" x14ac:dyDescent="0.2">
      <c r="A331" s="3" t="s">
        <v>241</v>
      </c>
      <c r="B331" s="3" t="s">
        <v>337</v>
      </c>
      <c r="C331" s="3" t="s">
        <v>197</v>
      </c>
      <c r="D331" s="3" t="s">
        <v>31</v>
      </c>
      <c r="E331" s="9" t="s">
        <v>194</v>
      </c>
      <c r="F331" s="10">
        <v>930000</v>
      </c>
      <c r="G331" s="10">
        <v>399035.14870000002</v>
      </c>
      <c r="H331" s="11">
        <v>0.429070052382166</v>
      </c>
      <c r="I331" s="12">
        <v>0</v>
      </c>
      <c r="J331" s="12">
        <v>9.9999999999999995E-8</v>
      </c>
      <c r="K331" s="13">
        <v>0</v>
      </c>
      <c r="L331" s="13">
        <v>-3.9900000000000005E-2</v>
      </c>
    </row>
    <row r="332" spans="1:12" x14ac:dyDescent="0.2">
      <c r="A332" s="3" t="s">
        <v>241</v>
      </c>
      <c r="B332" s="3" t="s">
        <v>337</v>
      </c>
      <c r="C332" s="3" t="s">
        <v>197</v>
      </c>
      <c r="D332" s="3" t="s">
        <v>31</v>
      </c>
      <c r="E332" s="9" t="s">
        <v>195</v>
      </c>
      <c r="F332" s="10">
        <v>961000</v>
      </c>
      <c r="G332" s="10">
        <v>410034.58909999998</v>
      </c>
      <c r="H332" s="11">
        <v>0.426674910593342</v>
      </c>
      <c r="I332" s="12">
        <v>0</v>
      </c>
      <c r="J332" s="12">
        <v>9.9999999999999995E-8</v>
      </c>
      <c r="K332" s="13">
        <v>0</v>
      </c>
      <c r="L332" s="13">
        <v>-4.1000000000000002E-2</v>
      </c>
    </row>
    <row r="333" spans="1:12" x14ac:dyDescent="0.2">
      <c r="A333" s="3"/>
      <c r="B333" s="3"/>
      <c r="C333" s="3"/>
      <c r="D333" s="3"/>
      <c r="E333" s="9"/>
      <c r="F333" s="10"/>
      <c r="G333" s="10"/>
      <c r="H333" s="11"/>
      <c r="I333" s="12"/>
      <c r="J333" s="12"/>
      <c r="K333" s="13"/>
      <c r="L333" s="13"/>
    </row>
    <row r="334" spans="1:12" x14ac:dyDescent="0.2">
      <c r="A334" s="3"/>
      <c r="B334" s="3"/>
      <c r="C334" s="3"/>
      <c r="D334" s="3"/>
      <c r="E334" s="9"/>
      <c r="F334" s="10"/>
      <c r="G334" s="10"/>
      <c r="H334" s="11"/>
      <c r="I334" s="12"/>
      <c r="J334" s="12"/>
      <c r="K334" s="13"/>
      <c r="L334" s="13"/>
    </row>
    <row r="335" spans="1:12" x14ac:dyDescent="0.2">
      <c r="A335" s="3"/>
      <c r="B335" s="3"/>
      <c r="C335" s="3"/>
      <c r="D335" s="3"/>
      <c r="E335" s="9"/>
      <c r="F335" s="10"/>
      <c r="G335" s="10"/>
      <c r="H335" s="11"/>
      <c r="I335" s="12"/>
      <c r="J335" s="12"/>
      <c r="K335" s="13"/>
      <c r="L335" s="13"/>
    </row>
    <row r="336" spans="1:12" x14ac:dyDescent="0.2">
      <c r="A336" s="3"/>
      <c r="B336" s="3"/>
      <c r="C336" s="3"/>
      <c r="D336" s="3"/>
      <c r="E336" s="9"/>
      <c r="F336" s="10"/>
      <c r="G336" s="10"/>
      <c r="H336" s="11"/>
      <c r="I336" s="12"/>
      <c r="J336" s="12"/>
      <c r="K336" s="13"/>
      <c r="L336" s="13"/>
    </row>
    <row r="337" spans="1:12" x14ac:dyDescent="0.2">
      <c r="A337" s="3"/>
      <c r="B337" s="3"/>
      <c r="C337" s="3"/>
      <c r="D337" s="3"/>
      <c r="E337" s="9"/>
      <c r="F337" s="10"/>
      <c r="G337" s="10"/>
      <c r="H337" s="11"/>
      <c r="I337" s="12"/>
      <c r="J337" s="12"/>
      <c r="K337" s="13"/>
      <c r="L337" s="13"/>
    </row>
    <row r="338" spans="1:12" x14ac:dyDescent="0.2">
      <c r="A338" s="3"/>
      <c r="B338" s="3"/>
      <c r="C338" s="3"/>
      <c r="D338" s="3"/>
      <c r="E338" s="9"/>
      <c r="F338" s="10"/>
      <c r="G338" s="10"/>
      <c r="H338" s="11"/>
      <c r="I338" s="12"/>
      <c r="J338" s="12"/>
      <c r="K338" s="13"/>
      <c r="L338" s="13"/>
    </row>
    <row r="339" spans="1:12" x14ac:dyDescent="0.2">
      <c r="A339" s="3"/>
      <c r="B339" s="3"/>
      <c r="C339" s="3"/>
      <c r="D339" s="3"/>
      <c r="E339" s="9"/>
      <c r="F339" s="10"/>
      <c r="G339" s="10"/>
      <c r="H339" s="11"/>
      <c r="I339" s="12"/>
      <c r="J339" s="12"/>
      <c r="K339" s="13"/>
      <c r="L339" s="13"/>
    </row>
    <row r="340" spans="1:12" x14ac:dyDescent="0.2">
      <c r="A340" s="3"/>
      <c r="B340" s="3"/>
      <c r="C340" s="3"/>
      <c r="D340" s="3"/>
      <c r="E340" s="9"/>
      <c r="F340" s="10"/>
      <c r="G340" s="10"/>
      <c r="H340" s="11"/>
      <c r="I340" s="12"/>
      <c r="J340" s="12"/>
      <c r="K340" s="13"/>
      <c r="L340" s="13"/>
    </row>
    <row r="341" spans="1:12" x14ac:dyDescent="0.2">
      <c r="A341" s="3"/>
      <c r="B341" s="3"/>
      <c r="C341" s="3"/>
      <c r="D341" s="3"/>
      <c r="E341" s="9"/>
      <c r="F341" s="10"/>
      <c r="G341" s="10"/>
      <c r="H341" s="11"/>
      <c r="I341" s="12"/>
      <c r="J341" s="12"/>
      <c r="K341" s="13"/>
      <c r="L341" s="13"/>
    </row>
    <row r="342" spans="1:12" x14ac:dyDescent="0.2">
      <c r="A342" s="3"/>
      <c r="B342" s="3"/>
      <c r="C342" s="3"/>
      <c r="D342" s="3"/>
      <c r="E342" s="9"/>
      <c r="F342" s="10"/>
      <c r="G342" s="10"/>
      <c r="H342" s="11"/>
      <c r="I342" s="12"/>
      <c r="J342" s="12"/>
      <c r="K342" s="13"/>
      <c r="L342" s="13"/>
    </row>
    <row r="343" spans="1:12" x14ac:dyDescent="0.2">
      <c r="A343" s="3"/>
      <c r="B343" s="3"/>
      <c r="C343" s="3"/>
      <c r="D343" s="3"/>
      <c r="E343" s="9"/>
      <c r="F343" s="10"/>
      <c r="G343" s="10"/>
      <c r="H343" s="11"/>
      <c r="I343" s="12"/>
      <c r="J343" s="12"/>
      <c r="K343" s="13"/>
      <c r="L343" s="13"/>
    </row>
    <row r="344" spans="1:12" x14ac:dyDescent="0.2">
      <c r="A344" s="3"/>
      <c r="B344" s="3"/>
      <c r="C344" s="3"/>
      <c r="D344" s="3"/>
      <c r="E344" s="9"/>
      <c r="F344" s="10"/>
      <c r="G344" s="10"/>
      <c r="H344" s="11"/>
      <c r="I344" s="12"/>
      <c r="J344" s="12"/>
      <c r="K344" s="13"/>
      <c r="L344" s="13"/>
    </row>
    <row r="345" spans="1:12" x14ac:dyDescent="0.2">
      <c r="A345" s="3"/>
      <c r="B345" s="3"/>
      <c r="C345" s="3"/>
      <c r="D345" s="3"/>
      <c r="E345" s="9"/>
      <c r="F345" s="10"/>
      <c r="G345" s="10"/>
      <c r="H345" s="11"/>
      <c r="I345" s="12"/>
      <c r="J345" s="12"/>
      <c r="K345" s="13"/>
      <c r="L345" s="13"/>
    </row>
    <row r="346" spans="1:12" x14ac:dyDescent="0.2">
      <c r="A346" s="3"/>
      <c r="B346" s="3"/>
      <c r="C346" s="3"/>
      <c r="D346" s="3"/>
      <c r="E346" s="9"/>
      <c r="F346" s="10"/>
      <c r="G346" s="10"/>
      <c r="H346" s="11"/>
      <c r="I346" s="12"/>
      <c r="J346" s="12"/>
      <c r="K346" s="13"/>
      <c r="L346" s="13"/>
    </row>
    <row r="347" spans="1:12" x14ac:dyDescent="0.2">
      <c r="A347" s="3"/>
      <c r="B347" s="3"/>
      <c r="C347" s="3"/>
      <c r="D347" s="3"/>
      <c r="E347" s="9"/>
      <c r="F347" s="10"/>
      <c r="G347" s="10"/>
      <c r="H347" s="11"/>
      <c r="I347" s="12"/>
      <c r="J347" s="12"/>
      <c r="K347" s="13"/>
      <c r="L347" s="13"/>
    </row>
    <row r="348" spans="1:12" x14ac:dyDescent="0.2">
      <c r="A348" s="3"/>
      <c r="B348" s="3"/>
      <c r="C348" s="3"/>
      <c r="D348" s="3"/>
      <c r="E348" s="9"/>
      <c r="F348" s="10"/>
      <c r="G348" s="10"/>
      <c r="H348" s="11"/>
      <c r="I348" s="12"/>
      <c r="J348" s="12"/>
      <c r="K348" s="13"/>
      <c r="L348" s="13"/>
    </row>
    <row r="349" spans="1:12" x14ac:dyDescent="0.2">
      <c r="A349" s="3"/>
      <c r="B349" s="3"/>
      <c r="C349" s="3"/>
      <c r="D349" s="3"/>
      <c r="E349" s="9"/>
      <c r="F349" s="10"/>
      <c r="G349" s="10"/>
      <c r="H349" s="11"/>
      <c r="I349" s="12"/>
      <c r="J349" s="12"/>
      <c r="K349" s="13"/>
      <c r="L349" s="13"/>
    </row>
    <row r="350" spans="1:12" x14ac:dyDescent="0.2">
      <c r="A350" s="3"/>
      <c r="B350" s="3"/>
      <c r="C350" s="3"/>
      <c r="D350" s="3"/>
      <c r="E350" s="9"/>
      <c r="F350" s="10"/>
      <c r="G350" s="10"/>
      <c r="H350" s="11"/>
      <c r="I350" s="12"/>
      <c r="J350" s="12"/>
      <c r="K350" s="13"/>
      <c r="L350" s="13"/>
    </row>
    <row r="351" spans="1:12" x14ac:dyDescent="0.2">
      <c r="A351" s="3"/>
      <c r="B351" s="3"/>
      <c r="C351" s="3"/>
      <c r="D351" s="3"/>
      <c r="E351" s="9"/>
      <c r="F351" s="10"/>
      <c r="G351" s="10"/>
      <c r="H351" s="11"/>
      <c r="I351" s="12"/>
      <c r="J351" s="12"/>
      <c r="K351" s="13"/>
      <c r="L351" s="13"/>
    </row>
    <row r="352" spans="1:12" x14ac:dyDescent="0.2">
      <c r="A352" s="3"/>
      <c r="B352" s="3"/>
      <c r="C352" s="3"/>
      <c r="D352" s="3"/>
      <c r="E352" s="9"/>
      <c r="F352" s="10"/>
      <c r="G352" s="10"/>
      <c r="H352" s="11"/>
      <c r="I352" s="12"/>
      <c r="J352" s="12"/>
      <c r="K352" s="13"/>
      <c r="L352" s="13"/>
    </row>
    <row r="353" spans="1:12" x14ac:dyDescent="0.2">
      <c r="A353" s="3"/>
      <c r="B353" s="3"/>
      <c r="C353" s="3"/>
      <c r="D353" s="3"/>
      <c r="E353" s="9"/>
      <c r="F353" s="10"/>
      <c r="G353" s="10"/>
      <c r="H353" s="11"/>
      <c r="I353" s="12"/>
      <c r="J353" s="12"/>
      <c r="K353" s="13"/>
      <c r="L353" s="13"/>
    </row>
    <row r="354" spans="1:12" x14ac:dyDescent="0.2">
      <c r="A354" s="3"/>
      <c r="B354" s="3"/>
      <c r="C354" s="3"/>
      <c r="D354" s="3"/>
      <c r="E354" s="9"/>
      <c r="F354" s="10"/>
      <c r="G354" s="10"/>
      <c r="H354" s="11"/>
      <c r="I354" s="12"/>
      <c r="J354" s="12"/>
      <c r="K354" s="13"/>
      <c r="L354" s="13"/>
    </row>
    <row r="355" spans="1:12" x14ac:dyDescent="0.2">
      <c r="A355" s="3"/>
      <c r="B355" s="3"/>
      <c r="C355" s="3"/>
      <c r="D355" s="3"/>
      <c r="E355" s="9"/>
      <c r="F355" s="10"/>
      <c r="G355" s="10"/>
      <c r="H355" s="11"/>
      <c r="I355" s="12"/>
      <c r="J355" s="12"/>
      <c r="K355" s="13"/>
      <c r="L355" s="13"/>
    </row>
    <row r="356" spans="1:12" x14ac:dyDescent="0.2">
      <c r="A356" s="3"/>
      <c r="B356" s="3"/>
      <c r="C356" s="3"/>
      <c r="D356" s="3"/>
      <c r="E356" s="9"/>
      <c r="F356" s="10"/>
      <c r="G356" s="10"/>
      <c r="H356" s="11"/>
      <c r="I356" s="12"/>
      <c r="J356" s="12"/>
      <c r="K356" s="13"/>
      <c r="L356" s="13"/>
    </row>
    <row r="357" spans="1:12" x14ac:dyDescent="0.2">
      <c r="A357" s="3"/>
      <c r="B357" s="3"/>
      <c r="C357" s="3"/>
      <c r="D357" s="3"/>
      <c r="E357" s="9"/>
      <c r="F357" s="10"/>
      <c r="G357" s="10"/>
      <c r="H357" s="11"/>
      <c r="I357" s="12"/>
      <c r="J357" s="12"/>
      <c r="K357" s="13"/>
      <c r="L357" s="13"/>
    </row>
    <row r="358" spans="1:12" x14ac:dyDescent="0.2">
      <c r="A358" s="3"/>
      <c r="B358" s="3"/>
      <c r="C358" s="3"/>
      <c r="D358" s="3"/>
      <c r="E358" s="9"/>
      <c r="F358" s="10"/>
      <c r="G358" s="10"/>
      <c r="H358" s="11"/>
      <c r="I358" s="12"/>
      <c r="J358" s="12"/>
      <c r="K358" s="13"/>
      <c r="L358" s="13"/>
    </row>
    <row r="359" spans="1:12" x14ac:dyDescent="0.2">
      <c r="A359" s="3"/>
      <c r="B359" s="3"/>
      <c r="C359" s="3"/>
      <c r="D359" s="3"/>
      <c r="E359" s="9"/>
      <c r="F359" s="10"/>
      <c r="G359" s="10"/>
      <c r="H359" s="11"/>
      <c r="I359" s="12"/>
      <c r="J359" s="12"/>
      <c r="K359" s="13"/>
      <c r="L359" s="13"/>
    </row>
    <row r="360" spans="1:12" x14ac:dyDescent="0.2">
      <c r="A360" s="3"/>
      <c r="B360" s="3"/>
      <c r="C360" s="3"/>
      <c r="D360" s="3"/>
      <c r="E360" s="9"/>
      <c r="F360" s="10"/>
      <c r="G360" s="10"/>
      <c r="H360" s="11"/>
      <c r="I360" s="12"/>
      <c r="J360" s="12"/>
      <c r="K360" s="13"/>
      <c r="L360" s="13"/>
    </row>
    <row r="361" spans="1:12" x14ac:dyDescent="0.2">
      <c r="A361" s="3"/>
      <c r="B361" s="3"/>
      <c r="C361" s="3"/>
      <c r="D361" s="3"/>
      <c r="E361" s="9"/>
      <c r="F361" s="10"/>
      <c r="G361" s="10"/>
      <c r="H361" s="11"/>
      <c r="I361" s="12"/>
      <c r="J361" s="12"/>
      <c r="K361" s="13"/>
      <c r="L361" s="13"/>
    </row>
    <row r="362" spans="1:12" x14ac:dyDescent="0.2">
      <c r="A362" s="3"/>
      <c r="B362" s="3"/>
      <c r="C362" s="3"/>
      <c r="D362" s="3"/>
      <c r="E362" s="9"/>
      <c r="F362" s="10"/>
      <c r="G362" s="10"/>
      <c r="H362" s="11"/>
      <c r="I362" s="12"/>
      <c r="J362" s="12"/>
      <c r="K362" s="13"/>
      <c r="L362" s="13"/>
    </row>
    <row r="363" spans="1:12" x14ac:dyDescent="0.2">
      <c r="A363" s="3"/>
      <c r="B363" s="3"/>
      <c r="C363" s="3"/>
      <c r="D363" s="3"/>
      <c r="E363" s="9"/>
      <c r="F363" s="10"/>
      <c r="G363" s="10"/>
      <c r="H363" s="11"/>
      <c r="I363" s="12"/>
      <c r="J363" s="12"/>
      <c r="K363" s="13"/>
      <c r="L363" s="13"/>
    </row>
    <row r="364" spans="1:12" x14ac:dyDescent="0.2">
      <c r="A364" s="3"/>
      <c r="B364" s="3"/>
      <c r="C364" s="3"/>
      <c r="D364" s="3"/>
      <c r="E364" s="9"/>
      <c r="F364" s="10"/>
      <c r="G364" s="10"/>
      <c r="H364" s="11"/>
      <c r="I364" s="12"/>
      <c r="J364" s="12"/>
      <c r="K364" s="13"/>
      <c r="L364" s="13"/>
    </row>
    <row r="365" spans="1:12" x14ac:dyDescent="0.2">
      <c r="A365" s="3"/>
      <c r="B365" s="3"/>
      <c r="C365" s="3"/>
      <c r="D365" s="3"/>
      <c r="E365" s="9"/>
      <c r="F365" s="10"/>
      <c r="G365" s="10"/>
      <c r="H365" s="11"/>
      <c r="I365" s="12"/>
      <c r="J365" s="12"/>
      <c r="K365" s="13"/>
      <c r="L365" s="13"/>
    </row>
    <row r="366" spans="1:12" x14ac:dyDescent="0.2">
      <c r="A366" s="3"/>
      <c r="B366" s="3"/>
      <c r="C366" s="3"/>
      <c r="D366" s="3"/>
      <c r="E366" s="9"/>
      <c r="F366" s="10"/>
      <c r="G366" s="10"/>
      <c r="H366" s="11"/>
      <c r="I366" s="12"/>
      <c r="J366" s="12"/>
      <c r="K366" s="13"/>
      <c r="L366" s="13"/>
    </row>
    <row r="367" spans="1:12" x14ac:dyDescent="0.2">
      <c r="A367" s="3"/>
      <c r="B367" s="3"/>
      <c r="C367" s="3"/>
      <c r="D367" s="3"/>
      <c r="E367" s="9"/>
      <c r="F367" s="10"/>
      <c r="G367" s="10"/>
      <c r="H367" s="11"/>
      <c r="I367" s="12"/>
      <c r="J367" s="12"/>
      <c r="K367" s="13"/>
      <c r="L367" s="13"/>
    </row>
    <row r="368" spans="1:12" x14ac:dyDescent="0.2">
      <c r="A368" s="3"/>
      <c r="B368" s="3"/>
      <c r="C368" s="3"/>
      <c r="D368" s="3"/>
      <c r="E368" s="9"/>
      <c r="F368" s="10"/>
      <c r="G368" s="10"/>
      <c r="H368" s="11"/>
      <c r="I368" s="12"/>
      <c r="J368" s="12"/>
      <c r="K368" s="13"/>
      <c r="L368" s="13"/>
    </row>
    <row r="369" spans="1:12" x14ac:dyDescent="0.2">
      <c r="A369" s="3"/>
      <c r="B369" s="3"/>
      <c r="C369" s="3"/>
      <c r="D369" s="3"/>
      <c r="E369" s="9"/>
      <c r="F369" s="10"/>
      <c r="G369" s="10"/>
      <c r="H369" s="11"/>
      <c r="I369" s="12"/>
      <c r="J369" s="12"/>
      <c r="K369" s="13"/>
      <c r="L369" s="13"/>
    </row>
    <row r="370" spans="1:12" x14ac:dyDescent="0.2">
      <c r="A370" s="3"/>
      <c r="B370" s="3"/>
      <c r="C370" s="3"/>
      <c r="D370" s="3"/>
      <c r="E370" s="9"/>
      <c r="F370" s="10"/>
      <c r="G370" s="10"/>
      <c r="H370" s="11"/>
      <c r="I370" s="12"/>
      <c r="J370" s="12"/>
      <c r="K370" s="13"/>
      <c r="L370" s="13"/>
    </row>
    <row r="371" spans="1:12" x14ac:dyDescent="0.2">
      <c r="A371" s="3"/>
      <c r="B371" s="3"/>
      <c r="C371" s="3"/>
      <c r="D371" s="3"/>
      <c r="E371" s="9"/>
      <c r="F371" s="10"/>
      <c r="G371" s="10"/>
      <c r="H371" s="11"/>
      <c r="I371" s="12"/>
      <c r="J371" s="12"/>
      <c r="K371" s="13"/>
      <c r="L371" s="13"/>
    </row>
    <row r="372" spans="1:12" x14ac:dyDescent="0.2">
      <c r="A372" s="3"/>
      <c r="B372" s="3"/>
      <c r="C372" s="3"/>
      <c r="D372" s="3"/>
      <c r="E372" s="9"/>
      <c r="F372" s="10"/>
      <c r="G372" s="10"/>
      <c r="H372" s="11"/>
      <c r="I372" s="12"/>
      <c r="J372" s="12"/>
      <c r="K372" s="13"/>
      <c r="L372" s="13"/>
    </row>
    <row r="373" spans="1:12" x14ac:dyDescent="0.2">
      <c r="A373" s="3"/>
      <c r="B373" s="3"/>
      <c r="C373" s="3"/>
      <c r="D373" s="3"/>
      <c r="E373" s="9"/>
      <c r="F373" s="10"/>
      <c r="G373" s="10"/>
      <c r="H373" s="11"/>
      <c r="I373" s="12"/>
      <c r="J373" s="12"/>
      <c r="K373" s="13"/>
      <c r="L373" s="13"/>
    </row>
    <row r="374" spans="1:12" x14ac:dyDescent="0.2">
      <c r="A374" s="3"/>
      <c r="B374" s="3"/>
      <c r="C374" s="3"/>
      <c r="D374" s="3"/>
      <c r="E374" s="9"/>
      <c r="F374" s="10"/>
      <c r="G374" s="10"/>
      <c r="H374" s="11"/>
      <c r="I374" s="12"/>
      <c r="J374" s="12"/>
      <c r="K374" s="13"/>
      <c r="L374" s="13"/>
    </row>
    <row r="375" spans="1:12" x14ac:dyDescent="0.2">
      <c r="A375" s="3"/>
      <c r="B375" s="3"/>
      <c r="C375" s="3"/>
      <c r="D375" s="3"/>
      <c r="E375" s="9"/>
      <c r="F375" s="10"/>
      <c r="G375" s="10"/>
      <c r="H375" s="11"/>
      <c r="I375" s="12"/>
      <c r="J375" s="12"/>
      <c r="K375" s="13"/>
      <c r="L375" s="13"/>
    </row>
    <row r="376" spans="1:12" x14ac:dyDescent="0.2">
      <c r="A376" s="3"/>
      <c r="B376" s="3"/>
      <c r="C376" s="3"/>
      <c r="D376" s="3"/>
      <c r="E376" s="9"/>
      <c r="F376" s="10"/>
      <c r="G376" s="10"/>
      <c r="H376" s="11"/>
      <c r="I376" s="12"/>
      <c r="J376" s="12"/>
      <c r="K376" s="13"/>
      <c r="L376" s="13"/>
    </row>
    <row r="377" spans="1:12" x14ac:dyDescent="0.2">
      <c r="A377" s="3"/>
      <c r="B377" s="3"/>
      <c r="C377" s="3"/>
      <c r="D377" s="3"/>
      <c r="E377" s="9"/>
      <c r="F377" s="10"/>
      <c r="G377" s="10"/>
      <c r="H377" s="11"/>
      <c r="I377" s="12"/>
      <c r="J377" s="12"/>
      <c r="K377" s="13"/>
      <c r="L377" s="13"/>
    </row>
    <row r="378" spans="1:12" x14ac:dyDescent="0.2">
      <c r="A378" s="3"/>
      <c r="B378" s="3"/>
      <c r="C378" s="3"/>
      <c r="D378" s="3"/>
      <c r="E378" s="9"/>
      <c r="F378" s="10"/>
      <c r="G378" s="10"/>
      <c r="H378" s="11"/>
      <c r="I378" s="12"/>
      <c r="J378" s="12"/>
      <c r="K378" s="13"/>
      <c r="L378" s="13"/>
    </row>
    <row r="379" spans="1:12" x14ac:dyDescent="0.2">
      <c r="A379" s="3"/>
      <c r="B379" s="3"/>
      <c r="C379" s="3"/>
      <c r="D379" s="3"/>
      <c r="E379" s="9"/>
      <c r="F379" s="10"/>
      <c r="G379" s="10"/>
      <c r="H379" s="11"/>
      <c r="I379" s="12"/>
      <c r="J379" s="12"/>
      <c r="K379" s="13"/>
      <c r="L379" s="13"/>
    </row>
    <row r="380" spans="1:12" x14ac:dyDescent="0.2">
      <c r="A380" s="3"/>
      <c r="B380" s="3"/>
      <c r="C380" s="3"/>
      <c r="D380" s="3"/>
      <c r="E380" s="9"/>
      <c r="F380" s="10"/>
      <c r="G380" s="10"/>
      <c r="H380" s="11"/>
      <c r="I380" s="12"/>
      <c r="J380" s="12"/>
      <c r="K380" s="13"/>
      <c r="L380" s="13"/>
    </row>
    <row r="381" spans="1:12" x14ac:dyDescent="0.2">
      <c r="A381" s="3"/>
      <c r="B381" s="3"/>
      <c r="C381" s="3"/>
      <c r="D381" s="3"/>
      <c r="E381" s="9"/>
      <c r="F381" s="10"/>
      <c r="G381" s="10"/>
      <c r="H381" s="11"/>
      <c r="I381" s="12"/>
      <c r="J381" s="12"/>
      <c r="K381" s="13"/>
      <c r="L381" s="13"/>
    </row>
    <row r="382" spans="1:12" x14ac:dyDescent="0.2">
      <c r="A382" s="3"/>
      <c r="B382" s="3"/>
      <c r="C382" s="3"/>
      <c r="D382" s="3"/>
      <c r="E382" s="9"/>
      <c r="F382" s="10"/>
      <c r="G382" s="10"/>
      <c r="H382" s="11"/>
      <c r="I382" s="12"/>
      <c r="J382" s="12"/>
      <c r="K382" s="13"/>
      <c r="L382" s="13"/>
    </row>
    <row r="383" spans="1:12" x14ac:dyDescent="0.2">
      <c r="A383" s="3"/>
      <c r="B383" s="3"/>
      <c r="C383" s="3"/>
      <c r="D383" s="3"/>
      <c r="E383" s="9"/>
      <c r="F383" s="10"/>
      <c r="G383" s="10"/>
      <c r="H383" s="11"/>
      <c r="I383" s="12"/>
      <c r="J383" s="12"/>
      <c r="K383" s="13"/>
      <c r="L383" s="13"/>
    </row>
    <row r="384" spans="1:12" x14ac:dyDescent="0.2">
      <c r="A384" s="3"/>
      <c r="B384" s="3"/>
      <c r="C384" s="3"/>
      <c r="D384" s="3"/>
      <c r="E384" s="9"/>
      <c r="F384" s="10"/>
      <c r="G384" s="10"/>
      <c r="H384" s="11"/>
      <c r="I384" s="12"/>
      <c r="J384" s="12"/>
      <c r="K384" s="13"/>
      <c r="L384" s="13"/>
    </row>
    <row r="385" spans="1:12" x14ac:dyDescent="0.2">
      <c r="A385" s="3"/>
      <c r="B385" s="3"/>
      <c r="C385" s="3"/>
      <c r="D385" s="3"/>
      <c r="E385" s="9"/>
      <c r="F385" s="10"/>
      <c r="G385" s="10"/>
      <c r="H385" s="11"/>
      <c r="I385" s="12"/>
      <c r="J385" s="12"/>
      <c r="K385" s="13"/>
      <c r="L385" s="13"/>
    </row>
    <row r="386" spans="1:12" x14ac:dyDescent="0.2">
      <c r="A386" s="3"/>
      <c r="B386" s="3"/>
      <c r="C386" s="3"/>
      <c r="D386" s="3"/>
      <c r="E386" s="9"/>
      <c r="F386" s="10"/>
      <c r="G386" s="10"/>
      <c r="H386" s="11"/>
      <c r="I386" s="12"/>
      <c r="J386" s="12"/>
      <c r="K386" s="13"/>
      <c r="L386" s="13"/>
    </row>
    <row r="387" spans="1:12" x14ac:dyDescent="0.2">
      <c r="A387" s="3"/>
      <c r="B387" s="3"/>
      <c r="C387" s="3"/>
      <c r="D387" s="3"/>
      <c r="E387" s="9"/>
      <c r="F387" s="10"/>
      <c r="G387" s="10"/>
      <c r="H387" s="11"/>
      <c r="I387" s="12"/>
      <c r="J387" s="12"/>
      <c r="K387" s="13"/>
      <c r="L387" s="13"/>
    </row>
    <row r="388" spans="1:12" x14ac:dyDescent="0.2">
      <c r="A388" s="3"/>
      <c r="B388" s="3"/>
      <c r="C388" s="3"/>
      <c r="D388" s="3"/>
      <c r="E388" s="9"/>
      <c r="F388" s="10"/>
      <c r="G388" s="10"/>
      <c r="H388" s="11"/>
      <c r="I388" s="12"/>
      <c r="J388" s="12"/>
      <c r="K388" s="13"/>
      <c r="L388" s="13"/>
    </row>
    <row r="389" spans="1:12" x14ac:dyDescent="0.2">
      <c r="A389" s="3"/>
      <c r="B389" s="3"/>
      <c r="C389" s="3"/>
      <c r="D389" s="3"/>
      <c r="E389" s="9"/>
      <c r="F389" s="10"/>
      <c r="G389" s="10"/>
      <c r="H389" s="11"/>
      <c r="I389" s="12"/>
      <c r="J389" s="12"/>
      <c r="K389" s="13"/>
      <c r="L389" s="13"/>
    </row>
    <row r="390" spans="1:12" x14ac:dyDescent="0.2">
      <c r="A390" s="3"/>
      <c r="B390" s="3"/>
      <c r="C390" s="3"/>
      <c r="D390" s="3"/>
      <c r="E390" s="9"/>
      <c r="F390" s="10"/>
      <c r="G390" s="10"/>
      <c r="H390" s="11"/>
      <c r="I390" s="12"/>
      <c r="J390" s="12"/>
      <c r="K390" s="13"/>
      <c r="L390" s="13"/>
    </row>
    <row r="391" spans="1:12" x14ac:dyDescent="0.2">
      <c r="A391" s="3"/>
      <c r="B391" s="3"/>
      <c r="C391" s="3"/>
      <c r="D391" s="3"/>
      <c r="E391" s="9"/>
      <c r="F391" s="10"/>
      <c r="G391" s="10"/>
      <c r="H391" s="11"/>
      <c r="I391" s="12"/>
      <c r="J391" s="12"/>
      <c r="K391" s="13"/>
      <c r="L391" s="13"/>
    </row>
    <row r="392" spans="1:12" x14ac:dyDescent="0.2">
      <c r="A392" s="3"/>
      <c r="B392" s="3"/>
      <c r="C392" s="3"/>
      <c r="D392" s="3"/>
      <c r="E392" s="9"/>
      <c r="F392" s="10"/>
      <c r="G392" s="10"/>
      <c r="H392" s="11"/>
      <c r="I392" s="12"/>
      <c r="J392" s="12"/>
      <c r="K392" s="13"/>
      <c r="L392" s="13"/>
    </row>
    <row r="393" spans="1:12" x14ac:dyDescent="0.2">
      <c r="A393" s="3"/>
      <c r="B393" s="3"/>
      <c r="C393" s="3"/>
      <c r="D393" s="3"/>
      <c r="E393" s="9"/>
      <c r="F393" s="10"/>
      <c r="G393" s="10"/>
      <c r="H393" s="11"/>
      <c r="I393" s="12"/>
      <c r="J393" s="12"/>
      <c r="K393" s="13"/>
      <c r="L393" s="13"/>
    </row>
    <row r="394" spans="1:12" x14ac:dyDescent="0.2">
      <c r="A394" s="3"/>
      <c r="B394" s="3"/>
      <c r="C394" s="3"/>
      <c r="D394" s="3"/>
      <c r="E394" s="9"/>
      <c r="F394" s="10"/>
      <c r="G394" s="10"/>
      <c r="H394" s="11"/>
      <c r="I394" s="12"/>
      <c r="J394" s="12"/>
      <c r="K394" s="13"/>
      <c r="L394" s="13"/>
    </row>
    <row r="395" spans="1:12" x14ac:dyDescent="0.2">
      <c r="A395" s="3"/>
      <c r="B395" s="3"/>
      <c r="C395" s="3"/>
      <c r="D395" s="3"/>
      <c r="E395" s="9"/>
      <c r="F395" s="10"/>
      <c r="G395" s="10"/>
      <c r="H395" s="11"/>
      <c r="I395" s="12"/>
      <c r="J395" s="12"/>
      <c r="K395" s="13"/>
      <c r="L395" s="13"/>
    </row>
    <row r="396" spans="1:12" x14ac:dyDescent="0.2">
      <c r="A396" s="3"/>
      <c r="B396" s="3"/>
      <c r="C396" s="3"/>
      <c r="D396" s="3"/>
      <c r="E396" s="9"/>
      <c r="F396" s="10"/>
      <c r="G396" s="10"/>
      <c r="H396" s="11"/>
      <c r="I396" s="12"/>
      <c r="J396" s="12"/>
      <c r="K396" s="13"/>
      <c r="L396" s="13"/>
    </row>
    <row r="397" spans="1:12" x14ac:dyDescent="0.2">
      <c r="A397" s="3"/>
      <c r="B397" s="3"/>
      <c r="C397" s="3"/>
      <c r="D397" s="3"/>
      <c r="E397" s="9"/>
      <c r="F397" s="10"/>
      <c r="G397" s="10"/>
      <c r="H397" s="11"/>
      <c r="I397" s="12"/>
      <c r="J397" s="12"/>
      <c r="K397" s="13"/>
      <c r="L397" s="13"/>
    </row>
    <row r="398" spans="1:12" x14ac:dyDescent="0.2">
      <c r="A398" s="3"/>
      <c r="B398" s="3"/>
      <c r="C398" s="3"/>
      <c r="D398" s="3"/>
      <c r="E398" s="9"/>
      <c r="F398" s="10"/>
      <c r="G398" s="10"/>
      <c r="H398" s="11"/>
      <c r="I398" s="12"/>
      <c r="J398" s="12"/>
      <c r="K398" s="13"/>
      <c r="L398" s="13"/>
    </row>
    <row r="399" spans="1:12" x14ac:dyDescent="0.2">
      <c r="A399" s="3"/>
      <c r="B399" s="3"/>
      <c r="C399" s="3"/>
      <c r="D399" s="3"/>
      <c r="E399" s="9"/>
      <c r="F399" s="10"/>
      <c r="G399" s="10"/>
      <c r="H399" s="11"/>
      <c r="I399" s="12"/>
      <c r="J399" s="12"/>
      <c r="K399" s="13"/>
      <c r="L399" s="13"/>
    </row>
    <row r="400" spans="1:12" x14ac:dyDescent="0.2">
      <c r="A400" s="3"/>
      <c r="B400" s="3"/>
      <c r="C400" s="3"/>
      <c r="D400" s="3"/>
      <c r="E400" s="9"/>
      <c r="F400" s="10"/>
      <c r="G400" s="10"/>
      <c r="H400" s="11"/>
      <c r="I400" s="12"/>
      <c r="J400" s="12"/>
      <c r="K400" s="13"/>
      <c r="L400" s="13"/>
    </row>
    <row r="401" spans="1:12" x14ac:dyDescent="0.2">
      <c r="A401" s="3"/>
      <c r="B401" s="3"/>
      <c r="C401" s="3"/>
      <c r="D401" s="3"/>
      <c r="E401" s="9"/>
      <c r="F401" s="10"/>
      <c r="G401" s="10"/>
      <c r="H401" s="11"/>
      <c r="I401" s="12"/>
      <c r="J401" s="12"/>
      <c r="K401" s="13"/>
      <c r="L401" s="13"/>
    </row>
    <row r="402" spans="1:12" x14ac:dyDescent="0.2">
      <c r="A402" s="3"/>
      <c r="B402" s="3"/>
      <c r="C402" s="3"/>
      <c r="D402" s="3"/>
      <c r="E402" s="9"/>
      <c r="F402" s="10"/>
      <c r="G402" s="10"/>
      <c r="H402" s="11"/>
      <c r="I402" s="12"/>
      <c r="J402" s="12"/>
      <c r="K402" s="13"/>
      <c r="L402" s="13"/>
    </row>
    <row r="403" spans="1:12" x14ac:dyDescent="0.2">
      <c r="A403" s="3"/>
      <c r="B403" s="3"/>
      <c r="C403" s="3"/>
      <c r="D403" s="3"/>
      <c r="E403" s="9"/>
      <c r="F403" s="10"/>
      <c r="G403" s="10"/>
      <c r="H403" s="11"/>
      <c r="I403" s="12"/>
      <c r="J403" s="12"/>
      <c r="K403" s="13"/>
      <c r="L403" s="13"/>
    </row>
    <row r="404" spans="1:12" x14ac:dyDescent="0.2">
      <c r="A404" s="3"/>
      <c r="B404" s="3"/>
      <c r="C404" s="3"/>
      <c r="D404" s="3"/>
      <c r="E404" s="9"/>
      <c r="F404" s="10"/>
      <c r="G404" s="10"/>
      <c r="H404" s="11"/>
      <c r="I404" s="12"/>
      <c r="J404" s="12"/>
      <c r="K404" s="13"/>
      <c r="L404" s="13"/>
    </row>
    <row r="405" spans="1:12" x14ac:dyDescent="0.2">
      <c r="A405" s="3"/>
      <c r="B405" s="3"/>
      <c r="C405" s="3"/>
      <c r="D405" s="3"/>
      <c r="E405" s="9"/>
      <c r="F405" s="10"/>
      <c r="G405" s="10"/>
      <c r="H405" s="11"/>
      <c r="I405" s="12"/>
      <c r="J405" s="12"/>
      <c r="K405" s="13"/>
      <c r="L405" s="13"/>
    </row>
    <row r="406" spans="1:12" x14ac:dyDescent="0.2">
      <c r="A406" s="3"/>
      <c r="B406" s="3"/>
      <c r="C406" s="3"/>
      <c r="D406" s="3"/>
      <c r="E406" s="9"/>
      <c r="F406" s="10"/>
      <c r="G406" s="10"/>
      <c r="H406" s="11"/>
      <c r="I406" s="12"/>
      <c r="J406" s="12"/>
      <c r="K406" s="13"/>
      <c r="L406" s="13"/>
    </row>
    <row r="407" spans="1:12" x14ac:dyDescent="0.2">
      <c r="A407" s="3"/>
      <c r="B407" s="3"/>
      <c r="C407" s="3"/>
      <c r="D407" s="3"/>
      <c r="E407" s="9"/>
      <c r="F407" s="10"/>
      <c r="G407" s="10"/>
      <c r="H407" s="11"/>
      <c r="I407" s="12"/>
      <c r="J407" s="12"/>
      <c r="K407" s="13"/>
      <c r="L407" s="13"/>
    </row>
    <row r="408" spans="1:12" x14ac:dyDescent="0.2">
      <c r="A408" s="3"/>
      <c r="B408" s="3"/>
      <c r="C408" s="3"/>
      <c r="D408" s="3"/>
      <c r="E408" s="9"/>
      <c r="F408" s="10"/>
      <c r="G408" s="10"/>
      <c r="H408" s="11"/>
      <c r="I408" s="12"/>
      <c r="J408" s="12"/>
      <c r="K408" s="13"/>
      <c r="L408" s="13"/>
    </row>
    <row r="409" spans="1:12" x14ac:dyDescent="0.2">
      <c r="A409" s="3"/>
      <c r="B409" s="3"/>
      <c r="C409" s="3"/>
      <c r="D409" s="3"/>
      <c r="E409" s="9"/>
      <c r="F409" s="10"/>
      <c r="G409" s="10"/>
      <c r="H409" s="11"/>
      <c r="I409" s="12"/>
      <c r="J409" s="12"/>
      <c r="K409" s="13"/>
      <c r="L409" s="13"/>
    </row>
    <row r="410" spans="1:12" x14ac:dyDescent="0.2">
      <c r="A410" s="3"/>
      <c r="B410" s="3"/>
      <c r="C410" s="3"/>
      <c r="D410" s="3"/>
      <c r="E410" s="9"/>
      <c r="F410" s="10"/>
      <c r="G410" s="10"/>
      <c r="H410" s="11"/>
      <c r="I410" s="12"/>
      <c r="J410" s="12"/>
      <c r="K410" s="13"/>
      <c r="L410" s="13"/>
    </row>
    <row r="411" spans="1:12" x14ac:dyDescent="0.2">
      <c r="A411" s="3"/>
      <c r="B411" s="3"/>
      <c r="C411" s="3"/>
      <c r="D411" s="3"/>
      <c r="E411" s="9"/>
      <c r="F411" s="10"/>
      <c r="G411" s="10"/>
      <c r="H411" s="11"/>
      <c r="I411" s="12"/>
      <c r="J411" s="12"/>
      <c r="K411" s="13"/>
      <c r="L411" s="13"/>
    </row>
    <row r="412" spans="1:12" x14ac:dyDescent="0.2">
      <c r="A412" s="3"/>
      <c r="B412" s="3"/>
      <c r="C412" s="3"/>
      <c r="D412" s="3"/>
      <c r="E412" s="9"/>
      <c r="F412" s="10"/>
      <c r="G412" s="10"/>
      <c r="H412" s="11"/>
      <c r="I412" s="12"/>
      <c r="J412" s="12"/>
      <c r="K412" s="13"/>
      <c r="L412" s="13"/>
    </row>
    <row r="413" spans="1:12" x14ac:dyDescent="0.2">
      <c r="A413" s="3"/>
      <c r="B413" s="3"/>
      <c r="C413" s="3"/>
      <c r="D413" s="3"/>
      <c r="E413" s="9"/>
      <c r="F413" s="10"/>
      <c r="G413" s="10"/>
      <c r="H413" s="11"/>
      <c r="I413" s="12"/>
      <c r="J413" s="12"/>
      <c r="K413" s="13"/>
      <c r="L413" s="13"/>
    </row>
    <row r="414" spans="1:12" x14ac:dyDescent="0.2">
      <c r="A414" s="3"/>
      <c r="B414" s="3"/>
      <c r="C414" s="3"/>
      <c r="D414" s="3"/>
      <c r="E414" s="9"/>
      <c r="F414" s="10"/>
      <c r="G414" s="10"/>
      <c r="H414" s="11"/>
      <c r="I414" s="12"/>
      <c r="J414" s="12"/>
      <c r="K414" s="13"/>
      <c r="L414" s="13"/>
    </row>
    <row r="415" spans="1:12" x14ac:dyDescent="0.2">
      <c r="A415" s="3"/>
      <c r="B415" s="3"/>
      <c r="C415" s="3"/>
      <c r="D415" s="3"/>
      <c r="E415" s="9"/>
      <c r="F415" s="10"/>
      <c r="G415" s="10"/>
      <c r="H415" s="11"/>
      <c r="I415" s="12"/>
      <c r="J415" s="12"/>
      <c r="K415" s="13"/>
      <c r="L415" s="13"/>
    </row>
    <row r="416" spans="1:12" x14ac:dyDescent="0.2">
      <c r="A416" s="3"/>
      <c r="B416" s="3"/>
      <c r="C416" s="3"/>
      <c r="D416" s="3"/>
      <c r="E416" s="9"/>
      <c r="F416" s="10"/>
      <c r="G416" s="10"/>
      <c r="H416" s="11"/>
      <c r="I416" s="12"/>
      <c r="J416" s="12"/>
      <c r="K416" s="13"/>
      <c r="L416" s="13"/>
    </row>
    <row r="417" spans="1:12" x14ac:dyDescent="0.2">
      <c r="A417" s="3"/>
      <c r="B417" s="3"/>
      <c r="C417" s="3"/>
      <c r="D417" s="3"/>
      <c r="E417" s="9"/>
      <c r="F417" s="10"/>
      <c r="G417" s="10"/>
      <c r="H417" s="11"/>
      <c r="I417" s="12"/>
      <c r="J417" s="12"/>
      <c r="K417" s="13"/>
      <c r="L417" s="13"/>
    </row>
    <row r="418" spans="1:12" x14ac:dyDescent="0.2">
      <c r="A418" s="3"/>
      <c r="B418" s="3"/>
      <c r="C418" s="3"/>
      <c r="D418" s="3"/>
      <c r="E418" s="9"/>
      <c r="F418" s="10"/>
      <c r="G418" s="10"/>
      <c r="H418" s="11"/>
      <c r="I418" s="12"/>
      <c r="J418" s="12"/>
      <c r="K418" s="13"/>
      <c r="L418" s="13"/>
    </row>
    <row r="419" spans="1:12" x14ac:dyDescent="0.2">
      <c r="A419" s="3"/>
      <c r="B419" s="3"/>
      <c r="C419" s="3"/>
      <c r="D419" s="3"/>
      <c r="E419" s="9"/>
      <c r="F419" s="10"/>
      <c r="G419" s="10"/>
      <c r="H419" s="11"/>
      <c r="I419" s="12"/>
      <c r="J419" s="12"/>
      <c r="K419" s="13"/>
      <c r="L419" s="13"/>
    </row>
    <row r="420" spans="1:12" x14ac:dyDescent="0.2">
      <c r="A420" s="3"/>
      <c r="B420" s="3"/>
      <c r="C420" s="3"/>
      <c r="D420" s="3"/>
      <c r="E420" s="9"/>
      <c r="F420" s="10"/>
      <c r="G420" s="10"/>
      <c r="H420" s="11"/>
      <c r="I420" s="12"/>
      <c r="J420" s="12"/>
      <c r="K420" s="13"/>
      <c r="L420" s="13"/>
    </row>
    <row r="421" spans="1:12" x14ac:dyDescent="0.2">
      <c r="A421" s="3"/>
      <c r="B421" s="3"/>
      <c r="C421" s="3"/>
      <c r="D421" s="3"/>
      <c r="E421" s="9"/>
      <c r="F421" s="10"/>
      <c r="G421" s="10"/>
      <c r="H421" s="11"/>
      <c r="I421" s="12"/>
      <c r="J421" s="12"/>
      <c r="K421" s="13"/>
      <c r="L421" s="13"/>
    </row>
    <row r="422" spans="1:12" x14ac:dyDescent="0.2">
      <c r="A422" s="3"/>
      <c r="B422" s="3"/>
      <c r="C422" s="3"/>
      <c r="D422" s="3"/>
      <c r="E422" s="9"/>
      <c r="F422" s="10"/>
      <c r="G422" s="10"/>
      <c r="H422" s="11"/>
      <c r="I422" s="12"/>
      <c r="J422" s="12"/>
      <c r="K422" s="13"/>
      <c r="L422" s="13"/>
    </row>
    <row r="423" spans="1:12" x14ac:dyDescent="0.2">
      <c r="A423" s="3"/>
      <c r="B423" s="3"/>
      <c r="C423" s="3"/>
      <c r="D423" s="3"/>
      <c r="E423" s="9"/>
      <c r="F423" s="10"/>
      <c r="G423" s="10"/>
      <c r="H423" s="11"/>
      <c r="I423" s="12"/>
      <c r="J423" s="12"/>
      <c r="K423" s="13"/>
      <c r="L423" s="13"/>
    </row>
    <row r="424" spans="1:12" x14ac:dyDescent="0.2">
      <c r="A424" s="3"/>
      <c r="B424" s="3"/>
      <c r="C424" s="3"/>
      <c r="D424" s="3"/>
      <c r="E424" s="9"/>
      <c r="F424" s="10"/>
      <c r="G424" s="10"/>
      <c r="H424" s="11"/>
      <c r="I424" s="12"/>
      <c r="J424" s="12"/>
      <c r="K424" s="13"/>
      <c r="L424" s="13"/>
    </row>
    <row r="425" spans="1:12" x14ac:dyDescent="0.2">
      <c r="A425" s="3"/>
      <c r="B425" s="3"/>
      <c r="C425" s="3"/>
      <c r="D425" s="3"/>
      <c r="E425" s="9"/>
      <c r="F425" s="10"/>
      <c r="G425" s="10"/>
      <c r="H425" s="11"/>
      <c r="I425" s="12"/>
      <c r="J425" s="12"/>
      <c r="K425" s="13"/>
      <c r="L425" s="13"/>
    </row>
    <row r="426" spans="1:12" x14ac:dyDescent="0.2">
      <c r="A426" s="3"/>
      <c r="B426" s="3"/>
      <c r="C426" s="3"/>
      <c r="D426" s="3"/>
      <c r="E426" s="9"/>
      <c r="F426" s="10"/>
      <c r="G426" s="10"/>
      <c r="H426" s="11"/>
      <c r="I426" s="12"/>
      <c r="J426" s="12"/>
      <c r="K426" s="13"/>
      <c r="L426" s="13"/>
    </row>
    <row r="427" spans="1:12" x14ac:dyDescent="0.2">
      <c r="A427" s="3"/>
      <c r="B427" s="3"/>
      <c r="C427" s="3"/>
      <c r="D427" s="3"/>
      <c r="E427" s="9"/>
      <c r="F427" s="10"/>
      <c r="G427" s="10"/>
      <c r="H427" s="11"/>
      <c r="I427" s="12"/>
      <c r="J427" s="12"/>
      <c r="K427" s="13"/>
      <c r="L427" s="13"/>
    </row>
    <row r="428" spans="1:12" x14ac:dyDescent="0.2">
      <c r="A428" s="3"/>
      <c r="B428" s="3"/>
      <c r="C428" s="3"/>
      <c r="D428" s="3"/>
      <c r="E428" s="9"/>
      <c r="F428" s="10"/>
      <c r="G428" s="10"/>
      <c r="H428" s="11"/>
      <c r="I428" s="12"/>
      <c r="J428" s="12"/>
      <c r="K428" s="13"/>
      <c r="L428" s="13"/>
    </row>
    <row r="429" spans="1:12" x14ac:dyDescent="0.2">
      <c r="A429" s="3"/>
      <c r="B429" s="3"/>
      <c r="C429" s="3"/>
      <c r="D429" s="3"/>
      <c r="E429" s="9"/>
      <c r="F429" s="10"/>
      <c r="G429" s="10"/>
      <c r="H429" s="11"/>
      <c r="I429" s="12"/>
      <c r="J429" s="12"/>
      <c r="K429" s="13"/>
      <c r="L429" s="13"/>
    </row>
    <row r="430" spans="1:12" x14ac:dyDescent="0.2">
      <c r="A430" s="3"/>
      <c r="B430" s="3"/>
      <c r="C430" s="3"/>
      <c r="D430" s="3"/>
      <c r="E430" s="9"/>
      <c r="F430" s="10"/>
      <c r="G430" s="10"/>
      <c r="H430" s="11"/>
      <c r="I430" s="12"/>
      <c r="J430" s="12"/>
      <c r="K430" s="13"/>
      <c r="L430" s="13"/>
    </row>
    <row r="431" spans="1:12" x14ac:dyDescent="0.2">
      <c r="A431" s="3"/>
      <c r="B431" s="3"/>
      <c r="C431" s="3"/>
      <c r="D431" s="3"/>
      <c r="E431" s="9"/>
      <c r="F431" s="10"/>
      <c r="G431" s="10"/>
      <c r="H431" s="11"/>
      <c r="I431" s="12"/>
      <c r="J431" s="12"/>
      <c r="K431" s="13"/>
      <c r="L431" s="13"/>
    </row>
    <row r="432" spans="1:12" x14ac:dyDescent="0.2">
      <c r="A432" s="3"/>
      <c r="B432" s="3"/>
      <c r="C432" s="3"/>
      <c r="D432" s="3"/>
      <c r="E432" s="9"/>
      <c r="F432" s="10"/>
      <c r="G432" s="10"/>
      <c r="H432" s="11"/>
      <c r="I432" s="12"/>
      <c r="J432" s="12"/>
      <c r="K432" s="13"/>
      <c r="L432" s="13"/>
    </row>
    <row r="433" spans="1:12" x14ac:dyDescent="0.2">
      <c r="A433" s="3"/>
      <c r="B433" s="3"/>
      <c r="C433" s="3"/>
      <c r="D433" s="3"/>
      <c r="E433" s="9"/>
      <c r="F433" s="10"/>
      <c r="G433" s="10"/>
      <c r="H433" s="11"/>
      <c r="I433" s="12"/>
      <c r="J433" s="12"/>
      <c r="K433" s="13"/>
      <c r="L433" s="13"/>
    </row>
    <row r="434" spans="1:12" x14ac:dyDescent="0.2">
      <c r="A434" s="3"/>
      <c r="B434" s="3"/>
      <c r="C434" s="3"/>
      <c r="D434" s="3"/>
      <c r="E434" s="9"/>
      <c r="F434" s="10"/>
      <c r="G434" s="10"/>
      <c r="H434" s="11"/>
      <c r="I434" s="12"/>
      <c r="J434" s="12"/>
      <c r="K434" s="13"/>
      <c r="L434" s="13"/>
    </row>
    <row r="435" spans="1:12" x14ac:dyDescent="0.2">
      <c r="A435" s="3"/>
      <c r="B435" s="3"/>
      <c r="C435" s="3"/>
      <c r="D435" s="3"/>
      <c r="E435" s="9"/>
      <c r="F435" s="10"/>
      <c r="G435" s="10"/>
      <c r="H435" s="11"/>
      <c r="I435" s="12"/>
      <c r="J435" s="12"/>
      <c r="K435" s="13"/>
      <c r="L435" s="13"/>
    </row>
    <row r="436" spans="1:12" x14ac:dyDescent="0.2">
      <c r="A436" s="3"/>
      <c r="B436" s="3"/>
      <c r="C436" s="3"/>
      <c r="D436" s="3"/>
      <c r="E436" s="9"/>
      <c r="F436" s="10"/>
      <c r="G436" s="10"/>
      <c r="H436" s="11"/>
      <c r="I436" s="12"/>
      <c r="J436" s="12"/>
      <c r="K436" s="13"/>
      <c r="L436" s="13"/>
    </row>
    <row r="437" spans="1:12" x14ac:dyDescent="0.2">
      <c r="A437" s="3"/>
      <c r="B437" s="3"/>
      <c r="C437" s="3"/>
      <c r="D437" s="3"/>
      <c r="E437" s="9"/>
      <c r="F437" s="10"/>
      <c r="G437" s="10"/>
      <c r="H437" s="11"/>
      <c r="I437" s="12"/>
      <c r="J437" s="12"/>
      <c r="K437" s="13"/>
      <c r="L437" s="13"/>
    </row>
    <row r="438" spans="1:12" x14ac:dyDescent="0.2">
      <c r="A438" s="3"/>
      <c r="B438" s="3"/>
      <c r="C438" s="3"/>
      <c r="D438" s="3"/>
      <c r="E438" s="9"/>
      <c r="F438" s="10"/>
      <c r="G438" s="10"/>
      <c r="H438" s="11"/>
      <c r="I438" s="12"/>
      <c r="J438" s="12"/>
      <c r="K438" s="13"/>
      <c r="L438" s="13"/>
    </row>
    <row r="439" spans="1:12" x14ac:dyDescent="0.2">
      <c r="A439" s="3"/>
      <c r="B439" s="3"/>
      <c r="C439" s="3"/>
      <c r="D439" s="3"/>
      <c r="E439" s="9"/>
      <c r="F439" s="10"/>
      <c r="G439" s="10"/>
      <c r="H439" s="11"/>
      <c r="I439" s="12"/>
      <c r="J439" s="12"/>
      <c r="K439" s="13"/>
      <c r="L439" s="13"/>
    </row>
    <row r="440" spans="1:12" x14ac:dyDescent="0.2">
      <c r="A440" s="3"/>
      <c r="B440" s="3"/>
      <c r="C440" s="3"/>
      <c r="D440" s="3"/>
      <c r="E440" s="9"/>
      <c r="F440" s="10"/>
      <c r="G440" s="10"/>
      <c r="H440" s="11"/>
      <c r="I440" s="12"/>
      <c r="J440" s="12"/>
      <c r="K440" s="13"/>
      <c r="L440" s="13"/>
    </row>
    <row r="441" spans="1:12" x14ac:dyDescent="0.2">
      <c r="A441" s="3"/>
      <c r="B441" s="3"/>
      <c r="C441" s="3"/>
      <c r="D441" s="3"/>
      <c r="E441" s="9"/>
      <c r="F441" s="10"/>
      <c r="G441" s="10"/>
      <c r="H441" s="11"/>
      <c r="I441" s="12"/>
      <c r="J441" s="12"/>
      <c r="K441" s="13"/>
      <c r="L441" s="13"/>
    </row>
    <row r="442" spans="1:12" x14ac:dyDescent="0.2">
      <c r="A442" s="3"/>
      <c r="B442" s="3"/>
      <c r="C442" s="3"/>
      <c r="D442" s="3"/>
      <c r="E442" s="9"/>
      <c r="F442" s="10"/>
      <c r="G442" s="10"/>
      <c r="H442" s="11"/>
      <c r="I442" s="12"/>
      <c r="J442" s="12"/>
      <c r="K442" s="13"/>
      <c r="L442" s="13"/>
    </row>
    <row r="443" spans="1:12" x14ac:dyDescent="0.2">
      <c r="A443" s="3"/>
      <c r="B443" s="3"/>
      <c r="C443" s="3"/>
      <c r="D443" s="3"/>
      <c r="E443" s="9"/>
      <c r="F443" s="10"/>
      <c r="G443" s="10"/>
      <c r="H443" s="11"/>
      <c r="I443" s="12"/>
      <c r="J443" s="12"/>
      <c r="K443" s="13"/>
      <c r="L443" s="13"/>
    </row>
    <row r="444" spans="1:12" x14ac:dyDescent="0.2">
      <c r="A444" s="3"/>
      <c r="B444" s="3"/>
      <c r="C444" s="3"/>
      <c r="D444" s="3"/>
      <c r="E444" s="9"/>
      <c r="F444" s="10"/>
      <c r="G444" s="10"/>
      <c r="H444" s="11"/>
      <c r="I444" s="12"/>
      <c r="J444" s="12"/>
      <c r="K444" s="13"/>
      <c r="L444" s="13"/>
    </row>
    <row r="445" spans="1:12" x14ac:dyDescent="0.2">
      <c r="A445" s="3"/>
      <c r="B445" s="3"/>
      <c r="C445" s="3"/>
      <c r="D445" s="3"/>
      <c r="E445" s="9"/>
      <c r="F445" s="10"/>
      <c r="G445" s="10"/>
      <c r="H445" s="11"/>
      <c r="I445" s="12"/>
      <c r="J445" s="12"/>
      <c r="K445" s="13"/>
      <c r="L445" s="13"/>
    </row>
    <row r="446" spans="1:12" x14ac:dyDescent="0.2">
      <c r="A446" s="3"/>
      <c r="B446" s="3"/>
      <c r="C446" s="3"/>
      <c r="D446" s="3"/>
      <c r="E446" s="9"/>
      <c r="F446" s="10"/>
      <c r="G446" s="10"/>
      <c r="H446" s="11"/>
      <c r="I446" s="12"/>
      <c r="J446" s="12"/>
      <c r="K446" s="13"/>
      <c r="L446" s="13"/>
    </row>
    <row r="447" spans="1:12" x14ac:dyDescent="0.2">
      <c r="A447" s="3"/>
      <c r="B447" s="3"/>
      <c r="C447" s="3"/>
      <c r="D447" s="3"/>
      <c r="E447" s="9"/>
      <c r="F447" s="10"/>
      <c r="G447" s="10"/>
      <c r="H447" s="11"/>
      <c r="I447" s="12"/>
      <c r="J447" s="12"/>
      <c r="K447" s="13"/>
      <c r="L447" s="13"/>
    </row>
    <row r="448" spans="1:12" x14ac:dyDescent="0.2">
      <c r="A448" s="3"/>
      <c r="B448" s="3"/>
      <c r="C448" s="3"/>
      <c r="D448" s="3"/>
      <c r="E448" s="9"/>
      <c r="F448" s="10"/>
      <c r="G448" s="10"/>
      <c r="H448" s="11"/>
      <c r="I448" s="12"/>
      <c r="J448" s="12"/>
      <c r="K448" s="13"/>
      <c r="L448" s="13"/>
    </row>
    <row r="449" spans="1:12" x14ac:dyDescent="0.2">
      <c r="A449" s="3"/>
      <c r="B449" s="3"/>
      <c r="C449" s="3"/>
      <c r="D449" s="3"/>
      <c r="E449" s="9"/>
      <c r="F449" s="10"/>
      <c r="G449" s="10"/>
      <c r="H449" s="11"/>
      <c r="I449" s="12"/>
      <c r="J449" s="12"/>
      <c r="K449" s="13"/>
      <c r="L449" s="13"/>
    </row>
    <row r="450" spans="1:12" x14ac:dyDescent="0.2">
      <c r="A450" s="3"/>
      <c r="B450" s="3"/>
      <c r="C450" s="3"/>
      <c r="D450" s="3"/>
      <c r="E450" s="9"/>
      <c r="F450" s="10"/>
      <c r="G450" s="10"/>
      <c r="H450" s="11"/>
      <c r="I450" s="12"/>
      <c r="J450" s="12"/>
      <c r="K450" s="13"/>
      <c r="L450" s="13"/>
    </row>
    <row r="451" spans="1:12" x14ac:dyDescent="0.2">
      <c r="A451" s="3"/>
      <c r="B451" s="3"/>
      <c r="C451" s="3"/>
      <c r="D451" s="3"/>
      <c r="E451" s="9"/>
      <c r="F451" s="10"/>
      <c r="G451" s="10"/>
      <c r="H451" s="11"/>
      <c r="I451" s="12"/>
      <c r="J451" s="12"/>
      <c r="K451" s="13"/>
      <c r="L451" s="13"/>
    </row>
    <row r="452" spans="1:12" x14ac:dyDescent="0.2">
      <c r="A452" s="3"/>
      <c r="B452" s="3"/>
      <c r="C452" s="3"/>
      <c r="D452" s="3"/>
      <c r="E452" s="9"/>
      <c r="F452" s="10"/>
      <c r="G452" s="10"/>
      <c r="H452" s="11"/>
      <c r="I452" s="12"/>
      <c r="J452" s="12"/>
      <c r="K452" s="13"/>
      <c r="L452" s="13"/>
    </row>
    <row r="453" spans="1:12" x14ac:dyDescent="0.2">
      <c r="A453" s="3"/>
      <c r="B453" s="3"/>
      <c r="C453" s="3"/>
      <c r="D453" s="3"/>
      <c r="E453" s="9"/>
      <c r="F453" s="10"/>
      <c r="G453" s="10"/>
      <c r="H453" s="11"/>
      <c r="I453" s="12"/>
      <c r="J453" s="12"/>
      <c r="K453" s="13"/>
      <c r="L453" s="13"/>
    </row>
    <row r="454" spans="1:12" x14ac:dyDescent="0.2">
      <c r="A454" s="3"/>
      <c r="B454" s="3"/>
      <c r="C454" s="3"/>
      <c r="D454" s="3"/>
      <c r="E454" s="9"/>
      <c r="F454" s="10"/>
      <c r="G454" s="10"/>
      <c r="H454" s="11"/>
      <c r="I454" s="12"/>
      <c r="J454" s="12"/>
      <c r="K454" s="13"/>
      <c r="L454" s="13"/>
    </row>
    <row r="455" spans="1:12" x14ac:dyDescent="0.2">
      <c r="A455" s="3"/>
      <c r="B455" s="3"/>
      <c r="C455" s="3"/>
      <c r="D455" s="3"/>
      <c r="E455" s="9"/>
      <c r="F455" s="10"/>
      <c r="G455" s="10"/>
      <c r="H455" s="11"/>
      <c r="I455" s="12"/>
      <c r="J455" s="12"/>
      <c r="K455" s="13"/>
      <c r="L455" s="13"/>
    </row>
    <row r="456" spans="1:12" x14ac:dyDescent="0.2">
      <c r="A456" s="3"/>
      <c r="B456" s="3"/>
      <c r="C456" s="3"/>
      <c r="D456" s="3"/>
      <c r="E456" s="9"/>
      <c r="F456" s="10"/>
      <c r="G456" s="10"/>
      <c r="H456" s="11"/>
      <c r="I456" s="12"/>
      <c r="J456" s="12"/>
      <c r="K456" s="13"/>
      <c r="L456" s="13"/>
    </row>
    <row r="457" spans="1:12" x14ac:dyDescent="0.2">
      <c r="A457" s="3"/>
      <c r="B457" s="3"/>
      <c r="C457" s="3"/>
      <c r="D457" s="3"/>
      <c r="E457" s="9"/>
      <c r="F457" s="10"/>
      <c r="G457" s="10"/>
      <c r="H457" s="11"/>
      <c r="I457" s="12"/>
      <c r="J457" s="12"/>
      <c r="K457" s="13"/>
      <c r="L457" s="13"/>
    </row>
    <row r="458" spans="1:12" x14ac:dyDescent="0.2">
      <c r="A458" s="3"/>
      <c r="B458" s="3"/>
      <c r="C458" s="3"/>
      <c r="D458" s="3"/>
      <c r="E458" s="9"/>
      <c r="F458" s="10"/>
      <c r="G458" s="10"/>
      <c r="H458" s="11"/>
      <c r="I458" s="12"/>
      <c r="J458" s="12"/>
      <c r="K458" s="13"/>
      <c r="L458" s="13"/>
    </row>
    <row r="459" spans="1:12" x14ac:dyDescent="0.2">
      <c r="A459" s="3"/>
      <c r="B459" s="3"/>
      <c r="C459" s="3"/>
      <c r="D459" s="3"/>
      <c r="E459" s="9"/>
      <c r="F459" s="10"/>
      <c r="G459" s="10"/>
      <c r="H459" s="11"/>
      <c r="I459" s="12"/>
      <c r="J459" s="12"/>
      <c r="K459" s="13"/>
      <c r="L459" s="13"/>
    </row>
    <row r="460" spans="1:12" x14ac:dyDescent="0.2">
      <c r="A460" s="3"/>
      <c r="B460" s="3"/>
      <c r="C460" s="3"/>
      <c r="D460" s="3"/>
      <c r="E460" s="9"/>
      <c r="F460" s="10"/>
      <c r="G460" s="10"/>
      <c r="H460" s="11"/>
      <c r="I460" s="12"/>
      <c r="J460" s="12"/>
      <c r="K460" s="13"/>
      <c r="L460" s="13"/>
    </row>
    <row r="461" spans="1:12" x14ac:dyDescent="0.2">
      <c r="A461" s="3"/>
      <c r="B461" s="3"/>
      <c r="C461" s="3"/>
      <c r="D461" s="3"/>
      <c r="E461" s="9"/>
      <c r="F461" s="10"/>
      <c r="G461" s="10"/>
      <c r="H461" s="11"/>
      <c r="I461" s="12"/>
      <c r="J461" s="12"/>
      <c r="K461" s="13"/>
      <c r="L461" s="13"/>
    </row>
    <row r="462" spans="1:12" x14ac:dyDescent="0.2">
      <c r="A462" s="3"/>
      <c r="B462" s="3"/>
      <c r="C462" s="3"/>
      <c r="D462" s="3"/>
      <c r="E462" s="9"/>
      <c r="F462" s="10"/>
      <c r="G462" s="10"/>
      <c r="H462" s="11"/>
      <c r="I462" s="12"/>
      <c r="J462" s="12"/>
      <c r="K462" s="13"/>
      <c r="L462" s="13"/>
    </row>
    <row r="463" spans="1:12" x14ac:dyDescent="0.2">
      <c r="A463" s="3"/>
      <c r="B463" s="3"/>
      <c r="C463" s="3"/>
      <c r="D463" s="3"/>
      <c r="E463" s="9"/>
      <c r="F463" s="10"/>
      <c r="G463" s="10"/>
      <c r="H463" s="11"/>
      <c r="I463" s="12"/>
      <c r="J463" s="12"/>
      <c r="K463" s="13"/>
      <c r="L463" s="13"/>
    </row>
    <row r="464" spans="1:12" x14ac:dyDescent="0.2">
      <c r="A464" s="3"/>
      <c r="B464" s="3"/>
      <c r="C464" s="3"/>
      <c r="D464" s="3"/>
      <c r="E464" s="9"/>
      <c r="F464" s="10"/>
      <c r="G464" s="10"/>
      <c r="H464" s="11"/>
      <c r="I464" s="12"/>
      <c r="J464" s="12"/>
      <c r="K464" s="13"/>
      <c r="L464" s="13"/>
    </row>
    <row r="465" spans="1:12" x14ac:dyDescent="0.2">
      <c r="A465" s="3"/>
      <c r="B465" s="3"/>
      <c r="C465" s="3"/>
      <c r="D465" s="3"/>
      <c r="E465" s="9"/>
      <c r="F465" s="10"/>
      <c r="G465" s="10"/>
      <c r="H465" s="11"/>
      <c r="I465" s="12"/>
      <c r="J465" s="12"/>
      <c r="K465" s="13"/>
      <c r="L465" s="13"/>
    </row>
    <row r="466" spans="1:12" x14ac:dyDescent="0.2">
      <c r="A466" s="3"/>
      <c r="B466" s="3"/>
      <c r="C466" s="3"/>
      <c r="D466" s="3"/>
      <c r="E466" s="9"/>
      <c r="F466" s="10"/>
      <c r="G466" s="10"/>
      <c r="H466" s="11"/>
      <c r="I466" s="12"/>
      <c r="J466" s="12"/>
      <c r="K466" s="13"/>
      <c r="L466" s="13"/>
    </row>
    <row r="467" spans="1:12" x14ac:dyDescent="0.2">
      <c r="A467" s="3"/>
      <c r="B467" s="3"/>
      <c r="C467" s="3"/>
      <c r="D467" s="3"/>
      <c r="E467" s="9"/>
      <c r="F467" s="10"/>
      <c r="G467" s="10"/>
      <c r="H467" s="11"/>
      <c r="I467" s="12"/>
      <c r="J467" s="12"/>
      <c r="K467" s="13"/>
      <c r="L467" s="13"/>
    </row>
    <row r="468" spans="1:12" x14ac:dyDescent="0.2">
      <c r="A468" s="3"/>
      <c r="B468" s="3"/>
      <c r="C468" s="3"/>
      <c r="D468" s="3"/>
      <c r="E468" s="9"/>
      <c r="F468" s="10"/>
      <c r="G468" s="10"/>
      <c r="H468" s="11"/>
      <c r="I468" s="12"/>
      <c r="J468" s="12"/>
      <c r="K468" s="13"/>
      <c r="L468" s="13"/>
    </row>
    <row r="469" spans="1:12" x14ac:dyDescent="0.2">
      <c r="A469" s="3"/>
      <c r="B469" s="3"/>
      <c r="C469" s="3"/>
      <c r="D469" s="3"/>
      <c r="E469" s="9"/>
      <c r="F469" s="10"/>
      <c r="G469" s="10"/>
      <c r="H469" s="11"/>
      <c r="I469" s="12"/>
      <c r="J469" s="12"/>
      <c r="K469" s="13"/>
      <c r="L469" s="13"/>
    </row>
    <row r="470" spans="1:12" x14ac:dyDescent="0.2">
      <c r="A470" s="3"/>
      <c r="B470" s="3"/>
      <c r="C470" s="3"/>
      <c r="D470" s="3"/>
      <c r="E470" s="9"/>
      <c r="F470" s="10"/>
      <c r="G470" s="10"/>
      <c r="H470" s="11"/>
      <c r="I470" s="12"/>
      <c r="J470" s="12"/>
      <c r="K470" s="13"/>
      <c r="L470" s="13"/>
    </row>
    <row r="471" spans="1:12" x14ac:dyDescent="0.2">
      <c r="A471" s="3"/>
      <c r="B471" s="3"/>
      <c r="C471" s="3"/>
      <c r="D471" s="3"/>
      <c r="E471" s="9"/>
      <c r="F471" s="10"/>
      <c r="G471" s="10"/>
      <c r="H471" s="11"/>
      <c r="I471" s="12"/>
      <c r="J471" s="12"/>
      <c r="K471" s="13"/>
      <c r="L471" s="13"/>
    </row>
    <row r="472" spans="1:12" x14ac:dyDescent="0.2">
      <c r="A472" s="3"/>
      <c r="B472" s="3"/>
      <c r="C472" s="3"/>
      <c r="D472" s="3"/>
      <c r="E472" s="9"/>
      <c r="F472" s="10"/>
      <c r="G472" s="10"/>
      <c r="H472" s="11"/>
      <c r="I472" s="12"/>
      <c r="J472" s="12"/>
      <c r="K472" s="13"/>
      <c r="L472" s="13"/>
    </row>
    <row r="473" spans="1:12" x14ac:dyDescent="0.2">
      <c r="A473" s="3"/>
      <c r="B473" s="3"/>
      <c r="C473" s="3"/>
      <c r="D473" s="3"/>
      <c r="E473" s="9"/>
      <c r="F473" s="10"/>
      <c r="G473" s="10"/>
      <c r="H473" s="11"/>
      <c r="I473" s="12"/>
      <c r="J473" s="12"/>
      <c r="K473" s="13"/>
      <c r="L473" s="13"/>
    </row>
    <row r="474" spans="1:12" x14ac:dyDescent="0.2">
      <c r="A474" s="3"/>
      <c r="B474" s="3"/>
      <c r="C474" s="3"/>
      <c r="D474" s="3"/>
      <c r="E474" s="9"/>
      <c r="F474" s="10"/>
      <c r="G474" s="10"/>
      <c r="H474" s="11"/>
      <c r="I474" s="12"/>
      <c r="J474" s="12"/>
      <c r="K474" s="13"/>
      <c r="L474" s="13"/>
    </row>
    <row r="475" spans="1:12" x14ac:dyDescent="0.2">
      <c r="A475" s="3"/>
      <c r="B475" s="3"/>
      <c r="C475" s="3"/>
      <c r="D475" s="3"/>
      <c r="E475" s="9"/>
      <c r="F475" s="10"/>
      <c r="G475" s="10"/>
      <c r="H475" s="11"/>
      <c r="I475" s="12"/>
      <c r="J475" s="12"/>
      <c r="K475" s="13"/>
      <c r="L475" s="13"/>
    </row>
    <row r="476" spans="1:12" x14ac:dyDescent="0.2">
      <c r="A476" s="3"/>
      <c r="B476" s="3"/>
      <c r="C476" s="3"/>
      <c r="D476" s="3"/>
      <c r="E476" s="9"/>
      <c r="F476" s="10"/>
      <c r="G476" s="10"/>
      <c r="H476" s="11"/>
      <c r="I476" s="12"/>
      <c r="J476" s="12"/>
      <c r="K476" s="13"/>
      <c r="L476" s="13"/>
    </row>
    <row r="477" spans="1:12" x14ac:dyDescent="0.2">
      <c r="A477" s="3"/>
      <c r="B477" s="3"/>
      <c r="C477" s="3"/>
      <c r="D477" s="3"/>
      <c r="E477" s="9"/>
      <c r="F477" s="10"/>
      <c r="G477" s="10"/>
      <c r="H477" s="11"/>
      <c r="I477" s="12"/>
      <c r="J477" s="12"/>
      <c r="K477" s="13"/>
      <c r="L477" s="13"/>
    </row>
    <row r="478" spans="1:12" x14ac:dyDescent="0.2">
      <c r="A478" s="3"/>
      <c r="B478" s="3"/>
      <c r="C478" s="3"/>
      <c r="D478" s="3"/>
      <c r="E478" s="9"/>
      <c r="F478" s="10"/>
      <c r="G478" s="10"/>
      <c r="H478" s="11"/>
      <c r="I478" s="12"/>
      <c r="J478" s="12"/>
      <c r="K478" s="13"/>
      <c r="L478" s="13"/>
    </row>
    <row r="479" spans="1:12" x14ac:dyDescent="0.2">
      <c r="A479" s="3"/>
      <c r="B479" s="3"/>
      <c r="C479" s="3"/>
      <c r="D479" s="3"/>
      <c r="E479" s="9"/>
      <c r="F479" s="10"/>
      <c r="G479" s="10"/>
      <c r="H479" s="11"/>
      <c r="I479" s="12"/>
      <c r="J479" s="12"/>
      <c r="K479" s="13"/>
      <c r="L479" s="13"/>
    </row>
    <row r="480" spans="1:12" x14ac:dyDescent="0.2">
      <c r="A480" s="3"/>
      <c r="B480" s="3"/>
      <c r="C480" s="3"/>
      <c r="D480" s="3"/>
      <c r="E480" s="9"/>
      <c r="F480" s="10"/>
      <c r="G480" s="10"/>
      <c r="H480" s="11"/>
      <c r="I480" s="12"/>
      <c r="J480" s="12"/>
      <c r="K480" s="13"/>
      <c r="L480" s="13"/>
    </row>
    <row r="481" spans="1:12" x14ac:dyDescent="0.2">
      <c r="A481" s="3"/>
      <c r="B481" s="3"/>
      <c r="C481" s="3"/>
      <c r="D481" s="3"/>
      <c r="E481" s="9"/>
      <c r="F481" s="10"/>
      <c r="G481" s="10"/>
      <c r="H481" s="11"/>
      <c r="I481" s="12"/>
      <c r="J481" s="12"/>
      <c r="K481" s="13"/>
      <c r="L481" s="13"/>
    </row>
    <row r="482" spans="1:12" x14ac:dyDescent="0.2">
      <c r="A482" s="3"/>
      <c r="B482" s="3"/>
      <c r="C482" s="3"/>
      <c r="D482" s="3"/>
      <c r="E482" s="9"/>
      <c r="F482" s="10"/>
      <c r="G482" s="10"/>
      <c r="H482" s="11"/>
      <c r="I482" s="12"/>
      <c r="J482" s="12"/>
      <c r="K482" s="13"/>
      <c r="L482" s="13"/>
    </row>
    <row r="483" spans="1:12" x14ac:dyDescent="0.2">
      <c r="A483" s="3"/>
      <c r="B483" s="3"/>
      <c r="C483" s="3"/>
      <c r="D483" s="3"/>
      <c r="E483" s="9"/>
      <c r="F483" s="10"/>
      <c r="G483" s="10"/>
      <c r="H483" s="11"/>
      <c r="I483" s="12"/>
      <c r="J483" s="12"/>
      <c r="K483" s="13"/>
      <c r="L483" s="13"/>
    </row>
    <row r="484" spans="1:12" x14ac:dyDescent="0.2">
      <c r="A484" s="3"/>
      <c r="B484" s="3"/>
      <c r="C484" s="3"/>
      <c r="D484" s="3"/>
      <c r="E484" s="9"/>
      <c r="F484" s="10"/>
      <c r="G484" s="10"/>
      <c r="H484" s="11"/>
      <c r="I484" s="12"/>
      <c r="J484" s="12"/>
      <c r="K484" s="13"/>
      <c r="L484" s="13"/>
    </row>
    <row r="485" spans="1:12" x14ac:dyDescent="0.2">
      <c r="A485" s="3"/>
      <c r="B485" s="3"/>
      <c r="C485" s="3"/>
      <c r="D485" s="3"/>
      <c r="E485" s="9"/>
      <c r="F485" s="10"/>
      <c r="G485" s="10"/>
      <c r="H485" s="11"/>
      <c r="I485" s="12"/>
      <c r="J485" s="12"/>
      <c r="K485" s="13"/>
      <c r="L485" s="13"/>
    </row>
    <row r="486" spans="1:12" x14ac:dyDescent="0.2">
      <c r="A486" s="3"/>
      <c r="B486" s="3"/>
      <c r="C486" s="3"/>
      <c r="D486" s="3"/>
      <c r="E486" s="9"/>
      <c r="F486" s="10"/>
      <c r="G486" s="10"/>
      <c r="H486" s="11"/>
      <c r="I486" s="12"/>
      <c r="J486" s="12"/>
      <c r="K486" s="13"/>
      <c r="L486" s="13"/>
    </row>
    <row r="487" spans="1:12" x14ac:dyDescent="0.2">
      <c r="A487" s="3"/>
      <c r="B487" s="3"/>
      <c r="C487" s="3"/>
      <c r="D487" s="3"/>
      <c r="E487" s="9"/>
      <c r="F487" s="10"/>
      <c r="G487" s="10"/>
      <c r="H487" s="11"/>
      <c r="I487" s="12"/>
      <c r="J487" s="12"/>
      <c r="K487" s="13"/>
      <c r="L487" s="13"/>
    </row>
    <row r="488" spans="1:12" x14ac:dyDescent="0.2">
      <c r="A488" s="3"/>
      <c r="B488" s="3"/>
      <c r="C488" s="3"/>
      <c r="D488" s="3"/>
      <c r="E488" s="9"/>
      <c r="F488" s="10"/>
      <c r="G488" s="10"/>
      <c r="H488" s="11"/>
      <c r="I488" s="12"/>
      <c r="J488" s="12"/>
      <c r="K488" s="13"/>
      <c r="L488" s="13"/>
    </row>
    <row r="489" spans="1:12" x14ac:dyDescent="0.2">
      <c r="A489" s="3"/>
      <c r="B489" s="3"/>
      <c r="C489" s="3"/>
      <c r="D489" s="3"/>
      <c r="E489" s="9"/>
      <c r="F489" s="10"/>
      <c r="G489" s="10"/>
      <c r="H489" s="11"/>
      <c r="I489" s="12"/>
      <c r="J489" s="12"/>
      <c r="K489" s="13"/>
      <c r="L489" s="13"/>
    </row>
    <row r="490" spans="1:12" x14ac:dyDescent="0.2">
      <c r="A490" s="3"/>
      <c r="B490" s="3"/>
      <c r="C490" s="3"/>
      <c r="D490" s="3"/>
      <c r="E490" s="9"/>
      <c r="F490" s="10"/>
      <c r="G490" s="10"/>
      <c r="H490" s="11"/>
      <c r="I490" s="12"/>
      <c r="J490" s="12"/>
      <c r="K490" s="13"/>
      <c r="L490" s="13"/>
    </row>
    <row r="491" spans="1:12" x14ac:dyDescent="0.2">
      <c r="A491" s="3"/>
      <c r="B491" s="3"/>
      <c r="C491" s="3"/>
      <c r="D491" s="3"/>
      <c r="E491" s="9"/>
      <c r="F491" s="10"/>
      <c r="G491" s="10"/>
      <c r="H491" s="11"/>
      <c r="I491" s="12"/>
      <c r="J491" s="12"/>
      <c r="K491" s="13"/>
      <c r="L491" s="13"/>
    </row>
    <row r="492" spans="1:12" x14ac:dyDescent="0.2">
      <c r="A492" s="3"/>
      <c r="B492" s="3"/>
      <c r="C492" s="3"/>
      <c r="D492" s="3"/>
      <c r="E492" s="9"/>
      <c r="F492" s="10"/>
      <c r="G492" s="10"/>
      <c r="H492" s="11"/>
      <c r="I492" s="12"/>
      <c r="J492" s="12"/>
      <c r="K492" s="13"/>
      <c r="L492" s="13"/>
    </row>
    <row r="493" spans="1:12" x14ac:dyDescent="0.2">
      <c r="A493" s="3"/>
      <c r="B493" s="3"/>
      <c r="C493" s="3"/>
      <c r="D493" s="3"/>
      <c r="E493" s="9"/>
      <c r="F493" s="10"/>
      <c r="G493" s="10"/>
      <c r="H493" s="11"/>
      <c r="I493" s="12"/>
      <c r="J493" s="12"/>
      <c r="K493" s="13"/>
      <c r="L493" s="13"/>
    </row>
    <row r="494" spans="1:12" x14ac:dyDescent="0.2">
      <c r="A494" s="3"/>
      <c r="B494" s="3"/>
      <c r="C494" s="3"/>
      <c r="D494" s="3"/>
      <c r="E494" s="9"/>
      <c r="F494" s="10"/>
      <c r="G494" s="10"/>
      <c r="H494" s="11"/>
      <c r="I494" s="12"/>
      <c r="J494" s="12"/>
      <c r="K494" s="13"/>
      <c r="L494" s="13"/>
    </row>
    <row r="495" spans="1:12" x14ac:dyDescent="0.2">
      <c r="A495" s="3"/>
      <c r="B495" s="3"/>
      <c r="C495" s="3"/>
      <c r="D495" s="3"/>
      <c r="E495" s="9"/>
      <c r="F495" s="10"/>
      <c r="G495" s="10"/>
      <c r="H495" s="11"/>
      <c r="I495" s="12"/>
      <c r="J495" s="12"/>
      <c r="K495" s="13"/>
      <c r="L495" s="13"/>
    </row>
    <row r="496" spans="1:12" x14ac:dyDescent="0.2">
      <c r="A496" s="3"/>
      <c r="B496" s="3"/>
      <c r="C496" s="3"/>
      <c r="D496" s="3"/>
      <c r="E496" s="9"/>
      <c r="F496" s="10"/>
      <c r="G496" s="10"/>
      <c r="H496" s="11"/>
      <c r="I496" s="12"/>
      <c r="J496" s="12"/>
      <c r="K496" s="13"/>
      <c r="L496" s="13"/>
    </row>
    <row r="497" spans="1:12" x14ac:dyDescent="0.2">
      <c r="A497" s="3"/>
      <c r="B497" s="3"/>
      <c r="C497" s="3"/>
      <c r="D497" s="3"/>
      <c r="E497" s="9"/>
      <c r="F497" s="10"/>
      <c r="G497" s="10"/>
      <c r="H497" s="11"/>
      <c r="I497" s="12"/>
      <c r="J497" s="12"/>
      <c r="K497" s="13"/>
      <c r="L497" s="13"/>
    </row>
    <row r="498" spans="1:12" x14ac:dyDescent="0.2">
      <c r="A498" s="3"/>
      <c r="B498" s="3"/>
      <c r="C498" s="3"/>
      <c r="D498" s="3"/>
      <c r="E498" s="9"/>
      <c r="F498" s="10"/>
      <c r="G498" s="10"/>
      <c r="H498" s="11"/>
      <c r="I498" s="12"/>
      <c r="J498" s="12"/>
      <c r="K498" s="13"/>
      <c r="L498" s="13"/>
    </row>
    <row r="499" spans="1:12" x14ac:dyDescent="0.2">
      <c r="A499" s="3"/>
      <c r="B499" s="3"/>
      <c r="C499" s="3"/>
      <c r="D499" s="3"/>
      <c r="E499" s="9"/>
      <c r="F499" s="10"/>
      <c r="G499" s="10"/>
      <c r="H499" s="11"/>
      <c r="I499" s="12"/>
      <c r="J499" s="12"/>
      <c r="K499" s="13"/>
      <c r="L499" s="13"/>
    </row>
    <row r="500" spans="1:12" x14ac:dyDescent="0.2">
      <c r="A500" s="3"/>
      <c r="B500" s="3"/>
      <c r="C500" s="3"/>
      <c r="D500" s="3"/>
      <c r="E500" s="9"/>
      <c r="F500" s="10"/>
      <c r="G500" s="10"/>
      <c r="H500" s="11"/>
      <c r="I500" s="12"/>
      <c r="J500" s="12"/>
      <c r="K500" s="13"/>
      <c r="L500" s="13"/>
    </row>
    <row r="501" spans="1:12" x14ac:dyDescent="0.2">
      <c r="A501" s="3"/>
      <c r="B501" s="3"/>
      <c r="C501" s="3"/>
      <c r="D501" s="3"/>
      <c r="E501" s="9"/>
      <c r="F501" s="10"/>
      <c r="G501" s="10"/>
      <c r="H501" s="11"/>
      <c r="I501" s="12"/>
      <c r="J501" s="12"/>
      <c r="K501" s="13"/>
      <c r="L501" s="13"/>
    </row>
    <row r="502" spans="1:12" x14ac:dyDescent="0.2">
      <c r="A502" s="3"/>
      <c r="B502" s="3"/>
      <c r="C502" s="3"/>
      <c r="D502" s="3"/>
      <c r="E502" s="9"/>
      <c r="F502" s="10"/>
      <c r="G502" s="10"/>
      <c r="H502" s="11"/>
      <c r="I502" s="12"/>
      <c r="J502" s="12"/>
      <c r="K502" s="13"/>
      <c r="L502" s="13"/>
    </row>
    <row r="503" spans="1:12" x14ac:dyDescent="0.2">
      <c r="A503" s="3"/>
      <c r="B503" s="3"/>
      <c r="C503" s="3"/>
      <c r="D503" s="3"/>
      <c r="E503" s="9"/>
      <c r="F503" s="10"/>
      <c r="G503" s="10"/>
      <c r="H503" s="11"/>
      <c r="I503" s="12"/>
      <c r="J503" s="12"/>
      <c r="K503" s="13"/>
      <c r="L503" s="13"/>
    </row>
    <row r="504" spans="1:12" x14ac:dyDescent="0.2">
      <c r="A504" s="3"/>
      <c r="B504" s="3"/>
      <c r="C504" s="3"/>
      <c r="D504" s="3"/>
      <c r="E504" s="9"/>
      <c r="F504" s="10"/>
      <c r="G504" s="10"/>
      <c r="H504" s="11"/>
      <c r="I504" s="12"/>
      <c r="J504" s="12"/>
      <c r="K504" s="13"/>
      <c r="L504" s="13"/>
    </row>
    <row r="505" spans="1:12" x14ac:dyDescent="0.2">
      <c r="A505" s="3"/>
      <c r="B505" s="3"/>
      <c r="C505" s="3"/>
      <c r="D505" s="3"/>
      <c r="E505" s="9"/>
      <c r="F505" s="10"/>
      <c r="G505" s="10"/>
      <c r="H505" s="11"/>
      <c r="I505" s="12"/>
      <c r="J505" s="12"/>
      <c r="K505" s="13"/>
      <c r="L505" s="13"/>
    </row>
    <row r="506" spans="1:12" x14ac:dyDescent="0.2">
      <c r="A506" s="3"/>
      <c r="B506" s="3"/>
      <c r="C506" s="3"/>
      <c r="D506" s="3"/>
      <c r="E506" s="9"/>
      <c r="F506" s="10"/>
      <c r="G506" s="10"/>
      <c r="H506" s="11"/>
      <c r="I506" s="12"/>
      <c r="J506" s="12"/>
      <c r="K506" s="13"/>
      <c r="L506" s="13"/>
    </row>
    <row r="507" spans="1:12" x14ac:dyDescent="0.2">
      <c r="A507" s="3"/>
      <c r="B507" s="3"/>
      <c r="C507" s="3"/>
      <c r="D507" s="3"/>
      <c r="E507" s="9"/>
      <c r="F507" s="10"/>
      <c r="G507" s="10"/>
      <c r="H507" s="11"/>
      <c r="I507" s="12"/>
      <c r="J507" s="12"/>
      <c r="K507" s="13"/>
      <c r="L507" s="13"/>
    </row>
    <row r="508" spans="1:12" x14ac:dyDescent="0.2">
      <c r="A508" s="3"/>
      <c r="B508" s="3"/>
      <c r="C508" s="3"/>
      <c r="D508" s="3"/>
      <c r="E508" s="9"/>
      <c r="F508" s="10"/>
      <c r="G508" s="10"/>
      <c r="H508" s="11"/>
      <c r="I508" s="12"/>
      <c r="J508" s="12"/>
      <c r="K508" s="13"/>
      <c r="L508" s="13"/>
    </row>
    <row r="509" spans="1:12" x14ac:dyDescent="0.2">
      <c r="A509" s="3"/>
      <c r="B509" s="3"/>
      <c r="C509" s="3"/>
      <c r="D509" s="3"/>
      <c r="E509" s="9"/>
      <c r="F509" s="10"/>
      <c r="G509" s="10"/>
      <c r="H509" s="11"/>
      <c r="I509" s="12"/>
      <c r="J509" s="12"/>
      <c r="K509" s="13"/>
      <c r="L509" s="13"/>
    </row>
    <row r="510" spans="1:12" x14ac:dyDescent="0.2">
      <c r="A510" s="3"/>
      <c r="B510" s="3"/>
      <c r="C510" s="3"/>
      <c r="D510" s="3"/>
      <c r="E510" s="9"/>
      <c r="F510" s="10"/>
      <c r="G510" s="10"/>
      <c r="H510" s="11"/>
      <c r="I510" s="12"/>
      <c r="J510" s="12"/>
      <c r="K510" s="13"/>
      <c r="L510" s="13"/>
    </row>
    <row r="511" spans="1:12" x14ac:dyDescent="0.2">
      <c r="A511" s="3"/>
      <c r="B511" s="3"/>
      <c r="C511" s="3"/>
      <c r="D511" s="3"/>
      <c r="E511" s="9"/>
      <c r="F511" s="10"/>
      <c r="G511" s="10"/>
      <c r="H511" s="11"/>
      <c r="I511" s="12"/>
      <c r="J511" s="12"/>
      <c r="K511" s="13"/>
      <c r="L511" s="13"/>
    </row>
    <row r="512" spans="1:12" x14ac:dyDescent="0.2">
      <c r="A512" s="3"/>
      <c r="B512" s="3"/>
      <c r="C512" s="3"/>
      <c r="D512" s="3"/>
      <c r="E512" s="9"/>
      <c r="F512" s="10"/>
      <c r="G512" s="10"/>
      <c r="H512" s="11"/>
      <c r="I512" s="12"/>
      <c r="J512" s="12"/>
      <c r="K512" s="13"/>
      <c r="L512" s="13"/>
    </row>
    <row r="513" spans="1:12" x14ac:dyDescent="0.2">
      <c r="A513" s="3"/>
      <c r="B513" s="3"/>
      <c r="C513" s="3"/>
      <c r="D513" s="3"/>
      <c r="E513" s="9"/>
      <c r="F513" s="10"/>
      <c r="G513" s="10"/>
      <c r="H513" s="11"/>
      <c r="I513" s="12"/>
      <c r="J513" s="12"/>
      <c r="K513" s="13"/>
      <c r="L513" s="13"/>
    </row>
    <row r="514" spans="1:12" x14ac:dyDescent="0.2">
      <c r="A514" s="3"/>
      <c r="B514" s="3"/>
      <c r="C514" s="3"/>
      <c r="D514" s="3"/>
      <c r="E514" s="9"/>
      <c r="F514" s="10"/>
      <c r="G514" s="10"/>
      <c r="H514" s="11"/>
      <c r="I514" s="12"/>
      <c r="J514" s="12"/>
      <c r="K514" s="13"/>
      <c r="L514" s="13"/>
    </row>
    <row r="515" spans="1:12" x14ac:dyDescent="0.2">
      <c r="A515" s="3"/>
      <c r="B515" s="3"/>
      <c r="C515" s="3"/>
      <c r="D515" s="3"/>
      <c r="E515" s="9"/>
      <c r="F515" s="10"/>
      <c r="G515" s="10"/>
      <c r="H515" s="11"/>
      <c r="I515" s="12"/>
      <c r="J515" s="12"/>
      <c r="K515" s="13"/>
      <c r="L515" s="13"/>
    </row>
    <row r="516" spans="1:12" x14ac:dyDescent="0.2">
      <c r="A516" s="3"/>
      <c r="B516" s="3"/>
      <c r="C516" s="3"/>
      <c r="D516" s="3"/>
      <c r="E516" s="9"/>
      <c r="F516" s="10"/>
      <c r="G516" s="10"/>
      <c r="H516" s="11"/>
      <c r="I516" s="12"/>
      <c r="J516" s="12"/>
      <c r="K516" s="13"/>
      <c r="L516" s="13"/>
    </row>
    <row r="517" spans="1:12" x14ac:dyDescent="0.2">
      <c r="A517" s="3"/>
      <c r="B517" s="3"/>
      <c r="C517" s="3"/>
      <c r="D517" s="3"/>
      <c r="E517" s="9"/>
      <c r="F517" s="10"/>
      <c r="G517" s="10"/>
      <c r="H517" s="11"/>
      <c r="I517" s="12"/>
      <c r="J517" s="12"/>
      <c r="K517" s="13"/>
      <c r="L517" s="13"/>
    </row>
    <row r="518" spans="1:12" x14ac:dyDescent="0.2">
      <c r="A518" s="3"/>
      <c r="B518" s="3"/>
      <c r="C518" s="3"/>
      <c r="D518" s="3"/>
      <c r="E518" s="9"/>
      <c r="F518" s="10"/>
      <c r="G518" s="10"/>
      <c r="H518" s="11"/>
      <c r="I518" s="12"/>
      <c r="J518" s="12"/>
      <c r="K518" s="13"/>
      <c r="L518" s="13"/>
    </row>
    <row r="519" spans="1:12" x14ac:dyDescent="0.2">
      <c r="A519" s="3"/>
      <c r="B519" s="3"/>
      <c r="C519" s="3"/>
      <c r="D519" s="3"/>
      <c r="E519" s="9"/>
      <c r="F519" s="10"/>
      <c r="G519" s="10"/>
      <c r="H519" s="11"/>
      <c r="I519" s="12"/>
      <c r="J519" s="12"/>
      <c r="K519" s="13"/>
      <c r="L519" s="13"/>
    </row>
    <row r="520" spans="1:12" x14ac:dyDescent="0.2">
      <c r="A520" s="3"/>
      <c r="B520" s="3"/>
      <c r="C520" s="3"/>
      <c r="D520" s="3"/>
      <c r="E520" s="9"/>
      <c r="F520" s="10"/>
      <c r="G520" s="10"/>
      <c r="H520" s="11"/>
      <c r="I520" s="12"/>
      <c r="J520" s="12"/>
      <c r="K520" s="13"/>
      <c r="L520" s="13"/>
    </row>
    <row r="521" spans="1:12" x14ac:dyDescent="0.2">
      <c r="A521" s="3"/>
      <c r="B521" s="3"/>
      <c r="C521" s="3"/>
      <c r="D521" s="3"/>
      <c r="E521" s="9"/>
      <c r="F521" s="10"/>
      <c r="G521" s="10"/>
      <c r="H521" s="11"/>
      <c r="I521" s="12"/>
      <c r="J521" s="12"/>
      <c r="K521" s="13"/>
      <c r="L521" s="13"/>
    </row>
    <row r="522" spans="1:12" x14ac:dyDescent="0.2">
      <c r="A522" s="3"/>
      <c r="B522" s="3"/>
      <c r="C522" s="3"/>
      <c r="D522" s="3"/>
      <c r="E522" s="9"/>
      <c r="F522" s="10"/>
      <c r="G522" s="10"/>
      <c r="H522" s="11"/>
      <c r="I522" s="12"/>
      <c r="J522" s="12"/>
      <c r="K522" s="13"/>
      <c r="L522" s="13"/>
    </row>
    <row r="523" spans="1:12" x14ac:dyDescent="0.2">
      <c r="A523" s="3"/>
      <c r="B523" s="3"/>
      <c r="C523" s="3"/>
      <c r="D523" s="3"/>
      <c r="E523" s="9"/>
      <c r="F523" s="10"/>
      <c r="G523" s="10"/>
      <c r="H523" s="11"/>
      <c r="I523" s="12"/>
      <c r="J523" s="12"/>
      <c r="K523" s="13"/>
      <c r="L523" s="13"/>
    </row>
    <row r="524" spans="1:12" x14ac:dyDescent="0.2">
      <c r="A524" s="3"/>
      <c r="B524" s="3"/>
      <c r="C524" s="3"/>
      <c r="D524" s="3"/>
      <c r="E524" s="9"/>
      <c r="F524" s="10"/>
      <c r="G524" s="10"/>
      <c r="H524" s="11"/>
      <c r="I524" s="12"/>
      <c r="J524" s="12"/>
      <c r="K524" s="13"/>
      <c r="L524" s="13"/>
    </row>
    <row r="525" spans="1:12" x14ac:dyDescent="0.2">
      <c r="A525" s="3"/>
      <c r="B525" s="3"/>
      <c r="C525" s="3"/>
      <c r="D525" s="3"/>
      <c r="E525" s="9"/>
      <c r="F525" s="10"/>
      <c r="G525" s="10"/>
      <c r="H525" s="11"/>
      <c r="I525" s="12"/>
      <c r="J525" s="12"/>
      <c r="K525" s="13"/>
      <c r="L525" s="13"/>
    </row>
    <row r="526" spans="1:12" x14ac:dyDescent="0.2">
      <c r="A526" s="3"/>
      <c r="B526" s="3"/>
      <c r="C526" s="3"/>
      <c r="D526" s="3"/>
      <c r="E526" s="9"/>
      <c r="F526" s="10"/>
      <c r="G526" s="10"/>
      <c r="H526" s="11"/>
      <c r="I526" s="12"/>
      <c r="J526" s="12"/>
      <c r="K526" s="13"/>
      <c r="L526" s="13"/>
    </row>
    <row r="527" spans="1:12" x14ac:dyDescent="0.2">
      <c r="A527" s="3"/>
      <c r="B527" s="3"/>
      <c r="C527" s="3"/>
      <c r="D527" s="3"/>
      <c r="E527" s="9"/>
      <c r="F527" s="10"/>
      <c r="G527" s="10"/>
      <c r="H527" s="11"/>
      <c r="I527" s="12"/>
      <c r="J527" s="12"/>
      <c r="K527" s="13"/>
      <c r="L527" s="13"/>
    </row>
    <row r="528" spans="1:12" x14ac:dyDescent="0.2">
      <c r="A528" s="3"/>
      <c r="B528" s="3"/>
      <c r="C528" s="3"/>
      <c r="D528" s="3"/>
      <c r="E528" s="9"/>
      <c r="F528" s="10"/>
      <c r="G528" s="10"/>
      <c r="H528" s="11"/>
      <c r="I528" s="12"/>
      <c r="J528" s="12"/>
      <c r="K528" s="13"/>
      <c r="L528" s="13"/>
    </row>
    <row r="529" spans="1:12" x14ac:dyDescent="0.2">
      <c r="A529" s="3"/>
      <c r="B529" s="3"/>
      <c r="C529" s="3"/>
      <c r="D529" s="3"/>
      <c r="E529" s="9"/>
      <c r="F529" s="10"/>
      <c r="G529" s="10"/>
      <c r="H529" s="11"/>
      <c r="I529" s="12"/>
      <c r="J529" s="12"/>
      <c r="K529" s="13"/>
      <c r="L529" s="13"/>
    </row>
    <row r="530" spans="1:12" x14ac:dyDescent="0.2">
      <c r="A530" s="3"/>
      <c r="B530" s="3"/>
      <c r="C530" s="3"/>
      <c r="D530" s="3"/>
      <c r="E530" s="9"/>
      <c r="F530" s="10"/>
      <c r="G530" s="10"/>
      <c r="H530" s="11"/>
      <c r="I530" s="12"/>
      <c r="J530" s="12"/>
      <c r="K530" s="13"/>
      <c r="L530" s="13"/>
    </row>
    <row r="531" spans="1:12" x14ac:dyDescent="0.2">
      <c r="A531" s="3"/>
      <c r="B531" s="3"/>
      <c r="C531" s="3"/>
      <c r="D531" s="3"/>
      <c r="E531" s="9"/>
      <c r="F531" s="10"/>
      <c r="G531" s="10"/>
      <c r="H531" s="11"/>
      <c r="I531" s="12"/>
      <c r="J531" s="12"/>
      <c r="K531" s="13"/>
      <c r="L531" s="13"/>
    </row>
    <row r="532" spans="1:12" x14ac:dyDescent="0.2">
      <c r="A532" s="3"/>
      <c r="B532" s="3"/>
      <c r="C532" s="3"/>
      <c r="D532" s="3"/>
      <c r="E532" s="9"/>
      <c r="F532" s="10"/>
      <c r="G532" s="10"/>
      <c r="H532" s="11"/>
      <c r="I532" s="12"/>
      <c r="J532" s="12"/>
      <c r="K532" s="13"/>
      <c r="L532" s="13"/>
    </row>
    <row r="533" spans="1:12" x14ac:dyDescent="0.2">
      <c r="A533" s="3"/>
      <c r="B533" s="3"/>
      <c r="C533" s="3"/>
      <c r="D533" s="3"/>
      <c r="E533" s="9"/>
      <c r="F533" s="10"/>
      <c r="G533" s="10"/>
      <c r="H533" s="11"/>
      <c r="I533" s="12"/>
      <c r="J533" s="12"/>
      <c r="K533" s="13"/>
      <c r="L533" s="13"/>
    </row>
    <row r="534" spans="1:12" x14ac:dyDescent="0.2">
      <c r="A534" s="3"/>
      <c r="B534" s="3"/>
      <c r="C534" s="3"/>
      <c r="D534" s="3"/>
      <c r="E534" s="9"/>
      <c r="F534" s="10"/>
      <c r="G534" s="10"/>
      <c r="H534" s="11"/>
      <c r="I534" s="12"/>
      <c r="J534" s="12"/>
      <c r="K534" s="13"/>
      <c r="L534" s="13"/>
    </row>
    <row r="535" spans="1:12" x14ac:dyDescent="0.2">
      <c r="A535" s="3"/>
      <c r="B535" s="3"/>
      <c r="C535" s="3"/>
      <c r="D535" s="3"/>
      <c r="E535" s="9"/>
      <c r="F535" s="10"/>
      <c r="G535" s="10"/>
      <c r="H535" s="11"/>
      <c r="I535" s="12"/>
      <c r="J535" s="12"/>
      <c r="K535" s="13"/>
      <c r="L535" s="13"/>
    </row>
    <row r="536" spans="1:12" x14ac:dyDescent="0.2">
      <c r="A536" s="3"/>
      <c r="B536" s="3"/>
      <c r="C536" s="3"/>
      <c r="D536" s="3"/>
      <c r="E536" s="9"/>
      <c r="F536" s="10"/>
      <c r="G536" s="10"/>
      <c r="H536" s="11"/>
      <c r="I536" s="12"/>
      <c r="J536" s="12"/>
      <c r="K536" s="13"/>
      <c r="L536" s="13"/>
    </row>
    <row r="537" spans="1:12" x14ac:dyDescent="0.2">
      <c r="A537" s="3"/>
      <c r="B537" s="3"/>
      <c r="C537" s="3"/>
      <c r="D537" s="3"/>
      <c r="E537" s="9"/>
      <c r="F537" s="10"/>
      <c r="G537" s="10"/>
      <c r="H537" s="11"/>
      <c r="I537" s="12"/>
      <c r="J537" s="12"/>
      <c r="K537" s="13"/>
      <c r="L537" s="13"/>
    </row>
    <row r="538" spans="1:12" x14ac:dyDescent="0.2">
      <c r="A538" s="3"/>
      <c r="B538" s="3"/>
      <c r="C538" s="3"/>
      <c r="D538" s="3"/>
      <c r="E538" s="9"/>
      <c r="F538" s="10"/>
      <c r="G538" s="10"/>
      <c r="H538" s="11"/>
      <c r="I538" s="12"/>
      <c r="J538" s="12"/>
      <c r="K538" s="13"/>
      <c r="L538" s="13"/>
    </row>
    <row r="539" spans="1:12" x14ac:dyDescent="0.2">
      <c r="A539" s="3"/>
      <c r="B539" s="3"/>
      <c r="C539" s="3"/>
      <c r="D539" s="3"/>
      <c r="E539" s="9"/>
      <c r="F539" s="10"/>
      <c r="G539" s="10"/>
      <c r="H539" s="11"/>
      <c r="I539" s="12"/>
      <c r="J539" s="12"/>
      <c r="K539" s="13"/>
      <c r="L539" s="13"/>
    </row>
    <row r="540" spans="1:12" x14ac:dyDescent="0.2">
      <c r="A540" s="3"/>
      <c r="B540" s="3"/>
      <c r="C540" s="3"/>
      <c r="D540" s="3"/>
      <c r="E540" s="9"/>
      <c r="F540" s="10"/>
      <c r="G540" s="10"/>
      <c r="H540" s="11"/>
      <c r="I540" s="12"/>
      <c r="J540" s="12"/>
      <c r="K540" s="13"/>
      <c r="L540" s="13"/>
    </row>
    <row r="541" spans="1:12" x14ac:dyDescent="0.2">
      <c r="A541" s="3"/>
      <c r="B541" s="3"/>
      <c r="C541" s="3"/>
      <c r="D541" s="3"/>
      <c r="E541" s="9"/>
      <c r="F541" s="10"/>
      <c r="G541" s="10"/>
      <c r="H541" s="11"/>
      <c r="I541" s="12"/>
      <c r="J541" s="12"/>
      <c r="K541" s="13"/>
      <c r="L541" s="13"/>
    </row>
    <row r="542" spans="1:12" x14ac:dyDescent="0.2">
      <c r="A542" s="3"/>
      <c r="B542" s="3"/>
      <c r="C542" s="3"/>
      <c r="D542" s="3"/>
      <c r="E542" s="9"/>
      <c r="F542" s="10"/>
      <c r="G542" s="10"/>
      <c r="H542" s="11"/>
      <c r="I542" s="12"/>
      <c r="J542" s="12"/>
      <c r="K542" s="13"/>
      <c r="L542" s="13"/>
    </row>
    <row r="543" spans="1:12" x14ac:dyDescent="0.2">
      <c r="A543" s="3"/>
      <c r="B543" s="3"/>
      <c r="C543" s="3"/>
      <c r="D543" s="3"/>
      <c r="E543" s="9"/>
      <c r="F543" s="10"/>
      <c r="G543" s="10"/>
      <c r="H543" s="11"/>
      <c r="I543" s="12"/>
      <c r="J543" s="12"/>
      <c r="K543" s="13"/>
      <c r="L543" s="13"/>
    </row>
    <row r="544" spans="1:12" x14ac:dyDescent="0.2">
      <c r="A544" s="3"/>
      <c r="B544" s="3"/>
      <c r="C544" s="3"/>
      <c r="D544" s="3"/>
      <c r="E544" s="9"/>
      <c r="F544" s="10"/>
      <c r="G544" s="10"/>
      <c r="H544" s="11"/>
      <c r="I544" s="12"/>
      <c r="J544" s="12"/>
      <c r="K544" s="13"/>
      <c r="L544" s="13"/>
    </row>
    <row r="545" spans="1:12" x14ac:dyDescent="0.2">
      <c r="A545" s="3"/>
      <c r="B545" s="3"/>
      <c r="C545" s="3"/>
      <c r="D545" s="3"/>
      <c r="E545" s="9"/>
      <c r="F545" s="10"/>
      <c r="G545" s="10"/>
      <c r="H545" s="11"/>
      <c r="I545" s="12"/>
      <c r="J545" s="12"/>
      <c r="K545" s="13"/>
      <c r="L545" s="13"/>
    </row>
    <row r="546" spans="1:12" x14ac:dyDescent="0.2">
      <c r="A546" s="3"/>
      <c r="B546" s="3"/>
      <c r="C546" s="3"/>
      <c r="D546" s="3"/>
      <c r="E546" s="9"/>
      <c r="F546" s="10"/>
      <c r="G546" s="10"/>
      <c r="H546" s="11"/>
      <c r="I546" s="12"/>
      <c r="J546" s="12"/>
      <c r="K546" s="13"/>
      <c r="L546" s="13"/>
    </row>
    <row r="547" spans="1:12" x14ac:dyDescent="0.2">
      <c r="A547" s="3"/>
      <c r="B547" s="3"/>
      <c r="C547" s="3"/>
      <c r="D547" s="3"/>
      <c r="E547" s="9"/>
      <c r="F547" s="10"/>
      <c r="G547" s="10"/>
      <c r="H547" s="11"/>
      <c r="I547" s="12"/>
      <c r="J547" s="12"/>
      <c r="K547" s="13"/>
      <c r="L547" s="13"/>
    </row>
    <row r="548" spans="1:12" x14ac:dyDescent="0.2">
      <c r="A548" s="3"/>
      <c r="B548" s="3"/>
      <c r="C548" s="3"/>
      <c r="D548" s="3"/>
      <c r="E548" s="9"/>
      <c r="F548" s="10"/>
      <c r="G548" s="10"/>
      <c r="H548" s="11"/>
      <c r="I548" s="12"/>
      <c r="J548" s="12"/>
      <c r="K548" s="13"/>
      <c r="L548" s="13"/>
    </row>
    <row r="549" spans="1:12" x14ac:dyDescent="0.2">
      <c r="A549" s="3"/>
      <c r="B549" s="3"/>
      <c r="C549" s="3"/>
      <c r="D549" s="3"/>
      <c r="E549" s="9"/>
      <c r="F549" s="10"/>
      <c r="G549" s="10"/>
      <c r="H549" s="11"/>
      <c r="I549" s="12"/>
      <c r="J549" s="12"/>
      <c r="K549" s="13"/>
      <c r="L549" s="13"/>
    </row>
    <row r="550" spans="1:12" x14ac:dyDescent="0.2">
      <c r="A550" s="3"/>
      <c r="B550" s="3"/>
      <c r="C550" s="3"/>
      <c r="D550" s="3"/>
      <c r="E550" s="9"/>
      <c r="F550" s="10"/>
      <c r="G550" s="10"/>
      <c r="H550" s="11"/>
      <c r="I550" s="12"/>
      <c r="J550" s="12"/>
      <c r="K550" s="13"/>
      <c r="L550" s="13"/>
    </row>
    <row r="551" spans="1:12" x14ac:dyDescent="0.2">
      <c r="A551" s="3"/>
      <c r="B551" s="3"/>
      <c r="C551" s="3"/>
      <c r="D551" s="3"/>
      <c r="E551" s="9"/>
      <c r="F551" s="10"/>
      <c r="G551" s="10"/>
      <c r="H551" s="11"/>
      <c r="I551" s="12"/>
      <c r="J551" s="12"/>
      <c r="K551" s="13"/>
      <c r="L551" s="13"/>
    </row>
    <row r="552" spans="1:12" x14ac:dyDescent="0.2">
      <c r="A552" s="3"/>
      <c r="B552" s="3"/>
      <c r="C552" s="3"/>
      <c r="D552" s="3"/>
      <c r="E552" s="9"/>
      <c r="F552" s="10"/>
      <c r="G552" s="10"/>
      <c r="H552" s="11"/>
      <c r="I552" s="12"/>
      <c r="J552" s="12"/>
      <c r="K552" s="13"/>
      <c r="L552" s="13"/>
    </row>
    <row r="553" spans="1:12" x14ac:dyDescent="0.2">
      <c r="A553" s="3"/>
      <c r="B553" s="3"/>
      <c r="C553" s="3"/>
      <c r="D553" s="3"/>
      <c r="E553" s="9"/>
      <c r="F553" s="10"/>
      <c r="G553" s="10"/>
      <c r="H553" s="11"/>
      <c r="I553" s="12"/>
      <c r="J553" s="12"/>
      <c r="K553" s="13"/>
      <c r="L553" s="13"/>
    </row>
    <row r="554" spans="1:12" x14ac:dyDescent="0.2">
      <c r="A554" s="3"/>
      <c r="B554" s="3"/>
      <c r="C554" s="3"/>
      <c r="D554" s="3"/>
      <c r="E554" s="9"/>
      <c r="F554" s="10"/>
      <c r="G554" s="10"/>
      <c r="H554" s="11"/>
      <c r="I554" s="12"/>
      <c r="J554" s="12"/>
      <c r="K554" s="13"/>
      <c r="L554" s="13"/>
    </row>
    <row r="555" spans="1:12" x14ac:dyDescent="0.2">
      <c r="A555" s="3"/>
      <c r="B555" s="3"/>
      <c r="C555" s="3"/>
      <c r="D555" s="3"/>
      <c r="E555" s="9"/>
      <c r="F555" s="10"/>
      <c r="G555" s="10"/>
      <c r="H555" s="11"/>
      <c r="I555" s="12"/>
      <c r="J555" s="12"/>
      <c r="K555" s="13"/>
      <c r="L555" s="13"/>
    </row>
    <row r="556" spans="1:12" x14ac:dyDescent="0.2">
      <c r="A556" s="3"/>
      <c r="B556" s="3"/>
      <c r="C556" s="3"/>
      <c r="D556" s="3"/>
      <c r="E556" s="9"/>
      <c r="F556" s="10"/>
      <c r="G556" s="10"/>
      <c r="H556" s="11"/>
      <c r="I556" s="12"/>
      <c r="J556" s="12"/>
      <c r="K556" s="13"/>
      <c r="L556" s="13"/>
    </row>
    <row r="557" spans="1:12" x14ac:dyDescent="0.2">
      <c r="A557" s="3"/>
      <c r="B557" s="3"/>
      <c r="C557" s="3"/>
      <c r="D557" s="3"/>
      <c r="E557" s="9"/>
      <c r="F557" s="10"/>
      <c r="G557" s="10"/>
      <c r="H557" s="11"/>
      <c r="I557" s="12"/>
      <c r="J557" s="12"/>
      <c r="K557" s="13"/>
      <c r="L557" s="13"/>
    </row>
    <row r="558" spans="1:12" x14ac:dyDescent="0.2">
      <c r="A558" s="3"/>
      <c r="B558" s="3"/>
      <c r="C558" s="3"/>
      <c r="D558" s="3"/>
      <c r="E558" s="9"/>
      <c r="F558" s="10"/>
      <c r="G558" s="10"/>
      <c r="H558" s="11"/>
      <c r="I558" s="12"/>
      <c r="J558" s="12"/>
      <c r="K558" s="13"/>
      <c r="L558" s="13"/>
    </row>
    <row r="559" spans="1:12" x14ac:dyDescent="0.2">
      <c r="A559" s="3"/>
      <c r="B559" s="3"/>
      <c r="C559" s="3"/>
      <c r="D559" s="3"/>
      <c r="E559" s="9"/>
      <c r="F559" s="10"/>
      <c r="G559" s="10"/>
      <c r="H559" s="11"/>
      <c r="I559" s="12"/>
      <c r="J559" s="12"/>
      <c r="K559" s="13"/>
      <c r="L559" s="13"/>
    </row>
    <row r="560" spans="1:12" x14ac:dyDescent="0.2">
      <c r="A560" s="3"/>
      <c r="B560" s="3"/>
      <c r="C560" s="3"/>
      <c r="D560" s="3"/>
      <c r="E560" s="9"/>
      <c r="F560" s="10"/>
      <c r="G560" s="10"/>
      <c r="H560" s="11"/>
      <c r="I560" s="12"/>
      <c r="J560" s="12"/>
      <c r="K560" s="13"/>
      <c r="L560" s="13"/>
    </row>
    <row r="561" spans="1:12" x14ac:dyDescent="0.2">
      <c r="A561" s="3"/>
      <c r="B561" s="3"/>
      <c r="C561" s="3"/>
      <c r="D561" s="3"/>
      <c r="E561" s="9"/>
      <c r="F561" s="10"/>
      <c r="G561" s="10"/>
      <c r="H561" s="11"/>
      <c r="I561" s="12"/>
      <c r="J561" s="12"/>
      <c r="K561" s="13"/>
      <c r="L561" s="13"/>
    </row>
    <row r="562" spans="1:12" x14ac:dyDescent="0.2">
      <c r="A562" s="3"/>
      <c r="B562" s="3"/>
      <c r="C562" s="3"/>
      <c r="D562" s="3"/>
      <c r="E562" s="9"/>
      <c r="F562" s="10"/>
      <c r="G562" s="10"/>
      <c r="H562" s="11"/>
      <c r="I562" s="12"/>
      <c r="J562" s="12"/>
      <c r="K562" s="13"/>
      <c r="L562" s="13"/>
    </row>
    <row r="563" spans="1:12" x14ac:dyDescent="0.2">
      <c r="A563" s="3"/>
      <c r="B563" s="3"/>
      <c r="C563" s="3"/>
      <c r="D563" s="3"/>
      <c r="E563" s="9"/>
      <c r="F563" s="10"/>
      <c r="G563" s="10"/>
      <c r="H563" s="11"/>
      <c r="I563" s="12"/>
      <c r="J563" s="12"/>
      <c r="K563" s="13"/>
      <c r="L563" s="13"/>
    </row>
    <row r="564" spans="1:12" x14ac:dyDescent="0.2">
      <c r="A564" s="3"/>
      <c r="B564" s="3"/>
      <c r="C564" s="3"/>
      <c r="D564" s="3"/>
      <c r="E564" s="9"/>
      <c r="F564" s="10"/>
      <c r="G564" s="10"/>
      <c r="H564" s="11"/>
      <c r="I564" s="12"/>
      <c r="J564" s="12"/>
      <c r="K564" s="13"/>
      <c r="L564" s="13"/>
    </row>
    <row r="565" spans="1:12" x14ac:dyDescent="0.2">
      <c r="A565" s="3"/>
      <c r="B565" s="3"/>
      <c r="C565" s="3"/>
      <c r="D565" s="3"/>
      <c r="E565" s="9"/>
      <c r="F565" s="10"/>
      <c r="G565" s="10"/>
      <c r="H565" s="11"/>
      <c r="I565" s="12"/>
      <c r="J565" s="12"/>
      <c r="K565" s="13"/>
      <c r="L565" s="13"/>
    </row>
    <row r="566" spans="1:12" x14ac:dyDescent="0.2">
      <c r="A566" s="3"/>
      <c r="B566" s="3"/>
      <c r="C566" s="3"/>
      <c r="D566" s="3"/>
      <c r="E566" s="9"/>
      <c r="F566" s="10"/>
      <c r="G566" s="10"/>
      <c r="H566" s="11"/>
      <c r="I566" s="12"/>
      <c r="J566" s="12"/>
      <c r="K566" s="13"/>
      <c r="L566" s="13"/>
    </row>
    <row r="567" spans="1:12" x14ac:dyDescent="0.2">
      <c r="A567" s="3"/>
      <c r="B567" s="3"/>
      <c r="C567" s="3"/>
      <c r="D567" s="3"/>
      <c r="E567" s="9"/>
      <c r="F567" s="10"/>
      <c r="G567" s="10"/>
      <c r="H567" s="11"/>
      <c r="I567" s="12"/>
      <c r="J567" s="12"/>
      <c r="K567" s="13"/>
      <c r="L567" s="13"/>
    </row>
    <row r="568" spans="1:12" x14ac:dyDescent="0.2">
      <c r="A568" s="3"/>
      <c r="B568" s="3"/>
      <c r="C568" s="3"/>
      <c r="D568" s="3"/>
      <c r="E568" s="9"/>
      <c r="F568" s="10"/>
      <c r="G568" s="10"/>
      <c r="H568" s="11"/>
      <c r="I568" s="12"/>
      <c r="J568" s="12"/>
      <c r="K568" s="13"/>
      <c r="L568" s="13"/>
    </row>
    <row r="569" spans="1:12" x14ac:dyDescent="0.2">
      <c r="A569" s="3"/>
      <c r="B569" s="3"/>
      <c r="C569" s="3"/>
      <c r="D569" s="3"/>
      <c r="E569" s="9"/>
      <c r="F569" s="10"/>
      <c r="G569" s="10"/>
      <c r="H569" s="11"/>
      <c r="I569" s="12"/>
      <c r="J569" s="12"/>
      <c r="K569" s="13"/>
      <c r="L569" s="13"/>
    </row>
    <row r="570" spans="1:12" x14ac:dyDescent="0.2">
      <c r="A570" s="3"/>
      <c r="B570" s="3"/>
      <c r="C570" s="3"/>
      <c r="D570" s="3"/>
      <c r="E570" s="9"/>
      <c r="F570" s="10"/>
      <c r="G570" s="10"/>
      <c r="H570" s="11"/>
      <c r="I570" s="12"/>
      <c r="J570" s="12"/>
      <c r="K570" s="13"/>
      <c r="L570" s="13"/>
    </row>
    <row r="571" spans="1:12" x14ac:dyDescent="0.2">
      <c r="A571" s="3"/>
      <c r="B571" s="3"/>
      <c r="C571" s="3"/>
      <c r="D571" s="3"/>
      <c r="E571" s="9"/>
      <c r="F571" s="10"/>
      <c r="G571" s="10"/>
      <c r="H571" s="11"/>
      <c r="I571" s="12"/>
      <c r="J571" s="12"/>
      <c r="K571" s="13"/>
      <c r="L571" s="13"/>
    </row>
    <row r="572" spans="1:12" x14ac:dyDescent="0.2">
      <c r="A572" s="3"/>
      <c r="B572" s="3"/>
      <c r="C572" s="3"/>
      <c r="D572" s="3"/>
      <c r="E572" s="9"/>
      <c r="F572" s="10"/>
      <c r="G572" s="10"/>
      <c r="H572" s="11"/>
      <c r="I572" s="12"/>
      <c r="J572" s="12"/>
      <c r="K572" s="13"/>
      <c r="L572" s="13"/>
    </row>
    <row r="573" spans="1:12" x14ac:dyDescent="0.2">
      <c r="A573" s="3"/>
      <c r="B573" s="3"/>
      <c r="C573" s="3"/>
      <c r="D573" s="3"/>
      <c r="E573" s="9"/>
      <c r="F573" s="10"/>
      <c r="G573" s="10"/>
      <c r="H573" s="11"/>
      <c r="I573" s="12"/>
      <c r="J573" s="12"/>
      <c r="K573" s="13"/>
      <c r="L573" s="13"/>
    </row>
    <row r="574" spans="1:12" x14ac:dyDescent="0.2">
      <c r="A574" s="3"/>
      <c r="B574" s="3"/>
      <c r="C574" s="3"/>
      <c r="D574" s="3"/>
      <c r="E574" s="9"/>
      <c r="F574" s="10"/>
      <c r="G574" s="10"/>
      <c r="H574" s="11"/>
      <c r="I574" s="12"/>
      <c r="J574" s="12"/>
      <c r="K574" s="13"/>
      <c r="L574" s="13"/>
    </row>
    <row r="575" spans="1:12" x14ac:dyDescent="0.2">
      <c r="A575" s="3"/>
      <c r="B575" s="3"/>
      <c r="C575" s="3"/>
      <c r="D575" s="3"/>
      <c r="E575" s="9"/>
      <c r="F575" s="10"/>
      <c r="G575" s="10"/>
      <c r="H575" s="11"/>
      <c r="I575" s="12"/>
      <c r="J575" s="12"/>
      <c r="K575" s="13"/>
      <c r="L575" s="13"/>
    </row>
    <row r="576" spans="1:12" x14ac:dyDescent="0.2">
      <c r="A576" s="3"/>
      <c r="B576" s="3"/>
      <c r="C576" s="3"/>
      <c r="D576" s="3"/>
      <c r="E576" s="9"/>
      <c r="F576" s="10"/>
      <c r="G576" s="10"/>
      <c r="H576" s="11"/>
      <c r="I576" s="12"/>
      <c r="J576" s="12"/>
      <c r="K576" s="13"/>
      <c r="L576" s="13"/>
    </row>
    <row r="577" spans="1:12" x14ac:dyDescent="0.2">
      <c r="A577" s="3"/>
      <c r="B577" s="3"/>
      <c r="C577" s="3"/>
      <c r="D577" s="3"/>
      <c r="E577" s="9"/>
      <c r="F577" s="10"/>
      <c r="G577" s="10"/>
      <c r="H577" s="11"/>
      <c r="I577" s="12"/>
      <c r="J577" s="12"/>
      <c r="K577" s="13"/>
      <c r="L577" s="13"/>
    </row>
    <row r="578" spans="1:12" x14ac:dyDescent="0.2">
      <c r="A578" s="3"/>
      <c r="B578" s="3"/>
      <c r="C578" s="3"/>
      <c r="D578" s="3"/>
      <c r="E578" s="9"/>
      <c r="F578" s="10"/>
      <c r="G578" s="10"/>
      <c r="H578" s="11"/>
      <c r="I578" s="12"/>
      <c r="J578" s="12"/>
      <c r="K578" s="13"/>
      <c r="L578" s="13"/>
    </row>
    <row r="579" spans="1:12" x14ac:dyDescent="0.2">
      <c r="A579" s="3"/>
      <c r="B579" s="3"/>
      <c r="C579" s="3"/>
      <c r="D579" s="3"/>
      <c r="E579" s="9"/>
      <c r="F579" s="10"/>
      <c r="G579" s="10"/>
      <c r="H579" s="11"/>
      <c r="I579" s="12"/>
      <c r="J579" s="12"/>
      <c r="K579" s="13"/>
      <c r="L579" s="13"/>
    </row>
    <row r="580" spans="1:12" x14ac:dyDescent="0.2">
      <c r="A580" s="3"/>
      <c r="B580" s="3"/>
      <c r="C580" s="3"/>
      <c r="D580" s="3"/>
      <c r="E580" s="9"/>
      <c r="F580" s="10"/>
      <c r="G580" s="10"/>
      <c r="H580" s="11"/>
      <c r="I580" s="12"/>
      <c r="J580" s="12"/>
      <c r="K580" s="13"/>
      <c r="L580" s="13"/>
    </row>
    <row r="581" spans="1:12" x14ac:dyDescent="0.2">
      <c r="A581" s="3"/>
      <c r="B581" s="3"/>
      <c r="C581" s="3"/>
      <c r="D581" s="3"/>
      <c r="E581" s="9"/>
      <c r="F581" s="10"/>
      <c r="G581" s="10"/>
      <c r="H581" s="11"/>
      <c r="I581" s="12"/>
      <c r="J581" s="12"/>
      <c r="K581" s="13"/>
      <c r="L581" s="13"/>
    </row>
    <row r="582" spans="1:12" x14ac:dyDescent="0.2">
      <c r="A582" s="3"/>
      <c r="B582" s="3"/>
      <c r="C582" s="3"/>
      <c r="D582" s="3"/>
      <c r="E582" s="9"/>
      <c r="F582" s="10"/>
      <c r="G582" s="10"/>
      <c r="H582" s="11"/>
      <c r="I582" s="12"/>
      <c r="J582" s="12"/>
      <c r="K582" s="13"/>
      <c r="L582" s="13"/>
    </row>
    <row r="583" spans="1:12" x14ac:dyDescent="0.2">
      <c r="A583" s="3"/>
      <c r="B583" s="3"/>
      <c r="C583" s="3"/>
      <c r="D583" s="3"/>
      <c r="E583" s="9"/>
      <c r="F583" s="10"/>
      <c r="G583" s="10"/>
      <c r="H583" s="11"/>
      <c r="I583" s="12"/>
      <c r="J583" s="12"/>
      <c r="K583" s="13"/>
      <c r="L583" s="13"/>
    </row>
    <row r="584" spans="1:12" x14ac:dyDescent="0.2">
      <c r="A584" s="3"/>
      <c r="B584" s="3"/>
      <c r="C584" s="3"/>
      <c r="D584" s="3"/>
      <c r="E584" s="9"/>
      <c r="F584" s="10"/>
      <c r="G584" s="10"/>
      <c r="H584" s="11"/>
      <c r="I584" s="12"/>
      <c r="J584" s="12"/>
      <c r="K584" s="13"/>
      <c r="L584" s="13"/>
    </row>
    <row r="585" spans="1:12" x14ac:dyDescent="0.2">
      <c r="A585" s="3"/>
      <c r="B585" s="3"/>
      <c r="C585" s="3"/>
      <c r="D585" s="3"/>
      <c r="E585" s="9"/>
      <c r="F585" s="10"/>
      <c r="G585" s="10"/>
      <c r="H585" s="11"/>
      <c r="I585" s="12"/>
      <c r="J585" s="12"/>
      <c r="K585" s="13"/>
      <c r="L585" s="13"/>
    </row>
    <row r="586" spans="1:12" x14ac:dyDescent="0.2">
      <c r="A586" s="3"/>
      <c r="B586" s="3"/>
      <c r="C586" s="3"/>
      <c r="D586" s="3"/>
      <c r="E586" s="9"/>
      <c r="F586" s="10"/>
      <c r="G586" s="10"/>
      <c r="H586" s="11"/>
      <c r="I586" s="12"/>
      <c r="J586" s="12"/>
      <c r="K586" s="13"/>
      <c r="L586" s="13"/>
    </row>
    <row r="587" spans="1:12" x14ac:dyDescent="0.2">
      <c r="A587" s="3"/>
      <c r="B587" s="3"/>
      <c r="C587" s="3"/>
      <c r="D587" s="3"/>
      <c r="E587" s="9"/>
      <c r="F587" s="10"/>
      <c r="G587" s="10"/>
      <c r="H587" s="11"/>
      <c r="I587" s="12"/>
      <c r="J587" s="12"/>
      <c r="K587" s="13"/>
      <c r="L587" s="13"/>
    </row>
    <row r="588" spans="1:12" x14ac:dyDescent="0.2">
      <c r="A588" s="3"/>
      <c r="B588" s="3"/>
      <c r="C588" s="3"/>
      <c r="D588" s="3"/>
      <c r="E588" s="9"/>
      <c r="F588" s="10"/>
      <c r="G588" s="10"/>
      <c r="H588" s="11"/>
      <c r="I588" s="12"/>
      <c r="J588" s="12"/>
      <c r="K588" s="13"/>
      <c r="L588" s="13"/>
    </row>
    <row r="589" spans="1:12" x14ac:dyDescent="0.2">
      <c r="A589" s="3"/>
      <c r="B589" s="3"/>
      <c r="C589" s="3"/>
      <c r="D589" s="3"/>
      <c r="E589" s="9"/>
      <c r="F589" s="10"/>
      <c r="G589" s="10"/>
      <c r="H589" s="11"/>
      <c r="I589" s="12"/>
      <c r="J589" s="12"/>
      <c r="K589" s="13"/>
      <c r="L589" s="13"/>
    </row>
    <row r="590" spans="1:12" x14ac:dyDescent="0.2">
      <c r="A590" s="3"/>
      <c r="B590" s="3"/>
      <c r="C590" s="3"/>
      <c r="D590" s="3"/>
      <c r="E590" s="9"/>
      <c r="F590" s="10"/>
      <c r="G590" s="10"/>
      <c r="H590" s="11"/>
      <c r="I590" s="12"/>
      <c r="J590" s="12"/>
      <c r="K590" s="13"/>
      <c r="L590" s="13"/>
    </row>
    <row r="591" spans="1:12" x14ac:dyDescent="0.2">
      <c r="A591" s="3"/>
      <c r="B591" s="3"/>
      <c r="C591" s="3"/>
      <c r="D591" s="3"/>
      <c r="E591" s="9"/>
      <c r="F591" s="10"/>
      <c r="G591" s="10"/>
      <c r="H591" s="11"/>
      <c r="I591" s="12"/>
      <c r="J591" s="12"/>
      <c r="K591" s="13"/>
      <c r="L591" s="13"/>
    </row>
    <row r="592" spans="1:12" x14ac:dyDescent="0.2">
      <c r="A592" s="3"/>
      <c r="B592" s="3"/>
      <c r="C592" s="3"/>
      <c r="D592" s="3"/>
      <c r="E592" s="9"/>
      <c r="F592" s="10"/>
      <c r="G592" s="10"/>
      <c r="H592" s="11"/>
      <c r="I592" s="12"/>
      <c r="J592" s="12"/>
      <c r="K592" s="13"/>
      <c r="L592" s="13"/>
    </row>
    <row r="593" spans="1:12" x14ac:dyDescent="0.2">
      <c r="A593" s="3"/>
      <c r="B593" s="3"/>
      <c r="C593" s="3"/>
      <c r="D593" s="3"/>
      <c r="E593" s="9"/>
      <c r="F593" s="10"/>
      <c r="G593" s="10"/>
      <c r="H593" s="11"/>
      <c r="I593" s="12"/>
      <c r="J593" s="12"/>
      <c r="K593" s="13"/>
      <c r="L593" s="13"/>
    </row>
    <row r="594" spans="1:12" x14ac:dyDescent="0.2">
      <c r="A594" s="3"/>
      <c r="B594" s="3"/>
      <c r="C594" s="3"/>
      <c r="D594" s="3"/>
      <c r="E594" s="9"/>
      <c r="F594" s="10"/>
      <c r="G594" s="10"/>
      <c r="H594" s="11"/>
      <c r="I594" s="12"/>
      <c r="J594" s="12"/>
      <c r="K594" s="13"/>
      <c r="L594" s="13"/>
    </row>
    <row r="595" spans="1:12" x14ac:dyDescent="0.2">
      <c r="A595" s="3"/>
      <c r="B595" s="3"/>
      <c r="C595" s="3"/>
      <c r="D595" s="3"/>
      <c r="E595" s="9"/>
      <c r="F595" s="10"/>
      <c r="G595" s="10"/>
      <c r="H595" s="11"/>
      <c r="I595" s="12"/>
      <c r="J595" s="12"/>
      <c r="K595" s="13"/>
      <c r="L595" s="13"/>
    </row>
    <row r="596" spans="1:12" x14ac:dyDescent="0.2">
      <c r="A596" s="3"/>
      <c r="B596" s="3"/>
      <c r="C596" s="3"/>
      <c r="D596" s="3"/>
      <c r="E596" s="9"/>
      <c r="F596" s="10"/>
      <c r="G596" s="10"/>
      <c r="H596" s="11"/>
      <c r="I596" s="12"/>
      <c r="J596" s="12"/>
      <c r="K596" s="13"/>
      <c r="L596" s="13"/>
    </row>
    <row r="597" spans="1:12" x14ac:dyDescent="0.2">
      <c r="A597" s="3"/>
      <c r="B597" s="3"/>
      <c r="C597" s="3"/>
      <c r="D597" s="3"/>
      <c r="E597" s="9"/>
      <c r="F597" s="10"/>
      <c r="G597" s="10"/>
      <c r="H597" s="11"/>
      <c r="I597" s="12"/>
      <c r="J597" s="12"/>
      <c r="K597" s="13"/>
      <c r="L597" s="13"/>
    </row>
    <row r="598" spans="1:12" x14ac:dyDescent="0.2">
      <c r="A598" s="3"/>
      <c r="B598" s="3"/>
      <c r="C598" s="3"/>
      <c r="D598" s="3"/>
      <c r="E598" s="9"/>
      <c r="F598" s="10"/>
      <c r="G598" s="10"/>
      <c r="H598" s="11"/>
      <c r="I598" s="12"/>
      <c r="J598" s="12"/>
      <c r="K598" s="13"/>
      <c r="L598" s="13"/>
    </row>
    <row r="599" spans="1:12" x14ac:dyDescent="0.2">
      <c r="A599" s="3"/>
      <c r="B599" s="3"/>
      <c r="C599" s="3"/>
      <c r="D599" s="3"/>
      <c r="E599" s="9"/>
      <c r="F599" s="10"/>
      <c r="G599" s="10"/>
      <c r="H599" s="11"/>
      <c r="I599" s="12"/>
      <c r="J599" s="12"/>
      <c r="K599" s="13"/>
      <c r="L599" s="13"/>
    </row>
    <row r="600" spans="1:12" x14ac:dyDescent="0.2">
      <c r="A600" s="3"/>
      <c r="B600" s="3"/>
      <c r="C600" s="3"/>
      <c r="D600" s="3"/>
      <c r="E600" s="9"/>
      <c r="F600" s="10"/>
      <c r="G600" s="10"/>
      <c r="H600" s="11"/>
      <c r="I600" s="12"/>
      <c r="J600" s="12"/>
      <c r="K600" s="13"/>
      <c r="L600" s="13"/>
    </row>
    <row r="601" spans="1:12" x14ac:dyDescent="0.2">
      <c r="A601" s="3"/>
      <c r="B601" s="3"/>
      <c r="C601" s="3"/>
      <c r="D601" s="3"/>
      <c r="E601" s="9"/>
      <c r="F601" s="10"/>
      <c r="G601" s="10"/>
      <c r="H601" s="11"/>
      <c r="I601" s="12"/>
      <c r="J601" s="12"/>
      <c r="K601" s="13"/>
      <c r="L601" s="13"/>
    </row>
    <row r="602" spans="1:12" x14ac:dyDescent="0.2">
      <c r="A602" s="3"/>
      <c r="B602" s="3"/>
      <c r="C602" s="3"/>
      <c r="D602" s="3"/>
      <c r="E602" s="9"/>
      <c r="F602" s="10"/>
      <c r="G602" s="10"/>
      <c r="H602" s="11"/>
      <c r="I602" s="12"/>
      <c r="J602" s="12"/>
      <c r="K602" s="13"/>
      <c r="L602" s="13"/>
    </row>
    <row r="603" spans="1:12" x14ac:dyDescent="0.2">
      <c r="A603" s="3"/>
      <c r="B603" s="3"/>
      <c r="C603" s="3"/>
      <c r="D603" s="3"/>
      <c r="E603" s="9"/>
      <c r="F603" s="10"/>
      <c r="G603" s="10"/>
      <c r="H603" s="11"/>
      <c r="I603" s="12"/>
      <c r="J603" s="12"/>
      <c r="K603" s="13"/>
      <c r="L603" s="13"/>
    </row>
    <row r="604" spans="1:12" x14ac:dyDescent="0.2">
      <c r="A604" s="3"/>
      <c r="B604" s="3"/>
      <c r="C604" s="3"/>
      <c r="D604" s="3"/>
      <c r="E604" s="9"/>
      <c r="F604" s="10"/>
      <c r="G604" s="10"/>
      <c r="H604" s="11"/>
      <c r="I604" s="12"/>
      <c r="J604" s="12"/>
      <c r="K604" s="13"/>
      <c r="L604" s="13"/>
    </row>
    <row r="605" spans="1:12" x14ac:dyDescent="0.2">
      <c r="A605" s="3"/>
      <c r="B605" s="3"/>
      <c r="C605" s="3"/>
      <c r="D605" s="3"/>
      <c r="E605" s="9"/>
      <c r="F605" s="10"/>
      <c r="G605" s="10"/>
      <c r="H605" s="11"/>
      <c r="I605" s="12"/>
      <c r="J605" s="12"/>
      <c r="K605" s="13"/>
      <c r="L605" s="13"/>
    </row>
    <row r="606" spans="1:12" x14ac:dyDescent="0.2">
      <c r="A606" s="3"/>
      <c r="B606" s="3"/>
      <c r="C606" s="3"/>
      <c r="D606" s="3"/>
      <c r="E606" s="9"/>
      <c r="F606" s="10"/>
      <c r="G606" s="10"/>
      <c r="H606" s="11"/>
      <c r="I606" s="12"/>
      <c r="J606" s="12"/>
      <c r="K606" s="13"/>
      <c r="L606" s="13"/>
    </row>
    <row r="607" spans="1:12" x14ac:dyDescent="0.2">
      <c r="A607" s="3"/>
      <c r="B607" s="3"/>
      <c r="C607" s="3"/>
      <c r="D607" s="3"/>
      <c r="E607" s="9"/>
      <c r="F607" s="10"/>
      <c r="G607" s="10"/>
      <c r="H607" s="11"/>
      <c r="I607" s="12"/>
      <c r="J607" s="12"/>
      <c r="K607" s="13"/>
      <c r="L607" s="13"/>
    </row>
    <row r="608" spans="1:12" x14ac:dyDescent="0.2">
      <c r="A608" s="3"/>
      <c r="B608" s="3"/>
      <c r="C608" s="3"/>
      <c r="D608" s="3"/>
      <c r="E608" s="9"/>
      <c r="F608" s="10"/>
      <c r="G608" s="10"/>
      <c r="H608" s="11"/>
      <c r="I608" s="12"/>
      <c r="J608" s="12"/>
      <c r="K608" s="13"/>
      <c r="L608" s="13"/>
    </row>
    <row r="609" spans="1:12" x14ac:dyDescent="0.2">
      <c r="A609" s="3"/>
      <c r="B609" s="3"/>
      <c r="C609" s="3"/>
      <c r="D609" s="3"/>
      <c r="E609" s="9"/>
      <c r="F609" s="10"/>
      <c r="G609" s="10"/>
      <c r="H609" s="11"/>
      <c r="I609" s="12"/>
      <c r="J609" s="12"/>
      <c r="K609" s="13"/>
      <c r="L609" s="13"/>
    </row>
    <row r="610" spans="1:12" x14ac:dyDescent="0.2">
      <c r="A610" s="3"/>
      <c r="B610" s="3"/>
      <c r="C610" s="3"/>
      <c r="D610" s="3"/>
      <c r="E610" s="9"/>
      <c r="F610" s="10"/>
      <c r="G610" s="10"/>
      <c r="H610" s="11"/>
      <c r="I610" s="12"/>
      <c r="J610" s="12"/>
      <c r="K610" s="13"/>
      <c r="L610" s="13"/>
    </row>
    <row r="611" spans="1:12" x14ac:dyDescent="0.2">
      <c r="A611" s="3"/>
      <c r="B611" s="3"/>
      <c r="C611" s="3"/>
      <c r="D611" s="3"/>
      <c r="E611" s="9"/>
      <c r="F611" s="10"/>
      <c r="G611" s="10"/>
      <c r="H611" s="11"/>
      <c r="I611" s="12"/>
      <c r="J611" s="12"/>
      <c r="K611" s="13"/>
      <c r="L611" s="13"/>
    </row>
    <row r="612" spans="1:12" x14ac:dyDescent="0.2">
      <c r="A612" s="3"/>
      <c r="B612" s="3"/>
      <c r="C612" s="3"/>
      <c r="D612" s="3"/>
      <c r="E612" s="9"/>
      <c r="F612" s="10"/>
      <c r="G612" s="10"/>
      <c r="H612" s="11"/>
      <c r="I612" s="12"/>
      <c r="J612" s="12"/>
      <c r="K612" s="13"/>
      <c r="L612" s="13"/>
    </row>
    <row r="613" spans="1:12" x14ac:dyDescent="0.2">
      <c r="A613" s="3"/>
      <c r="B613" s="3"/>
      <c r="C613" s="3"/>
      <c r="D613" s="3"/>
      <c r="E613" s="9"/>
      <c r="F613" s="10"/>
      <c r="G613" s="10"/>
      <c r="H613" s="11"/>
      <c r="I613" s="12"/>
      <c r="J613" s="12"/>
      <c r="K613" s="13"/>
      <c r="L613" s="13"/>
    </row>
    <row r="614" spans="1:12" x14ac:dyDescent="0.2">
      <c r="A614" s="3"/>
      <c r="B614" s="3"/>
      <c r="C614" s="3"/>
      <c r="D614" s="3"/>
      <c r="E614" s="9"/>
      <c r="F614" s="10"/>
      <c r="G614" s="10"/>
      <c r="H614" s="11"/>
      <c r="I614" s="12"/>
      <c r="J614" s="12"/>
      <c r="K614" s="13"/>
      <c r="L614" s="13"/>
    </row>
    <row r="615" spans="1:12" x14ac:dyDescent="0.2">
      <c r="A615" s="3"/>
      <c r="B615" s="3"/>
      <c r="C615" s="3"/>
      <c r="D615" s="3"/>
      <c r="E615" s="9"/>
      <c r="F615" s="10"/>
      <c r="G615" s="10"/>
      <c r="H615" s="11"/>
      <c r="I615" s="12"/>
      <c r="J615" s="12"/>
      <c r="K615" s="13"/>
      <c r="L615" s="13"/>
    </row>
    <row r="616" spans="1:12" x14ac:dyDescent="0.2">
      <c r="A616" s="3"/>
      <c r="B616" s="3"/>
      <c r="C616" s="3"/>
      <c r="D616" s="3"/>
      <c r="E616" s="9"/>
      <c r="F616" s="10"/>
      <c r="G616" s="10"/>
      <c r="H616" s="11"/>
      <c r="I616" s="12"/>
      <c r="J616" s="12"/>
      <c r="K616" s="13"/>
      <c r="L616" s="13"/>
    </row>
    <row r="617" spans="1:12" x14ac:dyDescent="0.2">
      <c r="A617" s="3"/>
      <c r="B617" s="3"/>
      <c r="C617" s="3"/>
      <c r="D617" s="3"/>
      <c r="E617" s="9"/>
      <c r="F617" s="10"/>
      <c r="G617" s="10"/>
      <c r="H617" s="11"/>
      <c r="I617" s="12"/>
      <c r="J617" s="12"/>
      <c r="K617" s="13"/>
      <c r="L617" s="13"/>
    </row>
    <row r="618" spans="1:12" x14ac:dyDescent="0.2">
      <c r="A618" s="3"/>
      <c r="B618" s="3"/>
      <c r="C618" s="3"/>
      <c r="D618" s="3"/>
      <c r="E618" s="9"/>
      <c r="F618" s="10"/>
      <c r="G618" s="10"/>
      <c r="H618" s="11"/>
      <c r="I618" s="12"/>
      <c r="J618" s="12"/>
      <c r="K618" s="13"/>
      <c r="L618" s="13"/>
    </row>
    <row r="619" spans="1:12" x14ac:dyDescent="0.2">
      <c r="A619" s="3"/>
      <c r="B619" s="3"/>
      <c r="C619" s="3"/>
      <c r="D619" s="3"/>
      <c r="E619" s="9"/>
      <c r="F619" s="10"/>
      <c r="G619" s="10"/>
      <c r="H619" s="11"/>
      <c r="I619" s="12"/>
      <c r="J619" s="12"/>
      <c r="K619" s="13"/>
      <c r="L619" s="13"/>
    </row>
    <row r="620" spans="1:12" x14ac:dyDescent="0.2">
      <c r="A620" s="3"/>
      <c r="B620" s="3"/>
      <c r="C620" s="3"/>
      <c r="D620" s="3"/>
      <c r="E620" s="9"/>
      <c r="F620" s="10"/>
      <c r="G620" s="10"/>
      <c r="H620" s="11"/>
      <c r="I620" s="12"/>
      <c r="J620" s="12"/>
      <c r="K620" s="13"/>
      <c r="L620" s="13"/>
    </row>
    <row r="621" spans="1:12" x14ac:dyDescent="0.2">
      <c r="A621" s="3"/>
      <c r="B621" s="3"/>
      <c r="C621" s="3"/>
      <c r="D621" s="3"/>
      <c r="E621" s="9"/>
      <c r="F621" s="10"/>
      <c r="G621" s="10"/>
      <c r="H621" s="11"/>
      <c r="I621" s="12"/>
      <c r="J621" s="12"/>
      <c r="K621" s="13"/>
      <c r="L621" s="13"/>
    </row>
    <row r="622" spans="1:12" x14ac:dyDescent="0.2">
      <c r="A622" s="3"/>
      <c r="B622" s="3"/>
      <c r="C622" s="3"/>
      <c r="D622" s="3"/>
      <c r="E622" s="9"/>
      <c r="F622" s="10"/>
      <c r="G622" s="10"/>
      <c r="H622" s="11"/>
      <c r="I622" s="12"/>
      <c r="J622" s="12"/>
      <c r="K622" s="13"/>
      <c r="L622" s="13"/>
    </row>
    <row r="623" spans="1:12" x14ac:dyDescent="0.2">
      <c r="A623" s="3"/>
      <c r="B623" s="3"/>
      <c r="C623" s="3"/>
      <c r="D623" s="3"/>
      <c r="E623" s="9"/>
      <c r="F623" s="10"/>
      <c r="G623" s="10"/>
      <c r="H623" s="11"/>
      <c r="I623" s="12"/>
      <c r="J623" s="12"/>
      <c r="K623" s="13"/>
      <c r="L623" s="13"/>
    </row>
    <row r="624" spans="1:12" x14ac:dyDescent="0.2">
      <c r="A624" s="3"/>
      <c r="B624" s="3"/>
      <c r="C624" s="3"/>
      <c r="D624" s="3"/>
      <c r="E624" s="9"/>
      <c r="F624" s="10"/>
      <c r="G624" s="10"/>
      <c r="H624" s="11"/>
      <c r="I624" s="12"/>
      <c r="J624" s="12"/>
      <c r="K624" s="13"/>
      <c r="L624" s="13"/>
    </row>
    <row r="625" spans="1:12" x14ac:dyDescent="0.2">
      <c r="A625" s="3"/>
      <c r="B625" s="3"/>
      <c r="C625" s="3"/>
      <c r="D625" s="3"/>
      <c r="E625" s="9"/>
      <c r="F625" s="10"/>
      <c r="G625" s="10"/>
      <c r="H625" s="11"/>
      <c r="I625" s="12"/>
      <c r="J625" s="12"/>
      <c r="K625" s="13"/>
      <c r="L625" s="13"/>
    </row>
    <row r="626" spans="1:12" x14ac:dyDescent="0.2">
      <c r="A626" s="3"/>
      <c r="B626" s="3"/>
      <c r="C626" s="3"/>
      <c r="D626" s="3"/>
      <c r="E626" s="9"/>
      <c r="F626" s="10"/>
      <c r="G626" s="10"/>
      <c r="H626" s="11"/>
      <c r="I626" s="12"/>
      <c r="J626" s="12"/>
      <c r="K626" s="13"/>
      <c r="L626" s="13"/>
    </row>
    <row r="627" spans="1:12" x14ac:dyDescent="0.2">
      <c r="A627" s="3"/>
      <c r="B627" s="3"/>
      <c r="C627" s="3"/>
      <c r="D627" s="3"/>
      <c r="E627" s="9"/>
      <c r="F627" s="10"/>
      <c r="G627" s="10"/>
      <c r="H627" s="11"/>
      <c r="I627" s="12"/>
      <c r="J627" s="12"/>
      <c r="K627" s="13"/>
      <c r="L627" s="13"/>
    </row>
    <row r="628" spans="1:12" x14ac:dyDescent="0.2">
      <c r="A628" s="3"/>
      <c r="B628" s="3"/>
      <c r="C628" s="3"/>
      <c r="D628" s="3"/>
      <c r="E628" s="9"/>
      <c r="F628" s="10"/>
      <c r="G628" s="10"/>
      <c r="H628" s="11"/>
      <c r="I628" s="12"/>
      <c r="J628" s="12"/>
      <c r="K628" s="13"/>
      <c r="L628" s="13"/>
    </row>
    <row r="629" spans="1:12" x14ac:dyDescent="0.2">
      <c r="A629" s="3"/>
      <c r="B629" s="3"/>
      <c r="C629" s="3"/>
      <c r="D629" s="3"/>
      <c r="E629" s="9"/>
      <c r="F629" s="10"/>
      <c r="G629" s="10"/>
      <c r="H629" s="11"/>
      <c r="I629" s="12"/>
      <c r="J629" s="12"/>
      <c r="K629" s="13"/>
      <c r="L629" s="13"/>
    </row>
    <row r="630" spans="1:12" ht="13.5" thickBot="1" x14ac:dyDescent="0.25">
      <c r="A630" s="3"/>
      <c r="B630" s="3"/>
      <c r="C630" s="3"/>
      <c r="D630" s="3"/>
      <c r="E630" s="9"/>
      <c r="F630" s="10"/>
      <c r="G630" s="42"/>
      <c r="H630" s="11"/>
      <c r="I630" s="12"/>
      <c r="J630" s="12"/>
      <c r="K630" s="13"/>
      <c r="L630" s="13"/>
    </row>
    <row r="631" spans="1:12" ht="13.5" thickTop="1" x14ac:dyDescent="0.2">
      <c r="A631" s="3"/>
      <c r="B631" s="3"/>
      <c r="C631" s="3"/>
      <c r="D631" s="3"/>
      <c r="E631" s="9"/>
      <c r="F631" s="10"/>
      <c r="G631" s="10"/>
      <c r="H631" s="11"/>
      <c r="I631" s="12"/>
      <c r="J631" s="12"/>
      <c r="K631" s="13"/>
      <c r="L631" s="13"/>
    </row>
    <row r="632" spans="1:12" x14ac:dyDescent="0.2">
      <c r="A632" s="3"/>
      <c r="B632" s="3"/>
      <c r="C632" s="3"/>
      <c r="D632" s="3"/>
      <c r="E632" s="9"/>
      <c r="F632" s="10"/>
      <c r="G632" s="10"/>
      <c r="H632" s="11"/>
      <c r="I632" s="12"/>
      <c r="J632" s="12"/>
      <c r="K632" s="13"/>
      <c r="L632" s="13"/>
    </row>
    <row r="633" spans="1:12" x14ac:dyDescent="0.2">
      <c r="A633" s="3"/>
      <c r="B633" s="3"/>
      <c r="C633" s="3"/>
      <c r="D633" s="3"/>
      <c r="E633" s="9"/>
      <c r="F633" s="10"/>
      <c r="G633" s="10"/>
      <c r="H633" s="11"/>
      <c r="I633" s="12"/>
      <c r="J633" s="12"/>
      <c r="K633" s="13"/>
      <c r="L633" s="13"/>
    </row>
    <row r="634" spans="1:12" x14ac:dyDescent="0.2">
      <c r="A634" s="3"/>
      <c r="B634" s="3"/>
      <c r="C634" s="3"/>
      <c r="D634" s="3"/>
      <c r="E634" s="9"/>
      <c r="F634" s="10"/>
      <c r="G634" s="10"/>
      <c r="H634" s="11"/>
      <c r="I634" s="12"/>
      <c r="J634" s="12"/>
      <c r="K634" s="13"/>
      <c r="L634" s="13"/>
    </row>
    <row r="635" spans="1:12" x14ac:dyDescent="0.2">
      <c r="A635" s="3"/>
      <c r="B635" s="3"/>
      <c r="C635" s="3"/>
      <c r="D635" s="3"/>
      <c r="E635" s="9"/>
      <c r="F635" s="10"/>
      <c r="G635" s="10"/>
      <c r="H635" s="11"/>
      <c r="I635" s="12"/>
      <c r="J635" s="12"/>
      <c r="K635" s="13"/>
      <c r="L635" s="13"/>
    </row>
    <row r="636" spans="1:12" x14ac:dyDescent="0.2">
      <c r="A636" s="3"/>
      <c r="B636" s="3"/>
      <c r="C636" s="3"/>
      <c r="D636" s="3"/>
      <c r="E636" s="9"/>
      <c r="F636" s="10"/>
      <c r="G636" s="10"/>
      <c r="H636" s="11"/>
      <c r="I636" s="12"/>
      <c r="J636" s="12"/>
      <c r="K636" s="13"/>
      <c r="L636" s="13"/>
    </row>
    <row r="637" spans="1:12" x14ac:dyDescent="0.2">
      <c r="A637" s="3"/>
      <c r="B637" s="3"/>
      <c r="C637" s="3"/>
      <c r="D637" s="3"/>
      <c r="E637" s="9"/>
      <c r="F637" s="10"/>
      <c r="G637" s="10"/>
      <c r="H637" s="11"/>
      <c r="I637" s="12"/>
      <c r="J637" s="12"/>
      <c r="K637" s="13"/>
      <c r="L637" s="13"/>
    </row>
    <row r="638" spans="1:12" x14ac:dyDescent="0.2">
      <c r="A638" s="3"/>
      <c r="B638" s="3"/>
      <c r="C638" s="3"/>
      <c r="D638" s="3"/>
      <c r="E638" s="9"/>
      <c r="F638" s="10"/>
      <c r="G638" s="10"/>
      <c r="H638" s="11"/>
      <c r="I638" s="12"/>
      <c r="J638" s="12"/>
      <c r="K638" s="13"/>
      <c r="L638" s="13"/>
    </row>
    <row r="639" spans="1:12" x14ac:dyDescent="0.2">
      <c r="A639" s="3"/>
      <c r="B639" s="3"/>
      <c r="C639" s="3"/>
      <c r="D639" s="3"/>
      <c r="E639" s="9"/>
      <c r="F639" s="10"/>
      <c r="G639" s="10"/>
      <c r="H639" s="11"/>
      <c r="I639" s="12"/>
      <c r="J639" s="12"/>
      <c r="K639" s="13"/>
      <c r="L639" s="13"/>
    </row>
    <row r="640" spans="1:12" x14ac:dyDescent="0.2">
      <c r="A640" s="3"/>
      <c r="B640" s="3"/>
      <c r="C640" s="3"/>
      <c r="D640" s="3"/>
      <c r="E640" s="9"/>
      <c r="F640" s="10"/>
      <c r="G640" s="10"/>
      <c r="H640" s="11"/>
      <c r="I640" s="12"/>
      <c r="J640" s="12"/>
      <c r="K640" s="13"/>
      <c r="L640" s="1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7"/>
  <sheetViews>
    <sheetView workbookViewId="0">
      <pane xSplit="1" topLeftCell="B1" activePane="topRight" state="frozen"/>
      <selection activeCell="A23" sqref="A23"/>
      <selection pane="topRight" activeCell="A10" sqref="A10"/>
    </sheetView>
  </sheetViews>
  <sheetFormatPr defaultRowHeight="12.75" x14ac:dyDescent="0.2"/>
  <cols>
    <col min="1" max="1" width="12" customWidth="1"/>
    <col min="2" max="2" width="6.85546875" customWidth="1"/>
    <col min="6" max="6" width="1.28515625" customWidth="1"/>
    <col min="10" max="10" width="12.7109375" customWidth="1"/>
    <col min="11" max="11" width="1.140625" customWidth="1"/>
    <col min="15" max="15" width="12.85546875" customWidth="1"/>
    <col min="16" max="16" width="1.28515625" style="71" customWidth="1"/>
    <col min="17" max="17" width="12.7109375" customWidth="1"/>
    <col min="20" max="20" width="11.42578125" customWidth="1"/>
    <col min="24" max="24" width="11.140625" customWidth="1"/>
    <col min="33" max="33" width="17.7109375" customWidth="1"/>
  </cols>
  <sheetData>
    <row r="1" spans="1:34" x14ac:dyDescent="0.2">
      <c r="M1" t="s">
        <v>340</v>
      </c>
      <c r="N1" s="53">
        <v>3.738</v>
      </c>
    </row>
    <row r="2" spans="1:34" ht="13.5" thickBot="1" x14ac:dyDescent="0.25">
      <c r="I2" s="53"/>
      <c r="L2" s="53"/>
      <c r="M2" s="53" t="s">
        <v>341</v>
      </c>
      <c r="N2" s="53">
        <v>3.9216700000000002</v>
      </c>
      <c r="O2" s="53">
        <f>+N2-N1</f>
        <v>0.18367000000000022</v>
      </c>
      <c r="P2"/>
    </row>
    <row r="3" spans="1:34" ht="13.5" thickBot="1" x14ac:dyDescent="0.25">
      <c r="G3" s="60" t="s">
        <v>206</v>
      </c>
      <c r="H3" s="61"/>
      <c r="I3" s="61"/>
      <c r="J3" s="62">
        <f>SUM(J6:J168)</f>
        <v>-10346665.772918085</v>
      </c>
      <c r="L3" s="60" t="s">
        <v>196</v>
      </c>
      <c r="M3" s="61"/>
      <c r="N3" s="61"/>
      <c r="O3" s="66">
        <f>SUM(O6:O168)</f>
        <v>-4411528.5684725111</v>
      </c>
      <c r="P3" s="72"/>
      <c r="Q3" s="62">
        <f>SUM(Q6:Q168)</f>
        <v>-14758194.341390604</v>
      </c>
    </row>
    <row r="4" spans="1:34" x14ac:dyDescent="0.2">
      <c r="A4" s="26"/>
      <c r="B4" s="26" t="s">
        <v>217</v>
      </c>
      <c r="C4" s="27" t="s">
        <v>20</v>
      </c>
      <c r="D4" s="27" t="s">
        <v>22</v>
      </c>
      <c r="E4" s="28" t="s">
        <v>23</v>
      </c>
      <c r="G4" s="52" t="s">
        <v>207</v>
      </c>
      <c r="H4" s="52" t="s">
        <v>208</v>
      </c>
      <c r="I4" s="52" t="s">
        <v>207</v>
      </c>
      <c r="J4" s="52" t="s">
        <v>203</v>
      </c>
      <c r="L4" s="52" t="s">
        <v>207</v>
      </c>
      <c r="M4" s="52" t="s">
        <v>208</v>
      </c>
      <c r="N4" s="52" t="s">
        <v>208</v>
      </c>
      <c r="O4" s="67" t="s">
        <v>203</v>
      </c>
      <c r="P4" s="73"/>
      <c r="Q4" s="69" t="s">
        <v>203</v>
      </c>
      <c r="S4" s="55" t="s">
        <v>209</v>
      </c>
      <c r="T4" s="55"/>
      <c r="U4" s="55" t="s">
        <v>213</v>
      </c>
      <c r="V4" s="55" t="s">
        <v>214</v>
      </c>
      <c r="W4" s="55" t="s">
        <v>215</v>
      </c>
      <c r="X4" s="55" t="s">
        <v>216</v>
      </c>
      <c r="AA4" s="96" t="s">
        <v>220</v>
      </c>
      <c r="AB4" s="97"/>
      <c r="AC4" s="97"/>
      <c r="AD4" s="97"/>
      <c r="AE4" s="98"/>
      <c r="AG4" s="118" t="s">
        <v>231</v>
      </c>
      <c r="AH4" s="98">
        <v>28600</v>
      </c>
    </row>
    <row r="5" spans="1:34" x14ac:dyDescent="0.2">
      <c r="A5" s="33" t="s">
        <v>17</v>
      </c>
      <c r="B5" s="33" t="s">
        <v>218</v>
      </c>
      <c r="C5" s="34" t="s">
        <v>21</v>
      </c>
      <c r="D5" s="34" t="s">
        <v>21</v>
      </c>
      <c r="E5" s="35" t="s">
        <v>24</v>
      </c>
      <c r="G5" s="51" t="s">
        <v>228</v>
      </c>
      <c r="H5" s="51" t="s">
        <v>209</v>
      </c>
      <c r="I5" s="51" t="s">
        <v>210</v>
      </c>
      <c r="J5" s="51" t="s">
        <v>205</v>
      </c>
      <c r="L5" s="51" t="s">
        <v>209</v>
      </c>
      <c r="M5" s="51" t="s">
        <v>210</v>
      </c>
      <c r="N5" s="51" t="s">
        <v>219</v>
      </c>
      <c r="O5" s="68" t="s">
        <v>196</v>
      </c>
      <c r="P5" s="73"/>
      <c r="Q5" s="70" t="s">
        <v>227</v>
      </c>
      <c r="S5" s="56" t="s">
        <v>211</v>
      </c>
      <c r="T5" s="56" t="s">
        <v>212</v>
      </c>
      <c r="U5" s="56" t="s">
        <v>210</v>
      </c>
      <c r="V5" s="56" t="s">
        <v>210</v>
      </c>
      <c r="W5" s="56" t="s">
        <v>210</v>
      </c>
      <c r="X5" s="56" t="s">
        <v>210</v>
      </c>
      <c r="AA5" s="99"/>
      <c r="AB5" s="100"/>
      <c r="AC5" s="100"/>
      <c r="AD5" s="100"/>
      <c r="AE5" s="101"/>
      <c r="AG5" s="112" t="s">
        <v>229</v>
      </c>
      <c r="AH5" s="101">
        <v>31000</v>
      </c>
    </row>
    <row r="6" spans="1:34" x14ac:dyDescent="0.2">
      <c r="A6" s="9" t="s">
        <v>32</v>
      </c>
      <c r="B6" s="10">
        <f t="shared" ref="B6:B67" si="0">+A7-A6</f>
        <v>30</v>
      </c>
      <c r="C6" s="10">
        <f t="shared" ref="C6:C67" si="1">+B6*31000</f>
        <v>930000</v>
      </c>
      <c r="D6" s="10">
        <f t="shared" ref="D6:D67" si="2">+C6*E6</f>
        <v>930000</v>
      </c>
      <c r="E6" s="11">
        <v>1</v>
      </c>
      <c r="G6" s="12">
        <v>3.2516710182767472E-2</v>
      </c>
      <c r="H6" s="59">
        <f t="shared" ref="H6:H69" si="3">+S6</f>
        <v>0.20749999999999999</v>
      </c>
      <c r="I6" s="59">
        <f t="shared" ref="I6:I67" si="4">+X6</f>
        <v>0.74146719588983412</v>
      </c>
      <c r="J6" s="54">
        <f>((-G6-I6)*D6)+(H6*D6*$AH$6)</f>
        <v>-541770.03264751949</v>
      </c>
      <c r="L6" s="12">
        <f t="shared" ref="L6:L67" si="5">+H6</f>
        <v>0.20749999999999999</v>
      </c>
      <c r="M6" s="12">
        <f t="shared" ref="M6:M67" si="6">+I6</f>
        <v>0.74146719588983412</v>
      </c>
      <c r="N6" s="150">
        <f>+$AD$7+O2</f>
        <v>-0.22132999999999975</v>
      </c>
      <c r="O6" s="54">
        <f>((M6+N6)*D6)-(L6*D6*$AH$6)</f>
        <v>305692.592177546</v>
      </c>
      <c r="P6" s="74"/>
      <c r="Q6" s="54">
        <f t="shared" ref="Q6:Q67" si="7">+O6+J6</f>
        <v>-236077.44046997349</v>
      </c>
      <c r="S6" s="12">
        <v>0.20749999999999999</v>
      </c>
      <c r="T6" s="57">
        <v>1.532</v>
      </c>
      <c r="U6" s="12">
        <v>1.1148</v>
      </c>
      <c r="V6" s="12">
        <f t="shared" ref="V6:V67" si="8">+U6/T6*1.055056</f>
        <v>0.76773918328981727</v>
      </c>
      <c r="W6" s="12">
        <v>1.167</v>
      </c>
      <c r="X6" s="12">
        <f t="shared" ref="X6:X37" si="9">+W6/T6*1.055056*$AH$6</f>
        <v>0.74146719588983412</v>
      </c>
      <c r="AA6" s="102" t="s">
        <v>221</v>
      </c>
      <c r="AB6" s="103" t="s">
        <v>222</v>
      </c>
      <c r="AC6" s="103" t="s">
        <v>224</v>
      </c>
      <c r="AD6" s="103" t="s">
        <v>19</v>
      </c>
      <c r="AE6" s="101"/>
      <c r="AG6" s="112" t="s">
        <v>230</v>
      </c>
      <c r="AH6" s="101">
        <f>+AH4/AH5</f>
        <v>0.92258064516129035</v>
      </c>
    </row>
    <row r="7" spans="1:34" x14ac:dyDescent="0.2">
      <c r="A7" s="9" t="s">
        <v>33</v>
      </c>
      <c r="B7" s="10">
        <f t="shared" si="0"/>
        <v>31</v>
      </c>
      <c r="C7" s="10">
        <f t="shared" si="1"/>
        <v>961000</v>
      </c>
      <c r="D7" s="10">
        <f t="shared" si="2"/>
        <v>957438.25400801154</v>
      </c>
      <c r="E7" s="11">
        <v>0.9962937086451733</v>
      </c>
      <c r="G7" s="59">
        <v>-0.43156354271945085</v>
      </c>
      <c r="H7" s="59">
        <f t="shared" si="3"/>
        <v>0.17749999999999999</v>
      </c>
      <c r="I7" s="59">
        <f t="shared" si="4"/>
        <v>0.73999946058360533</v>
      </c>
      <c r="J7" s="54">
        <f t="shared" ref="J7:J70" si="10">((-G7-I7)*D7)+(H7*D7*$AH$6)</f>
        <v>-138520.11130316064</v>
      </c>
      <c r="K7" s="146"/>
      <c r="L7" s="59">
        <f t="shared" si="5"/>
        <v>0.17749999999999999</v>
      </c>
      <c r="M7" s="59">
        <f t="shared" si="6"/>
        <v>0.73999946058360533</v>
      </c>
      <c r="N7" s="59">
        <f t="shared" ref="N7:N46" si="11">+$AD$7</f>
        <v>-0.40499999999999997</v>
      </c>
      <c r="O7" s="54">
        <f t="shared" ref="O7:O70" si="12">((M7+N7)*D7)-(L7*D7*$AH$6)</f>
        <v>163953.06326473891</v>
      </c>
      <c r="P7" s="74"/>
      <c r="Q7" s="54">
        <f t="shared" si="7"/>
        <v>25432.951961578277</v>
      </c>
      <c r="S7" s="12">
        <v>0.17749999999999999</v>
      </c>
      <c r="T7" s="57">
        <v>1.5350386109840799</v>
      </c>
      <c r="U7" s="12">
        <v>1.1148</v>
      </c>
      <c r="V7" s="12">
        <f t="shared" si="8"/>
        <v>0.76621944254938246</v>
      </c>
      <c r="W7" s="12">
        <v>1.167</v>
      </c>
      <c r="X7" s="12">
        <f t="shared" si="9"/>
        <v>0.73999946058360533</v>
      </c>
      <c r="AA7" s="121" t="s">
        <v>223</v>
      </c>
      <c r="AB7" s="104">
        <v>38261</v>
      </c>
      <c r="AC7" s="105">
        <v>31000</v>
      </c>
      <c r="AD7" s="106">
        <f>-0.41+0.005</f>
        <v>-0.40499999999999997</v>
      </c>
      <c r="AE7" s="107">
        <f>+AC7*AD7</f>
        <v>-12555</v>
      </c>
      <c r="AG7" s="119" t="s">
        <v>262</v>
      </c>
      <c r="AH7" s="120">
        <f>2400/AH5</f>
        <v>7.7419354838709681E-2</v>
      </c>
    </row>
    <row r="8" spans="1:34" x14ac:dyDescent="0.2">
      <c r="A8" s="9" t="s">
        <v>34</v>
      </c>
      <c r="B8" s="10">
        <f t="shared" si="0"/>
        <v>31</v>
      </c>
      <c r="C8" s="10">
        <f t="shared" si="1"/>
        <v>961000</v>
      </c>
      <c r="D8" s="10">
        <f t="shared" si="2"/>
        <v>953839.35807711154</v>
      </c>
      <c r="E8" s="11">
        <v>0.99254875970563117</v>
      </c>
      <c r="G8" s="12">
        <v>-0.40500000000000003</v>
      </c>
      <c r="H8" s="59">
        <f t="shared" si="3"/>
        <v>0.1525</v>
      </c>
      <c r="I8" s="59">
        <f t="shared" si="4"/>
        <v>0.73970448118392773</v>
      </c>
      <c r="J8" s="54">
        <f t="shared" si="10"/>
        <v>-185055.26359887084</v>
      </c>
      <c r="L8" s="12">
        <f t="shared" si="5"/>
        <v>0.1525</v>
      </c>
      <c r="M8" s="12">
        <f t="shared" si="6"/>
        <v>0.73970448118392773</v>
      </c>
      <c r="N8" s="59">
        <f t="shared" si="11"/>
        <v>-0.40499999999999997</v>
      </c>
      <c r="O8" s="54">
        <f t="shared" si="12"/>
        <v>185055.26359887089</v>
      </c>
      <c r="P8" s="74"/>
      <c r="Q8" s="54">
        <f t="shared" si="7"/>
        <v>0</v>
      </c>
      <c r="S8" s="12">
        <v>0.1525</v>
      </c>
      <c r="T8" s="57">
        <v>1.53565075377822</v>
      </c>
      <c r="U8" s="12">
        <v>1.1148</v>
      </c>
      <c r="V8" s="12">
        <f t="shared" si="8"/>
        <v>0.76591401131162695</v>
      </c>
      <c r="W8" s="12">
        <v>1.167</v>
      </c>
      <c r="X8" s="12">
        <f t="shared" si="9"/>
        <v>0.73970448118392773</v>
      </c>
      <c r="AA8" s="99"/>
      <c r="AB8" s="104"/>
      <c r="AC8" s="100"/>
      <c r="AD8" s="100"/>
      <c r="AE8" s="101"/>
    </row>
    <row r="9" spans="1:34" x14ac:dyDescent="0.2">
      <c r="A9" s="9" t="s">
        <v>35</v>
      </c>
      <c r="B9" s="10">
        <f t="shared" si="0"/>
        <v>30</v>
      </c>
      <c r="C9" s="10">
        <f t="shared" si="1"/>
        <v>930000</v>
      </c>
      <c r="D9" s="10">
        <f t="shared" si="2"/>
        <v>919606.94168507343</v>
      </c>
      <c r="E9" s="11">
        <v>0.98882466847857353</v>
      </c>
      <c r="G9" s="12">
        <v>-0.39</v>
      </c>
      <c r="H9" s="59">
        <f t="shared" si="3"/>
        <v>0.16250000000000001</v>
      </c>
      <c r="I9" s="59">
        <f t="shared" si="4"/>
        <v>0.73937649750768786</v>
      </c>
      <c r="J9" s="54">
        <f t="shared" si="10"/>
        <v>-183422.17296706233</v>
      </c>
      <c r="L9" s="12">
        <f t="shared" si="5"/>
        <v>0.16250000000000001</v>
      </c>
      <c r="M9" s="12">
        <f t="shared" si="6"/>
        <v>0.73937649750768786</v>
      </c>
      <c r="N9" s="59">
        <f t="shared" si="11"/>
        <v>-0.40499999999999997</v>
      </c>
      <c r="O9" s="54">
        <f t="shared" si="12"/>
        <v>169628.0688417863</v>
      </c>
      <c r="P9" s="74"/>
      <c r="Q9" s="54">
        <f t="shared" si="7"/>
        <v>-13794.104125276033</v>
      </c>
      <c r="S9" s="12">
        <v>0.16250000000000001</v>
      </c>
      <c r="T9" s="57">
        <v>1.5363319606888299</v>
      </c>
      <c r="U9" s="12">
        <v>1.1148</v>
      </c>
      <c r="V9" s="12">
        <f t="shared" si="8"/>
        <v>0.76557440637546159</v>
      </c>
      <c r="W9" s="12">
        <v>1.167</v>
      </c>
      <c r="X9" s="12">
        <f t="shared" si="9"/>
        <v>0.73937649750768786</v>
      </c>
      <c r="AA9" s="108">
        <v>38292</v>
      </c>
      <c r="AB9" s="104">
        <v>40087</v>
      </c>
      <c r="AC9" s="105">
        <v>9600</v>
      </c>
      <c r="AD9" s="109">
        <f>-0.48+0.005</f>
        <v>-0.47499999999999998</v>
      </c>
      <c r="AE9" s="107">
        <f>+AC9*AD9</f>
        <v>-4560</v>
      </c>
    </row>
    <row r="10" spans="1:34" x14ac:dyDescent="0.2">
      <c r="A10" s="9" t="s">
        <v>36</v>
      </c>
      <c r="B10" s="10">
        <f t="shared" si="0"/>
        <v>31</v>
      </c>
      <c r="C10" s="10">
        <f t="shared" si="1"/>
        <v>961000</v>
      </c>
      <c r="D10" s="10">
        <f t="shared" si="2"/>
        <v>946876.70678507735</v>
      </c>
      <c r="E10" s="11">
        <v>0.98530354504170381</v>
      </c>
      <c r="G10" s="12">
        <v>-0.37999999999999945</v>
      </c>
      <c r="H10" s="59">
        <f t="shared" si="3"/>
        <v>0.16750000000000001</v>
      </c>
      <c r="I10" s="59">
        <f t="shared" si="4"/>
        <v>0.73917180987649744</v>
      </c>
      <c r="J10" s="54">
        <f t="shared" si="10"/>
        <v>-193768.4248977036</v>
      </c>
      <c r="L10" s="12">
        <f t="shared" si="5"/>
        <v>0.16750000000000001</v>
      </c>
      <c r="M10" s="12">
        <f t="shared" si="6"/>
        <v>0.73917180987649744</v>
      </c>
      <c r="N10" s="59">
        <f t="shared" si="11"/>
        <v>-0.40499999999999997</v>
      </c>
      <c r="O10" s="54">
        <f t="shared" si="12"/>
        <v>170096.50722807614</v>
      </c>
      <c r="P10" s="74"/>
      <c r="Q10" s="54">
        <f t="shared" si="7"/>
        <v>-23671.917669627466</v>
      </c>
      <c r="S10" s="12">
        <v>0.16750000000000001</v>
      </c>
      <c r="T10" s="57">
        <v>1.5367573937823999</v>
      </c>
      <c r="U10" s="12">
        <v>1.1148</v>
      </c>
      <c r="V10" s="12">
        <f t="shared" si="8"/>
        <v>0.76536246616331094</v>
      </c>
      <c r="W10" s="12">
        <v>1.167</v>
      </c>
      <c r="X10" s="12">
        <f t="shared" si="9"/>
        <v>0.73917180987649744</v>
      </c>
      <c r="AA10" s="110" t="s">
        <v>225</v>
      </c>
      <c r="AB10" s="100"/>
      <c r="AC10" s="105">
        <v>6400</v>
      </c>
      <c r="AD10" s="109">
        <v>-0.56000000000000005</v>
      </c>
      <c r="AE10" s="107">
        <f>+AC10*AD10</f>
        <v>-3584.0000000000005</v>
      </c>
    </row>
    <row r="11" spans="1:34" x14ac:dyDescent="0.2">
      <c r="A11" s="9" t="s">
        <v>37</v>
      </c>
      <c r="B11" s="10">
        <f t="shared" si="0"/>
        <v>30</v>
      </c>
      <c r="C11" s="10">
        <f t="shared" si="1"/>
        <v>930000</v>
      </c>
      <c r="D11" s="10">
        <f t="shared" si="2"/>
        <v>912950.66564230365</v>
      </c>
      <c r="E11" s="11">
        <v>0.9816673824110792</v>
      </c>
      <c r="G11" s="12">
        <v>-0.24705367322947858</v>
      </c>
      <c r="H11" s="59">
        <f t="shared" si="3"/>
        <v>0.39</v>
      </c>
      <c r="I11" s="59">
        <f t="shared" si="4"/>
        <v>0.7389155250662951</v>
      </c>
      <c r="J11" s="54">
        <f t="shared" si="10"/>
        <v>-120560.06553608243</v>
      </c>
      <c r="L11" s="12">
        <f t="shared" si="5"/>
        <v>0.39</v>
      </c>
      <c r="M11" s="12">
        <f t="shared" si="6"/>
        <v>0.7389155250662951</v>
      </c>
      <c r="N11" s="59">
        <f t="shared" si="11"/>
        <v>-0.40499999999999997</v>
      </c>
      <c r="O11" s="54">
        <f t="shared" si="12"/>
        <v>-23637.138624821848</v>
      </c>
      <c r="P11" s="74"/>
      <c r="Q11" s="54">
        <f t="shared" si="7"/>
        <v>-144197.20416090428</v>
      </c>
      <c r="S11" s="12">
        <v>0.39</v>
      </c>
      <c r="T11" s="57">
        <v>1.5372904013639599</v>
      </c>
      <c r="U11" s="12">
        <v>1.1148</v>
      </c>
      <c r="V11" s="12">
        <f t="shared" si="8"/>
        <v>0.76509710055851399</v>
      </c>
      <c r="W11" s="12">
        <v>1.167</v>
      </c>
      <c r="X11" s="12">
        <f t="shared" si="9"/>
        <v>0.7389155250662951</v>
      </c>
      <c r="AA11" s="99"/>
      <c r="AB11" s="100"/>
      <c r="AC11" s="105">
        <v>15000</v>
      </c>
      <c r="AD11" s="109">
        <v>-0.65510000000000002</v>
      </c>
      <c r="AE11" s="107">
        <f>+AC11*AD11</f>
        <v>-9826.5</v>
      </c>
    </row>
    <row r="12" spans="1:34" x14ac:dyDescent="0.2">
      <c r="A12" s="9" t="s">
        <v>38</v>
      </c>
      <c r="B12" s="10">
        <f t="shared" si="0"/>
        <v>31</v>
      </c>
      <c r="C12" s="10">
        <f t="shared" si="1"/>
        <v>961000</v>
      </c>
      <c r="D12" s="10">
        <f t="shared" si="2"/>
        <v>940036.52178227156</v>
      </c>
      <c r="E12" s="11">
        <v>0.97818576668290491</v>
      </c>
      <c r="G12" s="12">
        <v>-0.24708715295529249</v>
      </c>
      <c r="H12" s="59">
        <f t="shared" si="3"/>
        <v>0.38500000000000001</v>
      </c>
      <c r="I12" s="59">
        <f t="shared" si="4"/>
        <v>0.73867521839431194</v>
      </c>
      <c r="J12" s="54">
        <f t="shared" si="10"/>
        <v>-128215.82739966211</v>
      </c>
      <c r="L12" s="12">
        <f t="shared" si="5"/>
        <v>0.38500000000000001</v>
      </c>
      <c r="M12" s="12">
        <f t="shared" si="6"/>
        <v>0.73867521839431194</v>
      </c>
      <c r="N12" s="59">
        <f t="shared" si="11"/>
        <v>-0.40499999999999997</v>
      </c>
      <c r="O12" s="54">
        <f t="shared" si="12"/>
        <v>-20228.016080980538</v>
      </c>
      <c r="P12" s="74"/>
      <c r="Q12" s="54">
        <f t="shared" si="7"/>
        <v>-148443.84348064265</v>
      </c>
      <c r="S12" s="12">
        <v>0.38500000000000001</v>
      </c>
      <c r="T12" s="57">
        <v>1.5377905144461701</v>
      </c>
      <c r="U12" s="12">
        <v>1.1148</v>
      </c>
      <c r="V12" s="12">
        <f t="shared" si="8"/>
        <v>0.76484827923626253</v>
      </c>
      <c r="W12" s="12">
        <v>1.167</v>
      </c>
      <c r="X12" s="12">
        <f t="shared" si="9"/>
        <v>0.73867521839431194</v>
      </c>
      <c r="AA12" s="99"/>
      <c r="AB12" s="100"/>
      <c r="AC12" s="64">
        <f>SUM(AC9:AC11)</f>
        <v>31000</v>
      </c>
      <c r="AD12" s="65">
        <f>+AE12/AC12</f>
        <v>-0.57969354838709675</v>
      </c>
      <c r="AE12" s="111">
        <f>SUM(AE9:AE11)</f>
        <v>-17970.5</v>
      </c>
    </row>
    <row r="13" spans="1:34" x14ac:dyDescent="0.2">
      <c r="A13" s="9" t="s">
        <v>39</v>
      </c>
      <c r="B13" s="10">
        <f t="shared" si="0"/>
        <v>31</v>
      </c>
      <c r="C13" s="10">
        <f t="shared" si="1"/>
        <v>961000</v>
      </c>
      <c r="D13" s="10">
        <f t="shared" si="2"/>
        <v>936539.69175171643</v>
      </c>
      <c r="E13" s="11">
        <v>0.97454702575620855</v>
      </c>
      <c r="G13" s="12">
        <v>-0.24711844044387732</v>
      </c>
      <c r="H13" s="59">
        <f t="shared" si="3"/>
        <v>0.4</v>
      </c>
      <c r="I13" s="59">
        <f t="shared" si="4"/>
        <v>0.73845064689398721</v>
      </c>
      <c r="J13" s="54">
        <f t="shared" si="10"/>
        <v>-114538.75596229482</v>
      </c>
      <c r="L13" s="12">
        <f t="shared" si="5"/>
        <v>0.4</v>
      </c>
      <c r="M13" s="12">
        <f t="shared" si="6"/>
        <v>0.73845064689398721</v>
      </c>
      <c r="N13" s="59">
        <f t="shared" si="11"/>
        <v>-0.40499999999999997</v>
      </c>
      <c r="O13" s="54">
        <f t="shared" si="12"/>
        <v>-33323.591157676536</v>
      </c>
      <c r="P13" s="74"/>
      <c r="Q13" s="54">
        <f t="shared" si="7"/>
        <v>-147862.34711997135</v>
      </c>
      <c r="S13" s="12">
        <v>0.4</v>
      </c>
      <c r="T13" s="57">
        <v>1.5382581745727699</v>
      </c>
      <c r="U13" s="12">
        <v>1.1148</v>
      </c>
      <c r="V13" s="12">
        <f t="shared" si="8"/>
        <v>0.76461575062109899</v>
      </c>
      <c r="W13" s="12">
        <v>1.167</v>
      </c>
      <c r="X13" s="12">
        <f t="shared" si="9"/>
        <v>0.73845064689398721</v>
      </c>
      <c r="AA13" s="99"/>
      <c r="AB13" s="100"/>
      <c r="AC13" s="100"/>
      <c r="AD13" s="100"/>
      <c r="AE13" s="101"/>
    </row>
    <row r="14" spans="1:34" x14ac:dyDescent="0.2">
      <c r="A14" s="9" t="s">
        <v>40</v>
      </c>
      <c r="B14" s="10">
        <f t="shared" si="0"/>
        <v>28</v>
      </c>
      <c r="C14" s="10">
        <f t="shared" si="1"/>
        <v>868000</v>
      </c>
      <c r="D14" s="10">
        <f t="shared" si="2"/>
        <v>842678.75919856981</v>
      </c>
      <c r="E14" s="11">
        <v>0.97082806359282237</v>
      </c>
      <c r="G14" s="12">
        <v>-0.24714143912919173</v>
      </c>
      <c r="H14" s="59">
        <f t="shared" si="3"/>
        <v>0.47</v>
      </c>
      <c r="I14" s="59">
        <f t="shared" si="4"/>
        <v>0.73828556974973125</v>
      </c>
      <c r="J14" s="54">
        <f t="shared" si="10"/>
        <v>-48480.34331616445</v>
      </c>
      <c r="L14" s="12">
        <f t="shared" si="5"/>
        <v>0.47</v>
      </c>
      <c r="M14" s="12">
        <f t="shared" si="6"/>
        <v>0.73828556974973125</v>
      </c>
      <c r="N14" s="59">
        <f t="shared" si="11"/>
        <v>-0.40499999999999997</v>
      </c>
      <c r="O14" s="54">
        <f t="shared" si="12"/>
        <v>-84543.712887320144</v>
      </c>
      <c r="P14" s="74"/>
      <c r="Q14" s="54">
        <f t="shared" si="7"/>
        <v>-133024.05620348459</v>
      </c>
      <c r="S14" s="12">
        <v>0.47</v>
      </c>
      <c r="T14" s="57">
        <v>1.5386021217891199</v>
      </c>
      <c r="U14" s="12">
        <v>1.1148</v>
      </c>
      <c r="V14" s="12">
        <f t="shared" si="8"/>
        <v>0.76444482439184247</v>
      </c>
      <c r="W14" s="12">
        <v>1.167</v>
      </c>
      <c r="X14" s="12">
        <f t="shared" si="9"/>
        <v>0.73828556974973125</v>
      </c>
      <c r="AA14" s="108">
        <v>38292</v>
      </c>
      <c r="AB14" s="104">
        <v>40087</v>
      </c>
      <c r="AC14" s="105">
        <v>9600</v>
      </c>
      <c r="AD14" s="109">
        <f>-0.48+0.005</f>
        <v>-0.47499999999999998</v>
      </c>
      <c r="AE14" s="107">
        <f>+AC14*AD14</f>
        <v>-4560</v>
      </c>
    </row>
    <row r="15" spans="1:34" x14ac:dyDescent="0.2">
      <c r="A15" s="9" t="s">
        <v>41</v>
      </c>
      <c r="B15" s="10">
        <f t="shared" si="0"/>
        <v>31</v>
      </c>
      <c r="C15" s="10">
        <f t="shared" si="1"/>
        <v>961000</v>
      </c>
      <c r="D15" s="10">
        <f t="shared" si="2"/>
        <v>929731.53290502157</v>
      </c>
      <c r="E15" s="11">
        <v>0.96746257326224927</v>
      </c>
      <c r="G15" s="12">
        <v>-0.24715928539846654</v>
      </c>
      <c r="H15" s="59">
        <f t="shared" si="3"/>
        <v>0.48</v>
      </c>
      <c r="I15" s="59">
        <f t="shared" si="4"/>
        <v>0.7381574749857418</v>
      </c>
      <c r="J15" s="54">
        <f t="shared" si="10"/>
        <v>-44775.387080498971</v>
      </c>
      <c r="L15" s="12">
        <f t="shared" si="5"/>
        <v>0.48</v>
      </c>
      <c r="M15" s="12">
        <f t="shared" si="6"/>
        <v>0.7381574749857418</v>
      </c>
      <c r="N15" s="59">
        <f t="shared" si="11"/>
        <v>-0.40499999999999997</v>
      </c>
      <c r="O15" s="54">
        <f t="shared" si="12"/>
        <v>-101974.1024608087</v>
      </c>
      <c r="P15" s="74"/>
      <c r="Q15" s="54">
        <f t="shared" si="7"/>
        <v>-146749.48954130767</v>
      </c>
      <c r="S15" s="12">
        <v>0.48</v>
      </c>
      <c r="T15" s="57">
        <v>1.5388691202038798</v>
      </c>
      <c r="U15" s="12">
        <v>1.1148</v>
      </c>
      <c r="V15" s="12">
        <f t="shared" si="8"/>
        <v>0.76431219091859626</v>
      </c>
      <c r="W15" s="12">
        <v>1.167</v>
      </c>
      <c r="X15" s="12">
        <f t="shared" si="9"/>
        <v>0.7381574749857418</v>
      </c>
      <c r="AA15" s="110" t="s">
        <v>226</v>
      </c>
      <c r="AB15" s="100"/>
      <c r="AC15" s="105">
        <v>6400</v>
      </c>
      <c r="AD15" s="109">
        <v>-0.7</v>
      </c>
      <c r="AE15" s="107">
        <f>+AC15*AD15</f>
        <v>-4480</v>
      </c>
    </row>
    <row r="16" spans="1:34" x14ac:dyDescent="0.2">
      <c r="A16" s="9" t="s">
        <v>42</v>
      </c>
      <c r="B16" s="10">
        <f t="shared" si="0"/>
        <v>30</v>
      </c>
      <c r="C16" s="10">
        <f t="shared" si="1"/>
        <v>930000</v>
      </c>
      <c r="D16" s="10">
        <f t="shared" si="2"/>
        <v>896214.13950194488</v>
      </c>
      <c r="E16" s="11">
        <v>0.9636711177440267</v>
      </c>
      <c r="G16" s="12">
        <v>-0.28218016246867395</v>
      </c>
      <c r="H16" s="59">
        <f t="shared" si="3"/>
        <v>0.19500000000000001</v>
      </c>
      <c r="I16" s="59">
        <f t="shared" si="4"/>
        <v>0.73800762611032988</v>
      </c>
      <c r="J16" s="54">
        <f t="shared" si="10"/>
        <v>-247287.20337920761</v>
      </c>
      <c r="L16" s="12">
        <f t="shared" si="5"/>
        <v>0.19500000000000001</v>
      </c>
      <c r="M16" s="12">
        <f t="shared" si="6"/>
        <v>0.73800762611032988</v>
      </c>
      <c r="N16" s="59">
        <f t="shared" si="11"/>
        <v>-0.40499999999999997</v>
      </c>
      <c r="O16" s="54">
        <f t="shared" si="12"/>
        <v>137214.32837230162</v>
      </c>
      <c r="P16" s="74"/>
      <c r="Q16" s="54">
        <f t="shared" si="7"/>
        <v>-110072.87500690599</v>
      </c>
      <c r="S16" s="12">
        <v>0.19500000000000001</v>
      </c>
      <c r="T16" s="57">
        <v>1.53918158012829</v>
      </c>
      <c r="U16" s="12">
        <v>1.1148</v>
      </c>
      <c r="V16" s="12">
        <f t="shared" si="8"/>
        <v>0.76415703253281286</v>
      </c>
      <c r="W16" s="12">
        <v>1.167</v>
      </c>
      <c r="X16" s="12">
        <f t="shared" si="9"/>
        <v>0.73800762611032988</v>
      </c>
      <c r="AA16" s="99"/>
      <c r="AB16" s="100"/>
      <c r="AC16" s="105">
        <v>15000</v>
      </c>
      <c r="AD16" s="109">
        <v>-0.65510000000000002</v>
      </c>
      <c r="AE16" s="107">
        <f>+AC16*AD16</f>
        <v>-9826.5</v>
      </c>
    </row>
    <row r="17" spans="1:31" x14ac:dyDescent="0.2">
      <c r="A17" s="9" t="s">
        <v>43</v>
      </c>
      <c r="B17" s="10">
        <f t="shared" si="0"/>
        <v>31</v>
      </c>
      <c r="C17" s="10">
        <f t="shared" si="1"/>
        <v>961000</v>
      </c>
      <c r="D17" s="10">
        <f t="shared" si="2"/>
        <v>922472.74081801483</v>
      </c>
      <c r="E17" s="11">
        <v>0.95990919960251286</v>
      </c>
      <c r="G17" s="12">
        <v>-0.28220425727636433</v>
      </c>
      <c r="H17" s="59">
        <f t="shared" si="3"/>
        <v>0.19500000000000001</v>
      </c>
      <c r="I17" s="59">
        <f t="shared" si="4"/>
        <v>0.73783468135324981</v>
      </c>
      <c r="J17" s="54">
        <f t="shared" si="10"/>
        <v>-254350.82430659933</v>
      </c>
      <c r="L17" s="12">
        <f t="shared" si="5"/>
        <v>0.19500000000000001</v>
      </c>
      <c r="M17" s="12">
        <f t="shared" si="6"/>
        <v>0.73783468135324981</v>
      </c>
      <c r="N17" s="59">
        <f t="shared" si="11"/>
        <v>-0.40499999999999997</v>
      </c>
      <c r="O17" s="54">
        <f t="shared" si="12"/>
        <v>141075.09895554336</v>
      </c>
      <c r="P17" s="74"/>
      <c r="Q17" s="54">
        <f t="shared" si="7"/>
        <v>-113275.72535105597</v>
      </c>
      <c r="S17" s="12">
        <v>0.19500000000000001</v>
      </c>
      <c r="T17" s="57">
        <v>1.5395423565883899</v>
      </c>
      <c r="U17" s="12">
        <v>1.1148</v>
      </c>
      <c r="V17" s="12">
        <f t="shared" si="8"/>
        <v>0.76397795992206075</v>
      </c>
      <c r="W17" s="12">
        <v>1.167</v>
      </c>
      <c r="X17" s="12">
        <f t="shared" si="9"/>
        <v>0.73783468135324981</v>
      </c>
      <c r="AA17" s="99"/>
      <c r="AB17" s="100"/>
      <c r="AC17" s="64">
        <f>SUM(AC14:AC16)</f>
        <v>31000</v>
      </c>
      <c r="AD17" s="65">
        <f>+AE17/AC17</f>
        <v>-0.60859677419354841</v>
      </c>
      <c r="AE17" s="111">
        <f>SUM(AE14:AE16)</f>
        <v>-18866.5</v>
      </c>
    </row>
    <row r="18" spans="1:31" x14ac:dyDescent="0.2">
      <c r="A18" s="9" t="s">
        <v>44</v>
      </c>
      <c r="B18" s="10">
        <f t="shared" si="0"/>
        <v>30</v>
      </c>
      <c r="C18" s="10">
        <f t="shared" si="1"/>
        <v>930000</v>
      </c>
      <c r="D18" s="10">
        <f t="shared" si="2"/>
        <v>889071.18747596699</v>
      </c>
      <c r="E18" s="11">
        <v>0.95599052416770647</v>
      </c>
      <c r="G18" s="12">
        <v>-0.28222786690974599</v>
      </c>
      <c r="H18" s="59">
        <f t="shared" si="3"/>
        <v>0.19500000000000001</v>
      </c>
      <c r="I18" s="59">
        <f t="shared" si="4"/>
        <v>0.73766521902084448</v>
      </c>
      <c r="J18" s="54">
        <f t="shared" si="10"/>
        <v>-244969.45286382546</v>
      </c>
      <c r="L18" s="12">
        <f t="shared" si="5"/>
        <v>0.19500000000000001</v>
      </c>
      <c r="M18" s="12">
        <f t="shared" si="6"/>
        <v>0.73766521902084448</v>
      </c>
      <c r="N18" s="59">
        <f t="shared" si="11"/>
        <v>-0.40499999999999997</v>
      </c>
      <c r="O18" s="54">
        <f t="shared" si="12"/>
        <v>135816.28670831586</v>
      </c>
      <c r="P18" s="74"/>
      <c r="Q18" s="54">
        <f t="shared" si="7"/>
        <v>-109153.16615550959</v>
      </c>
      <c r="S18" s="12">
        <v>0.19500000000000001</v>
      </c>
      <c r="T18" s="57">
        <v>1.5398960325268198</v>
      </c>
      <c r="U18" s="12">
        <v>1.1148</v>
      </c>
      <c r="V18" s="12">
        <f t="shared" si="8"/>
        <v>0.76380249312676574</v>
      </c>
      <c r="W18" s="12">
        <v>1.167</v>
      </c>
      <c r="X18" s="12">
        <f t="shared" si="9"/>
        <v>0.73766521902084448</v>
      </c>
      <c r="AA18" s="99"/>
      <c r="AB18" s="100"/>
      <c r="AC18" s="100"/>
      <c r="AD18" s="100"/>
      <c r="AE18" s="101"/>
    </row>
    <row r="19" spans="1:31" x14ac:dyDescent="0.2">
      <c r="A19" s="9" t="s">
        <v>45</v>
      </c>
      <c r="B19" s="10">
        <f t="shared" si="0"/>
        <v>31</v>
      </c>
      <c r="C19" s="10">
        <f t="shared" si="1"/>
        <v>961000</v>
      </c>
      <c r="D19" s="10">
        <f t="shared" si="2"/>
        <v>914988.97280688805</v>
      </c>
      <c r="E19" s="11">
        <v>0.95212171988229766</v>
      </c>
      <c r="G19" s="12">
        <v>-0.282251081223857</v>
      </c>
      <c r="H19" s="59">
        <f t="shared" si="3"/>
        <v>0.19500000000000001</v>
      </c>
      <c r="I19" s="59">
        <f t="shared" si="4"/>
        <v>0.73749859416264429</v>
      </c>
      <c r="J19" s="54">
        <f t="shared" si="10"/>
        <v>-251936.98645146066</v>
      </c>
      <c r="L19" s="12">
        <f t="shared" si="5"/>
        <v>0.19500000000000001</v>
      </c>
      <c r="M19" s="12">
        <f t="shared" si="6"/>
        <v>0.73749859416264429</v>
      </c>
      <c r="N19" s="59">
        <f t="shared" si="11"/>
        <v>-0.40499999999999997</v>
      </c>
      <c r="O19" s="54">
        <f t="shared" si="12"/>
        <v>139623.07934732144</v>
      </c>
      <c r="P19" s="74"/>
      <c r="Q19" s="54">
        <f t="shared" si="7"/>
        <v>-112313.90710413922</v>
      </c>
      <c r="S19" s="12">
        <v>0.19500000000000001</v>
      </c>
      <c r="T19" s="57">
        <v>1.54024394499756</v>
      </c>
      <c r="U19" s="12">
        <v>1.1148</v>
      </c>
      <c r="V19" s="12">
        <f t="shared" si="8"/>
        <v>0.76362996434429309</v>
      </c>
      <c r="W19" s="12">
        <v>1.167</v>
      </c>
      <c r="X19" s="12">
        <f t="shared" si="9"/>
        <v>0.73749859416264429</v>
      </c>
      <c r="AA19" s="108">
        <v>40118</v>
      </c>
      <c r="AB19" s="104">
        <v>41913</v>
      </c>
      <c r="AC19" s="105">
        <v>16000</v>
      </c>
      <c r="AD19" s="109">
        <v>-0.56000000000000005</v>
      </c>
      <c r="AE19" s="107">
        <f>+AC19*AD19</f>
        <v>-8960</v>
      </c>
    </row>
    <row r="20" spans="1:31" x14ac:dyDescent="0.2">
      <c r="A20" s="9" t="s">
        <v>46</v>
      </c>
      <c r="B20" s="10">
        <f t="shared" si="0"/>
        <v>31</v>
      </c>
      <c r="C20" s="10">
        <f t="shared" si="1"/>
        <v>961000</v>
      </c>
      <c r="D20" s="10">
        <f t="shared" si="2"/>
        <v>911046.15705686458</v>
      </c>
      <c r="E20" s="11">
        <v>0.94801889391973426</v>
      </c>
      <c r="G20" s="12">
        <v>-0.28227534212874961</v>
      </c>
      <c r="H20" s="59">
        <f t="shared" si="3"/>
        <v>0.19500000000000001</v>
      </c>
      <c r="I20" s="59">
        <f t="shared" si="4"/>
        <v>0.73732445721342055</v>
      </c>
      <c r="J20" s="54">
        <f t="shared" si="10"/>
        <v>-250670.60505691529</v>
      </c>
      <c r="L20" s="12">
        <f t="shared" si="5"/>
        <v>0.19500000000000001</v>
      </c>
      <c r="M20" s="12">
        <f t="shared" si="6"/>
        <v>0.73732445721342055</v>
      </c>
      <c r="N20" s="59">
        <f t="shared" si="11"/>
        <v>-0.40499999999999997</v>
      </c>
      <c r="O20" s="54">
        <f t="shared" si="12"/>
        <v>138862.77712719419</v>
      </c>
      <c r="P20" s="74"/>
      <c r="Q20" s="54">
        <f t="shared" si="7"/>
        <v>-111807.8279297211</v>
      </c>
      <c r="S20" s="12">
        <v>0.19500000000000001</v>
      </c>
      <c r="T20" s="57">
        <v>1.5406077107441298</v>
      </c>
      <c r="U20" s="12">
        <v>1.1148</v>
      </c>
      <c r="V20" s="12">
        <f t="shared" si="8"/>
        <v>0.76344965729912806</v>
      </c>
      <c r="W20" s="12">
        <v>1.167</v>
      </c>
      <c r="X20" s="12">
        <f t="shared" si="9"/>
        <v>0.73732445721342055</v>
      </c>
      <c r="AA20" s="110" t="s">
        <v>225</v>
      </c>
      <c r="AB20" s="100"/>
      <c r="AC20" s="105">
        <v>15000</v>
      </c>
      <c r="AD20" s="109">
        <v>-0.65510000000000002</v>
      </c>
      <c r="AE20" s="107">
        <f>+AC20*AD20</f>
        <v>-9826.5</v>
      </c>
    </row>
    <row r="21" spans="1:31" x14ac:dyDescent="0.2">
      <c r="A21" s="9" t="s">
        <v>47</v>
      </c>
      <c r="B21" s="10">
        <f t="shared" si="0"/>
        <v>30</v>
      </c>
      <c r="C21" s="10">
        <f t="shared" si="1"/>
        <v>930000</v>
      </c>
      <c r="D21" s="10">
        <f t="shared" si="2"/>
        <v>877798.68430371548</v>
      </c>
      <c r="E21" s="11">
        <v>0.94386955301474784</v>
      </c>
      <c r="G21" s="12">
        <v>-0.28229874686539302</v>
      </c>
      <c r="H21" s="59">
        <f t="shared" si="3"/>
        <v>0.19500000000000001</v>
      </c>
      <c r="I21" s="59">
        <f t="shared" si="4"/>
        <v>0.73715646556371306</v>
      </c>
      <c r="J21" s="54">
        <f t="shared" si="10"/>
        <v>-241354.6921038774</v>
      </c>
      <c r="L21" s="12">
        <f t="shared" si="5"/>
        <v>0.19500000000000001</v>
      </c>
      <c r="M21" s="12">
        <f t="shared" si="6"/>
        <v>0.73715646556371306</v>
      </c>
      <c r="N21" s="59">
        <f t="shared" si="11"/>
        <v>-0.40499999999999997</v>
      </c>
      <c r="O21" s="54">
        <f t="shared" si="12"/>
        <v>133647.69353990225</v>
      </c>
      <c r="P21" s="74"/>
      <c r="Q21" s="54">
        <f t="shared" si="7"/>
        <v>-107706.99856397515</v>
      </c>
      <c r="S21" s="12">
        <v>0.19500000000000001</v>
      </c>
      <c r="T21" s="57">
        <v>1.5409588020564498</v>
      </c>
      <c r="U21" s="12">
        <v>1.1148</v>
      </c>
      <c r="V21" s="12">
        <f t="shared" si="8"/>
        <v>0.76327571329639821</v>
      </c>
      <c r="W21" s="12">
        <v>1.167</v>
      </c>
      <c r="X21" s="12">
        <f t="shared" si="9"/>
        <v>0.73715646556371306</v>
      </c>
      <c r="AA21" s="99"/>
      <c r="AB21" s="100"/>
      <c r="AC21" s="64">
        <f>SUM(AC19:AC20)</f>
        <v>31000</v>
      </c>
      <c r="AD21" s="65">
        <f>+AE21/AC21</f>
        <v>-0.6060161290322581</v>
      </c>
      <c r="AE21" s="111">
        <f>SUM(AE19:AE20)</f>
        <v>-18786.5</v>
      </c>
    </row>
    <row r="22" spans="1:31" x14ac:dyDescent="0.2">
      <c r="A22" s="9" t="s">
        <v>48</v>
      </c>
      <c r="B22" s="10">
        <f t="shared" si="0"/>
        <v>31</v>
      </c>
      <c r="C22" s="10">
        <f t="shared" si="1"/>
        <v>961000</v>
      </c>
      <c r="D22" s="10">
        <f t="shared" si="2"/>
        <v>903157.90358530497</v>
      </c>
      <c r="E22" s="11">
        <v>0.93981051361634227</v>
      </c>
      <c r="G22" s="12">
        <v>-0.28231872411285774</v>
      </c>
      <c r="H22" s="59">
        <f t="shared" si="3"/>
        <v>0.19500000000000001</v>
      </c>
      <c r="I22" s="59">
        <f t="shared" si="4"/>
        <v>0.73701307532568605</v>
      </c>
      <c r="J22" s="54">
        <f t="shared" si="10"/>
        <v>-248179.77674586978</v>
      </c>
      <c r="L22" s="12">
        <f t="shared" si="5"/>
        <v>0.19500000000000001</v>
      </c>
      <c r="M22" s="12">
        <f t="shared" si="6"/>
        <v>0.73701307532568605</v>
      </c>
      <c r="N22" s="59">
        <f t="shared" si="11"/>
        <v>-0.40499999999999997</v>
      </c>
      <c r="O22" s="54">
        <f t="shared" si="12"/>
        <v>137379.21280646796</v>
      </c>
      <c r="P22" s="74"/>
      <c r="Q22" s="54">
        <f t="shared" si="7"/>
        <v>-110800.56393940182</v>
      </c>
      <c r="S22" s="12">
        <v>0.19500000000000001</v>
      </c>
      <c r="T22" s="57">
        <v>1.5412586046743599</v>
      </c>
      <c r="U22" s="12">
        <v>1.1148</v>
      </c>
      <c r="V22" s="12">
        <f t="shared" si="8"/>
        <v>0.76312724239324192</v>
      </c>
      <c r="W22" s="12">
        <v>1.167</v>
      </c>
      <c r="X22" s="12">
        <f t="shared" si="9"/>
        <v>0.73701307532568605</v>
      </c>
      <c r="AA22" s="99"/>
      <c r="AB22" s="100"/>
      <c r="AC22" s="40"/>
      <c r="AD22" s="40"/>
      <c r="AE22" s="101"/>
    </row>
    <row r="23" spans="1:31" x14ac:dyDescent="0.2">
      <c r="A23" s="9" t="s">
        <v>49</v>
      </c>
      <c r="B23" s="10">
        <f t="shared" si="0"/>
        <v>30</v>
      </c>
      <c r="C23" s="10">
        <f t="shared" si="1"/>
        <v>930000</v>
      </c>
      <c r="D23" s="10">
        <f t="shared" si="2"/>
        <v>870081.90734111343</v>
      </c>
      <c r="E23" s="11">
        <v>0.93557194337754135</v>
      </c>
      <c r="G23" s="12">
        <v>-0.27075761759492911</v>
      </c>
      <c r="H23" s="59">
        <f t="shared" si="3"/>
        <v>0.375</v>
      </c>
      <c r="I23" s="59">
        <f t="shared" si="4"/>
        <v>0.73689290403295871</v>
      </c>
      <c r="J23" s="54">
        <f t="shared" si="10"/>
        <v>-104555.60632127308</v>
      </c>
      <c r="L23" s="12">
        <f t="shared" si="5"/>
        <v>0.375</v>
      </c>
      <c r="M23" s="12">
        <f t="shared" si="6"/>
        <v>0.73689290403295871</v>
      </c>
      <c r="N23" s="59">
        <f t="shared" si="11"/>
        <v>-0.40499999999999997</v>
      </c>
      <c r="O23" s="54">
        <f t="shared" si="12"/>
        <v>-12246.261807746079</v>
      </c>
      <c r="P23" s="74"/>
      <c r="Q23" s="54">
        <f t="shared" si="7"/>
        <v>-116801.86812901916</v>
      </c>
      <c r="S23" s="12">
        <v>0.375</v>
      </c>
      <c r="T23" s="57">
        <v>1.54150995061342</v>
      </c>
      <c r="U23" s="12">
        <v>1.1148</v>
      </c>
      <c r="V23" s="12">
        <f t="shared" si="8"/>
        <v>0.76300281313912943</v>
      </c>
      <c r="W23" s="12">
        <v>1.167</v>
      </c>
      <c r="X23" s="12">
        <f t="shared" si="9"/>
        <v>0.73689290403295871</v>
      </c>
      <c r="AA23" s="108">
        <v>40118</v>
      </c>
      <c r="AB23" s="104">
        <v>41913</v>
      </c>
      <c r="AC23" s="105">
        <v>16000</v>
      </c>
      <c r="AD23" s="109">
        <v>-0.7</v>
      </c>
      <c r="AE23" s="107">
        <f>+AC23*AD23</f>
        <v>-11200</v>
      </c>
    </row>
    <row r="24" spans="1:31" x14ac:dyDescent="0.2">
      <c r="A24" s="9" t="s">
        <v>50</v>
      </c>
      <c r="B24" s="10">
        <f t="shared" si="0"/>
        <v>31</v>
      </c>
      <c r="C24" s="10">
        <f t="shared" si="1"/>
        <v>961000</v>
      </c>
      <c r="D24" s="10">
        <f t="shared" si="2"/>
        <v>895102.34707733185</v>
      </c>
      <c r="E24" s="11">
        <v>0.93142804066319651</v>
      </c>
      <c r="G24" s="12">
        <v>-0.27077196296996453</v>
      </c>
      <c r="H24" s="59">
        <f t="shared" si="3"/>
        <v>0.39500000000000002</v>
      </c>
      <c r="I24" s="59">
        <f t="shared" si="4"/>
        <v>0.73678638699041021</v>
      </c>
      <c r="J24" s="54">
        <f t="shared" si="10"/>
        <v>-90937.984876055794</v>
      </c>
      <c r="L24" s="12">
        <f t="shared" si="5"/>
        <v>0.39500000000000002</v>
      </c>
      <c r="M24" s="12">
        <f t="shared" si="6"/>
        <v>0.73678638699041021</v>
      </c>
      <c r="N24" s="59">
        <f t="shared" si="11"/>
        <v>-0.40499999999999997</v>
      </c>
      <c r="O24" s="54">
        <f t="shared" si="12"/>
        <v>-29209.84611311194</v>
      </c>
      <c r="P24" s="74"/>
      <c r="Q24" s="54">
        <f t="shared" si="7"/>
        <v>-120147.83098916773</v>
      </c>
      <c r="S24" s="12">
        <v>0.39500000000000002</v>
      </c>
      <c r="T24" s="57">
        <v>1.5417328063608899</v>
      </c>
      <c r="U24" s="12">
        <v>1.1148</v>
      </c>
      <c r="V24" s="12">
        <f t="shared" si="8"/>
        <v>0.76289252193851276</v>
      </c>
      <c r="W24" s="12">
        <v>1.167</v>
      </c>
      <c r="X24" s="12">
        <f t="shared" si="9"/>
        <v>0.73678638699041021</v>
      </c>
      <c r="AA24" s="110" t="s">
        <v>226</v>
      </c>
      <c r="AB24" s="100"/>
      <c r="AC24" s="105">
        <v>15000</v>
      </c>
      <c r="AD24" s="109">
        <v>-0.65510000000000002</v>
      </c>
      <c r="AE24" s="107">
        <f>+AC24*AD24</f>
        <v>-9826.5</v>
      </c>
    </row>
    <row r="25" spans="1:31" x14ac:dyDescent="0.2">
      <c r="A25" s="9" t="s">
        <v>51</v>
      </c>
      <c r="B25" s="10">
        <f t="shared" si="0"/>
        <v>31</v>
      </c>
      <c r="C25" s="10">
        <f t="shared" si="1"/>
        <v>961000</v>
      </c>
      <c r="D25" s="10">
        <f t="shared" si="2"/>
        <v>890946.29586247378</v>
      </c>
      <c r="E25" s="11">
        <v>0.92710332555928587</v>
      </c>
      <c r="G25" s="12">
        <v>-0.2707832018338614</v>
      </c>
      <c r="H25" s="59">
        <f t="shared" si="3"/>
        <v>0.40500000000000003</v>
      </c>
      <c r="I25" s="59">
        <f t="shared" si="4"/>
        <v>0.73670293636322404</v>
      </c>
      <c r="J25" s="54">
        <f t="shared" si="10"/>
        <v>-82211.689229613228</v>
      </c>
      <c r="L25" s="12">
        <f t="shared" si="5"/>
        <v>0.40500000000000003</v>
      </c>
      <c r="M25" s="12">
        <f t="shared" si="6"/>
        <v>0.73670293636322404</v>
      </c>
      <c r="N25" s="59">
        <f t="shared" si="11"/>
        <v>-0.40499999999999997</v>
      </c>
      <c r="O25" s="54">
        <f t="shared" si="12"/>
        <v>-37368.269939029182</v>
      </c>
      <c r="P25" s="74"/>
      <c r="Q25" s="54">
        <f t="shared" si="7"/>
        <v>-119579.95916864241</v>
      </c>
      <c r="S25" s="12">
        <v>0.40500000000000003</v>
      </c>
      <c r="T25" s="57">
        <v>1.5419074474045098</v>
      </c>
      <c r="U25" s="12">
        <v>1.1148</v>
      </c>
      <c r="V25" s="12">
        <f t="shared" si="8"/>
        <v>0.76280611445249569</v>
      </c>
      <c r="W25" s="12">
        <v>1.167</v>
      </c>
      <c r="X25" s="12">
        <f t="shared" si="9"/>
        <v>0.73670293636322404</v>
      </c>
      <c r="AA25" s="99"/>
      <c r="AB25" s="100"/>
      <c r="AC25" s="64">
        <f>SUM(AC23:AC24)</f>
        <v>31000</v>
      </c>
      <c r="AD25" s="65">
        <f>+AE25/AC25</f>
        <v>-0.67827419354838714</v>
      </c>
      <c r="AE25" s="111">
        <f>SUM(AE23:AE24)</f>
        <v>-21026.5</v>
      </c>
    </row>
    <row r="26" spans="1:31" x14ac:dyDescent="0.2">
      <c r="A26" s="9" t="s">
        <v>52</v>
      </c>
      <c r="B26" s="10">
        <f t="shared" si="0"/>
        <v>28</v>
      </c>
      <c r="C26" s="10">
        <f t="shared" si="1"/>
        <v>868000</v>
      </c>
      <c r="D26" s="10">
        <f t="shared" si="2"/>
        <v>800934.87079788721</v>
      </c>
      <c r="E26" s="11">
        <v>0.92273602626484696</v>
      </c>
      <c r="G26" s="12">
        <v>-0.27078997790627879</v>
      </c>
      <c r="H26" s="59">
        <f t="shared" si="3"/>
        <v>0.40500000000000003</v>
      </c>
      <c r="I26" s="59">
        <f t="shared" si="4"/>
        <v>0.73665262278186583</v>
      </c>
      <c r="J26" s="54">
        <f t="shared" si="10"/>
        <v>-73860.198300670076</v>
      </c>
      <c r="L26" s="12">
        <f t="shared" si="5"/>
        <v>0.40500000000000003</v>
      </c>
      <c r="M26" s="12">
        <f t="shared" si="6"/>
        <v>0.73665262278186583</v>
      </c>
      <c r="N26" s="59">
        <f t="shared" si="11"/>
        <v>-0.40499999999999997</v>
      </c>
      <c r="O26" s="54">
        <f t="shared" si="12"/>
        <v>-33633.288404746098</v>
      </c>
      <c r="P26" s="74"/>
      <c r="Q26" s="54">
        <f t="shared" si="7"/>
        <v>-107493.48670541617</v>
      </c>
      <c r="S26" s="12">
        <v>0.40500000000000003</v>
      </c>
      <c r="T26" s="57">
        <v>1.54201276011691</v>
      </c>
      <c r="U26" s="12">
        <v>1.1148</v>
      </c>
      <c r="V26" s="12">
        <f t="shared" si="8"/>
        <v>0.7627540181384922</v>
      </c>
      <c r="W26" s="12">
        <v>1.167</v>
      </c>
      <c r="X26" s="12">
        <f t="shared" si="9"/>
        <v>0.73665262278186583</v>
      </c>
      <c r="AA26" s="112"/>
      <c r="AB26" s="40"/>
      <c r="AC26" s="40"/>
      <c r="AD26" s="40"/>
      <c r="AE26" s="101"/>
    </row>
    <row r="27" spans="1:31" x14ac:dyDescent="0.2">
      <c r="A27" s="9" t="s">
        <v>53</v>
      </c>
      <c r="B27" s="10">
        <f t="shared" si="0"/>
        <v>31</v>
      </c>
      <c r="C27" s="10">
        <f t="shared" si="1"/>
        <v>961000</v>
      </c>
      <c r="D27" s="10">
        <f t="shared" si="2"/>
        <v>882923.97915061715</v>
      </c>
      <c r="E27" s="11">
        <v>0.9187554413638056</v>
      </c>
      <c r="G27" s="12">
        <v>-0.2707944629243193</v>
      </c>
      <c r="H27" s="59">
        <f t="shared" si="3"/>
        <v>0.39500000000000002</v>
      </c>
      <c r="I27" s="59">
        <f t="shared" si="4"/>
        <v>0.73661932069974012</v>
      </c>
      <c r="J27" s="54">
        <f t="shared" si="10"/>
        <v>-89533.35016065056</v>
      </c>
      <c r="L27" s="12">
        <f t="shared" si="5"/>
        <v>0.39500000000000002</v>
      </c>
      <c r="M27" s="12">
        <f t="shared" si="6"/>
        <v>0.73661932069974012</v>
      </c>
      <c r="N27" s="59">
        <f t="shared" si="11"/>
        <v>-0.40499999999999997</v>
      </c>
      <c r="O27" s="54">
        <f t="shared" si="12"/>
        <v>-28959.936658255116</v>
      </c>
      <c r="P27" s="74"/>
      <c r="Q27" s="54">
        <f t="shared" si="7"/>
        <v>-118493.28681890568</v>
      </c>
      <c r="S27" s="12">
        <v>0.39500000000000002</v>
      </c>
      <c r="T27" s="57">
        <v>1.5420824735145</v>
      </c>
      <c r="U27" s="12">
        <v>1.1148</v>
      </c>
      <c r="V27" s="12">
        <f t="shared" si="8"/>
        <v>0.76271953608254317</v>
      </c>
      <c r="W27" s="12">
        <v>1.167</v>
      </c>
      <c r="X27" s="12">
        <f t="shared" si="9"/>
        <v>0.73661932069974012</v>
      </c>
      <c r="AA27" s="113">
        <v>41944</v>
      </c>
      <c r="AB27" s="114">
        <v>41974</v>
      </c>
      <c r="AC27" s="115">
        <v>31000</v>
      </c>
      <c r="AD27" s="116">
        <v>-0.56000000000000005</v>
      </c>
      <c r="AE27" s="117">
        <f>+AC27*AD27</f>
        <v>-17360</v>
      </c>
    </row>
    <row r="28" spans="1:31" x14ac:dyDescent="0.2">
      <c r="A28" s="9" t="s">
        <v>54</v>
      </c>
      <c r="B28" s="10">
        <f t="shared" si="0"/>
        <v>30</v>
      </c>
      <c r="C28" s="10">
        <f t="shared" si="1"/>
        <v>930000</v>
      </c>
      <c r="D28" s="10">
        <f t="shared" si="2"/>
        <v>850307.68538593512</v>
      </c>
      <c r="E28" s="11">
        <v>0.91430933912466139</v>
      </c>
      <c r="G28" s="12">
        <v>-0.32380229739903887</v>
      </c>
      <c r="H28" s="59">
        <f t="shared" si="3"/>
        <v>0.19</v>
      </c>
      <c r="I28" s="59">
        <f t="shared" si="4"/>
        <v>0.73656114828703145</v>
      </c>
      <c r="J28" s="54">
        <f t="shared" si="10"/>
        <v>-201921.31465702495</v>
      </c>
      <c r="L28" s="12">
        <f t="shared" si="5"/>
        <v>0.19</v>
      </c>
      <c r="M28" s="12">
        <f t="shared" si="6"/>
        <v>0.73656114828703145</v>
      </c>
      <c r="N28" s="59">
        <f t="shared" si="11"/>
        <v>-0.40499999999999997</v>
      </c>
      <c r="O28" s="54">
        <f t="shared" si="12"/>
        <v>132878.28409974623</v>
      </c>
      <c r="P28" s="74"/>
      <c r="Q28" s="54">
        <f t="shared" si="7"/>
        <v>-69043.030557278718</v>
      </c>
      <c r="S28" s="12">
        <v>0.19</v>
      </c>
      <c r="T28" s="57">
        <v>1.5422042647035799</v>
      </c>
      <c r="U28" s="12">
        <v>1.1148</v>
      </c>
      <c r="V28" s="12">
        <f t="shared" si="8"/>
        <v>0.76265930247966696</v>
      </c>
      <c r="W28" s="12">
        <v>1.167</v>
      </c>
      <c r="X28" s="12">
        <f t="shared" si="9"/>
        <v>0.73656114828703145</v>
      </c>
    </row>
    <row r="29" spans="1:31" x14ac:dyDescent="0.2">
      <c r="A29" s="9" t="s">
        <v>55</v>
      </c>
      <c r="B29" s="10">
        <f t="shared" si="0"/>
        <v>31</v>
      </c>
      <c r="C29" s="10">
        <f t="shared" si="1"/>
        <v>961000</v>
      </c>
      <c r="D29" s="10">
        <f t="shared" si="2"/>
        <v>874479.59257283248</v>
      </c>
      <c r="E29" s="11">
        <v>0.90996835855653746</v>
      </c>
      <c r="G29" s="12">
        <v>-0.32381529951232491</v>
      </c>
      <c r="H29" s="59">
        <f t="shared" si="3"/>
        <v>0.19</v>
      </c>
      <c r="I29" s="59">
        <f t="shared" si="4"/>
        <v>0.73646460520951129</v>
      </c>
      <c r="J29" s="54">
        <f t="shared" si="10"/>
        <v>-207565.58684925479</v>
      </c>
      <c r="L29" s="12">
        <f t="shared" si="5"/>
        <v>0.19</v>
      </c>
      <c r="M29" s="12">
        <f t="shared" si="6"/>
        <v>0.73646460520951129</v>
      </c>
      <c r="N29" s="59">
        <f t="shared" si="11"/>
        <v>-0.40499999999999997</v>
      </c>
      <c r="O29" s="54">
        <f t="shared" si="12"/>
        <v>136571.22304364527</v>
      </c>
      <c r="P29" s="74"/>
      <c r="Q29" s="54">
        <f t="shared" si="7"/>
        <v>-70994.363805609522</v>
      </c>
      <c r="S29" s="12">
        <v>0.19</v>
      </c>
      <c r="T29" s="57">
        <v>1.54240643211913</v>
      </c>
      <c r="U29" s="12">
        <v>1.1148</v>
      </c>
      <c r="V29" s="12">
        <f t="shared" si="8"/>
        <v>0.76255933864593506</v>
      </c>
      <c r="W29" s="12">
        <v>1.167</v>
      </c>
      <c r="X29" s="12">
        <f t="shared" si="9"/>
        <v>0.73646460520951129</v>
      </c>
    </row>
    <row r="30" spans="1:31" x14ac:dyDescent="0.2">
      <c r="A30" s="9" t="s">
        <v>56</v>
      </c>
      <c r="B30" s="10">
        <f t="shared" si="0"/>
        <v>30</v>
      </c>
      <c r="C30" s="10">
        <f t="shared" si="1"/>
        <v>930000</v>
      </c>
      <c r="D30" s="10">
        <f t="shared" si="2"/>
        <v>842062.82881885942</v>
      </c>
      <c r="E30" s="11">
        <v>0.90544390195576285</v>
      </c>
      <c r="G30" s="12">
        <v>-0.32382790127077898</v>
      </c>
      <c r="H30" s="59">
        <f t="shared" si="3"/>
        <v>0.19</v>
      </c>
      <c r="I30" s="59">
        <f t="shared" si="4"/>
        <v>0.73637103484009836</v>
      </c>
      <c r="J30" s="54">
        <f t="shared" si="10"/>
        <v>-199781.77316634916</v>
      </c>
      <c r="L30" s="12">
        <f t="shared" si="5"/>
        <v>0.19</v>
      </c>
      <c r="M30" s="12">
        <f t="shared" si="6"/>
        <v>0.73637103484009836</v>
      </c>
      <c r="N30" s="59">
        <f t="shared" si="11"/>
        <v>-0.40499999999999997</v>
      </c>
      <c r="O30" s="54">
        <f t="shared" si="12"/>
        <v>131429.76608925761</v>
      </c>
      <c r="P30" s="74"/>
      <c r="Q30" s="54">
        <f t="shared" si="7"/>
        <v>-68352.007077091548</v>
      </c>
      <c r="S30" s="12">
        <v>0.19</v>
      </c>
      <c r="T30" s="57">
        <v>1.5426024250803001</v>
      </c>
      <c r="U30" s="12">
        <v>1.1148</v>
      </c>
      <c r="V30" s="12">
        <f t="shared" si="8"/>
        <v>0.76246245285059389</v>
      </c>
      <c r="W30" s="12">
        <v>1.167</v>
      </c>
      <c r="X30" s="12">
        <f t="shared" si="9"/>
        <v>0.73637103484009836</v>
      </c>
    </row>
    <row r="31" spans="1:31" x14ac:dyDescent="0.2">
      <c r="A31" s="9" t="s">
        <v>57</v>
      </c>
      <c r="B31" s="10">
        <f t="shared" si="0"/>
        <v>31</v>
      </c>
      <c r="C31" s="10">
        <f t="shared" si="1"/>
        <v>961000</v>
      </c>
      <c r="D31" s="10">
        <f t="shared" si="2"/>
        <v>866057.40681626834</v>
      </c>
      <c r="E31" s="11">
        <v>0.90120437754034166</v>
      </c>
      <c r="G31" s="12">
        <v>-0.32382264462156662</v>
      </c>
      <c r="H31" s="59">
        <f t="shared" si="3"/>
        <v>0.19</v>
      </c>
      <c r="I31" s="59">
        <f t="shared" si="4"/>
        <v>0.73641006642529205</v>
      </c>
      <c r="J31" s="54">
        <f t="shared" si="10"/>
        <v>-205512.91039816363</v>
      </c>
      <c r="L31" s="12">
        <f t="shared" si="5"/>
        <v>0.19</v>
      </c>
      <c r="M31" s="12">
        <f t="shared" si="6"/>
        <v>0.73641006642529205</v>
      </c>
      <c r="N31" s="59">
        <f t="shared" si="11"/>
        <v>-0.40499999999999997</v>
      </c>
      <c r="O31" s="54">
        <f t="shared" si="12"/>
        <v>135208.66050691498</v>
      </c>
      <c r="P31" s="74"/>
      <c r="Q31" s="54">
        <f t="shared" si="7"/>
        <v>-70304.249891248648</v>
      </c>
      <c r="S31" s="12">
        <v>0.19</v>
      </c>
      <c r="T31" s="57">
        <v>1.5425206632729598</v>
      </c>
      <c r="U31" s="12">
        <v>1.1148</v>
      </c>
      <c r="V31" s="12">
        <f t="shared" si="8"/>
        <v>0.76250286741984952</v>
      </c>
      <c r="W31" s="12">
        <v>1.167</v>
      </c>
      <c r="X31" s="12">
        <f t="shared" si="9"/>
        <v>0.73641006642529205</v>
      </c>
    </row>
    <row r="32" spans="1:31" x14ac:dyDescent="0.2">
      <c r="A32" s="9" t="s">
        <v>58</v>
      </c>
      <c r="B32" s="10">
        <f t="shared" si="0"/>
        <v>31</v>
      </c>
      <c r="C32" s="10">
        <f t="shared" si="1"/>
        <v>961000</v>
      </c>
      <c r="D32" s="10">
        <f t="shared" si="2"/>
        <v>861830.08540332154</v>
      </c>
      <c r="E32" s="11">
        <v>0.89680549989939806</v>
      </c>
      <c r="G32" s="12">
        <v>-0.32381830923058308</v>
      </c>
      <c r="H32" s="59">
        <f t="shared" si="3"/>
        <v>0.19</v>
      </c>
      <c r="I32" s="59">
        <f t="shared" si="4"/>
        <v>0.73644225749904579</v>
      </c>
      <c r="J32" s="54">
        <f t="shared" si="10"/>
        <v>-204541.25889561171</v>
      </c>
      <c r="L32" s="12">
        <f t="shared" si="5"/>
        <v>0.19</v>
      </c>
      <c r="M32" s="12">
        <f t="shared" si="6"/>
        <v>0.73644225749904579</v>
      </c>
      <c r="N32" s="59">
        <f t="shared" si="11"/>
        <v>-0.40499999999999997</v>
      </c>
      <c r="O32" s="54">
        <f t="shared" si="12"/>
        <v>134576.43540661913</v>
      </c>
      <c r="P32" s="74"/>
      <c r="Q32" s="54">
        <f t="shared" si="7"/>
        <v>-69964.823488992581</v>
      </c>
      <c r="S32" s="12">
        <v>0.19</v>
      </c>
      <c r="T32" s="57">
        <v>1.5424532372175799</v>
      </c>
      <c r="U32" s="12">
        <v>1.1148</v>
      </c>
      <c r="V32" s="12">
        <f t="shared" si="8"/>
        <v>0.76253619910169601</v>
      </c>
      <c r="W32" s="12">
        <v>1.167</v>
      </c>
      <c r="X32" s="12">
        <f t="shared" si="9"/>
        <v>0.73644225749904579</v>
      </c>
    </row>
    <row r="33" spans="1:24" x14ac:dyDescent="0.2">
      <c r="A33" s="9" t="s">
        <v>59</v>
      </c>
      <c r="B33" s="10">
        <f t="shared" si="0"/>
        <v>30</v>
      </c>
      <c r="C33" s="10">
        <f t="shared" si="1"/>
        <v>930000</v>
      </c>
      <c r="D33" s="10">
        <f t="shared" si="2"/>
        <v>829915.92679114093</v>
      </c>
      <c r="E33" s="11">
        <v>0.89238271697972138</v>
      </c>
      <c r="G33" s="12">
        <v>-0.32381199008098482</v>
      </c>
      <c r="H33" s="59">
        <f t="shared" si="3"/>
        <v>0.19</v>
      </c>
      <c r="I33" s="59">
        <f t="shared" si="4"/>
        <v>0.73648917834461691</v>
      </c>
      <c r="J33" s="54">
        <f t="shared" si="10"/>
        <v>-197011.1406413402</v>
      </c>
      <c r="L33" s="12">
        <f t="shared" si="5"/>
        <v>0.19</v>
      </c>
      <c r="M33" s="12">
        <f t="shared" si="6"/>
        <v>0.73648917834461691</v>
      </c>
      <c r="N33" s="59">
        <f t="shared" si="11"/>
        <v>-0.40499999999999997</v>
      </c>
      <c r="O33" s="54">
        <f t="shared" si="12"/>
        <v>129631.91814507238</v>
      </c>
      <c r="P33" s="74"/>
      <c r="Q33" s="54">
        <f t="shared" si="7"/>
        <v>-67379.222496267816</v>
      </c>
      <c r="S33" s="12">
        <v>0.19</v>
      </c>
      <c r="T33" s="57">
        <v>1.54235496936481</v>
      </c>
      <c r="U33" s="12">
        <v>1.1148</v>
      </c>
      <c r="V33" s="12">
        <f t="shared" si="8"/>
        <v>0.76258478246702588</v>
      </c>
      <c r="W33" s="12">
        <v>1.167</v>
      </c>
      <c r="X33" s="12">
        <f t="shared" si="9"/>
        <v>0.73648917834461691</v>
      </c>
    </row>
    <row r="34" spans="1:24" x14ac:dyDescent="0.2">
      <c r="A34" s="9" t="s">
        <v>60</v>
      </c>
      <c r="B34" s="10">
        <f t="shared" si="0"/>
        <v>31</v>
      </c>
      <c r="C34" s="10">
        <f t="shared" si="1"/>
        <v>961000</v>
      </c>
      <c r="D34" s="10">
        <f t="shared" si="2"/>
        <v>853445.25157154747</v>
      </c>
      <c r="E34" s="11">
        <v>0.88808038665093392</v>
      </c>
      <c r="G34" s="12">
        <v>-0.32380848351965641</v>
      </c>
      <c r="H34" s="59">
        <f t="shared" si="3"/>
        <v>0.19</v>
      </c>
      <c r="I34" s="59">
        <f t="shared" si="4"/>
        <v>0.73651521520606178</v>
      </c>
      <c r="J34" s="54">
        <f t="shared" si="10"/>
        <v>-202621.906996479</v>
      </c>
      <c r="L34" s="12">
        <f t="shared" si="5"/>
        <v>0.19</v>
      </c>
      <c r="M34" s="12">
        <f t="shared" si="6"/>
        <v>0.73651521520606178</v>
      </c>
      <c r="N34" s="59">
        <f t="shared" si="11"/>
        <v>-0.40499999999999997</v>
      </c>
      <c r="O34" s="54">
        <f t="shared" si="12"/>
        <v>133329.3927884367</v>
      </c>
      <c r="P34" s="74"/>
      <c r="Q34" s="54">
        <f t="shared" si="7"/>
        <v>-69292.514208042296</v>
      </c>
      <c r="S34" s="12">
        <v>0.19</v>
      </c>
      <c r="T34" s="57">
        <v>1.54230044492077</v>
      </c>
      <c r="U34" s="12">
        <v>1.1148</v>
      </c>
      <c r="V34" s="12">
        <f t="shared" si="8"/>
        <v>0.76261174187784253</v>
      </c>
      <c r="W34" s="12">
        <v>1.167</v>
      </c>
      <c r="X34" s="12">
        <f t="shared" si="9"/>
        <v>0.73651521520606178</v>
      </c>
    </row>
    <row r="35" spans="1:24" x14ac:dyDescent="0.2">
      <c r="A35" s="9" t="s">
        <v>61</v>
      </c>
      <c r="B35" s="10">
        <f t="shared" si="0"/>
        <v>30</v>
      </c>
      <c r="C35" s="10">
        <f t="shared" si="1"/>
        <v>930000</v>
      </c>
      <c r="D35" s="10">
        <f t="shared" si="2"/>
        <v>821759.39128947305</v>
      </c>
      <c r="E35" s="11">
        <v>0.88361224869835808</v>
      </c>
      <c r="G35" s="12">
        <v>-0.26422945983478874</v>
      </c>
      <c r="H35" s="59">
        <f t="shared" si="3"/>
        <v>0.45</v>
      </c>
      <c r="I35" s="59">
        <f t="shared" si="4"/>
        <v>0.73651076098205903</v>
      </c>
      <c r="J35" s="54">
        <f t="shared" si="10"/>
        <v>-46938.905325745116</v>
      </c>
      <c r="L35" s="12">
        <f t="shared" si="5"/>
        <v>0.45</v>
      </c>
      <c r="M35" s="12">
        <f t="shared" si="6"/>
        <v>0.73651076098205903</v>
      </c>
      <c r="N35" s="59">
        <f t="shared" si="11"/>
        <v>-0.40499999999999997</v>
      </c>
      <c r="O35" s="54">
        <f t="shared" si="12"/>
        <v>-68740.608071909228</v>
      </c>
      <c r="P35" s="74"/>
      <c r="Q35" s="54">
        <f t="shared" si="7"/>
        <v>-115679.51339765434</v>
      </c>
      <c r="S35" s="12">
        <v>0.45</v>
      </c>
      <c r="T35" s="57">
        <v>1.54230977234954</v>
      </c>
      <c r="U35" s="12">
        <v>1.1148</v>
      </c>
      <c r="V35" s="12">
        <f t="shared" si="8"/>
        <v>0.76260712982984213</v>
      </c>
      <c r="W35" s="12">
        <v>1.167</v>
      </c>
      <c r="X35" s="12">
        <f t="shared" si="9"/>
        <v>0.73651076098205903</v>
      </c>
    </row>
    <row r="36" spans="1:24" x14ac:dyDescent="0.2">
      <c r="A36" s="9" t="s">
        <v>62</v>
      </c>
      <c r="B36" s="10">
        <f t="shared" si="0"/>
        <v>31</v>
      </c>
      <c r="C36" s="10">
        <f t="shared" si="1"/>
        <v>961000</v>
      </c>
      <c r="D36" s="10">
        <f t="shared" si="2"/>
        <v>844975.6910217331</v>
      </c>
      <c r="E36" s="11">
        <v>0.87926710824321863</v>
      </c>
      <c r="G36" s="12">
        <v>-0.26422888349951901</v>
      </c>
      <c r="H36" s="59">
        <f t="shared" si="3"/>
        <v>0.45</v>
      </c>
      <c r="I36" s="59">
        <f t="shared" si="4"/>
        <v>0.73651519321275416</v>
      </c>
      <c r="J36" s="54">
        <f t="shared" si="10"/>
        <v>-48269.252734248177</v>
      </c>
      <c r="L36" s="12">
        <f t="shared" si="5"/>
        <v>0.45</v>
      </c>
      <c r="M36" s="12">
        <f t="shared" si="6"/>
        <v>0.73651519321275416</v>
      </c>
      <c r="N36" s="59">
        <f t="shared" si="11"/>
        <v>-0.40499999999999997</v>
      </c>
      <c r="O36" s="54">
        <f t="shared" si="12"/>
        <v>-70678.918706646597</v>
      </c>
      <c r="P36" s="74"/>
      <c r="Q36" s="54">
        <f t="shared" si="7"/>
        <v>-118948.17144089477</v>
      </c>
      <c r="S36" s="12">
        <v>0.45</v>
      </c>
      <c r="T36" s="57">
        <v>1.54230049097588</v>
      </c>
      <c r="U36" s="12">
        <v>1.1148</v>
      </c>
      <c r="V36" s="12">
        <f t="shared" si="8"/>
        <v>0.76261171910525838</v>
      </c>
      <c r="W36" s="12">
        <v>1.167</v>
      </c>
      <c r="X36" s="12">
        <f t="shared" si="9"/>
        <v>0.73651519321275416</v>
      </c>
    </row>
    <row r="37" spans="1:24" x14ac:dyDescent="0.2">
      <c r="A37" s="9" t="s">
        <v>63</v>
      </c>
      <c r="B37" s="10">
        <f t="shared" si="0"/>
        <v>31</v>
      </c>
      <c r="C37" s="10">
        <f t="shared" si="1"/>
        <v>961000</v>
      </c>
      <c r="D37" s="10">
        <f t="shared" si="2"/>
        <v>840640.37352783256</v>
      </c>
      <c r="E37" s="11">
        <v>0.87475585174592363</v>
      </c>
      <c r="G37" s="12">
        <v>-0.26422974574951041</v>
      </c>
      <c r="H37" s="59">
        <f t="shared" si="3"/>
        <v>0.45</v>
      </c>
      <c r="I37" s="59">
        <f t="shared" si="4"/>
        <v>0.73650856219244232</v>
      </c>
      <c r="J37" s="54">
        <f t="shared" si="10"/>
        <v>-48015.298492797767</v>
      </c>
      <c r="L37" s="12">
        <f t="shared" si="5"/>
        <v>0.45</v>
      </c>
      <c r="M37" s="12">
        <f t="shared" si="6"/>
        <v>0.73650856219244232</v>
      </c>
      <c r="N37" s="59">
        <f t="shared" si="11"/>
        <v>-0.40499999999999997</v>
      </c>
      <c r="O37" s="54">
        <f t="shared" si="12"/>
        <v>-70321.860621941683</v>
      </c>
      <c r="P37" s="74"/>
      <c r="Q37" s="54">
        <f t="shared" si="7"/>
        <v>-118337.15911473945</v>
      </c>
      <c r="S37" s="12">
        <v>0.45</v>
      </c>
      <c r="T37" s="57">
        <v>1.5423143767966399</v>
      </c>
      <c r="U37" s="12">
        <v>1.1148</v>
      </c>
      <c r="V37" s="12">
        <f t="shared" si="8"/>
        <v>0.76260485313175774</v>
      </c>
      <c r="W37" s="12">
        <v>1.167</v>
      </c>
      <c r="X37" s="12">
        <f t="shared" si="9"/>
        <v>0.73650856219244232</v>
      </c>
    </row>
    <row r="38" spans="1:24" x14ac:dyDescent="0.2">
      <c r="A38" s="9" t="s">
        <v>64</v>
      </c>
      <c r="B38" s="10">
        <f t="shared" si="0"/>
        <v>29</v>
      </c>
      <c r="C38" s="10">
        <f t="shared" si="1"/>
        <v>899000</v>
      </c>
      <c r="D38" s="10">
        <f t="shared" si="2"/>
        <v>782330.9627197216</v>
      </c>
      <c r="E38" s="11">
        <v>0.87022354028890059</v>
      </c>
      <c r="G38" s="12">
        <v>-0.26423248609744654</v>
      </c>
      <c r="H38" s="59">
        <f t="shared" si="3"/>
        <v>0.45</v>
      </c>
      <c r="I38" s="59">
        <f t="shared" si="4"/>
        <v>0.73648748790654639</v>
      </c>
      <c r="J38" s="54">
        <f t="shared" si="10"/>
        <v>-44666.178272490622</v>
      </c>
      <c r="L38" s="12">
        <f t="shared" si="5"/>
        <v>0.45</v>
      </c>
      <c r="M38" s="12">
        <f t="shared" si="6"/>
        <v>0.73648748790654639</v>
      </c>
      <c r="N38" s="59">
        <f t="shared" si="11"/>
        <v>-0.40499999999999997</v>
      </c>
      <c r="O38" s="54">
        <f t="shared" si="12"/>
        <v>-65460.606398555799</v>
      </c>
      <c r="P38" s="74"/>
      <c r="Q38" s="54">
        <f t="shared" si="7"/>
        <v>-110126.78467104642</v>
      </c>
      <c r="S38" s="12">
        <v>0.45</v>
      </c>
      <c r="T38" s="57">
        <v>1.54235850948681</v>
      </c>
      <c r="U38" s="12">
        <v>1.1148</v>
      </c>
      <c r="V38" s="12">
        <f t="shared" si="8"/>
        <v>0.76258303213262013</v>
      </c>
      <c r="W38" s="12">
        <v>1.167</v>
      </c>
      <c r="X38" s="12">
        <f t="shared" ref="X38:X69" si="13">+W38/T38*1.055056*$AH$6</f>
        <v>0.73648748790654639</v>
      </c>
    </row>
    <row r="39" spans="1:24" x14ac:dyDescent="0.2">
      <c r="A39" s="9" t="s">
        <v>65</v>
      </c>
      <c r="B39" s="10">
        <f t="shared" si="0"/>
        <v>31</v>
      </c>
      <c r="C39" s="10">
        <f t="shared" si="1"/>
        <v>961000</v>
      </c>
      <c r="D39" s="10">
        <f t="shared" si="2"/>
        <v>832192.44858796988</v>
      </c>
      <c r="E39" s="11">
        <v>0.86596508698019758</v>
      </c>
      <c r="G39" s="12">
        <v>-0.26423429173161317</v>
      </c>
      <c r="H39" s="59">
        <f t="shared" si="3"/>
        <v>0.45</v>
      </c>
      <c r="I39" s="59">
        <f t="shared" si="4"/>
        <v>0.73647360191413302</v>
      </c>
      <c r="J39" s="54">
        <f t="shared" si="10"/>
        <v>-47499.897107795579</v>
      </c>
      <c r="L39" s="12">
        <f t="shared" si="5"/>
        <v>0.45</v>
      </c>
      <c r="M39" s="12">
        <f t="shared" si="6"/>
        <v>0.73647360191413302</v>
      </c>
      <c r="N39" s="59">
        <f t="shared" si="11"/>
        <v>-0.40499999999999997</v>
      </c>
      <c r="O39" s="54">
        <f t="shared" si="12"/>
        <v>-69644.262333293096</v>
      </c>
      <c r="P39" s="74"/>
      <c r="Q39" s="54">
        <f t="shared" si="7"/>
        <v>-117144.15944108868</v>
      </c>
      <c r="S39" s="12">
        <v>0.45</v>
      </c>
      <c r="T39" s="57">
        <v>1.54238759020132</v>
      </c>
      <c r="U39" s="12">
        <v>1.1148</v>
      </c>
      <c r="V39" s="12">
        <f t="shared" si="8"/>
        <v>0.76256865412569852</v>
      </c>
      <c r="W39" s="12">
        <v>1.167</v>
      </c>
      <c r="X39" s="12">
        <f t="shared" si="13"/>
        <v>0.73647360191413302</v>
      </c>
    </row>
    <row r="40" spans="1:24" x14ac:dyDescent="0.2">
      <c r="A40" s="9" t="s">
        <v>66</v>
      </c>
      <c r="B40" s="10">
        <f t="shared" si="0"/>
        <v>30</v>
      </c>
      <c r="C40" s="10">
        <f t="shared" si="1"/>
        <v>930000</v>
      </c>
      <c r="D40" s="10">
        <f t="shared" si="2"/>
        <v>801096.10973272927</v>
      </c>
      <c r="E40" s="11">
        <v>0.86139366637927883</v>
      </c>
      <c r="G40" s="12">
        <v>-0.32424298694992215</v>
      </c>
      <c r="H40" s="59">
        <f t="shared" si="3"/>
        <v>0.19</v>
      </c>
      <c r="I40" s="59">
        <f t="shared" si="4"/>
        <v>0.73640673247972455</v>
      </c>
      <c r="J40" s="54">
        <f t="shared" si="10"/>
        <v>-189758.37762364527</v>
      </c>
      <c r="L40" s="12">
        <f t="shared" si="5"/>
        <v>0.19</v>
      </c>
      <c r="M40" s="12">
        <f t="shared" si="6"/>
        <v>0.73640673247972455</v>
      </c>
      <c r="N40" s="59">
        <f t="shared" si="11"/>
        <v>-0.40499999999999997</v>
      </c>
      <c r="O40" s="54">
        <f t="shared" si="12"/>
        <v>125064.24863559267</v>
      </c>
      <c r="P40" s="74"/>
      <c r="Q40" s="54">
        <f t="shared" si="7"/>
        <v>-64694.128988052602</v>
      </c>
      <c r="S40" s="12">
        <v>0.19</v>
      </c>
      <c r="T40" s="57">
        <v>1.54252764675057</v>
      </c>
      <c r="U40" s="12">
        <v>1.1148</v>
      </c>
      <c r="V40" s="12">
        <f t="shared" si="8"/>
        <v>0.76249941534447596</v>
      </c>
      <c r="W40" s="12">
        <v>1.167</v>
      </c>
      <c r="X40" s="12">
        <f t="shared" si="13"/>
        <v>0.73640673247972455</v>
      </c>
    </row>
    <row r="41" spans="1:24" x14ac:dyDescent="0.2">
      <c r="A41" s="9" t="s">
        <v>67</v>
      </c>
      <c r="B41" s="10">
        <f t="shared" si="0"/>
        <v>31</v>
      </c>
      <c r="C41" s="10">
        <f t="shared" si="1"/>
        <v>961000</v>
      </c>
      <c r="D41" s="10">
        <f t="shared" si="2"/>
        <v>823530.17394060118</v>
      </c>
      <c r="E41" s="11">
        <v>0.85695127361144763</v>
      </c>
      <c r="G41" s="12">
        <v>-0.32425907757942785</v>
      </c>
      <c r="H41" s="59">
        <f t="shared" si="3"/>
        <v>0.19</v>
      </c>
      <c r="I41" s="59">
        <f t="shared" si="4"/>
        <v>0.73628298960679495</v>
      </c>
      <c r="J41" s="54">
        <f t="shared" si="10"/>
        <v>-194957.25409464177</v>
      </c>
      <c r="L41" s="12">
        <f t="shared" si="5"/>
        <v>0.19</v>
      </c>
      <c r="M41" s="12">
        <f t="shared" si="6"/>
        <v>0.73628298960679495</v>
      </c>
      <c r="N41" s="59">
        <f t="shared" si="11"/>
        <v>-0.40499999999999997</v>
      </c>
      <c r="O41" s="54">
        <f t="shared" si="12"/>
        <v>128464.6682095034</v>
      </c>
      <c r="P41" s="74"/>
      <c r="Q41" s="54">
        <f t="shared" si="7"/>
        <v>-66492.585885138367</v>
      </c>
      <c r="S41" s="12">
        <v>0.19</v>
      </c>
      <c r="T41" s="57">
        <v>1.5427868905539399</v>
      </c>
      <c r="U41" s="12">
        <v>1.1148</v>
      </c>
      <c r="V41" s="12">
        <f t="shared" si="8"/>
        <v>0.76237128796038189</v>
      </c>
      <c r="W41" s="12">
        <v>1.167</v>
      </c>
      <c r="X41" s="12">
        <f t="shared" si="13"/>
        <v>0.73628298960679495</v>
      </c>
    </row>
    <row r="42" spans="1:24" x14ac:dyDescent="0.2">
      <c r="A42" s="9" t="s">
        <v>68</v>
      </c>
      <c r="B42" s="10">
        <f t="shared" si="0"/>
        <v>30</v>
      </c>
      <c r="C42" s="10">
        <f t="shared" si="1"/>
        <v>930000</v>
      </c>
      <c r="D42" s="10">
        <f t="shared" si="2"/>
        <v>792678.34959711926</v>
      </c>
      <c r="E42" s="11">
        <v>0.85234231139475192</v>
      </c>
      <c r="G42" s="12">
        <v>-0.32427579645844506</v>
      </c>
      <c r="H42" s="59">
        <f t="shared" si="3"/>
        <v>0.19</v>
      </c>
      <c r="I42" s="59">
        <f t="shared" si="4"/>
        <v>0.73615441526351377</v>
      </c>
      <c r="J42" s="54">
        <f t="shared" si="10"/>
        <v>-187538.42018517043</v>
      </c>
      <c r="L42" s="12">
        <f t="shared" si="5"/>
        <v>0.19</v>
      </c>
      <c r="M42" s="12">
        <f t="shared" si="6"/>
        <v>0.73615441526351377</v>
      </c>
      <c r="N42" s="59">
        <f t="shared" si="11"/>
        <v>-0.40499999999999997</v>
      </c>
      <c r="O42" s="54">
        <f t="shared" si="12"/>
        <v>123550.09174930875</v>
      </c>
      <c r="P42" s="74"/>
      <c r="Q42" s="54">
        <f t="shared" si="7"/>
        <v>-63988.32843586168</v>
      </c>
      <c r="S42" s="12">
        <v>0.19</v>
      </c>
      <c r="T42" s="57">
        <v>1.54305634870995</v>
      </c>
      <c r="U42" s="12">
        <v>1.1148</v>
      </c>
      <c r="V42" s="12">
        <f t="shared" si="8"/>
        <v>0.76223815791518268</v>
      </c>
      <c r="W42" s="12">
        <v>1.167</v>
      </c>
      <c r="X42" s="12">
        <f t="shared" si="13"/>
        <v>0.73615441526351377</v>
      </c>
    </row>
    <row r="43" spans="1:24" x14ac:dyDescent="0.2">
      <c r="A43" s="9" t="s">
        <v>69</v>
      </c>
      <c r="B43" s="10">
        <f t="shared" si="0"/>
        <v>31</v>
      </c>
      <c r="C43" s="10">
        <f t="shared" si="1"/>
        <v>961000</v>
      </c>
      <c r="D43" s="10">
        <f t="shared" si="2"/>
        <v>815147.83256308152</v>
      </c>
      <c r="E43" s="11">
        <v>0.84822875396782671</v>
      </c>
      <c r="G43" s="12">
        <v>-0.32425466628473432</v>
      </c>
      <c r="H43" s="59">
        <f t="shared" si="3"/>
        <v>0.19</v>
      </c>
      <c r="I43" s="59">
        <f t="shared" si="4"/>
        <v>0.73631691408927558</v>
      </c>
      <c r="J43" s="54">
        <f t="shared" si="10"/>
        <v>-193004.1216580469</v>
      </c>
      <c r="L43" s="12">
        <f t="shared" si="5"/>
        <v>0.19</v>
      </c>
      <c r="M43" s="12">
        <f t="shared" si="6"/>
        <v>0.73631691408927558</v>
      </c>
      <c r="N43" s="59">
        <f t="shared" si="11"/>
        <v>-0.40499999999999997</v>
      </c>
      <c r="O43" s="54">
        <f t="shared" si="12"/>
        <v>127184.73789046542</v>
      </c>
      <c r="P43" s="74"/>
      <c r="Q43" s="54">
        <f t="shared" si="7"/>
        <v>-65819.383767581487</v>
      </c>
      <c r="S43" s="12">
        <v>0.19</v>
      </c>
      <c r="T43" s="57">
        <v>1.5427158094123299</v>
      </c>
      <c r="U43" s="12">
        <v>1.1148</v>
      </c>
      <c r="V43" s="12">
        <f t="shared" si="8"/>
        <v>0.76240641446984547</v>
      </c>
      <c r="W43" s="12">
        <v>1.167</v>
      </c>
      <c r="X43" s="12">
        <f t="shared" si="13"/>
        <v>0.73631691408927558</v>
      </c>
    </row>
    <row r="44" spans="1:24" x14ac:dyDescent="0.2">
      <c r="A44" s="9" t="s">
        <v>70</v>
      </c>
      <c r="B44" s="10">
        <f t="shared" si="0"/>
        <v>31</v>
      </c>
      <c r="C44" s="10">
        <f t="shared" si="1"/>
        <v>961000</v>
      </c>
      <c r="D44" s="10">
        <f t="shared" si="2"/>
        <v>811061.9074164842</v>
      </c>
      <c r="E44" s="11">
        <v>0.8439770108392135</v>
      </c>
      <c r="G44" s="12">
        <v>-0.32423501075291838</v>
      </c>
      <c r="H44" s="59">
        <f t="shared" si="3"/>
        <v>0.19</v>
      </c>
      <c r="I44" s="59">
        <f t="shared" si="4"/>
        <v>0.73646807237522138</v>
      </c>
      <c r="J44" s="54">
        <f t="shared" si="10"/>
        <v>-192175.2298756133</v>
      </c>
      <c r="L44" s="12">
        <f t="shared" si="5"/>
        <v>0.19</v>
      </c>
      <c r="M44" s="12">
        <f t="shared" si="6"/>
        <v>0.73646807237522138</v>
      </c>
      <c r="N44" s="59">
        <f t="shared" si="11"/>
        <v>-0.40499999999999997</v>
      </c>
      <c r="O44" s="54">
        <f t="shared" si="12"/>
        <v>126669.82364440343</v>
      </c>
      <c r="P44" s="74"/>
      <c r="Q44" s="54">
        <f t="shared" si="7"/>
        <v>-65505.406231209869</v>
      </c>
      <c r="S44" s="12">
        <v>0.19</v>
      </c>
      <c r="T44" s="57">
        <v>1.5423991707334799</v>
      </c>
      <c r="U44" s="12">
        <v>1.1148</v>
      </c>
      <c r="V44" s="12">
        <f t="shared" si="8"/>
        <v>0.762562928661765</v>
      </c>
      <c r="W44" s="12">
        <v>1.167</v>
      </c>
      <c r="X44" s="12">
        <f t="shared" si="13"/>
        <v>0.73646807237522138</v>
      </c>
    </row>
    <row r="45" spans="1:24" x14ac:dyDescent="0.2">
      <c r="A45" s="9" t="s">
        <v>71</v>
      </c>
      <c r="B45" s="10">
        <f t="shared" si="0"/>
        <v>30</v>
      </c>
      <c r="C45" s="10">
        <f t="shared" si="1"/>
        <v>930000</v>
      </c>
      <c r="D45" s="10">
        <f t="shared" si="2"/>
        <v>780943.70368126465</v>
      </c>
      <c r="E45" s="11">
        <v>0.83972441256049968</v>
      </c>
      <c r="G45" s="12">
        <v>-0.32421355031035048</v>
      </c>
      <c r="H45" s="59">
        <f t="shared" si="3"/>
        <v>0.19</v>
      </c>
      <c r="I45" s="59">
        <f t="shared" si="4"/>
        <v>0.73663311109024487</v>
      </c>
      <c r="J45" s="54">
        <f t="shared" si="10"/>
        <v>-185184.58553043852</v>
      </c>
      <c r="L45" s="12">
        <f t="shared" si="5"/>
        <v>0.19</v>
      </c>
      <c r="M45" s="12">
        <f t="shared" si="6"/>
        <v>0.73663311109024487</v>
      </c>
      <c r="N45" s="59">
        <f t="shared" si="11"/>
        <v>-0.40499999999999997</v>
      </c>
      <c r="O45" s="54">
        <f t="shared" si="12"/>
        <v>122094.91630254348</v>
      </c>
      <c r="P45" s="74"/>
      <c r="Q45" s="54">
        <f t="shared" si="7"/>
        <v>-63089.669227895036</v>
      </c>
      <c r="S45" s="12">
        <v>0.19</v>
      </c>
      <c r="T45" s="57">
        <v>1.5420536044354698</v>
      </c>
      <c r="U45" s="12">
        <v>1.1148</v>
      </c>
      <c r="V45" s="12">
        <f t="shared" si="8"/>
        <v>0.76273381510014771</v>
      </c>
      <c r="W45" s="12">
        <v>1.167</v>
      </c>
      <c r="X45" s="12">
        <f t="shared" si="13"/>
        <v>0.73663311109024487</v>
      </c>
    </row>
    <row r="46" spans="1:24" x14ac:dyDescent="0.2">
      <c r="A46" s="9" t="s">
        <v>72</v>
      </c>
      <c r="B46" s="10">
        <f t="shared" si="0"/>
        <v>31</v>
      </c>
      <c r="C46" s="10">
        <f t="shared" si="1"/>
        <v>961000</v>
      </c>
      <c r="D46" s="10">
        <f t="shared" si="2"/>
        <v>803019.6705556704</v>
      </c>
      <c r="E46" s="11">
        <v>0.83560839808082243</v>
      </c>
      <c r="G46" s="12">
        <v>-0.3241945364357659</v>
      </c>
      <c r="H46" s="59">
        <f t="shared" si="3"/>
        <v>0.19</v>
      </c>
      <c r="I46" s="59">
        <f t="shared" si="4"/>
        <v>0.73677933479553259</v>
      </c>
      <c r="J46" s="54">
        <f t="shared" si="10"/>
        <v>-190552.13176483064</v>
      </c>
      <c r="L46" s="12">
        <f t="shared" si="5"/>
        <v>0.19</v>
      </c>
      <c r="M46" s="12">
        <f t="shared" si="6"/>
        <v>0.73677933479553259</v>
      </c>
      <c r="N46" s="59">
        <f t="shared" si="11"/>
        <v>-0.40499999999999997</v>
      </c>
      <c r="O46" s="54">
        <f t="shared" si="12"/>
        <v>125663.7550343812</v>
      </c>
      <c r="P46" s="74"/>
      <c r="Q46" s="54">
        <f t="shared" si="7"/>
        <v>-64888.376730449439</v>
      </c>
      <c r="S46" s="12">
        <v>0.19</v>
      </c>
      <c r="T46" s="57">
        <v>1.54174756328971</v>
      </c>
      <c r="U46" s="12">
        <v>1.1148</v>
      </c>
      <c r="V46" s="12">
        <f t="shared" si="8"/>
        <v>0.76288521986720625</v>
      </c>
      <c r="W46" s="12">
        <v>1.167</v>
      </c>
      <c r="X46" s="12">
        <f t="shared" si="13"/>
        <v>0.73677933479553259</v>
      </c>
    </row>
    <row r="47" spans="1:24" x14ac:dyDescent="0.2">
      <c r="A47" s="9" t="s">
        <v>73</v>
      </c>
      <c r="B47" s="10">
        <f t="shared" si="0"/>
        <v>30</v>
      </c>
      <c r="C47" s="10">
        <f t="shared" si="1"/>
        <v>930000</v>
      </c>
      <c r="D47" s="10">
        <f t="shared" si="2"/>
        <v>773159.95469281648</v>
      </c>
      <c r="E47" s="11">
        <v>0.83135478999227574</v>
      </c>
      <c r="G47" s="12">
        <v>-0.27417671824321399</v>
      </c>
      <c r="H47" s="59">
        <f t="shared" si="3"/>
        <v>0.435</v>
      </c>
      <c r="I47" s="59">
        <f t="shared" si="4"/>
        <v>0.73691636326516885</v>
      </c>
      <c r="J47" s="54">
        <f t="shared" si="10"/>
        <v>-47485.21471092751</v>
      </c>
      <c r="L47" s="12">
        <f t="shared" si="5"/>
        <v>0.435</v>
      </c>
      <c r="M47" s="12">
        <f t="shared" si="6"/>
        <v>0.73691636326516885</v>
      </c>
      <c r="N47" s="59">
        <f>+$AD$12</f>
        <v>-0.57969354838709675</v>
      </c>
      <c r="O47" s="54">
        <f t="shared" si="12"/>
        <v>-188728.16384100978</v>
      </c>
      <c r="P47" s="74"/>
      <c r="Q47" s="54">
        <f t="shared" si="7"/>
        <v>-236213.37855193729</v>
      </c>
      <c r="S47" s="12">
        <v>0.435</v>
      </c>
      <c r="T47" s="57">
        <v>1.5414608776905099</v>
      </c>
      <c r="U47" s="12">
        <v>1.1148</v>
      </c>
      <c r="V47" s="12">
        <f t="shared" si="8"/>
        <v>0.76302710358903403</v>
      </c>
      <c r="W47" s="12">
        <v>1.167</v>
      </c>
      <c r="X47" s="12">
        <f t="shared" si="13"/>
        <v>0.73691636326516885</v>
      </c>
    </row>
    <row r="48" spans="1:24" x14ac:dyDescent="0.2">
      <c r="A48" s="9" t="s">
        <v>74</v>
      </c>
      <c r="B48" s="10">
        <f t="shared" si="0"/>
        <v>31</v>
      </c>
      <c r="C48" s="10">
        <f t="shared" si="1"/>
        <v>961000</v>
      </c>
      <c r="D48" s="10">
        <f t="shared" si="2"/>
        <v>794975.93666686909</v>
      </c>
      <c r="E48" s="11">
        <v>0.82723822754096676</v>
      </c>
      <c r="G48" s="12">
        <v>-0.27415809176776484</v>
      </c>
      <c r="H48" s="59">
        <f t="shared" si="3"/>
        <v>0.435</v>
      </c>
      <c r="I48" s="59">
        <f t="shared" si="4"/>
        <v>0.7370596077282775</v>
      </c>
      <c r="J48" s="54">
        <f t="shared" si="10"/>
        <v>-48953.771781269985</v>
      </c>
      <c r="L48" s="12">
        <f t="shared" si="5"/>
        <v>0.435</v>
      </c>
      <c r="M48" s="12">
        <f t="shared" si="6"/>
        <v>0.7370596077282775</v>
      </c>
      <c r="N48" s="59">
        <f>+$AD$12</f>
        <v>-0.57969354838709675</v>
      </c>
      <c r="O48" s="54">
        <f t="shared" si="12"/>
        <v>-193939.56402962294</v>
      </c>
      <c r="P48" s="74"/>
      <c r="Q48" s="54">
        <f t="shared" si="7"/>
        <v>-242893.33581089292</v>
      </c>
      <c r="S48" s="12">
        <v>0.435</v>
      </c>
      <c r="T48" s="57">
        <v>1.54116130119288</v>
      </c>
      <c r="U48" s="12">
        <v>1.1148</v>
      </c>
      <c r="V48" s="12">
        <f t="shared" si="8"/>
        <v>0.76317542355211188</v>
      </c>
      <c r="W48" s="12">
        <v>1.167</v>
      </c>
      <c r="X48" s="12">
        <f t="shared" si="13"/>
        <v>0.7370596077282775</v>
      </c>
    </row>
    <row r="49" spans="1:24" x14ac:dyDescent="0.2">
      <c r="A49" s="9" t="s">
        <v>75</v>
      </c>
      <c r="B49" s="10">
        <f t="shared" si="0"/>
        <v>31</v>
      </c>
      <c r="C49" s="10">
        <f t="shared" si="1"/>
        <v>961000</v>
      </c>
      <c r="D49" s="10">
        <f t="shared" si="2"/>
        <v>790888.09923495899</v>
      </c>
      <c r="E49" s="11">
        <v>0.8229844945212893</v>
      </c>
      <c r="G49" s="12">
        <v>-0.27413905898110613</v>
      </c>
      <c r="H49" s="59">
        <f t="shared" si="3"/>
        <v>0.435</v>
      </c>
      <c r="I49" s="59">
        <f t="shared" si="4"/>
        <v>0.73720597687438028</v>
      </c>
      <c r="J49" s="54">
        <f t="shared" si="10"/>
        <v>-48832.861524682259</v>
      </c>
      <c r="L49" s="12">
        <f t="shared" si="5"/>
        <v>0.435</v>
      </c>
      <c r="M49" s="12">
        <f t="shared" si="6"/>
        <v>0.73720597687438028</v>
      </c>
      <c r="N49" s="59">
        <f>+$AD$12</f>
        <v>-0.57969354838709675</v>
      </c>
      <c r="O49" s="54">
        <f t="shared" si="12"/>
        <v>-192826.54781433009</v>
      </c>
      <c r="P49" s="74"/>
      <c r="Q49" s="54">
        <f t="shared" si="7"/>
        <v>-241659.40933901235</v>
      </c>
      <c r="S49" s="12">
        <v>0.435</v>
      </c>
      <c r="T49" s="57">
        <v>1.5408553100984799</v>
      </c>
      <c r="U49" s="12">
        <v>1.1148</v>
      </c>
      <c r="V49" s="12">
        <f t="shared" si="8"/>
        <v>0.76332697891330736</v>
      </c>
      <c r="W49" s="12">
        <v>1.167</v>
      </c>
      <c r="X49" s="12">
        <f t="shared" si="13"/>
        <v>0.73720597687438028</v>
      </c>
    </row>
    <row r="50" spans="1:24" x14ac:dyDescent="0.2">
      <c r="A50" s="9" t="s">
        <v>76</v>
      </c>
      <c r="B50" s="10">
        <f t="shared" si="0"/>
        <v>28</v>
      </c>
      <c r="C50" s="10">
        <f t="shared" si="1"/>
        <v>868000</v>
      </c>
      <c r="D50" s="10">
        <f t="shared" si="2"/>
        <v>710658.53768834413</v>
      </c>
      <c r="E50" s="11">
        <v>0.81873103420316151</v>
      </c>
      <c r="G50" s="12">
        <v>-0.27412003699018106</v>
      </c>
      <c r="H50" s="59">
        <f t="shared" si="3"/>
        <v>0.435</v>
      </c>
      <c r="I50" s="59">
        <f t="shared" si="4"/>
        <v>0.73735226299731604</v>
      </c>
      <c r="J50" s="54">
        <f t="shared" si="10"/>
        <v>-43996.618041744223</v>
      </c>
      <c r="L50" s="12">
        <f t="shared" si="5"/>
        <v>0.435</v>
      </c>
      <c r="M50" s="12">
        <f t="shared" si="6"/>
        <v>0.73735226299731604</v>
      </c>
      <c r="N50" s="59">
        <f>+$AD$12</f>
        <v>-0.57969354838709675</v>
      </c>
      <c r="O50" s="54">
        <f t="shared" si="12"/>
        <v>-173161.80672388044</v>
      </c>
      <c r="P50" s="74"/>
      <c r="Q50" s="54">
        <f t="shared" si="7"/>
        <v>-217158.42476562466</v>
      </c>
      <c r="S50" s="12">
        <v>0.435</v>
      </c>
      <c r="T50" s="57">
        <v>1.5405496139466799</v>
      </c>
      <c r="U50" s="12">
        <v>1.1148</v>
      </c>
      <c r="V50" s="12">
        <f t="shared" si="8"/>
        <v>0.76347844830962308</v>
      </c>
      <c r="W50" s="12">
        <v>1.167</v>
      </c>
      <c r="X50" s="12">
        <f t="shared" si="13"/>
        <v>0.73735226299731604</v>
      </c>
    </row>
    <row r="51" spans="1:24" x14ac:dyDescent="0.2">
      <c r="A51" s="9" t="s">
        <v>77</v>
      </c>
      <c r="B51" s="10">
        <f t="shared" si="0"/>
        <v>31</v>
      </c>
      <c r="C51" s="10">
        <f t="shared" si="1"/>
        <v>961000</v>
      </c>
      <c r="D51" s="10">
        <f t="shared" si="2"/>
        <v>783108.92540039751</v>
      </c>
      <c r="E51" s="11">
        <v>0.81488962060395165</v>
      </c>
      <c r="G51" s="12">
        <v>-0.27410172861364401</v>
      </c>
      <c r="H51" s="59">
        <f t="shared" si="3"/>
        <v>0.435</v>
      </c>
      <c r="I51" s="59">
        <f t="shared" si="4"/>
        <v>0.73749306116251301</v>
      </c>
      <c r="J51" s="54">
        <f t="shared" si="10"/>
        <v>-48606.593604256399</v>
      </c>
      <c r="L51" s="12">
        <f t="shared" si="5"/>
        <v>0.435</v>
      </c>
      <c r="M51" s="12">
        <f t="shared" si="6"/>
        <v>0.73749306116251301</v>
      </c>
      <c r="N51" s="59">
        <f>+$AD$12</f>
        <v>-0.57969354838709675</v>
      </c>
      <c r="O51" s="54">
        <f t="shared" si="12"/>
        <v>-190705.08798968414</v>
      </c>
      <c r="P51" s="74"/>
      <c r="Q51" s="54">
        <f t="shared" si="7"/>
        <v>-239311.68159394054</v>
      </c>
      <c r="S51" s="12">
        <v>0.435</v>
      </c>
      <c r="T51" s="57">
        <v>1.5402555005909599</v>
      </c>
      <c r="U51" s="12">
        <v>1.1148</v>
      </c>
      <c r="V51" s="12">
        <f t="shared" si="8"/>
        <v>0.76362423529650025</v>
      </c>
      <c r="W51" s="12">
        <v>1.167</v>
      </c>
      <c r="X51" s="12">
        <f t="shared" si="13"/>
        <v>0.73749306116251301</v>
      </c>
    </row>
    <row r="52" spans="1:24" x14ac:dyDescent="0.2">
      <c r="A52" s="9" t="s">
        <v>78</v>
      </c>
      <c r="B52" s="10">
        <f t="shared" si="0"/>
        <v>30</v>
      </c>
      <c r="C52" s="10">
        <f t="shared" si="1"/>
        <v>930000</v>
      </c>
      <c r="D52" s="10">
        <f t="shared" si="2"/>
        <v>753892.68875174574</v>
      </c>
      <c r="E52" s="11">
        <v>0.81063729973305998</v>
      </c>
      <c r="G52" s="12">
        <v>-0.32908681659527472</v>
      </c>
      <c r="H52" s="59">
        <f t="shared" si="3"/>
        <v>0.185</v>
      </c>
      <c r="I52" s="59">
        <f t="shared" si="4"/>
        <v>0.73760774008129004</v>
      </c>
      <c r="J52" s="54">
        <f t="shared" si="10"/>
        <v>-179308.47883158969</v>
      </c>
      <c r="L52" s="12">
        <f t="shared" si="5"/>
        <v>0.185</v>
      </c>
      <c r="M52" s="12">
        <f t="shared" si="6"/>
        <v>0.73760774008129004</v>
      </c>
      <c r="N52" s="59">
        <f>+$AD$17</f>
        <v>-0.60859677419354841</v>
      </c>
      <c r="O52" s="54">
        <f t="shared" si="12"/>
        <v>-31412.034635059303</v>
      </c>
      <c r="P52" s="74"/>
      <c r="Q52" s="54">
        <f t="shared" si="7"/>
        <v>-210720.51346664899</v>
      </c>
      <c r="S52" s="12">
        <v>0.185</v>
      </c>
      <c r="T52" s="57">
        <v>1.5400160307130699</v>
      </c>
      <c r="U52" s="12">
        <v>1.1148</v>
      </c>
      <c r="V52" s="12">
        <f t="shared" si="8"/>
        <v>0.76374297756848541</v>
      </c>
      <c r="W52" s="12">
        <v>1.167</v>
      </c>
      <c r="X52" s="12">
        <f t="shared" si="13"/>
        <v>0.73760774008129004</v>
      </c>
    </row>
    <row r="53" spans="1:24" x14ac:dyDescent="0.2">
      <c r="A53" s="9" t="s">
        <v>79</v>
      </c>
      <c r="B53" s="10">
        <f t="shared" si="0"/>
        <v>31</v>
      </c>
      <c r="C53" s="10">
        <f t="shared" si="1"/>
        <v>961000</v>
      </c>
      <c r="D53" s="10">
        <f t="shared" si="2"/>
        <v>775068.62837473152</v>
      </c>
      <c r="E53" s="11">
        <v>0.80652302640450735</v>
      </c>
      <c r="G53" s="12">
        <v>-0.32907732417372415</v>
      </c>
      <c r="H53" s="59">
        <f t="shared" si="3"/>
        <v>0.185</v>
      </c>
      <c r="I53" s="59">
        <f t="shared" si="4"/>
        <v>0.73768074030252506</v>
      </c>
      <c r="J53" s="54">
        <f t="shared" si="10"/>
        <v>-184408.97597428571</v>
      </c>
      <c r="L53" s="12">
        <f t="shared" si="5"/>
        <v>0.185</v>
      </c>
      <c r="M53" s="12">
        <f t="shared" si="6"/>
        <v>0.73768074030252506</v>
      </c>
      <c r="N53" s="59">
        <f t="shared" ref="N53:N58" si="14">+$AD$17</f>
        <v>-0.60859677419354841</v>
      </c>
      <c r="O53" s="54">
        <f t="shared" si="12"/>
        <v>-32237.780756638807</v>
      </c>
      <c r="P53" s="74"/>
      <c r="Q53" s="54">
        <f t="shared" si="7"/>
        <v>-216646.75673092454</v>
      </c>
      <c r="S53" s="12">
        <v>0.185</v>
      </c>
      <c r="T53" s="57">
        <v>1.53986363211459</v>
      </c>
      <c r="U53" s="12">
        <v>1.1148</v>
      </c>
      <c r="V53" s="12">
        <f t="shared" si="8"/>
        <v>0.76381856436523332</v>
      </c>
      <c r="W53" s="12">
        <v>1.167</v>
      </c>
      <c r="X53" s="12">
        <f t="shared" si="13"/>
        <v>0.73768074030252506</v>
      </c>
    </row>
    <row r="54" spans="1:24" x14ac:dyDescent="0.2">
      <c r="A54" s="9" t="s">
        <v>80</v>
      </c>
      <c r="B54" s="10">
        <f t="shared" si="0"/>
        <v>30</v>
      </c>
      <c r="C54" s="10">
        <f t="shared" si="1"/>
        <v>930000</v>
      </c>
      <c r="D54" s="10">
        <f t="shared" si="2"/>
        <v>746113.63994720392</v>
      </c>
      <c r="E54" s="11">
        <v>0.80227273112602571</v>
      </c>
      <c r="G54" s="12">
        <v>-0.32906677385496064</v>
      </c>
      <c r="H54" s="59">
        <f t="shared" si="3"/>
        <v>0.185</v>
      </c>
      <c r="I54" s="59">
        <f t="shared" si="4"/>
        <v>0.73776187614332922</v>
      </c>
      <c r="J54" s="54">
        <f t="shared" si="10"/>
        <v>-177588.23978533543</v>
      </c>
      <c r="L54" s="12">
        <f t="shared" si="5"/>
        <v>0.185</v>
      </c>
      <c r="M54" s="12">
        <f t="shared" si="6"/>
        <v>0.73776187614332922</v>
      </c>
      <c r="N54" s="59">
        <f t="shared" si="14"/>
        <v>-0.60859677419354841</v>
      </c>
      <c r="O54" s="54">
        <f t="shared" si="12"/>
        <v>-30972.906241731413</v>
      </c>
      <c r="P54" s="74"/>
      <c r="Q54" s="54">
        <f t="shared" si="7"/>
        <v>-208561.14602706686</v>
      </c>
      <c r="S54" s="12">
        <v>0.185</v>
      </c>
      <c r="T54" s="57">
        <v>1.53969428461297</v>
      </c>
      <c r="U54" s="12">
        <v>1.1148</v>
      </c>
      <c r="V54" s="12">
        <f t="shared" si="8"/>
        <v>0.76390257504635295</v>
      </c>
      <c r="W54" s="12">
        <v>1.167</v>
      </c>
      <c r="X54" s="12">
        <f t="shared" si="13"/>
        <v>0.73776187614332922</v>
      </c>
    </row>
    <row r="55" spans="1:24" x14ac:dyDescent="0.2">
      <c r="A55" s="9" t="s">
        <v>81</v>
      </c>
      <c r="B55" s="10">
        <f t="shared" si="0"/>
        <v>31</v>
      </c>
      <c r="C55" s="10">
        <f t="shared" si="1"/>
        <v>961000</v>
      </c>
      <c r="D55" s="10">
        <f t="shared" si="2"/>
        <v>767032.55906520656</v>
      </c>
      <c r="E55" s="11">
        <v>0.79816083149345118</v>
      </c>
      <c r="G55" s="12">
        <v>-0.32905233124287303</v>
      </c>
      <c r="H55" s="59">
        <f t="shared" si="3"/>
        <v>0.185</v>
      </c>
      <c r="I55" s="59">
        <f t="shared" si="4"/>
        <v>0.7378729451547561</v>
      </c>
      <c r="J55" s="54">
        <f t="shared" si="10"/>
        <v>-182663.58394505311</v>
      </c>
      <c r="L55" s="12">
        <f t="shared" si="5"/>
        <v>0.185</v>
      </c>
      <c r="M55" s="12">
        <f t="shared" si="6"/>
        <v>0.7378729451547561</v>
      </c>
      <c r="N55" s="59">
        <f t="shared" si="14"/>
        <v>-0.60859677419354841</v>
      </c>
      <c r="O55" s="54">
        <f t="shared" si="12"/>
        <v>-31756.105503861079</v>
      </c>
      <c r="P55" s="74"/>
      <c r="Q55" s="54">
        <f t="shared" si="7"/>
        <v>-214419.6894489142</v>
      </c>
      <c r="S55" s="12">
        <v>0.185</v>
      </c>
      <c r="T55" s="57">
        <v>1.5394625206985799</v>
      </c>
      <c r="U55" s="12">
        <v>1.1148</v>
      </c>
      <c r="V55" s="12">
        <f t="shared" si="8"/>
        <v>0.7640175795031845</v>
      </c>
      <c r="W55" s="12">
        <v>1.167</v>
      </c>
      <c r="X55" s="12">
        <f t="shared" si="13"/>
        <v>0.7378729451547561</v>
      </c>
    </row>
    <row r="56" spans="1:24" x14ac:dyDescent="0.2">
      <c r="A56" s="9" t="s">
        <v>82</v>
      </c>
      <c r="B56" s="10">
        <f t="shared" si="0"/>
        <v>31</v>
      </c>
      <c r="C56" s="10">
        <f t="shared" si="1"/>
        <v>961000</v>
      </c>
      <c r="D56" s="10">
        <f t="shared" si="2"/>
        <v>762950.79063244106</v>
      </c>
      <c r="E56" s="11">
        <v>0.79391341376944957</v>
      </c>
      <c r="G56" s="12">
        <v>-0.3290328086676122</v>
      </c>
      <c r="H56" s="59">
        <f t="shared" si="3"/>
        <v>0.185</v>
      </c>
      <c r="I56" s="59">
        <f t="shared" si="4"/>
        <v>0.73802308095577029</v>
      </c>
      <c r="J56" s="54">
        <f t="shared" si="10"/>
        <v>-181820.97956334869</v>
      </c>
      <c r="L56" s="12">
        <f t="shared" si="5"/>
        <v>0.185</v>
      </c>
      <c r="M56" s="12">
        <f t="shared" si="6"/>
        <v>0.73802308095577029</v>
      </c>
      <c r="N56" s="59">
        <f t="shared" si="14"/>
        <v>-0.60859677419354841</v>
      </c>
      <c r="O56" s="54">
        <f t="shared" si="12"/>
        <v>-31472.56896700486</v>
      </c>
      <c r="P56" s="74"/>
      <c r="Q56" s="54">
        <f t="shared" si="7"/>
        <v>-213293.54853035355</v>
      </c>
      <c r="S56" s="12">
        <v>0.185</v>
      </c>
      <c r="T56" s="57">
        <v>1.5391493483268199</v>
      </c>
      <c r="U56" s="12">
        <v>1.1148</v>
      </c>
      <c r="V56" s="12">
        <f t="shared" si="8"/>
        <v>0.76417303498104272</v>
      </c>
      <c r="W56" s="12">
        <v>1.167</v>
      </c>
      <c r="X56" s="12">
        <f t="shared" si="13"/>
        <v>0.73802308095577029</v>
      </c>
    </row>
    <row r="57" spans="1:24" x14ac:dyDescent="0.2">
      <c r="A57" s="9" t="s">
        <v>83</v>
      </c>
      <c r="B57" s="10">
        <f t="shared" si="0"/>
        <v>30</v>
      </c>
      <c r="C57" s="10">
        <f t="shared" si="1"/>
        <v>930000</v>
      </c>
      <c r="D57" s="10">
        <f t="shared" si="2"/>
        <v>734391.03698272887</v>
      </c>
      <c r="E57" s="11">
        <v>0.78966778170185903</v>
      </c>
      <c r="G57" s="12">
        <v>-0.32901222909617189</v>
      </c>
      <c r="H57" s="59">
        <f t="shared" si="3"/>
        <v>0.185</v>
      </c>
      <c r="I57" s="59">
        <f t="shared" si="4"/>
        <v>0.7381813454470868</v>
      </c>
      <c r="J57" s="54">
        <f t="shared" si="10"/>
        <v>-175146.16466871914</v>
      </c>
      <c r="L57" s="12">
        <f t="shared" si="5"/>
        <v>0.185</v>
      </c>
      <c r="M57" s="12">
        <f t="shared" si="6"/>
        <v>0.7381813454470868</v>
      </c>
      <c r="N57" s="59">
        <f t="shared" si="14"/>
        <v>-0.60859677419354841</v>
      </c>
      <c r="O57" s="54">
        <f t="shared" si="12"/>
        <v>-30178.219329687723</v>
      </c>
      <c r="P57" s="74"/>
      <c r="Q57" s="54">
        <f t="shared" si="7"/>
        <v>-205324.38399840688</v>
      </c>
      <c r="S57" s="12">
        <v>0.185</v>
      </c>
      <c r="T57" s="57">
        <v>1.53881935802</v>
      </c>
      <c r="U57" s="12">
        <v>1.1148</v>
      </c>
      <c r="V57" s="12">
        <f t="shared" si="8"/>
        <v>0.76433690716848468</v>
      </c>
      <c r="W57" s="12">
        <v>1.167</v>
      </c>
      <c r="X57" s="12">
        <f t="shared" si="13"/>
        <v>0.7381813454470868</v>
      </c>
    </row>
    <row r="58" spans="1:24" x14ac:dyDescent="0.2">
      <c r="A58" s="9" t="s">
        <v>84</v>
      </c>
      <c r="B58" s="10">
        <f t="shared" si="0"/>
        <v>31</v>
      </c>
      <c r="C58" s="10">
        <f t="shared" si="1"/>
        <v>961000</v>
      </c>
      <c r="D58" s="10">
        <f t="shared" si="2"/>
        <v>754924.12988661288</v>
      </c>
      <c r="E58" s="11">
        <v>0.78556100924725591</v>
      </c>
      <c r="G58" s="12">
        <v>-0.32899130662174159</v>
      </c>
      <c r="H58" s="59">
        <f t="shared" si="3"/>
        <v>0.185</v>
      </c>
      <c r="I58" s="59">
        <f t="shared" si="4"/>
        <v>0.73834224698881212</v>
      </c>
      <c r="J58" s="54">
        <f t="shared" si="10"/>
        <v>-180180.40017713333</v>
      </c>
      <c r="L58" s="12">
        <f t="shared" si="5"/>
        <v>0.185</v>
      </c>
      <c r="M58" s="12">
        <f t="shared" si="6"/>
        <v>0.73834224698881212</v>
      </c>
      <c r="N58" s="59">
        <f t="shared" si="14"/>
        <v>-0.60859677419354841</v>
      </c>
      <c r="O58" s="54">
        <f t="shared" si="12"/>
        <v>-30900.51414105251</v>
      </c>
      <c r="P58" s="74"/>
      <c r="Q58" s="54">
        <f t="shared" si="7"/>
        <v>-211080.91431818582</v>
      </c>
      <c r="S58" s="12">
        <v>0.185</v>
      </c>
      <c r="T58" s="57">
        <v>1.5384840143387299</v>
      </c>
      <c r="U58" s="12">
        <v>1.1148</v>
      </c>
      <c r="V58" s="12">
        <f t="shared" si="8"/>
        <v>0.76450350984345017</v>
      </c>
      <c r="W58" s="12">
        <v>1.167</v>
      </c>
      <c r="X58" s="12">
        <f t="shared" si="13"/>
        <v>0.73834224698881212</v>
      </c>
    </row>
    <row r="59" spans="1:24" x14ac:dyDescent="0.2">
      <c r="A59" s="9" t="s">
        <v>85</v>
      </c>
      <c r="B59" s="10">
        <f t="shared" si="0"/>
        <v>30</v>
      </c>
      <c r="C59" s="10">
        <f t="shared" si="1"/>
        <v>930000</v>
      </c>
      <c r="D59" s="10">
        <f t="shared" si="2"/>
        <v>726627.15416624094</v>
      </c>
      <c r="E59" s="11">
        <v>0.78131952060886123</v>
      </c>
      <c r="G59" s="12">
        <v>-0.2739686460081483</v>
      </c>
      <c r="H59" s="59">
        <f t="shared" si="3"/>
        <v>0.44</v>
      </c>
      <c r="I59" s="59">
        <f t="shared" si="4"/>
        <v>0.738516515461486</v>
      </c>
      <c r="J59" s="54">
        <f t="shared" si="10"/>
        <v>-42589.350934611866</v>
      </c>
      <c r="L59" s="12">
        <f t="shared" si="5"/>
        <v>0.44</v>
      </c>
      <c r="M59" s="12">
        <f t="shared" si="6"/>
        <v>0.738516515461486</v>
      </c>
      <c r="N59" s="59">
        <f>+$AD$12</f>
        <v>-0.57969354838709675</v>
      </c>
      <c r="O59" s="54">
        <f t="shared" si="12"/>
        <v>-179558.66483875527</v>
      </c>
      <c r="P59" s="74"/>
      <c r="Q59" s="54">
        <f t="shared" si="7"/>
        <v>-222148.01577336714</v>
      </c>
      <c r="S59" s="12">
        <v>0.44</v>
      </c>
      <c r="T59" s="57">
        <v>1.53812097674404</v>
      </c>
      <c r="U59" s="12">
        <v>1.1148</v>
      </c>
      <c r="V59" s="12">
        <f t="shared" si="8"/>
        <v>0.76468395307226111</v>
      </c>
      <c r="W59" s="12">
        <v>1.167</v>
      </c>
      <c r="X59" s="12">
        <f t="shared" si="13"/>
        <v>0.738516515461486</v>
      </c>
    </row>
    <row r="60" spans="1:24" x14ac:dyDescent="0.2">
      <c r="A60" s="9" t="s">
        <v>86</v>
      </c>
      <c r="B60" s="10">
        <f t="shared" si="0"/>
        <v>31</v>
      </c>
      <c r="C60" s="10">
        <f t="shared" si="1"/>
        <v>961000</v>
      </c>
      <c r="D60" s="10">
        <f t="shared" si="2"/>
        <v>746905.68984725454</v>
      </c>
      <c r="E60" s="11">
        <v>0.77721715905021282</v>
      </c>
      <c r="G60" s="12">
        <v>-0.2739457088113264</v>
      </c>
      <c r="H60" s="59">
        <f t="shared" si="3"/>
        <v>0.44</v>
      </c>
      <c r="I60" s="59">
        <f t="shared" si="4"/>
        <v>0.73869291096115641</v>
      </c>
      <c r="J60" s="54">
        <f t="shared" si="10"/>
        <v>-43926.807012176025</v>
      </c>
      <c r="L60" s="12">
        <f t="shared" si="5"/>
        <v>0.44</v>
      </c>
      <c r="M60" s="12">
        <f t="shared" si="6"/>
        <v>0.73869291096115641</v>
      </c>
      <c r="N60" s="59">
        <f>+$AD$12</f>
        <v>-0.57969354838709675</v>
      </c>
      <c r="O60" s="54">
        <f t="shared" si="12"/>
        <v>-184437.99402547244</v>
      </c>
      <c r="P60" s="74"/>
      <c r="Q60" s="54">
        <f t="shared" si="7"/>
        <v>-228364.80103764846</v>
      </c>
      <c r="S60" s="12">
        <v>0.44</v>
      </c>
      <c r="T60" s="57">
        <v>1.5377536825488198</v>
      </c>
      <c r="U60" s="12">
        <v>1.1148</v>
      </c>
      <c r="V60" s="12">
        <f t="shared" si="8"/>
        <v>0.76486659869381213</v>
      </c>
      <c r="W60" s="12">
        <v>1.167</v>
      </c>
      <c r="X60" s="12">
        <f t="shared" si="13"/>
        <v>0.73869291096115641</v>
      </c>
    </row>
    <row r="61" spans="1:24" x14ac:dyDescent="0.2">
      <c r="A61" s="9" t="s">
        <v>87</v>
      </c>
      <c r="B61" s="10">
        <f t="shared" si="0"/>
        <v>31</v>
      </c>
      <c r="C61" s="10">
        <f t="shared" si="1"/>
        <v>961000</v>
      </c>
      <c r="D61" s="10">
        <f t="shared" si="2"/>
        <v>742834.39522732503</v>
      </c>
      <c r="E61" s="11">
        <v>0.77298064019492718</v>
      </c>
      <c r="G61" s="12">
        <v>-0.27392096541361921</v>
      </c>
      <c r="H61" s="59">
        <f t="shared" si="3"/>
        <v>0.44</v>
      </c>
      <c r="I61" s="59">
        <f t="shared" si="4"/>
        <v>0.73888319681151282</v>
      </c>
      <c r="J61" s="54">
        <f t="shared" si="10"/>
        <v>-43847.098301399965</v>
      </c>
      <c r="L61" s="12">
        <f t="shared" si="5"/>
        <v>0.44</v>
      </c>
      <c r="M61" s="12">
        <f t="shared" si="6"/>
        <v>0.73888319681151282</v>
      </c>
      <c r="N61" s="59">
        <f>+$AD$12</f>
        <v>-0.57969354838709675</v>
      </c>
      <c r="O61" s="54">
        <f t="shared" si="12"/>
        <v>-183291.29344880028</v>
      </c>
      <c r="P61" s="74"/>
      <c r="Q61" s="54">
        <f t="shared" si="7"/>
        <v>-227138.39175020024</v>
      </c>
      <c r="S61" s="12">
        <v>0.44</v>
      </c>
      <c r="T61" s="57">
        <v>1.5373576622192398</v>
      </c>
      <c r="U61" s="12">
        <v>1.1148</v>
      </c>
      <c r="V61" s="12">
        <f t="shared" si="8"/>
        <v>0.76506362683498152</v>
      </c>
      <c r="W61" s="12">
        <v>1.167</v>
      </c>
      <c r="X61" s="12">
        <f t="shared" si="13"/>
        <v>0.73888319681151282</v>
      </c>
    </row>
    <row r="62" spans="1:24" x14ac:dyDescent="0.2">
      <c r="A62" s="9" t="s">
        <v>88</v>
      </c>
      <c r="B62" s="10">
        <f t="shared" si="0"/>
        <v>28</v>
      </c>
      <c r="C62" s="10">
        <f t="shared" si="1"/>
        <v>868000</v>
      </c>
      <c r="D62" s="10">
        <f t="shared" si="2"/>
        <v>667272.36150557024</v>
      </c>
      <c r="E62" s="11">
        <v>0.76874696025987355</v>
      </c>
      <c r="G62" s="12">
        <v>-0.27389516279929804</v>
      </c>
      <c r="H62" s="59">
        <f t="shared" si="3"/>
        <v>0.44</v>
      </c>
      <c r="I62" s="59">
        <f t="shared" si="4"/>
        <v>0.73908162842812453</v>
      </c>
      <c r="J62" s="54">
        <f t="shared" si="10"/>
        <v>-39536.542519089882</v>
      </c>
      <c r="L62" s="12">
        <f t="shared" si="5"/>
        <v>0.44</v>
      </c>
      <c r="M62" s="12">
        <f t="shared" si="6"/>
        <v>0.73908162842812453</v>
      </c>
      <c r="N62" s="59">
        <f>+$AD$12</f>
        <v>-0.57969354838709675</v>
      </c>
      <c r="O62" s="54">
        <f t="shared" si="12"/>
        <v>-164514.26837667151</v>
      </c>
      <c r="P62" s="74"/>
      <c r="Q62" s="54">
        <f t="shared" si="7"/>
        <v>-204050.81089576139</v>
      </c>
      <c r="S62" s="12">
        <v>0.44</v>
      </c>
      <c r="T62" s="57">
        <v>1.5369449062333098</v>
      </c>
      <c r="U62" s="12">
        <v>1.1148</v>
      </c>
      <c r="V62" s="12">
        <f t="shared" si="8"/>
        <v>0.76526908936673055</v>
      </c>
      <c r="W62" s="12">
        <v>1.167</v>
      </c>
      <c r="X62" s="12">
        <f t="shared" si="13"/>
        <v>0.73908162842812453</v>
      </c>
    </row>
    <row r="63" spans="1:24" x14ac:dyDescent="0.2">
      <c r="A63" s="9" t="s">
        <v>89</v>
      </c>
      <c r="B63" s="10">
        <f t="shared" si="0"/>
        <v>31</v>
      </c>
      <c r="C63" s="10">
        <f t="shared" si="1"/>
        <v>961000</v>
      </c>
      <c r="D63" s="10">
        <f t="shared" si="2"/>
        <v>735093.50687972212</v>
      </c>
      <c r="E63" s="11">
        <v>0.76492560549398769</v>
      </c>
      <c r="G63" s="12">
        <v>-0.27387094633343034</v>
      </c>
      <c r="H63" s="59">
        <f t="shared" si="3"/>
        <v>0.44</v>
      </c>
      <c r="I63" s="59">
        <f t="shared" si="4"/>
        <v>0.7392678619783799</v>
      </c>
      <c r="J63" s="54">
        <f t="shared" si="10"/>
        <v>-43709.712406825623</v>
      </c>
      <c r="L63" s="12">
        <f t="shared" si="5"/>
        <v>0.44</v>
      </c>
      <c r="M63" s="12">
        <f t="shared" si="6"/>
        <v>0.7392678619783799</v>
      </c>
      <c r="N63" s="59">
        <f>+$AD$12</f>
        <v>-0.57969354838709675</v>
      </c>
      <c r="O63" s="54">
        <f t="shared" si="12"/>
        <v>-181098.4966198857</v>
      </c>
      <c r="P63" s="74"/>
      <c r="Q63" s="54">
        <f t="shared" si="7"/>
        <v>-224808.20902671132</v>
      </c>
      <c r="S63" s="12">
        <v>0.44</v>
      </c>
      <c r="T63" s="57">
        <v>1.53655772491358</v>
      </c>
      <c r="U63" s="12">
        <v>1.1148</v>
      </c>
      <c r="V63" s="12">
        <f t="shared" si="8"/>
        <v>0.76546192162494342</v>
      </c>
      <c r="W63" s="12">
        <v>1.167</v>
      </c>
      <c r="X63" s="12">
        <f t="shared" si="13"/>
        <v>0.7392678619783799</v>
      </c>
    </row>
    <row r="64" spans="1:24" x14ac:dyDescent="0.2">
      <c r="A64" s="9" t="s">
        <v>90</v>
      </c>
      <c r="B64" s="10">
        <f t="shared" si="0"/>
        <v>30</v>
      </c>
      <c r="C64" s="10">
        <f t="shared" si="1"/>
        <v>930000</v>
      </c>
      <c r="D64" s="10">
        <f t="shared" si="2"/>
        <v>707449.05223293218</v>
      </c>
      <c r="E64" s="11">
        <v>0.76069790562680883</v>
      </c>
      <c r="G64" s="12">
        <v>-0.35384312623332237</v>
      </c>
      <c r="H64" s="59">
        <f t="shared" si="3"/>
        <v>0.18</v>
      </c>
      <c r="I64" s="59">
        <f t="shared" si="4"/>
        <v>0.73948180880446701</v>
      </c>
      <c r="J64" s="54">
        <f t="shared" si="10"/>
        <v>-155337.5359443085</v>
      </c>
      <c r="L64" s="12">
        <f t="shared" si="5"/>
        <v>0.18</v>
      </c>
      <c r="M64" s="12">
        <f t="shared" si="6"/>
        <v>0.73948180880446701</v>
      </c>
      <c r="N64" s="59">
        <f>+$AD$17</f>
        <v>-0.60859677419354841</v>
      </c>
      <c r="O64" s="54">
        <f t="shared" si="12"/>
        <v>-24887.69085803545</v>
      </c>
      <c r="P64" s="74"/>
      <c r="Q64" s="54">
        <f t="shared" si="7"/>
        <v>-180225.22680234397</v>
      </c>
      <c r="S64" s="12">
        <v>0.18</v>
      </c>
      <c r="T64" s="57">
        <v>1.5361131681382398</v>
      </c>
      <c r="U64" s="12">
        <v>1.1148</v>
      </c>
      <c r="V64" s="12">
        <f t="shared" si="8"/>
        <v>0.76568344910780162</v>
      </c>
      <c r="W64" s="12">
        <v>1.167</v>
      </c>
      <c r="X64" s="12">
        <f t="shared" si="13"/>
        <v>0.73948180880446701</v>
      </c>
    </row>
    <row r="65" spans="1:24" x14ac:dyDescent="0.2">
      <c r="A65" s="9" t="s">
        <v>91</v>
      </c>
      <c r="B65" s="10">
        <f t="shared" si="0"/>
        <v>31</v>
      </c>
      <c r="C65" s="10">
        <f t="shared" si="1"/>
        <v>961000</v>
      </c>
      <c r="D65" s="10">
        <f t="shared" si="2"/>
        <v>727102.0743052928</v>
      </c>
      <c r="E65" s="11">
        <v>0.75660985879843168</v>
      </c>
      <c r="G65" s="12">
        <v>-0.35381519342619061</v>
      </c>
      <c r="H65" s="59">
        <f t="shared" si="3"/>
        <v>0.18</v>
      </c>
      <c r="I65" s="59">
        <f t="shared" si="4"/>
        <v>0.73969662238912259</v>
      </c>
      <c r="J65" s="54">
        <f t="shared" si="10"/>
        <v>-159829.33328891423</v>
      </c>
      <c r="L65" s="12">
        <f t="shared" si="5"/>
        <v>0.18</v>
      </c>
      <c r="M65" s="12">
        <f t="shared" si="6"/>
        <v>0.73969662238912259</v>
      </c>
      <c r="N65" s="59">
        <f t="shared" ref="N65:N70" si="15">+$AD$17</f>
        <v>-0.60859677419354841</v>
      </c>
      <c r="O65" s="54">
        <f t="shared" si="12"/>
        <v>-25422.882581813115</v>
      </c>
      <c r="P65" s="74"/>
      <c r="Q65" s="54">
        <f t="shared" si="7"/>
        <v>-185252.21587072735</v>
      </c>
      <c r="S65" s="12">
        <v>0.18</v>
      </c>
      <c r="T65" s="57">
        <v>1.5356670690672198</v>
      </c>
      <c r="U65" s="12">
        <v>1.1148</v>
      </c>
      <c r="V65" s="12">
        <f t="shared" si="8"/>
        <v>0.76590587406059418</v>
      </c>
      <c r="W65" s="12">
        <v>1.167</v>
      </c>
      <c r="X65" s="12">
        <f t="shared" si="13"/>
        <v>0.73969662238912259</v>
      </c>
    </row>
    <row r="66" spans="1:24" x14ac:dyDescent="0.2">
      <c r="A66" s="9" t="s">
        <v>92</v>
      </c>
      <c r="B66" s="10">
        <f t="shared" si="0"/>
        <v>30</v>
      </c>
      <c r="C66" s="10">
        <f t="shared" si="1"/>
        <v>930000</v>
      </c>
      <c r="D66" s="10">
        <f t="shared" si="2"/>
        <v>699721.88920746639</v>
      </c>
      <c r="E66" s="11">
        <v>0.75238912818007142</v>
      </c>
      <c r="G66" s="12">
        <v>-0.35378528508848683</v>
      </c>
      <c r="H66" s="59">
        <f t="shared" si="3"/>
        <v>0.18</v>
      </c>
      <c r="I66" s="59">
        <f t="shared" si="4"/>
        <v>0.73992662853218094</v>
      </c>
      <c r="J66" s="54">
        <f t="shared" si="10"/>
        <v>-153992.57337940054</v>
      </c>
      <c r="L66" s="12">
        <f t="shared" si="5"/>
        <v>0.18</v>
      </c>
      <c r="M66" s="12">
        <f t="shared" si="6"/>
        <v>0.73992662853218094</v>
      </c>
      <c r="N66" s="59">
        <f t="shared" si="15"/>
        <v>-0.60859677419354841</v>
      </c>
      <c r="O66" s="54">
        <f t="shared" si="12"/>
        <v>-24304.603168960894</v>
      </c>
      <c r="P66" s="74"/>
      <c r="Q66" s="54">
        <f t="shared" si="7"/>
        <v>-178297.17654836143</v>
      </c>
      <c r="S66" s="12">
        <v>0.18</v>
      </c>
      <c r="T66" s="57">
        <v>1.5351897070613698</v>
      </c>
      <c r="U66" s="12">
        <v>1.1148</v>
      </c>
      <c r="V66" s="12">
        <f t="shared" si="8"/>
        <v>0.76614402988111086</v>
      </c>
      <c r="W66" s="12">
        <v>1.167</v>
      </c>
      <c r="X66" s="12">
        <f t="shared" si="13"/>
        <v>0.73992662853218094</v>
      </c>
    </row>
    <row r="67" spans="1:24" x14ac:dyDescent="0.2">
      <c r="A67" s="9" t="s">
        <v>93</v>
      </c>
      <c r="B67" s="10">
        <f t="shared" si="0"/>
        <v>31</v>
      </c>
      <c r="C67" s="10">
        <f t="shared" si="1"/>
        <v>961000</v>
      </c>
      <c r="D67" s="10">
        <f t="shared" si="2"/>
        <v>719424.43730699993</v>
      </c>
      <c r="E67" s="11">
        <v>0.74862064235900094</v>
      </c>
      <c r="G67" s="12">
        <v>-0.35375896920801919</v>
      </c>
      <c r="H67" s="59">
        <f t="shared" si="3"/>
        <v>0.18</v>
      </c>
      <c r="I67" s="59">
        <f t="shared" si="4"/>
        <v>0.74012900735468834</v>
      </c>
      <c r="J67" s="54">
        <f t="shared" si="10"/>
        <v>-158493.1762131633</v>
      </c>
      <c r="L67" s="12">
        <f t="shared" si="5"/>
        <v>0.18</v>
      </c>
      <c r="M67" s="12">
        <f t="shared" si="6"/>
        <v>0.74012900735468834</v>
      </c>
      <c r="N67" s="59">
        <f t="shared" si="15"/>
        <v>-0.60859677419354841</v>
      </c>
      <c r="O67" s="54">
        <f t="shared" si="12"/>
        <v>-24843.368243102028</v>
      </c>
      <c r="P67" s="74"/>
      <c r="Q67" s="54">
        <f t="shared" si="7"/>
        <v>-183336.54445626534</v>
      </c>
      <c r="S67" s="12">
        <v>0.18</v>
      </c>
      <c r="T67" s="57">
        <v>1.5347699290467898</v>
      </c>
      <c r="U67" s="12">
        <v>1.1148</v>
      </c>
      <c r="V67" s="12">
        <f t="shared" si="8"/>
        <v>0.76635357947786742</v>
      </c>
      <c r="W67" s="12">
        <v>1.167</v>
      </c>
      <c r="X67" s="12">
        <f t="shared" si="13"/>
        <v>0.74012900735468834</v>
      </c>
    </row>
    <row r="68" spans="1:24" x14ac:dyDescent="0.2">
      <c r="A68" s="9" t="s">
        <v>94</v>
      </c>
      <c r="B68" s="10">
        <f t="shared" ref="B68:B131" si="16">+A69-A68</f>
        <v>31</v>
      </c>
      <c r="C68" s="10">
        <f t="shared" ref="C68:C131" si="17">+B68*31000</f>
        <v>961000</v>
      </c>
      <c r="D68" s="10">
        <f t="shared" ref="D68:D131" si="18">+C68*E68</f>
        <v>715692.83257676905</v>
      </c>
      <c r="E68" s="11">
        <v>0.74473759893524361</v>
      </c>
      <c r="G68" s="12">
        <v>-0.35373793612894167</v>
      </c>
      <c r="H68" s="59">
        <f t="shared" si="3"/>
        <v>0.18</v>
      </c>
      <c r="I68" s="59">
        <f t="shared" ref="I68:I131" si="19">+X68</f>
        <v>0.74029075948691991</v>
      </c>
      <c r="J68" s="54">
        <f t="shared" si="10"/>
        <v>-157801.90115074127</v>
      </c>
      <c r="L68" s="12">
        <f t="shared" ref="L68:L131" si="20">+H68</f>
        <v>0.18</v>
      </c>
      <c r="M68" s="12">
        <f t="shared" ref="M68:M131" si="21">+I68</f>
        <v>0.74029075948691991</v>
      </c>
      <c r="N68" s="59">
        <f t="shared" si="15"/>
        <v>-0.60859677419354841</v>
      </c>
      <c r="O68" s="54">
        <f t="shared" si="12"/>
        <v>-24598.74257094122</v>
      </c>
      <c r="P68" s="74"/>
      <c r="Q68" s="54">
        <f t="shared" ref="Q68:Q131" si="22">+O68+J68</f>
        <v>-182400.64372168249</v>
      </c>
      <c r="S68" s="12">
        <v>0.18</v>
      </c>
      <c r="T68" s="57">
        <v>1.5344345847171099</v>
      </c>
      <c r="U68" s="12">
        <v>1.1148</v>
      </c>
      <c r="V68" s="12">
        <f t="shared" ref="V68:V131" si="23">+U68/T68*1.055056</f>
        <v>0.76652106288183097</v>
      </c>
      <c r="W68" s="12">
        <v>1.167</v>
      </c>
      <c r="X68" s="12">
        <f t="shared" si="13"/>
        <v>0.74029075948691991</v>
      </c>
    </row>
    <row r="69" spans="1:24" x14ac:dyDescent="0.2">
      <c r="A69" s="9" t="s">
        <v>95</v>
      </c>
      <c r="B69" s="10">
        <f t="shared" si="16"/>
        <v>30</v>
      </c>
      <c r="C69" s="10">
        <f t="shared" si="17"/>
        <v>930000</v>
      </c>
      <c r="D69" s="10">
        <f t="shared" si="18"/>
        <v>689005.22179704125</v>
      </c>
      <c r="E69" s="11">
        <v>0.74086582988929162</v>
      </c>
      <c r="G69" s="12">
        <v>-0.35371619985196157</v>
      </c>
      <c r="H69" s="59">
        <f t="shared" si="3"/>
        <v>0.18</v>
      </c>
      <c r="I69" s="59">
        <f t="shared" si="19"/>
        <v>0.74045791947027284</v>
      </c>
      <c r="J69" s="54">
        <f t="shared" si="10"/>
        <v>-152047.74553568149</v>
      </c>
      <c r="L69" s="12">
        <f t="shared" si="20"/>
        <v>0.18</v>
      </c>
      <c r="M69" s="12">
        <f t="shared" si="21"/>
        <v>0.74045791947027284</v>
      </c>
      <c r="N69" s="59">
        <f t="shared" si="15"/>
        <v>-0.60859677419354841</v>
      </c>
      <c r="O69" s="54">
        <f t="shared" si="12"/>
        <v>-23566.301120300821</v>
      </c>
      <c r="P69" s="74"/>
      <c r="Q69" s="54">
        <f t="shared" si="22"/>
        <v>-175614.04665598233</v>
      </c>
      <c r="S69" s="12">
        <v>0.18</v>
      </c>
      <c r="T69" s="57">
        <v>1.5340881827773198</v>
      </c>
      <c r="U69" s="12">
        <v>1.1148</v>
      </c>
      <c r="V69" s="12">
        <f t="shared" si="23"/>
        <v>0.76669414575024308</v>
      </c>
      <c r="W69" s="12">
        <v>1.167</v>
      </c>
      <c r="X69" s="12">
        <f t="shared" si="13"/>
        <v>0.74045791947027284</v>
      </c>
    </row>
    <row r="70" spans="1:24" x14ac:dyDescent="0.2">
      <c r="A70" s="9" t="s">
        <v>96</v>
      </c>
      <c r="B70" s="10">
        <f t="shared" si="16"/>
        <v>31</v>
      </c>
      <c r="C70" s="10">
        <f t="shared" si="17"/>
        <v>961000</v>
      </c>
      <c r="D70" s="10">
        <f t="shared" si="18"/>
        <v>708381.66440487269</v>
      </c>
      <c r="E70" s="11">
        <v>0.73712972362629836</v>
      </c>
      <c r="G70" s="12">
        <v>-0.35369449485133186</v>
      </c>
      <c r="H70" s="59">
        <f t="shared" ref="H70:H133" si="24">+S70</f>
        <v>0.18</v>
      </c>
      <c r="I70" s="59">
        <f t="shared" si="19"/>
        <v>0.74062483892695663</v>
      </c>
      <c r="J70" s="54">
        <f t="shared" si="10"/>
        <v>-156457.30281096743</v>
      </c>
      <c r="L70" s="12">
        <f t="shared" si="20"/>
        <v>0.18</v>
      </c>
      <c r="M70" s="12">
        <f t="shared" si="21"/>
        <v>0.74062483892695663</v>
      </c>
      <c r="N70" s="59">
        <f t="shared" si="15"/>
        <v>-0.60859677419354841</v>
      </c>
      <c r="O70" s="54">
        <f t="shared" si="12"/>
        <v>-24110.798090067707</v>
      </c>
      <c r="P70" s="74"/>
      <c r="Q70" s="54">
        <f t="shared" si="22"/>
        <v>-180568.10090103513</v>
      </c>
      <c r="S70" s="12">
        <v>0.18</v>
      </c>
      <c r="T70" s="57">
        <v>1.53374243530503</v>
      </c>
      <c r="U70" s="12">
        <v>1.1148</v>
      </c>
      <c r="V70" s="12">
        <f t="shared" si="23"/>
        <v>0.76686697956954064</v>
      </c>
      <c r="W70" s="12">
        <v>1.167</v>
      </c>
      <c r="X70" s="12">
        <f t="shared" ref="X70:X101" si="25">+W70/T70*1.055056*$AH$6</f>
        <v>0.74062483892695663</v>
      </c>
    </row>
    <row r="71" spans="1:24" x14ac:dyDescent="0.2">
      <c r="A71" s="9" t="s">
        <v>97</v>
      </c>
      <c r="B71" s="10">
        <f t="shared" si="16"/>
        <v>30</v>
      </c>
      <c r="C71" s="10">
        <f t="shared" si="17"/>
        <v>930000</v>
      </c>
      <c r="D71" s="10">
        <f t="shared" si="18"/>
        <v>681950.62245559518</v>
      </c>
      <c r="E71" s="11">
        <v>0.73328023919956475</v>
      </c>
      <c r="G71" s="12">
        <v>-0.29867137374452257</v>
      </c>
      <c r="H71" s="59">
        <f t="shared" si="24"/>
        <v>0.42</v>
      </c>
      <c r="I71" s="59">
        <f t="shared" si="19"/>
        <v>0.74080264876223123</v>
      </c>
      <c r="J71" s="54">
        <f t="shared" ref="J71:J134" si="26">((-G71-I71)*D71)+(H71*D71*$AH$6)</f>
        <v>-37266.831207457231</v>
      </c>
      <c r="L71" s="12">
        <f t="shared" si="20"/>
        <v>0.42</v>
      </c>
      <c r="M71" s="12">
        <f t="shared" si="21"/>
        <v>0.74080264876223123</v>
      </c>
      <c r="N71" s="59">
        <f>+$AD$12</f>
        <v>-0.57969354838709675</v>
      </c>
      <c r="O71" s="54">
        <f t="shared" ref="O71:O134" si="27">((M71+N71)*D71)-(L71*D71*$AH$6)</f>
        <v>-154376.41571387119</v>
      </c>
      <c r="P71" s="74"/>
      <c r="Q71" s="54">
        <f t="shared" si="22"/>
        <v>-191643.24692132842</v>
      </c>
      <c r="S71" s="12">
        <v>0.42</v>
      </c>
      <c r="T71" s="57">
        <v>1.53337430151092</v>
      </c>
      <c r="U71" s="12">
        <v>1.1148</v>
      </c>
      <c r="V71" s="12">
        <f t="shared" si="23"/>
        <v>0.76705108964004876</v>
      </c>
      <c r="W71" s="12">
        <v>1.167</v>
      </c>
      <c r="X71" s="12">
        <f t="shared" si="25"/>
        <v>0.74080264876223123</v>
      </c>
    </row>
    <row r="72" spans="1:24" x14ac:dyDescent="0.2">
      <c r="A72" s="9" t="s">
        <v>98</v>
      </c>
      <c r="B72" s="10">
        <f t="shared" si="16"/>
        <v>31</v>
      </c>
      <c r="C72" s="10">
        <f t="shared" si="17"/>
        <v>961000</v>
      </c>
      <c r="D72" s="10">
        <f t="shared" si="18"/>
        <v>701112.69661296986</v>
      </c>
      <c r="E72" s="11">
        <v>0.72956576130381878</v>
      </c>
      <c r="G72" s="12">
        <v>-0.29864832783563156</v>
      </c>
      <c r="H72" s="59">
        <f t="shared" si="24"/>
        <v>0.42</v>
      </c>
      <c r="I72" s="59">
        <f t="shared" si="19"/>
        <v>0.74097988029778639</v>
      </c>
      <c r="J72" s="54">
        <f t="shared" si="26"/>
        <v>-38454.405875517114</v>
      </c>
      <c r="L72" s="12">
        <f t="shared" si="20"/>
        <v>0.42</v>
      </c>
      <c r="M72" s="12">
        <f t="shared" si="21"/>
        <v>0.74097988029778639</v>
      </c>
      <c r="N72" s="59">
        <f>+$AD$12</f>
        <v>-0.57969354838709675</v>
      </c>
      <c r="O72" s="54">
        <f t="shared" si="27"/>
        <v>-158589.96657550751</v>
      </c>
      <c r="P72" s="74"/>
      <c r="Q72" s="54">
        <f t="shared" si="22"/>
        <v>-197044.37245102462</v>
      </c>
      <c r="S72" s="12">
        <v>0.42</v>
      </c>
      <c r="T72" s="57">
        <v>1.5330075408346</v>
      </c>
      <c r="U72" s="12">
        <v>1.1148</v>
      </c>
      <c r="V72" s="12">
        <f t="shared" si="23"/>
        <v>0.76723460092027074</v>
      </c>
      <c r="W72" s="12">
        <v>1.167</v>
      </c>
      <c r="X72" s="12">
        <f t="shared" si="25"/>
        <v>0.74097988029778639</v>
      </c>
    </row>
    <row r="73" spans="1:24" x14ac:dyDescent="0.2">
      <c r="A73" s="9" t="s">
        <v>99</v>
      </c>
      <c r="B73" s="10">
        <f t="shared" si="16"/>
        <v>31</v>
      </c>
      <c r="C73" s="10">
        <f t="shared" si="17"/>
        <v>961000</v>
      </c>
      <c r="D73" s="10">
        <f t="shared" si="18"/>
        <v>697434.88085588033</v>
      </c>
      <c r="E73" s="11">
        <v>0.72573868975637912</v>
      </c>
      <c r="G73" s="12">
        <v>-0.2986238203188103</v>
      </c>
      <c r="H73" s="59">
        <f t="shared" si="24"/>
        <v>0.42</v>
      </c>
      <c r="I73" s="59">
        <f t="shared" si="19"/>
        <v>0.74116835213717147</v>
      </c>
      <c r="J73" s="54">
        <f t="shared" si="26"/>
        <v>-38401.225440197682</v>
      </c>
      <c r="L73" s="12">
        <f t="shared" si="20"/>
        <v>0.42</v>
      </c>
      <c r="M73" s="12">
        <f t="shared" si="21"/>
        <v>0.74116835213717147</v>
      </c>
      <c r="N73" s="59">
        <f>+$AD$12</f>
        <v>-0.57969354838709675</v>
      </c>
      <c r="O73" s="54">
        <f t="shared" si="27"/>
        <v>-157626.60686730238</v>
      </c>
      <c r="P73" s="74"/>
      <c r="Q73" s="54">
        <f t="shared" si="22"/>
        <v>-196027.83230750007</v>
      </c>
      <c r="S73" s="12">
        <v>0.42</v>
      </c>
      <c r="T73" s="57">
        <v>1.5326177120592899</v>
      </c>
      <c r="U73" s="12">
        <v>1.1148</v>
      </c>
      <c r="V73" s="12">
        <f t="shared" si="23"/>
        <v>0.7674297507756449</v>
      </c>
      <c r="W73" s="12">
        <v>1.167</v>
      </c>
      <c r="X73" s="12">
        <f t="shared" si="25"/>
        <v>0.74116835213717147</v>
      </c>
    </row>
    <row r="74" spans="1:24" x14ac:dyDescent="0.2">
      <c r="A74" s="9" t="s">
        <v>100</v>
      </c>
      <c r="B74" s="10">
        <f t="shared" si="16"/>
        <v>28</v>
      </c>
      <c r="C74" s="10">
        <f t="shared" si="17"/>
        <v>868000</v>
      </c>
      <c r="D74" s="10">
        <f t="shared" si="18"/>
        <v>626629.21267741977</v>
      </c>
      <c r="E74" s="11">
        <v>0.72192305607997664</v>
      </c>
      <c r="G74" s="12">
        <v>-0.29859860758985368</v>
      </c>
      <c r="H74" s="59">
        <f t="shared" si="24"/>
        <v>0.42</v>
      </c>
      <c r="I74" s="59">
        <f t="shared" si="19"/>
        <v>0.74136224731786804</v>
      </c>
      <c r="J74" s="54">
        <f t="shared" si="26"/>
        <v>-34639.917975239339</v>
      </c>
      <c r="L74" s="12">
        <f t="shared" si="20"/>
        <v>0.42</v>
      </c>
      <c r="M74" s="12">
        <f t="shared" si="21"/>
        <v>0.74136224731786804</v>
      </c>
      <c r="N74" s="59">
        <f>+$AD$12</f>
        <v>-0.57969354838709675</v>
      </c>
      <c r="O74" s="54">
        <f t="shared" si="27"/>
        <v>-141502.38346414303</v>
      </c>
      <c r="P74" s="74"/>
      <c r="Q74" s="54">
        <f t="shared" si="22"/>
        <v>-176142.30143938237</v>
      </c>
      <c r="S74" s="12">
        <v>0.42</v>
      </c>
      <c r="T74" s="57">
        <v>1.5322168726730201</v>
      </c>
      <c r="U74" s="12">
        <v>1.1148</v>
      </c>
      <c r="V74" s="12">
        <f t="shared" si="23"/>
        <v>0.76763051613451316</v>
      </c>
      <c r="W74" s="12">
        <v>1.167</v>
      </c>
      <c r="X74" s="12">
        <f t="shared" si="25"/>
        <v>0.74136224731786804</v>
      </c>
    </row>
    <row r="75" spans="1:24" x14ac:dyDescent="0.2">
      <c r="A75" s="9" t="s">
        <v>101</v>
      </c>
      <c r="B75" s="10">
        <f t="shared" si="16"/>
        <v>31</v>
      </c>
      <c r="C75" s="10">
        <f t="shared" si="17"/>
        <v>961000</v>
      </c>
      <c r="D75" s="10">
        <f t="shared" si="18"/>
        <v>690465.5596421581</v>
      </c>
      <c r="E75" s="11">
        <v>0.71848653448715727</v>
      </c>
      <c r="G75" s="12">
        <v>-0.29857522828040395</v>
      </c>
      <c r="H75" s="59">
        <f t="shared" si="24"/>
        <v>0.42</v>
      </c>
      <c r="I75" s="59">
        <f t="shared" si="19"/>
        <v>0.74154204282663294</v>
      </c>
      <c r="J75" s="54">
        <f t="shared" si="26"/>
        <v>-38309.061688514368</v>
      </c>
      <c r="L75" s="12">
        <f t="shared" si="20"/>
        <v>0.42</v>
      </c>
      <c r="M75" s="12">
        <f t="shared" si="21"/>
        <v>0.74154204282663294</v>
      </c>
      <c r="N75" s="59">
        <f>+$AD$12</f>
        <v>-0.57969354838709675</v>
      </c>
      <c r="O75" s="54">
        <f t="shared" si="27"/>
        <v>-155793.45652961661</v>
      </c>
      <c r="P75" s="74"/>
      <c r="Q75" s="54">
        <f t="shared" si="22"/>
        <v>-194102.51821813098</v>
      </c>
      <c r="S75" s="12">
        <v>0.42</v>
      </c>
      <c r="T75" s="57">
        <v>1.5318453688387799</v>
      </c>
      <c r="U75" s="12">
        <v>1.1148</v>
      </c>
      <c r="V75" s="12">
        <f t="shared" si="23"/>
        <v>0.76781668223575605</v>
      </c>
      <c r="W75" s="12">
        <v>1.167</v>
      </c>
      <c r="X75" s="12">
        <f t="shared" si="25"/>
        <v>0.74154204282663294</v>
      </c>
    </row>
    <row r="76" spans="1:24" x14ac:dyDescent="0.2">
      <c r="A76" s="9" t="s">
        <v>102</v>
      </c>
      <c r="B76" s="10">
        <f t="shared" si="16"/>
        <v>30</v>
      </c>
      <c r="C76" s="10">
        <f t="shared" si="17"/>
        <v>930000</v>
      </c>
      <c r="D76" s="10">
        <f t="shared" si="18"/>
        <v>664664.26297360321</v>
      </c>
      <c r="E76" s="11">
        <v>0.71469275588559489</v>
      </c>
      <c r="G76" s="12">
        <v>-0.40354867210705425</v>
      </c>
      <c r="H76" s="59">
        <f t="shared" si="24"/>
        <v>0.19</v>
      </c>
      <c r="I76" s="59">
        <f t="shared" si="19"/>
        <v>0.74174626958998657</v>
      </c>
      <c r="J76" s="54">
        <f t="shared" si="26"/>
        <v>-108278.64380596687</v>
      </c>
      <c r="L76" s="12">
        <f t="shared" si="20"/>
        <v>0.19</v>
      </c>
      <c r="M76" s="12">
        <f t="shared" si="21"/>
        <v>0.74174626958998657</v>
      </c>
      <c r="N76" s="59">
        <f>+$AD$17</f>
        <v>-0.60859677419354841</v>
      </c>
      <c r="O76" s="54">
        <f t="shared" si="27"/>
        <v>-28009.50184148892</v>
      </c>
      <c r="P76" s="74"/>
      <c r="Q76" s="54">
        <f t="shared" si="22"/>
        <v>-136288.14564745579</v>
      </c>
      <c r="S76" s="12">
        <v>0.19</v>
      </c>
      <c r="T76" s="57">
        <v>1.53142360221256</v>
      </c>
      <c r="U76" s="12">
        <v>1.1148</v>
      </c>
      <c r="V76" s="12">
        <f t="shared" si="23"/>
        <v>0.76802814525040075</v>
      </c>
      <c r="W76" s="12">
        <v>1.167</v>
      </c>
      <c r="X76" s="12">
        <f t="shared" si="25"/>
        <v>0.74174626958998657</v>
      </c>
    </row>
    <row r="77" spans="1:24" x14ac:dyDescent="0.2">
      <c r="A77" s="9" t="s">
        <v>103</v>
      </c>
      <c r="B77" s="10">
        <f t="shared" si="16"/>
        <v>31</v>
      </c>
      <c r="C77" s="10">
        <f t="shared" si="17"/>
        <v>961000</v>
      </c>
      <c r="D77" s="10">
        <f t="shared" si="18"/>
        <v>683302.07156480616</v>
      </c>
      <c r="E77" s="11">
        <v>0.7110323325336172</v>
      </c>
      <c r="G77" s="12">
        <v>-0.40352229983876464</v>
      </c>
      <c r="H77" s="59">
        <f t="shared" si="24"/>
        <v>0.19</v>
      </c>
      <c r="I77" s="59">
        <f t="shared" si="19"/>
        <v>0.74194908205563015</v>
      </c>
      <c r="J77" s="54">
        <f t="shared" si="26"/>
        <v>-111471.48081717774</v>
      </c>
      <c r="L77" s="12">
        <f t="shared" si="20"/>
        <v>0.19</v>
      </c>
      <c r="M77" s="12">
        <f t="shared" si="21"/>
        <v>0.74194908205563015</v>
      </c>
      <c r="N77" s="59">
        <f t="shared" ref="N77:N82" si="28">+$AD$17</f>
        <v>-0.60859677419354841</v>
      </c>
      <c r="O77" s="54">
        <f t="shared" si="27"/>
        <v>-28656.332334509716</v>
      </c>
      <c r="P77" s="74"/>
      <c r="Q77" s="54">
        <f t="shared" si="22"/>
        <v>-140127.81315168744</v>
      </c>
      <c r="S77" s="12">
        <v>0.19</v>
      </c>
      <c r="T77" s="57">
        <v>1.5310049861589501</v>
      </c>
      <c r="U77" s="12">
        <v>1.1148</v>
      </c>
      <c r="V77" s="12">
        <f t="shared" si="23"/>
        <v>0.76823814385532541</v>
      </c>
      <c r="W77" s="12">
        <v>1.167</v>
      </c>
      <c r="X77" s="12">
        <f t="shared" si="25"/>
        <v>0.74194908205563015</v>
      </c>
    </row>
    <row r="78" spans="1:24" x14ac:dyDescent="0.2">
      <c r="A78" s="9" t="s">
        <v>104</v>
      </c>
      <c r="B78" s="10">
        <f t="shared" si="16"/>
        <v>30</v>
      </c>
      <c r="C78" s="10">
        <f t="shared" si="17"/>
        <v>930000</v>
      </c>
      <c r="D78" s="10">
        <f t="shared" si="18"/>
        <v>657752.97656207206</v>
      </c>
      <c r="E78" s="11">
        <v>0.70726126512050758</v>
      </c>
      <c r="G78" s="12">
        <v>-0.40349435283932733</v>
      </c>
      <c r="H78" s="59">
        <f t="shared" si="24"/>
        <v>0.19</v>
      </c>
      <c r="I78" s="59">
        <f t="shared" si="19"/>
        <v>0.74216400478434685</v>
      </c>
      <c r="J78" s="54">
        <f t="shared" si="26"/>
        <v>-107463.24019813238</v>
      </c>
      <c r="L78" s="12">
        <f t="shared" si="20"/>
        <v>0.19</v>
      </c>
      <c r="M78" s="12">
        <f t="shared" si="21"/>
        <v>0.74216400478434685</v>
      </c>
      <c r="N78" s="59">
        <f t="shared" si="28"/>
        <v>-0.60859677419354841</v>
      </c>
      <c r="O78" s="54">
        <f t="shared" si="27"/>
        <v>-27443.487947694812</v>
      </c>
      <c r="P78" s="74"/>
      <c r="Q78" s="54">
        <f t="shared" si="22"/>
        <v>-134906.72814582719</v>
      </c>
      <c r="S78" s="12">
        <v>0.19</v>
      </c>
      <c r="T78" s="57">
        <v>1.5305616235501698</v>
      </c>
      <c r="U78" s="12">
        <v>1.1148</v>
      </c>
      <c r="V78" s="12">
        <f t="shared" si="23"/>
        <v>0.76846068181941884</v>
      </c>
      <c r="W78" s="12">
        <v>1.167</v>
      </c>
      <c r="X78" s="12">
        <f t="shared" si="25"/>
        <v>0.74216400478434685</v>
      </c>
    </row>
    <row r="79" spans="1:24" x14ac:dyDescent="0.2">
      <c r="A79" s="9" t="s">
        <v>105</v>
      </c>
      <c r="B79" s="10">
        <f t="shared" si="16"/>
        <v>31</v>
      </c>
      <c r="C79" s="10">
        <f t="shared" si="17"/>
        <v>961000</v>
      </c>
      <c r="D79" s="10">
        <f t="shared" si="18"/>
        <v>676181.58332091593</v>
      </c>
      <c r="E79" s="11">
        <v>0.70362287546401237</v>
      </c>
      <c r="G79" s="12">
        <v>-0.40346663366255875</v>
      </c>
      <c r="H79" s="59">
        <f t="shared" si="24"/>
        <v>0.19</v>
      </c>
      <c r="I79" s="59">
        <f t="shared" si="19"/>
        <v>0.74237717547274373</v>
      </c>
      <c r="J79" s="54">
        <f t="shared" si="26"/>
        <v>-110636.97890194561</v>
      </c>
      <c r="L79" s="12">
        <f t="shared" si="20"/>
        <v>0.19</v>
      </c>
      <c r="M79" s="12">
        <f t="shared" si="21"/>
        <v>0.74237717547274373</v>
      </c>
      <c r="N79" s="59">
        <f t="shared" si="28"/>
        <v>-0.60859677419354841</v>
      </c>
      <c r="O79" s="54">
        <f t="shared" si="27"/>
        <v>-28068.244309140966</v>
      </c>
      <c r="P79" s="74"/>
      <c r="Q79" s="54">
        <f t="shared" si="22"/>
        <v>-138705.22321108659</v>
      </c>
      <c r="S79" s="12">
        <v>0.19</v>
      </c>
      <c r="T79" s="57">
        <v>1.5301221287950699</v>
      </c>
      <c r="U79" s="12">
        <v>1.1148</v>
      </c>
      <c r="V79" s="12">
        <f t="shared" si="23"/>
        <v>0.76868140566413967</v>
      </c>
      <c r="W79" s="12">
        <v>1.167</v>
      </c>
      <c r="X79" s="12">
        <f t="shared" si="25"/>
        <v>0.74237717547274373</v>
      </c>
    </row>
    <row r="80" spans="1:24" x14ac:dyDescent="0.2">
      <c r="A80" s="9" t="s">
        <v>106</v>
      </c>
      <c r="B80" s="10">
        <f t="shared" si="16"/>
        <v>31</v>
      </c>
      <c r="C80" s="10">
        <f t="shared" si="17"/>
        <v>961000</v>
      </c>
      <c r="D80" s="10">
        <f t="shared" si="18"/>
        <v>672579.52141031739</v>
      </c>
      <c r="E80" s="11">
        <v>0.69987463206068412</v>
      </c>
      <c r="G80" s="12">
        <v>-0.40343729384874694</v>
      </c>
      <c r="H80" s="59">
        <f t="shared" si="24"/>
        <v>0.19</v>
      </c>
      <c r="I80" s="59">
        <f t="shared" si="19"/>
        <v>0.74260280945747914</v>
      </c>
      <c r="J80" s="54">
        <f t="shared" si="26"/>
        <v>-110219.09889785417</v>
      </c>
      <c r="L80" s="12">
        <f t="shared" si="20"/>
        <v>0.19</v>
      </c>
      <c r="M80" s="12">
        <f t="shared" si="21"/>
        <v>0.74260280945747914</v>
      </c>
      <c r="N80" s="59">
        <f t="shared" si="28"/>
        <v>-0.60859677419354841</v>
      </c>
      <c r="O80" s="54">
        <f t="shared" si="27"/>
        <v>-27766.966205241828</v>
      </c>
      <c r="P80" s="74"/>
      <c r="Q80" s="54">
        <f t="shared" si="22"/>
        <v>-137986.06510309601</v>
      </c>
      <c r="S80" s="12">
        <v>0.19</v>
      </c>
      <c r="T80" s="57">
        <v>1.5296572132996598</v>
      </c>
      <c r="U80" s="12">
        <v>1.1148</v>
      </c>
      <c r="V80" s="12">
        <f t="shared" si="23"/>
        <v>0.76891503441012254</v>
      </c>
      <c r="W80" s="12">
        <v>1.167</v>
      </c>
      <c r="X80" s="12">
        <f t="shared" si="25"/>
        <v>0.74260280945747914</v>
      </c>
    </row>
    <row r="81" spans="1:24" x14ac:dyDescent="0.2">
      <c r="A81" s="9" t="s">
        <v>107</v>
      </c>
      <c r="B81" s="10">
        <f t="shared" si="16"/>
        <v>30</v>
      </c>
      <c r="C81" s="10">
        <f t="shared" si="17"/>
        <v>930000</v>
      </c>
      <c r="D81" s="10">
        <f t="shared" si="18"/>
        <v>647408.36750430393</v>
      </c>
      <c r="E81" s="11">
        <v>0.69613802957452031</v>
      </c>
      <c r="G81" s="12">
        <v>-0.40340724541149697</v>
      </c>
      <c r="H81" s="59">
        <f t="shared" si="24"/>
        <v>0.19</v>
      </c>
      <c r="I81" s="59">
        <f t="shared" si="19"/>
        <v>0.74283389301769565</v>
      </c>
      <c r="J81" s="54">
        <f t="shared" si="26"/>
        <v>-106263.23023294941</v>
      </c>
      <c r="L81" s="12">
        <f t="shared" si="20"/>
        <v>0.19</v>
      </c>
      <c r="M81" s="12">
        <f t="shared" si="21"/>
        <v>0.74283389301769565</v>
      </c>
      <c r="N81" s="59">
        <f t="shared" si="28"/>
        <v>-0.60859677419354841</v>
      </c>
      <c r="O81" s="54">
        <f t="shared" si="27"/>
        <v>-26578.187624815895</v>
      </c>
      <c r="P81" s="74"/>
      <c r="Q81" s="54">
        <f t="shared" si="22"/>
        <v>-132841.41785776531</v>
      </c>
      <c r="S81" s="12">
        <v>0.19</v>
      </c>
      <c r="T81" s="57">
        <v>1.5291813617828098</v>
      </c>
      <c r="U81" s="12">
        <v>1.1148</v>
      </c>
      <c r="V81" s="12">
        <f t="shared" si="23"/>
        <v>0.76915430582330935</v>
      </c>
      <c r="W81" s="12">
        <v>1.167</v>
      </c>
      <c r="X81" s="12">
        <f t="shared" si="25"/>
        <v>0.74283389301769565</v>
      </c>
    </row>
    <row r="82" spans="1:24" x14ac:dyDescent="0.2">
      <c r="A82" s="9" t="s">
        <v>108</v>
      </c>
      <c r="B82" s="10">
        <f t="shared" si="16"/>
        <v>31</v>
      </c>
      <c r="C82" s="10">
        <f t="shared" si="17"/>
        <v>961000</v>
      </c>
      <c r="D82" s="10">
        <f t="shared" si="18"/>
        <v>665524.28238226997</v>
      </c>
      <c r="E82" s="11">
        <v>0.69253307219799165</v>
      </c>
      <c r="G82" s="12">
        <v>-0.40337749104795417</v>
      </c>
      <c r="H82" s="59">
        <f t="shared" si="24"/>
        <v>0.19</v>
      </c>
      <c r="I82" s="59">
        <f t="shared" si="19"/>
        <v>0.74306271504269128</v>
      </c>
      <c r="J82" s="54">
        <f t="shared" si="26"/>
        <v>-109408.79879091756</v>
      </c>
      <c r="L82" s="12">
        <f t="shared" si="20"/>
        <v>0.19</v>
      </c>
      <c r="M82" s="12">
        <f t="shared" si="21"/>
        <v>0.74306271504269128</v>
      </c>
      <c r="N82" s="59">
        <f t="shared" si="28"/>
        <v>-0.60859677419354841</v>
      </c>
      <c r="O82" s="54">
        <f t="shared" si="27"/>
        <v>-27169.617355557915</v>
      </c>
      <c r="P82" s="74"/>
      <c r="Q82" s="54">
        <f t="shared" si="22"/>
        <v>-136578.41614647547</v>
      </c>
      <c r="S82" s="12">
        <v>0.19</v>
      </c>
      <c r="T82" s="57">
        <v>1.5287104588984299</v>
      </c>
      <c r="U82" s="12">
        <v>1.1148</v>
      </c>
      <c r="V82" s="12">
        <f t="shared" si="23"/>
        <v>0.76939123556957822</v>
      </c>
      <c r="W82" s="12">
        <v>1.167</v>
      </c>
      <c r="X82" s="12">
        <f t="shared" si="25"/>
        <v>0.74306271504269128</v>
      </c>
    </row>
    <row r="83" spans="1:24" x14ac:dyDescent="0.2">
      <c r="A83" s="9" t="s">
        <v>109</v>
      </c>
      <c r="B83" s="10">
        <f t="shared" si="16"/>
        <v>30</v>
      </c>
      <c r="C83" s="10">
        <f t="shared" si="17"/>
        <v>930000</v>
      </c>
      <c r="D83" s="10">
        <f t="shared" si="18"/>
        <v>640602.0936997293</v>
      </c>
      <c r="E83" s="11">
        <v>0.6888194555911068</v>
      </c>
      <c r="G83" s="12">
        <v>-0.3452499003906242</v>
      </c>
      <c r="H83" s="59">
        <f t="shared" si="24"/>
        <v>0.4</v>
      </c>
      <c r="I83" s="59">
        <f t="shared" si="19"/>
        <v>0.74330453463584312</v>
      </c>
      <c r="J83" s="54">
        <f t="shared" si="26"/>
        <v>-18591.794945499336</v>
      </c>
      <c r="L83" s="12">
        <f t="shared" si="20"/>
        <v>0.4</v>
      </c>
      <c r="M83" s="12">
        <f t="shared" si="21"/>
        <v>0.74330453463584312</v>
      </c>
      <c r="N83" s="59">
        <f>+$AD$12</f>
        <v>-0.57969354838709675</v>
      </c>
      <c r="O83" s="54">
        <f t="shared" si="27"/>
        <v>-131593.29681564332</v>
      </c>
      <c r="P83" s="74"/>
      <c r="Q83" s="54">
        <f t="shared" si="22"/>
        <v>-150185.09176114266</v>
      </c>
      <c r="S83" s="12">
        <v>0.4</v>
      </c>
      <c r="T83" s="57">
        <v>1.5282131228484097</v>
      </c>
      <c r="U83" s="12">
        <v>1.1148</v>
      </c>
      <c r="V83" s="12">
        <f t="shared" si="23"/>
        <v>0.76964162341947784</v>
      </c>
      <c r="W83" s="12">
        <v>1.167</v>
      </c>
      <c r="X83" s="12">
        <f t="shared" si="25"/>
        <v>0.74330453463584312</v>
      </c>
    </row>
    <row r="84" spans="1:24" x14ac:dyDescent="0.2">
      <c r="A84" s="9" t="s">
        <v>110</v>
      </c>
      <c r="B84" s="10">
        <f t="shared" si="16"/>
        <v>31</v>
      </c>
      <c r="C84" s="10">
        <f t="shared" si="17"/>
        <v>961000</v>
      </c>
      <c r="D84" s="10">
        <f t="shared" si="18"/>
        <v>658512.55752825143</v>
      </c>
      <c r="E84" s="11">
        <v>0.68523679243314406</v>
      </c>
      <c r="G84" s="12">
        <v>-0.34522101582313658</v>
      </c>
      <c r="H84" s="59">
        <f t="shared" si="24"/>
        <v>0.4</v>
      </c>
      <c r="I84" s="59">
        <f t="shared" si="19"/>
        <v>0.74354375476025214</v>
      </c>
      <c r="J84" s="54">
        <f t="shared" si="26"/>
        <v>-19288.149470647768</v>
      </c>
      <c r="L84" s="12">
        <f t="shared" si="20"/>
        <v>0.4</v>
      </c>
      <c r="M84" s="12">
        <f t="shared" si="21"/>
        <v>0.74354375476025214</v>
      </c>
      <c r="N84" s="59">
        <f>+$AD$12</f>
        <v>-0.57969354838709675</v>
      </c>
      <c r="O84" s="54">
        <f t="shared" si="27"/>
        <v>-135114.95761817187</v>
      </c>
      <c r="P84" s="74"/>
      <c r="Q84" s="54">
        <f t="shared" si="22"/>
        <v>-154403.10708881964</v>
      </c>
      <c r="S84" s="12">
        <v>0.4</v>
      </c>
      <c r="T84" s="57">
        <v>1.5277214512675099</v>
      </c>
      <c r="U84" s="12">
        <v>1.1148</v>
      </c>
      <c r="V84" s="12">
        <f t="shared" si="23"/>
        <v>0.76988931969513008</v>
      </c>
      <c r="W84" s="12">
        <v>1.167</v>
      </c>
      <c r="X84" s="12">
        <f t="shared" si="25"/>
        <v>0.74354375476025214</v>
      </c>
    </row>
    <row r="85" spans="1:24" x14ac:dyDescent="0.2">
      <c r="A85" s="9" t="s">
        <v>111</v>
      </c>
      <c r="B85" s="10">
        <f t="shared" si="16"/>
        <v>31</v>
      </c>
      <c r="C85" s="10">
        <f t="shared" si="17"/>
        <v>961000</v>
      </c>
      <c r="D85" s="10">
        <f t="shared" si="18"/>
        <v>654965.95929695806</v>
      </c>
      <c r="E85" s="11">
        <v>0.68154626357643922</v>
      </c>
      <c r="G85" s="12">
        <v>-0.34519051894290254</v>
      </c>
      <c r="H85" s="59">
        <f t="shared" si="24"/>
        <v>0.4</v>
      </c>
      <c r="I85" s="59">
        <f t="shared" si="19"/>
        <v>0.74379632795481476</v>
      </c>
      <c r="J85" s="54">
        <f t="shared" si="26"/>
        <v>-19369.669166078733</v>
      </c>
      <c r="L85" s="12">
        <f t="shared" si="20"/>
        <v>0.4</v>
      </c>
      <c r="M85" s="12">
        <f t="shared" si="21"/>
        <v>0.74379632795481476</v>
      </c>
      <c r="N85" s="59">
        <f>+$AD$12</f>
        <v>-0.57969354838709675</v>
      </c>
      <c r="O85" s="54">
        <f t="shared" si="27"/>
        <v>-134221.83247188071</v>
      </c>
      <c r="P85" s="74"/>
      <c r="Q85" s="54">
        <f t="shared" si="22"/>
        <v>-153591.50163795945</v>
      </c>
      <c r="S85" s="12">
        <v>0.4</v>
      </c>
      <c r="T85" s="57">
        <v>1.5272026782205799</v>
      </c>
      <c r="U85" s="12">
        <v>1.1148</v>
      </c>
      <c r="V85" s="12">
        <f t="shared" si="23"/>
        <v>0.77015084217271146</v>
      </c>
      <c r="W85" s="12">
        <v>1.167</v>
      </c>
      <c r="X85" s="12">
        <f t="shared" si="25"/>
        <v>0.74379632795481476</v>
      </c>
    </row>
    <row r="86" spans="1:24" x14ac:dyDescent="0.2">
      <c r="A86" s="9" t="s">
        <v>112</v>
      </c>
      <c r="B86" s="10">
        <f t="shared" si="16"/>
        <v>29</v>
      </c>
      <c r="C86" s="10">
        <f t="shared" si="17"/>
        <v>899000</v>
      </c>
      <c r="D86" s="10">
        <f t="shared" si="18"/>
        <v>609402.88743917318</v>
      </c>
      <c r="E86" s="11">
        <v>0.67786750549407471</v>
      </c>
      <c r="G86" s="12">
        <v>-0.34515936135119807</v>
      </c>
      <c r="H86" s="59">
        <f t="shared" si="24"/>
        <v>0.4</v>
      </c>
      <c r="I86" s="59">
        <f t="shared" si="19"/>
        <v>0.74405437311914269</v>
      </c>
      <c r="J86" s="54">
        <f t="shared" si="26"/>
        <v>-18198.448333754146</v>
      </c>
      <c r="L86" s="12">
        <f t="shared" si="20"/>
        <v>0.4</v>
      </c>
      <c r="M86" s="12">
        <f t="shared" si="21"/>
        <v>0.74405437311914269</v>
      </c>
      <c r="N86" s="59">
        <f>+$AD$12</f>
        <v>-0.57969354838709675</v>
      </c>
      <c r="O86" s="54">
        <f t="shared" si="27"/>
        <v>-124727.3624491216</v>
      </c>
      <c r="P86" s="74"/>
      <c r="Q86" s="54">
        <f t="shared" si="22"/>
        <v>-142925.81078287575</v>
      </c>
      <c r="S86" s="12">
        <v>0.4</v>
      </c>
      <c r="T86" s="57">
        <v>1.5266730297428599</v>
      </c>
      <c r="U86" s="12">
        <v>1.1148</v>
      </c>
      <c r="V86" s="12">
        <f t="shared" si="23"/>
        <v>0.77041803050526503</v>
      </c>
      <c r="W86" s="12">
        <v>1.167</v>
      </c>
      <c r="X86" s="12">
        <f t="shared" si="25"/>
        <v>0.74405437311914269</v>
      </c>
    </row>
    <row r="87" spans="1:24" x14ac:dyDescent="0.2">
      <c r="A87" s="9" t="s">
        <v>113</v>
      </c>
      <c r="B87" s="10">
        <f t="shared" si="16"/>
        <v>31</v>
      </c>
      <c r="C87" s="10">
        <f t="shared" si="17"/>
        <v>961000</v>
      </c>
      <c r="D87" s="10">
        <f t="shared" si="18"/>
        <v>648133.73081243259</v>
      </c>
      <c r="E87" s="11">
        <v>0.67443676463312441</v>
      </c>
      <c r="G87" s="12">
        <v>-0.34512961525689478</v>
      </c>
      <c r="H87" s="59">
        <f t="shared" si="24"/>
        <v>0.4</v>
      </c>
      <c r="I87" s="59">
        <f t="shared" si="19"/>
        <v>0.74430072835306416</v>
      </c>
      <c r="J87" s="54">
        <f t="shared" si="26"/>
        <v>-19534.008554080443</v>
      </c>
      <c r="L87" s="12">
        <f t="shared" si="20"/>
        <v>0.4</v>
      </c>
      <c r="M87" s="12">
        <f t="shared" si="21"/>
        <v>0.74430072835306416</v>
      </c>
      <c r="N87" s="59">
        <f>+$AD$12</f>
        <v>-0.57969354838709675</v>
      </c>
      <c r="O87" s="54">
        <f t="shared" si="27"/>
        <v>-132494.78853963531</v>
      </c>
      <c r="P87" s="74"/>
      <c r="Q87" s="54">
        <f t="shared" si="22"/>
        <v>-152028.79709371575</v>
      </c>
      <c r="S87" s="12">
        <v>0.4</v>
      </c>
      <c r="T87" s="57">
        <v>1.5261677180092599</v>
      </c>
      <c r="U87" s="12">
        <v>1.1148</v>
      </c>
      <c r="V87" s="12">
        <f t="shared" si="23"/>
        <v>0.77067311470472588</v>
      </c>
      <c r="W87" s="12">
        <v>1.167</v>
      </c>
      <c r="X87" s="12">
        <f t="shared" si="25"/>
        <v>0.74430072835306416</v>
      </c>
    </row>
    <row r="88" spans="1:24" x14ac:dyDescent="0.2">
      <c r="A88" s="9" t="s">
        <v>114</v>
      </c>
      <c r="B88" s="10">
        <f t="shared" si="16"/>
        <v>30</v>
      </c>
      <c r="C88" s="10">
        <f t="shared" si="17"/>
        <v>930000</v>
      </c>
      <c r="D88" s="10">
        <f t="shared" si="18"/>
        <v>623826.19809382583</v>
      </c>
      <c r="E88" s="11">
        <v>0.67078085816540411</v>
      </c>
      <c r="G88" s="12">
        <v>-0.50009717717775004</v>
      </c>
      <c r="H88" s="59">
        <f t="shared" si="24"/>
        <v>0.19</v>
      </c>
      <c r="I88" s="59">
        <f t="shared" si="19"/>
        <v>0.74456937843175519</v>
      </c>
      <c r="J88" s="54">
        <f t="shared" si="26"/>
        <v>-43157.468349790477</v>
      </c>
      <c r="L88" s="12">
        <f t="shared" si="20"/>
        <v>0.19</v>
      </c>
      <c r="M88" s="12">
        <f t="shared" si="21"/>
        <v>0.74456937843175519</v>
      </c>
      <c r="N88" s="59">
        <f>+$AD$17</f>
        <v>-0.60859677419354841</v>
      </c>
      <c r="O88" s="54">
        <f t="shared" si="27"/>
        <v>-24527.422751287217</v>
      </c>
      <c r="P88" s="74"/>
      <c r="Q88" s="54">
        <f t="shared" si="22"/>
        <v>-67684.891101077694</v>
      </c>
      <c r="S88" s="12">
        <v>0.19</v>
      </c>
      <c r="T88" s="57">
        <v>1.52561705733288</v>
      </c>
      <c r="U88" s="12">
        <v>1.1148</v>
      </c>
      <c r="V88" s="12">
        <f t="shared" si="23"/>
        <v>0.77095128370956967</v>
      </c>
      <c r="W88" s="12">
        <v>1.167</v>
      </c>
      <c r="X88" s="12">
        <f t="shared" si="25"/>
        <v>0.74456937843175519</v>
      </c>
    </row>
    <row r="89" spans="1:24" x14ac:dyDescent="0.2">
      <c r="A89" s="9" t="s">
        <v>115</v>
      </c>
      <c r="B89" s="10">
        <f t="shared" si="16"/>
        <v>31</v>
      </c>
      <c r="C89" s="10">
        <f t="shared" si="17"/>
        <v>961000</v>
      </c>
      <c r="D89" s="10">
        <f t="shared" si="18"/>
        <v>641231.24640896858</v>
      </c>
      <c r="E89" s="11">
        <v>0.66725415859414006</v>
      </c>
      <c r="G89" s="12">
        <v>-0.50006515471902535</v>
      </c>
      <c r="H89" s="59">
        <f t="shared" si="24"/>
        <v>0.19</v>
      </c>
      <c r="I89" s="59">
        <f t="shared" si="19"/>
        <v>0.74483458636895028</v>
      </c>
      <c r="J89" s="54">
        <f t="shared" si="26"/>
        <v>-44552.175707878938</v>
      </c>
      <c r="L89" s="12">
        <f t="shared" si="20"/>
        <v>0.19</v>
      </c>
      <c r="M89" s="12">
        <f t="shared" si="21"/>
        <v>0.74483458636895028</v>
      </c>
      <c r="N89" s="59">
        <f t="shared" ref="N89:N94" si="29">+$AD$17</f>
        <v>-0.60859677419354841</v>
      </c>
      <c r="O89" s="54">
        <f t="shared" si="27"/>
        <v>-25041.689922553371</v>
      </c>
      <c r="P89" s="74"/>
      <c r="Q89" s="54">
        <f t="shared" si="22"/>
        <v>-69593.865630432309</v>
      </c>
      <c r="S89" s="12">
        <v>0.19</v>
      </c>
      <c r="T89" s="57">
        <v>1.5250738417516898</v>
      </c>
      <c r="U89" s="12">
        <v>1.1148</v>
      </c>
      <c r="V89" s="12">
        <f t="shared" si="23"/>
        <v>0.7712258886094665</v>
      </c>
      <c r="W89" s="12">
        <v>1.167</v>
      </c>
      <c r="X89" s="12">
        <f t="shared" si="25"/>
        <v>0.74483458636895028</v>
      </c>
    </row>
    <row r="90" spans="1:24" x14ac:dyDescent="0.2">
      <c r="A90" s="9" t="s">
        <v>116</v>
      </c>
      <c r="B90" s="10">
        <f t="shared" si="16"/>
        <v>30</v>
      </c>
      <c r="C90" s="10">
        <f t="shared" si="17"/>
        <v>930000</v>
      </c>
      <c r="D90" s="10">
        <f t="shared" si="18"/>
        <v>617168.06474544748</v>
      </c>
      <c r="E90" s="11">
        <v>0.66362157499510477</v>
      </c>
      <c r="G90" s="12">
        <v>-0.50003141243393401</v>
      </c>
      <c r="H90" s="59">
        <f t="shared" si="24"/>
        <v>0.19</v>
      </c>
      <c r="I90" s="59">
        <f t="shared" si="19"/>
        <v>0.74511403779715513</v>
      </c>
      <c r="J90" s="54">
        <f t="shared" si="26"/>
        <v>-43073.580442450693</v>
      </c>
      <c r="L90" s="12">
        <f t="shared" si="20"/>
        <v>0.19</v>
      </c>
      <c r="M90" s="12">
        <f t="shared" si="21"/>
        <v>0.74511403779715513</v>
      </c>
      <c r="N90" s="59">
        <f t="shared" si="29"/>
        <v>-0.60859677419354841</v>
      </c>
      <c r="O90" s="54">
        <f t="shared" si="27"/>
        <v>-23929.493773119917</v>
      </c>
      <c r="P90" s="74"/>
      <c r="Q90" s="54">
        <f t="shared" si="22"/>
        <v>-67003.07421557061</v>
      </c>
      <c r="S90" s="12">
        <v>0.19</v>
      </c>
      <c r="T90" s="57">
        <v>1.5245018701586499</v>
      </c>
      <c r="U90" s="12">
        <v>1.1148</v>
      </c>
      <c r="V90" s="12">
        <f t="shared" si="23"/>
        <v>0.77151524168192664</v>
      </c>
      <c r="W90" s="12">
        <v>1.167</v>
      </c>
      <c r="X90" s="12">
        <f t="shared" si="25"/>
        <v>0.74511403779715513</v>
      </c>
    </row>
    <row r="91" spans="1:24" x14ac:dyDescent="0.2">
      <c r="A91" s="9" t="s">
        <v>117</v>
      </c>
      <c r="B91" s="10">
        <f t="shared" si="16"/>
        <v>31</v>
      </c>
      <c r="C91" s="10">
        <f t="shared" si="17"/>
        <v>961000</v>
      </c>
      <c r="D91" s="10">
        <f t="shared" si="18"/>
        <v>634372.90646165679</v>
      </c>
      <c r="E91" s="11">
        <v>0.66011748851369068</v>
      </c>
      <c r="G91" s="12">
        <v>-0.50002461337105331</v>
      </c>
      <c r="H91" s="59">
        <f t="shared" si="24"/>
        <v>0.19</v>
      </c>
      <c r="I91" s="59">
        <f t="shared" si="19"/>
        <v>0.74517034719728348</v>
      </c>
      <c r="J91" s="54">
        <f t="shared" si="26"/>
        <v>-44314.38026393608</v>
      </c>
      <c r="L91" s="12">
        <f t="shared" si="20"/>
        <v>0.19</v>
      </c>
      <c r="M91" s="12">
        <f t="shared" si="21"/>
        <v>0.74517034719728348</v>
      </c>
      <c r="N91" s="59">
        <f t="shared" si="29"/>
        <v>-0.60859677419354841</v>
      </c>
      <c r="O91" s="54">
        <f t="shared" si="27"/>
        <v>-24560.856957852564</v>
      </c>
      <c r="P91" s="74"/>
      <c r="Q91" s="54">
        <f t="shared" si="22"/>
        <v>-68875.237221788644</v>
      </c>
      <c r="S91" s="12">
        <v>0.19</v>
      </c>
      <c r="T91" s="57">
        <v>1.5243866699415101</v>
      </c>
      <c r="U91" s="12">
        <v>1.1148</v>
      </c>
      <c r="V91" s="12">
        <f t="shared" si="23"/>
        <v>0.77157354626115249</v>
      </c>
      <c r="W91" s="12">
        <v>1.167</v>
      </c>
      <c r="X91" s="12">
        <f t="shared" si="25"/>
        <v>0.74517034719728348</v>
      </c>
    </row>
    <row r="92" spans="1:24" x14ac:dyDescent="0.2">
      <c r="A92" s="9" t="s">
        <v>118</v>
      </c>
      <c r="B92" s="10">
        <f t="shared" si="16"/>
        <v>31</v>
      </c>
      <c r="C92" s="10">
        <f t="shared" si="17"/>
        <v>961000</v>
      </c>
      <c r="D92" s="10">
        <f t="shared" si="18"/>
        <v>630904.49042806425</v>
      </c>
      <c r="E92" s="11">
        <v>0.65650831470141957</v>
      </c>
      <c r="G92" s="12">
        <v>-0.50002185026673818</v>
      </c>
      <c r="H92" s="59">
        <f t="shared" si="24"/>
        <v>0.19</v>
      </c>
      <c r="I92" s="59">
        <f t="shared" si="19"/>
        <v>0.74519323104895552</v>
      </c>
      <c r="J92" s="54">
        <f t="shared" si="26"/>
        <v>-44088.273415236792</v>
      </c>
      <c r="L92" s="12">
        <f t="shared" si="20"/>
        <v>0.19</v>
      </c>
      <c r="M92" s="12">
        <f t="shared" si="21"/>
        <v>0.74519323104895552</v>
      </c>
      <c r="N92" s="59">
        <f t="shared" si="29"/>
        <v>-0.60859677419354841</v>
      </c>
      <c r="O92" s="54">
        <f t="shared" si="27"/>
        <v>-24412.133638073254</v>
      </c>
      <c r="P92" s="74"/>
      <c r="Q92" s="54">
        <f t="shared" si="22"/>
        <v>-68500.407053310046</v>
      </c>
      <c r="S92" s="12">
        <v>0.19</v>
      </c>
      <c r="T92" s="57">
        <v>1.5243398581388898</v>
      </c>
      <c r="U92" s="12">
        <v>1.1148</v>
      </c>
      <c r="V92" s="12">
        <f t="shared" si="23"/>
        <v>0.77159724094338611</v>
      </c>
      <c r="W92" s="12">
        <v>1.167</v>
      </c>
      <c r="X92" s="12">
        <f t="shared" si="25"/>
        <v>0.74519323104895552</v>
      </c>
    </row>
    <row r="93" spans="1:24" x14ac:dyDescent="0.2">
      <c r="A93" s="9" t="s">
        <v>119</v>
      </c>
      <c r="B93" s="10">
        <f t="shared" si="16"/>
        <v>30</v>
      </c>
      <c r="C93" s="10">
        <f t="shared" si="17"/>
        <v>930000</v>
      </c>
      <c r="D93" s="10">
        <f t="shared" si="18"/>
        <v>607207.29474997043</v>
      </c>
      <c r="E93" s="11">
        <v>0.65291106962362411</v>
      </c>
      <c r="G93" s="12">
        <v>-0.50001919019130714</v>
      </c>
      <c r="H93" s="59">
        <f t="shared" si="24"/>
        <v>0.19</v>
      </c>
      <c r="I93" s="59">
        <f t="shared" si="19"/>
        <v>0.7452152616220562</v>
      </c>
      <c r="J93" s="54">
        <f t="shared" si="26"/>
        <v>-42447.280646742423</v>
      </c>
      <c r="L93" s="12">
        <f t="shared" si="20"/>
        <v>0.19</v>
      </c>
      <c r="M93" s="12">
        <f t="shared" si="21"/>
        <v>0.7452152616220562</v>
      </c>
      <c r="N93" s="59">
        <f t="shared" si="29"/>
        <v>-0.60859677419354841</v>
      </c>
      <c r="O93" s="54">
        <f t="shared" si="27"/>
        <v>-23481.820405746155</v>
      </c>
      <c r="P93" s="74"/>
      <c r="Q93" s="54">
        <f t="shared" si="22"/>
        <v>-65929.101052488579</v>
      </c>
      <c r="S93" s="12">
        <v>0.19</v>
      </c>
      <c r="T93" s="57">
        <v>1.5242947945412901</v>
      </c>
      <c r="U93" s="12">
        <v>1.1148</v>
      </c>
      <c r="V93" s="12">
        <f t="shared" si="23"/>
        <v>0.77162005211331175</v>
      </c>
      <c r="W93" s="12">
        <v>1.167</v>
      </c>
      <c r="X93" s="12">
        <f t="shared" si="25"/>
        <v>0.7452152616220562</v>
      </c>
    </row>
    <row r="94" spans="1:24" x14ac:dyDescent="0.2">
      <c r="A94" s="9" t="s">
        <v>120</v>
      </c>
      <c r="B94" s="10">
        <f t="shared" si="16"/>
        <v>31</v>
      </c>
      <c r="C94" s="10">
        <f t="shared" si="17"/>
        <v>961000</v>
      </c>
      <c r="D94" s="10">
        <f t="shared" si="18"/>
        <v>624113.03361672338</v>
      </c>
      <c r="E94" s="11">
        <v>0.6494412420569442</v>
      </c>
      <c r="G94" s="12">
        <v>-0.50001671402082204</v>
      </c>
      <c r="H94" s="59">
        <f t="shared" si="24"/>
        <v>0.19</v>
      </c>
      <c r="I94" s="59">
        <f t="shared" si="19"/>
        <v>0.74523576910626366</v>
      </c>
      <c r="J94" s="54">
        <f t="shared" si="26"/>
        <v>-43643.433380540868</v>
      </c>
      <c r="L94" s="12">
        <f t="shared" si="20"/>
        <v>0.19</v>
      </c>
      <c r="M94" s="12">
        <f t="shared" si="21"/>
        <v>0.74523576910626366</v>
      </c>
      <c r="N94" s="59">
        <f t="shared" si="29"/>
        <v>-0.60859677419354841</v>
      </c>
      <c r="O94" s="54">
        <f t="shared" si="27"/>
        <v>-24122.797364145736</v>
      </c>
      <c r="P94" s="74"/>
      <c r="Q94" s="54">
        <f t="shared" si="22"/>
        <v>-67766.230744686603</v>
      </c>
      <c r="S94" s="12">
        <v>0.19</v>
      </c>
      <c r="T94" s="57">
        <v>1.52425284882059</v>
      </c>
      <c r="U94" s="12">
        <v>1.1148</v>
      </c>
      <c r="V94" s="12">
        <f t="shared" si="23"/>
        <v>0.77164128622759764</v>
      </c>
      <c r="W94" s="12">
        <v>1.167</v>
      </c>
      <c r="X94" s="12">
        <f t="shared" si="25"/>
        <v>0.74523576910626366</v>
      </c>
    </row>
    <row r="95" spans="1:24" x14ac:dyDescent="0.2">
      <c r="A95" s="9" t="s">
        <v>121</v>
      </c>
      <c r="B95" s="10">
        <f t="shared" si="16"/>
        <v>30</v>
      </c>
      <c r="C95" s="10">
        <f t="shared" si="17"/>
        <v>930000</v>
      </c>
      <c r="D95" s="10">
        <f t="shared" si="18"/>
        <v>600656.80279858271</v>
      </c>
      <c r="E95" s="11">
        <v>0.64586752989094909</v>
      </c>
      <c r="G95" s="12">
        <v>-0.36501425667571086</v>
      </c>
      <c r="H95" s="59">
        <f t="shared" si="24"/>
        <v>0.315</v>
      </c>
      <c r="I95" s="59">
        <f t="shared" si="19"/>
        <v>0.74525612067993363</v>
      </c>
      <c r="J95" s="54">
        <f t="shared" si="26"/>
        <v>-53836.245019323105</v>
      </c>
      <c r="L95" s="12">
        <f t="shared" si="20"/>
        <v>0.315</v>
      </c>
      <c r="M95" s="12">
        <f t="shared" si="21"/>
        <v>0.74525612067993363</v>
      </c>
      <c r="N95" s="59">
        <f>+$AD$12</f>
        <v>-0.57969354838709675</v>
      </c>
      <c r="O95" s="54">
        <f t="shared" si="27"/>
        <v>-75112.331967102233</v>
      </c>
      <c r="P95" s="74"/>
      <c r="Q95" s="54">
        <f t="shared" si="22"/>
        <v>-128948.57698642534</v>
      </c>
      <c r="S95" s="12">
        <v>0.315</v>
      </c>
      <c r="T95" s="57">
        <v>1.52421122427933</v>
      </c>
      <c r="U95" s="12">
        <v>1.1148</v>
      </c>
      <c r="V95" s="12">
        <f t="shared" si="23"/>
        <v>0.77166235890705637</v>
      </c>
      <c r="W95" s="12">
        <v>1.167</v>
      </c>
      <c r="X95" s="12">
        <f t="shared" si="25"/>
        <v>0.74525612067993363</v>
      </c>
    </row>
    <row r="96" spans="1:24" x14ac:dyDescent="0.2">
      <c r="A96" s="9" t="s">
        <v>122</v>
      </c>
      <c r="B96" s="10">
        <f t="shared" si="16"/>
        <v>31</v>
      </c>
      <c r="C96" s="10">
        <f t="shared" si="17"/>
        <v>961000</v>
      </c>
      <c r="D96" s="10">
        <f t="shared" si="18"/>
        <v>617366.11355389154</v>
      </c>
      <c r="E96" s="11">
        <v>0.64242051358365404</v>
      </c>
      <c r="G96" s="12">
        <v>-0.36501197669256946</v>
      </c>
      <c r="H96" s="59">
        <f t="shared" si="24"/>
        <v>0.315</v>
      </c>
      <c r="I96" s="59">
        <f t="shared" si="19"/>
        <v>0.74527500335322183</v>
      </c>
      <c r="J96" s="54">
        <f t="shared" si="26"/>
        <v>-55346.948284597456</v>
      </c>
      <c r="L96" s="12">
        <f t="shared" si="20"/>
        <v>0.315</v>
      </c>
      <c r="M96" s="12">
        <f t="shared" si="21"/>
        <v>0.74527500335322183</v>
      </c>
      <c r="N96" s="59">
        <f>+$AD$12</f>
        <v>-0.57969354838709675</v>
      </c>
      <c r="O96" s="54">
        <f t="shared" si="27"/>
        <v>-77190.179284093974</v>
      </c>
      <c r="P96" s="74"/>
      <c r="Q96" s="54">
        <f t="shared" si="22"/>
        <v>-132537.12756869145</v>
      </c>
      <c r="S96" s="12">
        <v>0.315</v>
      </c>
      <c r="T96" s="57">
        <v>1.5241726060747198</v>
      </c>
      <c r="U96" s="12">
        <v>1.1148</v>
      </c>
      <c r="V96" s="12">
        <f t="shared" si="23"/>
        <v>0.77168191063941749</v>
      </c>
      <c r="W96" s="12">
        <v>1.167</v>
      </c>
      <c r="X96" s="12">
        <f t="shared" si="25"/>
        <v>0.74527500335322183</v>
      </c>
    </row>
    <row r="97" spans="1:24" x14ac:dyDescent="0.2">
      <c r="A97" s="9" t="s">
        <v>123</v>
      </c>
      <c r="B97" s="10">
        <f t="shared" si="16"/>
        <v>31</v>
      </c>
      <c r="C97" s="10">
        <f t="shared" si="17"/>
        <v>961000</v>
      </c>
      <c r="D97" s="10">
        <f t="shared" si="18"/>
        <v>613954.46471261582</v>
      </c>
      <c r="E97" s="11">
        <v>0.63887041073112993</v>
      </c>
      <c r="G97" s="12">
        <v>-0.36500972207030546</v>
      </c>
      <c r="H97" s="59">
        <f t="shared" si="24"/>
        <v>0.315</v>
      </c>
      <c r="I97" s="59">
        <f t="shared" si="19"/>
        <v>0.74529367598935392</v>
      </c>
      <c r="J97" s="54">
        <f t="shared" si="26"/>
        <v>-55053.941928587243</v>
      </c>
      <c r="L97" s="12">
        <f t="shared" si="20"/>
        <v>0.315</v>
      </c>
      <c r="M97" s="12">
        <f t="shared" si="21"/>
        <v>0.74529367598935392</v>
      </c>
      <c r="N97" s="59">
        <f>+$AD$12</f>
        <v>-0.57969354838709675</v>
      </c>
      <c r="O97" s="54">
        <f t="shared" si="27"/>
        <v>-76752.151740194546</v>
      </c>
      <c r="P97" s="74"/>
      <c r="Q97" s="54">
        <f t="shared" si="22"/>
        <v>-131806.0936687818</v>
      </c>
      <c r="S97" s="12">
        <v>0.315</v>
      </c>
      <c r="T97" s="57">
        <v>1.5241344193553199</v>
      </c>
      <c r="U97" s="12">
        <v>1.1148</v>
      </c>
      <c r="V97" s="12">
        <f t="shared" si="23"/>
        <v>0.7717012448924947</v>
      </c>
      <c r="W97" s="12">
        <v>1.167</v>
      </c>
      <c r="X97" s="12">
        <f t="shared" si="25"/>
        <v>0.74529367598935392</v>
      </c>
    </row>
    <row r="98" spans="1:24" x14ac:dyDescent="0.2">
      <c r="A98" s="9" t="s">
        <v>124</v>
      </c>
      <c r="B98" s="10">
        <f t="shared" si="16"/>
        <v>28</v>
      </c>
      <c r="C98" s="10">
        <f t="shared" si="17"/>
        <v>868000</v>
      </c>
      <c r="D98" s="10">
        <f t="shared" si="18"/>
        <v>551468.46591780381</v>
      </c>
      <c r="E98" s="11">
        <v>0.63533233400668643</v>
      </c>
      <c r="G98" s="12">
        <v>-0.36500757046739984</v>
      </c>
      <c r="H98" s="59">
        <f t="shared" si="24"/>
        <v>0.315</v>
      </c>
      <c r="I98" s="59">
        <f t="shared" si="19"/>
        <v>0.7453114954258</v>
      </c>
      <c r="J98" s="54">
        <f t="shared" si="26"/>
        <v>-49461.770161473862</v>
      </c>
      <c r="L98" s="12">
        <f t="shared" si="20"/>
        <v>0.315</v>
      </c>
      <c r="M98" s="12">
        <f t="shared" si="21"/>
        <v>0.7453114954258</v>
      </c>
      <c r="N98" s="59">
        <f>+$AD$12</f>
        <v>-0.57969354838709675</v>
      </c>
      <c r="O98" s="54">
        <f t="shared" si="27"/>
        <v>-68930.776735964901</v>
      </c>
      <c r="P98" s="74"/>
      <c r="Q98" s="54">
        <f t="shared" si="22"/>
        <v>-118392.54689743876</v>
      </c>
      <c r="S98" s="12">
        <v>0.315</v>
      </c>
      <c r="T98" s="57">
        <v>1.5240979792674001</v>
      </c>
      <c r="U98" s="12">
        <v>1.1148</v>
      </c>
      <c r="V98" s="12">
        <f t="shared" si="23"/>
        <v>0.77171969571494459</v>
      </c>
      <c r="W98" s="12">
        <v>1.167</v>
      </c>
      <c r="X98" s="12">
        <f t="shared" si="25"/>
        <v>0.7453114954258</v>
      </c>
    </row>
    <row r="99" spans="1:24" x14ac:dyDescent="0.2">
      <c r="A99" s="9" t="s">
        <v>125</v>
      </c>
      <c r="B99" s="10">
        <f t="shared" si="16"/>
        <v>31</v>
      </c>
      <c r="C99" s="10">
        <f t="shared" si="17"/>
        <v>961000</v>
      </c>
      <c r="D99" s="10">
        <f t="shared" si="18"/>
        <v>607493.27046228969</v>
      </c>
      <c r="E99" s="11">
        <v>0.63214700360279885</v>
      </c>
      <c r="G99" s="12">
        <v>-0.36500571562899742</v>
      </c>
      <c r="H99" s="59">
        <f t="shared" si="24"/>
        <v>0.315</v>
      </c>
      <c r="I99" s="59">
        <f t="shared" si="19"/>
        <v>0.74532685707778024</v>
      </c>
      <c r="J99" s="54">
        <f t="shared" si="26"/>
        <v>-54497.151025486091</v>
      </c>
      <c r="L99" s="12">
        <f t="shared" si="20"/>
        <v>0.315</v>
      </c>
      <c r="M99" s="12">
        <f t="shared" si="21"/>
        <v>0.74532685707778024</v>
      </c>
      <c r="N99" s="59">
        <f>+$AD$12</f>
        <v>-0.57969354838709675</v>
      </c>
      <c r="O99" s="54">
        <f t="shared" si="27"/>
        <v>-75924.262625192758</v>
      </c>
      <c r="P99" s="74"/>
      <c r="Q99" s="54">
        <f t="shared" si="22"/>
        <v>-130421.41365067885</v>
      </c>
      <c r="S99" s="12">
        <v>0.315</v>
      </c>
      <c r="T99" s="57">
        <v>1.5240665666562498</v>
      </c>
      <c r="U99" s="12">
        <v>1.1148</v>
      </c>
      <c r="V99" s="12">
        <f t="shared" si="23"/>
        <v>0.7717356016676431</v>
      </c>
      <c r="W99" s="12">
        <v>1.167</v>
      </c>
      <c r="X99" s="12">
        <f t="shared" si="25"/>
        <v>0.74532685707778024</v>
      </c>
    </row>
    <row r="100" spans="1:24" x14ac:dyDescent="0.2">
      <c r="A100" s="9" t="s">
        <v>126</v>
      </c>
      <c r="B100" s="10">
        <f t="shared" si="16"/>
        <v>30</v>
      </c>
      <c r="C100" s="10">
        <f t="shared" si="17"/>
        <v>930000</v>
      </c>
      <c r="D100" s="10">
        <f t="shared" si="18"/>
        <v>584627.63439122983</v>
      </c>
      <c r="E100" s="11">
        <v>0.62863186493680623</v>
      </c>
      <c r="G100" s="12">
        <v>-0.52000376008667182</v>
      </c>
      <c r="H100" s="59">
        <f t="shared" si="24"/>
        <v>0.14499999999999999</v>
      </c>
      <c r="I100" s="59">
        <f t="shared" si="19"/>
        <v>0.74534305275315338</v>
      </c>
      <c r="J100" s="54">
        <f t="shared" si="26"/>
        <v>-53531.487290210061</v>
      </c>
      <c r="L100" s="12">
        <f t="shared" si="20"/>
        <v>0.14499999999999999</v>
      </c>
      <c r="M100" s="12">
        <f t="shared" si="21"/>
        <v>0.74534305275315338</v>
      </c>
      <c r="N100" s="59">
        <f>+$AD$17</f>
        <v>-0.60859677419354841</v>
      </c>
      <c r="O100" s="54">
        <f t="shared" si="27"/>
        <v>1737.563029317942</v>
      </c>
      <c r="P100" s="74"/>
      <c r="Q100" s="54">
        <f t="shared" si="22"/>
        <v>-51793.924260892119</v>
      </c>
      <c r="S100" s="12">
        <v>0.14499999999999999</v>
      </c>
      <c r="T100" s="57">
        <v>1.52403344997626</v>
      </c>
      <c r="U100" s="12">
        <v>1.1148</v>
      </c>
      <c r="V100" s="12">
        <f t="shared" si="23"/>
        <v>0.77175237119521312</v>
      </c>
      <c r="W100" s="12">
        <v>1.167</v>
      </c>
      <c r="X100" s="12">
        <f t="shared" si="25"/>
        <v>0.74534305275315338</v>
      </c>
    </row>
    <row r="101" spans="1:24" x14ac:dyDescent="0.2">
      <c r="A101" s="9" t="s">
        <v>127</v>
      </c>
      <c r="B101" s="10">
        <f t="shared" si="16"/>
        <v>31</v>
      </c>
      <c r="C101" s="10">
        <f t="shared" si="17"/>
        <v>961000</v>
      </c>
      <c r="D101" s="10">
        <f t="shared" si="18"/>
        <v>600857.19377215579</v>
      </c>
      <c r="E101" s="11">
        <v>0.62524161682846602</v>
      </c>
      <c r="G101" s="12">
        <v>-0.52000196570538471</v>
      </c>
      <c r="H101" s="59">
        <f t="shared" si="24"/>
        <v>0.14499999999999999</v>
      </c>
      <c r="I101" s="59">
        <f t="shared" si="19"/>
        <v>0.74535791370321014</v>
      </c>
      <c r="J101" s="54">
        <f t="shared" si="26"/>
        <v>-55027.555979220168</v>
      </c>
      <c r="L101" s="12">
        <f t="shared" si="20"/>
        <v>0.14499999999999999</v>
      </c>
      <c r="M101" s="12">
        <f t="shared" si="21"/>
        <v>0.74535791370321014</v>
      </c>
      <c r="N101" s="59">
        <f t="shared" ref="N101:N106" si="30">+$AD$17</f>
        <v>-0.60859677419354841</v>
      </c>
      <c r="O101" s="54">
        <f t="shared" si="27"/>
        <v>1794.7279682405497</v>
      </c>
      <c r="P101" s="74"/>
      <c r="Q101" s="54">
        <f t="shared" si="22"/>
        <v>-53232.828010979618</v>
      </c>
      <c r="S101" s="12">
        <v>0.14499999999999999</v>
      </c>
      <c r="T101" s="57">
        <v>1.5240030637892099</v>
      </c>
      <c r="U101" s="12">
        <v>1.1148</v>
      </c>
      <c r="V101" s="12">
        <f t="shared" si="23"/>
        <v>0.77176775870490055</v>
      </c>
      <c r="W101" s="12">
        <v>1.167</v>
      </c>
      <c r="X101" s="12">
        <f t="shared" si="25"/>
        <v>0.74535791370321014</v>
      </c>
    </row>
    <row r="102" spans="1:24" x14ac:dyDescent="0.2">
      <c r="A102" s="9" t="s">
        <v>128</v>
      </c>
      <c r="B102" s="10">
        <f t="shared" si="16"/>
        <v>30</v>
      </c>
      <c r="C102" s="10">
        <f t="shared" si="17"/>
        <v>930000</v>
      </c>
      <c r="D102" s="10">
        <f t="shared" si="18"/>
        <v>578227.74074974179</v>
      </c>
      <c r="E102" s="11">
        <v>0.62175025887069013</v>
      </c>
      <c r="G102" s="12">
        <v>-0.52000021285582498</v>
      </c>
      <c r="H102" s="59">
        <f t="shared" si="24"/>
        <v>0.14499999999999999</v>
      </c>
      <c r="I102" s="59">
        <f t="shared" si="19"/>
        <v>0.74537243069017778</v>
      </c>
      <c r="J102" s="54">
        <f t="shared" si="26"/>
        <v>-52964.518640013936</v>
      </c>
      <c r="L102" s="12">
        <f t="shared" si="20"/>
        <v>0.14499999999999999</v>
      </c>
      <c r="M102" s="12">
        <f t="shared" si="21"/>
        <v>0.74537243069017778</v>
      </c>
      <c r="N102" s="59">
        <f t="shared" si="30"/>
        <v>-0.60859677419354841</v>
      </c>
      <c r="O102" s="54">
        <f t="shared" si="27"/>
        <v>1735.529139506194</v>
      </c>
      <c r="P102" s="74"/>
      <c r="Q102" s="54">
        <f t="shared" si="22"/>
        <v>-51228.989500507741</v>
      </c>
      <c r="S102" s="12">
        <v>0.14499999999999999</v>
      </c>
      <c r="T102" s="57">
        <v>1.52397338207346</v>
      </c>
      <c r="U102" s="12">
        <v>1.1148</v>
      </c>
      <c r="V102" s="12">
        <f t="shared" si="23"/>
        <v>0.77178279006404915</v>
      </c>
      <c r="W102" s="12">
        <v>1.167</v>
      </c>
      <c r="X102" s="12">
        <f t="shared" ref="X102:X133" si="31">+W102/T102*1.055056*$AH$6</f>
        <v>0.74537243069017778</v>
      </c>
    </row>
    <row r="103" spans="1:24" x14ac:dyDescent="0.2">
      <c r="A103" s="9" t="s">
        <v>129</v>
      </c>
      <c r="B103" s="10">
        <f t="shared" si="16"/>
        <v>31</v>
      </c>
      <c r="C103" s="10">
        <f t="shared" si="17"/>
        <v>961000</v>
      </c>
      <c r="D103" s="10">
        <f t="shared" si="18"/>
        <v>594266.11577834771</v>
      </c>
      <c r="E103" s="11">
        <v>0.61838305492023693</v>
      </c>
      <c r="G103" s="12">
        <v>-0.51999861462101116</v>
      </c>
      <c r="H103" s="59">
        <f t="shared" si="24"/>
        <v>0.14499999999999999</v>
      </c>
      <c r="I103" s="59">
        <f t="shared" si="19"/>
        <v>0.7453856671677962</v>
      </c>
      <c r="J103" s="54">
        <f t="shared" si="26"/>
        <v>-54442.417872327394</v>
      </c>
      <c r="L103" s="12">
        <f t="shared" si="20"/>
        <v>0.14499999999999999</v>
      </c>
      <c r="M103" s="12">
        <f t="shared" si="21"/>
        <v>0.7453856671677962</v>
      </c>
      <c r="N103" s="59">
        <f t="shared" si="30"/>
        <v>-0.60859677419354841</v>
      </c>
      <c r="O103" s="54">
        <f t="shared" si="27"/>
        <v>1791.5337180454371</v>
      </c>
      <c r="P103" s="74"/>
      <c r="Q103" s="54">
        <f t="shared" si="22"/>
        <v>-52650.884154281957</v>
      </c>
      <c r="S103" s="12">
        <v>0.14499999999999999</v>
      </c>
      <c r="T103" s="57">
        <v>1.5239463195198699</v>
      </c>
      <c r="U103" s="12">
        <v>1.1148</v>
      </c>
      <c r="V103" s="12">
        <f t="shared" si="23"/>
        <v>0.77179649554228569</v>
      </c>
      <c r="W103" s="12">
        <v>1.167</v>
      </c>
      <c r="X103" s="12">
        <f t="shared" si="31"/>
        <v>0.7453856671677962</v>
      </c>
    </row>
    <row r="104" spans="1:24" x14ac:dyDescent="0.2">
      <c r="A104" s="9" t="s">
        <v>130</v>
      </c>
      <c r="B104" s="10">
        <f t="shared" si="16"/>
        <v>31</v>
      </c>
      <c r="C104" s="10">
        <f t="shared" si="17"/>
        <v>961000</v>
      </c>
      <c r="D104" s="10">
        <f t="shared" si="18"/>
        <v>590933.83377821802</v>
      </c>
      <c r="E104" s="11">
        <v>0.61491553983165248</v>
      </c>
      <c r="G104" s="12">
        <v>-0.51999706444738791</v>
      </c>
      <c r="H104" s="59">
        <f t="shared" si="24"/>
        <v>0.14499999999999999</v>
      </c>
      <c r="I104" s="59">
        <f t="shared" si="19"/>
        <v>0.74539850560573073</v>
      </c>
      <c r="J104" s="54">
        <f t="shared" si="26"/>
        <v>-54145.640708697203</v>
      </c>
      <c r="L104" s="12">
        <f t="shared" si="20"/>
        <v>0.14499999999999999</v>
      </c>
      <c r="M104" s="12">
        <f t="shared" si="21"/>
        <v>0.74539850560573073</v>
      </c>
      <c r="N104" s="59">
        <f t="shared" si="30"/>
        <v>-0.60859677419354841</v>
      </c>
      <c r="O104" s="54">
        <f t="shared" si="27"/>
        <v>1789.0745567612321</v>
      </c>
      <c r="P104" s="74"/>
      <c r="Q104" s="54">
        <f t="shared" si="22"/>
        <v>-52356.566151935971</v>
      </c>
      <c r="S104" s="12">
        <v>0.14499999999999999</v>
      </c>
      <c r="T104" s="57">
        <v>1.5239200716939199</v>
      </c>
      <c r="U104" s="12">
        <v>1.1148</v>
      </c>
      <c r="V104" s="12">
        <f t="shared" si="23"/>
        <v>0.77180978887732354</v>
      </c>
      <c r="W104" s="12">
        <v>1.167</v>
      </c>
      <c r="X104" s="12">
        <f t="shared" si="31"/>
        <v>0.74539850560573073</v>
      </c>
    </row>
    <row r="105" spans="1:24" x14ac:dyDescent="0.2">
      <c r="A105" s="9" t="s">
        <v>131</v>
      </c>
      <c r="B105" s="10">
        <f t="shared" si="16"/>
        <v>30</v>
      </c>
      <c r="C105" s="10">
        <f t="shared" si="17"/>
        <v>930000</v>
      </c>
      <c r="D105" s="10">
        <f t="shared" si="18"/>
        <v>568657.95265260676</v>
      </c>
      <c r="E105" s="11">
        <v>0.61146016414258797</v>
      </c>
      <c r="G105" s="12">
        <v>-0.51999561726569921</v>
      </c>
      <c r="H105" s="59">
        <f t="shared" si="24"/>
        <v>0.14499999999999999</v>
      </c>
      <c r="I105" s="59">
        <f t="shared" si="19"/>
        <v>0.74541049107111101</v>
      </c>
      <c r="J105" s="54">
        <f t="shared" si="26"/>
        <v>-52112.201614651829</v>
      </c>
      <c r="L105" s="12">
        <f t="shared" si="20"/>
        <v>0.14499999999999999</v>
      </c>
      <c r="M105" s="12">
        <f t="shared" si="21"/>
        <v>0.74541049107111101</v>
      </c>
      <c r="N105" s="59">
        <f t="shared" si="30"/>
        <v>-0.60859677419354841</v>
      </c>
      <c r="O105" s="54">
        <f t="shared" si="27"/>
        <v>1728.449113408773</v>
      </c>
      <c r="P105" s="74"/>
      <c r="Q105" s="54">
        <f t="shared" si="22"/>
        <v>-50383.752501243056</v>
      </c>
      <c r="S105" s="12">
        <v>0.14499999999999999</v>
      </c>
      <c r="T105" s="57">
        <v>1.52389556856245</v>
      </c>
      <c r="U105" s="12">
        <v>1.1148</v>
      </c>
      <c r="V105" s="12">
        <f t="shared" si="23"/>
        <v>0.77182219901691351</v>
      </c>
      <c r="W105" s="12">
        <v>1.167</v>
      </c>
      <c r="X105" s="12">
        <f t="shared" si="31"/>
        <v>0.74541049107111101</v>
      </c>
    </row>
    <row r="106" spans="1:24" x14ac:dyDescent="0.2">
      <c r="A106" s="9" t="s">
        <v>132</v>
      </c>
      <c r="B106" s="10">
        <f t="shared" si="16"/>
        <v>31</v>
      </c>
      <c r="C106" s="10">
        <f t="shared" si="17"/>
        <v>961000</v>
      </c>
      <c r="D106" s="10">
        <f t="shared" si="18"/>
        <v>584410.83902007784</v>
      </c>
      <c r="E106" s="11">
        <v>0.60812782416241196</v>
      </c>
      <c r="G106" s="12">
        <v>-0.51999431482425429</v>
      </c>
      <c r="H106" s="59">
        <f t="shared" si="24"/>
        <v>0.14499999999999999</v>
      </c>
      <c r="I106" s="59">
        <f t="shared" si="19"/>
        <v>0.74542127780712608</v>
      </c>
      <c r="J106" s="54">
        <f t="shared" si="26"/>
        <v>-53562.871883720945</v>
      </c>
      <c r="L106" s="12">
        <f t="shared" si="20"/>
        <v>0.14499999999999999</v>
      </c>
      <c r="M106" s="12">
        <f t="shared" si="21"/>
        <v>0.74542127780712608</v>
      </c>
      <c r="N106" s="59">
        <f t="shared" si="30"/>
        <v>-0.60859677419354841</v>
      </c>
      <c r="O106" s="54">
        <f t="shared" si="27"/>
        <v>1782.6342644694087</v>
      </c>
      <c r="P106" s="74"/>
      <c r="Q106" s="54">
        <f t="shared" si="22"/>
        <v>-51780.237619251537</v>
      </c>
      <c r="S106" s="12">
        <v>0.14499999999999999</v>
      </c>
      <c r="T106" s="57">
        <v>1.52387351679159</v>
      </c>
      <c r="U106" s="12">
        <v>1.1148</v>
      </c>
      <c r="V106" s="12">
        <f t="shared" si="23"/>
        <v>0.7718333679532392</v>
      </c>
      <c r="W106" s="12">
        <v>1.167</v>
      </c>
      <c r="X106" s="12">
        <f t="shared" si="31"/>
        <v>0.74542127780712608</v>
      </c>
    </row>
    <row r="107" spans="1:24" x14ac:dyDescent="0.2">
      <c r="A107" s="9" t="s">
        <v>133</v>
      </c>
      <c r="B107" s="10">
        <f t="shared" si="16"/>
        <v>30</v>
      </c>
      <c r="C107" s="10">
        <f t="shared" si="17"/>
        <v>930000</v>
      </c>
      <c r="D107" s="10">
        <f t="shared" si="18"/>
        <v>562367.63107026124</v>
      </c>
      <c r="E107" s="11">
        <v>0.60469637749490457</v>
      </c>
      <c r="G107" s="12">
        <v>-0.47999307028803484</v>
      </c>
      <c r="H107" s="59">
        <f t="shared" si="24"/>
        <v>0.32500000000000001</v>
      </c>
      <c r="I107" s="59">
        <f t="shared" si="19"/>
        <v>0.74543158497580553</v>
      </c>
      <c r="J107" s="54">
        <f t="shared" si="26"/>
        <v>19345.556164683832</v>
      </c>
      <c r="L107" s="12">
        <f t="shared" si="20"/>
        <v>0.32500000000000001</v>
      </c>
      <c r="M107" s="12">
        <f t="shared" si="21"/>
        <v>0.74543158497580553</v>
      </c>
      <c r="N107" s="59">
        <f>+$AD$21</f>
        <v>-0.6060161290322581</v>
      </c>
      <c r="O107" s="54">
        <f t="shared" si="27"/>
        <v>-90216.845170901026</v>
      </c>
      <c r="P107" s="74"/>
      <c r="Q107" s="54">
        <f t="shared" si="22"/>
        <v>-70871.289006217194</v>
      </c>
      <c r="S107" s="12">
        <v>0.32500000000000001</v>
      </c>
      <c r="T107" s="57">
        <v>1.5238524460163501</v>
      </c>
      <c r="U107" s="12">
        <v>1.1148</v>
      </c>
      <c r="V107" s="12">
        <f t="shared" si="23"/>
        <v>0.77184404032999165</v>
      </c>
      <c r="W107" s="12">
        <v>1.167</v>
      </c>
      <c r="X107" s="12">
        <f t="shared" si="31"/>
        <v>0.74543158497580553</v>
      </c>
    </row>
    <row r="108" spans="1:24" x14ac:dyDescent="0.2">
      <c r="A108" s="9" t="s">
        <v>134</v>
      </c>
      <c r="B108" s="10">
        <f t="shared" si="16"/>
        <v>31</v>
      </c>
      <c r="C108" s="10">
        <f t="shared" si="17"/>
        <v>961000</v>
      </c>
      <c r="D108" s="10">
        <f t="shared" si="18"/>
        <v>577933.11874662468</v>
      </c>
      <c r="E108" s="11">
        <v>0.60138722033988001</v>
      </c>
      <c r="G108" s="12">
        <v>-0.47999196394402732</v>
      </c>
      <c r="H108" s="59">
        <f t="shared" si="24"/>
        <v>0.32500000000000001</v>
      </c>
      <c r="I108" s="59">
        <f t="shared" si="19"/>
        <v>0.74544074764549118</v>
      </c>
      <c r="J108" s="54">
        <f t="shared" si="26"/>
        <v>19875.07717274953</v>
      </c>
      <c r="L108" s="12">
        <f t="shared" si="20"/>
        <v>0.32500000000000001</v>
      </c>
      <c r="M108" s="12">
        <f t="shared" si="21"/>
        <v>0.74544074764549118</v>
      </c>
      <c r="N108" s="59">
        <f>+$AD$21</f>
        <v>-0.6060161290322581</v>
      </c>
      <c r="O108" s="54">
        <f t="shared" si="27"/>
        <v>-92708.615939630239</v>
      </c>
      <c r="P108" s="74"/>
      <c r="Q108" s="54">
        <f t="shared" si="22"/>
        <v>-72833.538766880709</v>
      </c>
      <c r="S108" s="12">
        <v>0.32500000000000001</v>
      </c>
      <c r="T108" s="57">
        <v>1.5238337154107899</v>
      </c>
      <c r="U108" s="12">
        <v>1.1148</v>
      </c>
      <c r="V108" s="12">
        <f t="shared" si="23"/>
        <v>0.77185352765536508</v>
      </c>
      <c r="W108" s="12">
        <v>1.167</v>
      </c>
      <c r="X108" s="12">
        <f t="shared" si="31"/>
        <v>0.74544074764549118</v>
      </c>
    </row>
    <row r="109" spans="1:24" x14ac:dyDescent="0.2">
      <c r="A109" s="9" t="s">
        <v>135</v>
      </c>
      <c r="B109" s="10">
        <f t="shared" si="16"/>
        <v>31</v>
      </c>
      <c r="C109" s="10">
        <f t="shared" si="17"/>
        <v>961000</v>
      </c>
      <c r="D109" s="10">
        <f t="shared" si="18"/>
        <v>574658.54439060832</v>
      </c>
      <c r="E109" s="11">
        <v>0.59797975482893684</v>
      </c>
      <c r="G109" s="12">
        <v>-0.47999092202970495</v>
      </c>
      <c r="H109" s="59">
        <f t="shared" si="24"/>
        <v>0.32500000000000001</v>
      </c>
      <c r="I109" s="59">
        <f t="shared" si="19"/>
        <v>0.74544937671269451</v>
      </c>
      <c r="J109" s="54">
        <f t="shared" si="26"/>
        <v>19756.907290876959</v>
      </c>
      <c r="L109" s="12">
        <f t="shared" si="20"/>
        <v>0.32500000000000001</v>
      </c>
      <c r="M109" s="12">
        <f t="shared" si="21"/>
        <v>0.74544937671269451</v>
      </c>
      <c r="N109" s="59">
        <f>+$AD$21</f>
        <v>-0.6060161290322581</v>
      </c>
      <c r="O109" s="54">
        <f t="shared" si="27"/>
        <v>-92178.369303489264</v>
      </c>
      <c r="P109" s="74"/>
      <c r="Q109" s="54">
        <f t="shared" si="22"/>
        <v>-72421.462012612305</v>
      </c>
      <c r="S109" s="12">
        <v>0.32500000000000001</v>
      </c>
      <c r="T109" s="57">
        <v>1.5238160760325199</v>
      </c>
      <c r="U109" s="12">
        <v>1.1148</v>
      </c>
      <c r="V109" s="12">
        <f t="shared" si="23"/>
        <v>0.77186246247142176</v>
      </c>
      <c r="W109" s="12">
        <v>1.167</v>
      </c>
      <c r="X109" s="12">
        <f t="shared" si="31"/>
        <v>0.74544937671269451</v>
      </c>
    </row>
    <row r="110" spans="1:24" x14ac:dyDescent="0.2">
      <c r="A110" s="9" t="s">
        <v>136</v>
      </c>
      <c r="B110" s="10">
        <f t="shared" si="16"/>
        <v>28</v>
      </c>
      <c r="C110" s="10">
        <f t="shared" si="17"/>
        <v>868000</v>
      </c>
      <c r="D110" s="10">
        <f t="shared" si="18"/>
        <v>516099.3418164727</v>
      </c>
      <c r="E110" s="11">
        <v>0.59458449518026812</v>
      </c>
      <c r="G110" s="12">
        <v>-0.47998998307727092</v>
      </c>
      <c r="H110" s="59">
        <f t="shared" si="24"/>
        <v>0.32500000000000001</v>
      </c>
      <c r="I110" s="59">
        <f t="shared" si="19"/>
        <v>0.74545715305617755</v>
      </c>
      <c r="J110" s="54">
        <f t="shared" si="26"/>
        <v>17739.129015621176</v>
      </c>
      <c r="L110" s="12">
        <f t="shared" si="20"/>
        <v>0.32500000000000001</v>
      </c>
      <c r="M110" s="12">
        <f t="shared" si="21"/>
        <v>0.74545715305617755</v>
      </c>
      <c r="N110" s="59">
        <f>+$AD$21</f>
        <v>-0.6060161290322581</v>
      </c>
      <c r="O110" s="54">
        <f t="shared" si="27"/>
        <v>-82781.139994656784</v>
      </c>
      <c r="P110" s="74"/>
      <c r="Q110" s="54">
        <f t="shared" si="22"/>
        <v>-65042.010979035607</v>
      </c>
      <c r="S110" s="12">
        <v>0.32500000000000001</v>
      </c>
      <c r="T110" s="57">
        <v>1.5238001801260099</v>
      </c>
      <c r="U110" s="12">
        <v>1.1148</v>
      </c>
      <c r="V110" s="12">
        <f t="shared" si="23"/>
        <v>0.77187051434968101</v>
      </c>
      <c r="W110" s="12">
        <v>1.167</v>
      </c>
      <c r="X110" s="12">
        <f t="shared" si="31"/>
        <v>0.74545715305617755</v>
      </c>
    </row>
    <row r="111" spans="1:24" x14ac:dyDescent="0.2">
      <c r="A111" s="9" t="s">
        <v>137</v>
      </c>
      <c r="B111" s="10">
        <f t="shared" si="16"/>
        <v>31</v>
      </c>
      <c r="C111" s="10">
        <f t="shared" si="17"/>
        <v>961000</v>
      </c>
      <c r="D111" s="10">
        <f t="shared" si="18"/>
        <v>568458.7060850854</v>
      </c>
      <c r="E111" s="11">
        <v>0.59152831018219088</v>
      </c>
      <c r="G111" s="12">
        <v>-0.47998922348321438</v>
      </c>
      <c r="H111" s="59">
        <f t="shared" si="24"/>
        <v>0.32500000000000001</v>
      </c>
      <c r="I111" s="59">
        <f t="shared" si="19"/>
        <v>0.74546344396514863</v>
      </c>
      <c r="J111" s="54">
        <f t="shared" si="26"/>
        <v>19534.793063340359</v>
      </c>
      <c r="L111" s="12">
        <f t="shared" si="20"/>
        <v>0.32500000000000001</v>
      </c>
      <c r="M111" s="12">
        <f t="shared" si="21"/>
        <v>0.74546344396514863</v>
      </c>
      <c r="N111" s="59">
        <f>+$AD$21</f>
        <v>-0.6060161290322581</v>
      </c>
      <c r="O111" s="54">
        <f t="shared" si="27"/>
        <v>-91175.884723657029</v>
      </c>
      <c r="P111" s="74"/>
      <c r="Q111" s="54">
        <f t="shared" si="22"/>
        <v>-71641.09166031667</v>
      </c>
      <c r="S111" s="12">
        <v>0.32500000000000001</v>
      </c>
      <c r="T111" s="57">
        <v>1.5237873208928701</v>
      </c>
      <c r="U111" s="12">
        <v>1.1148</v>
      </c>
      <c r="V111" s="12">
        <f t="shared" si="23"/>
        <v>0.77187702816086834</v>
      </c>
      <c r="W111" s="12">
        <v>1.167</v>
      </c>
      <c r="X111" s="12">
        <f t="shared" si="31"/>
        <v>0.74546344396514863</v>
      </c>
    </row>
    <row r="112" spans="1:24" x14ac:dyDescent="0.2">
      <c r="A112" s="9" t="s">
        <v>138</v>
      </c>
      <c r="B112" s="10">
        <f t="shared" si="16"/>
        <v>30</v>
      </c>
      <c r="C112" s="10">
        <f t="shared" si="17"/>
        <v>930000</v>
      </c>
      <c r="D112" s="10">
        <f t="shared" si="18"/>
        <v>546985.37164080841</v>
      </c>
      <c r="E112" s="11">
        <v>0.58815631359226717</v>
      </c>
      <c r="G112" s="12">
        <v>-0.54998848047050242</v>
      </c>
      <c r="H112" s="59">
        <f t="shared" si="24"/>
        <v>0.14499999999999999</v>
      </c>
      <c r="I112" s="59">
        <f t="shared" si="19"/>
        <v>0.74546959754849296</v>
      </c>
      <c r="J112" s="54">
        <f t="shared" si="26"/>
        <v>-33752.784499651083</v>
      </c>
      <c r="L112" s="12">
        <f t="shared" si="20"/>
        <v>0.14499999999999999</v>
      </c>
      <c r="M112" s="12">
        <f t="shared" si="21"/>
        <v>0.74546959754849296</v>
      </c>
      <c r="N112" s="59">
        <f>+$AD$25</f>
        <v>-0.67827419354838714</v>
      </c>
      <c r="O112" s="54">
        <f t="shared" si="27"/>
        <v>-36417.623944461804</v>
      </c>
      <c r="P112" s="74"/>
      <c r="Q112" s="54">
        <f t="shared" si="22"/>
        <v>-70170.408444112894</v>
      </c>
      <c r="S112" s="12">
        <v>0.14499999999999999</v>
      </c>
      <c r="T112" s="57">
        <v>1.5237747425767199</v>
      </c>
      <c r="U112" s="12">
        <v>1.1148</v>
      </c>
      <c r="V112" s="12">
        <f t="shared" si="23"/>
        <v>0.77188339978064791</v>
      </c>
      <c r="W112" s="12">
        <v>1.167</v>
      </c>
      <c r="X112" s="12">
        <f t="shared" si="31"/>
        <v>0.74546959754849296</v>
      </c>
    </row>
    <row r="113" spans="1:24" x14ac:dyDescent="0.2">
      <c r="A113" s="9" t="s">
        <v>139</v>
      </c>
      <c r="B113" s="10">
        <f t="shared" si="16"/>
        <v>31</v>
      </c>
      <c r="C113" s="10">
        <f t="shared" si="17"/>
        <v>961000</v>
      </c>
      <c r="D113" s="10">
        <f t="shared" si="18"/>
        <v>562093.45920708461</v>
      </c>
      <c r="E113" s="11">
        <v>0.58490474423213801</v>
      </c>
      <c r="G113" s="12">
        <v>-0.54998785943881012</v>
      </c>
      <c r="H113" s="59">
        <f t="shared" si="24"/>
        <v>0.14499999999999999</v>
      </c>
      <c r="I113" s="59">
        <f t="shared" si="19"/>
        <v>0.745474740892899</v>
      </c>
      <c r="J113" s="54">
        <f t="shared" si="26"/>
        <v>-34688.298221883131</v>
      </c>
      <c r="L113" s="12">
        <f t="shared" si="20"/>
        <v>0.14499999999999999</v>
      </c>
      <c r="M113" s="12">
        <f t="shared" si="21"/>
        <v>0.745474740892899</v>
      </c>
      <c r="N113" s="59">
        <f t="shared" ref="N113:N118" si="32">+$AD$25</f>
        <v>-0.67827419354838714</v>
      </c>
      <c r="O113" s="54">
        <f t="shared" si="27"/>
        <v>-37420.611086764824</v>
      </c>
      <c r="P113" s="74"/>
      <c r="Q113" s="54">
        <f t="shared" si="22"/>
        <v>-72108.909308647955</v>
      </c>
      <c r="S113" s="12">
        <v>0.14499999999999999</v>
      </c>
      <c r="T113" s="57">
        <v>1.5237642294125999</v>
      </c>
      <c r="U113" s="12">
        <v>1.1148</v>
      </c>
      <c r="V113" s="12">
        <f t="shared" si="23"/>
        <v>0.77188872536626452</v>
      </c>
      <c r="W113" s="12">
        <v>1.167</v>
      </c>
      <c r="X113" s="12">
        <f t="shared" si="31"/>
        <v>0.745474740892899</v>
      </c>
    </row>
    <row r="114" spans="1:24" x14ac:dyDescent="0.2">
      <c r="A114" s="9" t="s">
        <v>140</v>
      </c>
      <c r="B114" s="10">
        <f t="shared" si="16"/>
        <v>30</v>
      </c>
      <c r="C114" s="10">
        <f t="shared" si="17"/>
        <v>930000</v>
      </c>
      <c r="D114" s="10">
        <f t="shared" si="18"/>
        <v>540847.86212813039</v>
      </c>
      <c r="E114" s="11">
        <v>0.58155684099798965</v>
      </c>
      <c r="G114" s="12">
        <v>-0.54998731897809128</v>
      </c>
      <c r="H114" s="59">
        <f t="shared" si="24"/>
        <v>0.14499999999999999</v>
      </c>
      <c r="I114" s="59">
        <f t="shared" si="19"/>
        <v>0.74547921695370134</v>
      </c>
      <c r="J114" s="54">
        <f t="shared" si="26"/>
        <v>-33379.888494919403</v>
      </c>
      <c r="L114" s="12">
        <f t="shared" si="20"/>
        <v>0.14499999999999999</v>
      </c>
      <c r="M114" s="12">
        <f t="shared" si="21"/>
        <v>0.74547921695370134</v>
      </c>
      <c r="N114" s="59">
        <f t="shared" si="32"/>
        <v>-0.67827419354838714</v>
      </c>
      <c r="O114" s="54">
        <f t="shared" si="27"/>
        <v>-36003.793355524736</v>
      </c>
      <c r="P114" s="74"/>
      <c r="Q114" s="54">
        <f t="shared" si="22"/>
        <v>-69383.681850444147</v>
      </c>
      <c r="S114" s="12">
        <v>0.14499999999999999</v>
      </c>
      <c r="T114" s="57">
        <v>1.52375508031604</v>
      </c>
      <c r="U114" s="12">
        <v>1.1148</v>
      </c>
      <c r="V114" s="12">
        <f t="shared" si="23"/>
        <v>0.77189336002479536</v>
      </c>
      <c r="W114" s="12">
        <v>1.167</v>
      </c>
      <c r="X114" s="12">
        <f t="shared" si="31"/>
        <v>0.74547921695370134</v>
      </c>
    </row>
    <row r="115" spans="1:24" x14ac:dyDescent="0.2">
      <c r="A115" s="9" t="s">
        <v>141</v>
      </c>
      <c r="B115" s="10">
        <f t="shared" si="16"/>
        <v>31</v>
      </c>
      <c r="C115" s="10">
        <f t="shared" si="17"/>
        <v>961000</v>
      </c>
      <c r="D115" s="10">
        <f t="shared" si="18"/>
        <v>555773.79126569198</v>
      </c>
      <c r="E115" s="11">
        <v>0.57832860693620392</v>
      </c>
      <c r="G115" s="12">
        <v>-0.54998689394886568</v>
      </c>
      <c r="H115" s="59">
        <f t="shared" si="24"/>
        <v>0.14499999999999999</v>
      </c>
      <c r="I115" s="59">
        <f t="shared" si="19"/>
        <v>0.74548273701833201</v>
      </c>
      <c r="J115" s="54">
        <f t="shared" si="26"/>
        <v>-34303.275157502503</v>
      </c>
      <c r="L115" s="12">
        <f t="shared" si="20"/>
        <v>0.14499999999999999</v>
      </c>
      <c r="M115" s="12">
        <f t="shared" si="21"/>
        <v>0.74548273701833201</v>
      </c>
      <c r="N115" s="59">
        <f t="shared" si="32"/>
        <v>-0.67827419354838714</v>
      </c>
      <c r="O115" s="54">
        <f t="shared" si="27"/>
        <v>-36995.443712161228</v>
      </c>
      <c r="P115" s="74"/>
      <c r="Q115" s="54">
        <f t="shared" si="22"/>
        <v>-71298.718869663731</v>
      </c>
      <c r="S115" s="12">
        <v>0.14499999999999999</v>
      </c>
      <c r="T115" s="57">
        <v>1.52374788535887</v>
      </c>
      <c r="U115" s="12">
        <v>1.1148</v>
      </c>
      <c r="V115" s="12">
        <f t="shared" si="23"/>
        <v>0.77189700481388324</v>
      </c>
      <c r="W115" s="12">
        <v>1.167</v>
      </c>
      <c r="X115" s="12">
        <f t="shared" si="31"/>
        <v>0.74548273701833201</v>
      </c>
    </row>
    <row r="116" spans="1:24" x14ac:dyDescent="0.2">
      <c r="A116" s="9" t="s">
        <v>142</v>
      </c>
      <c r="B116" s="10">
        <f t="shared" si="16"/>
        <v>31</v>
      </c>
      <c r="C116" s="10">
        <f t="shared" si="17"/>
        <v>961000</v>
      </c>
      <c r="D116" s="10">
        <f t="shared" si="18"/>
        <v>552579.64707606111</v>
      </c>
      <c r="E116" s="11">
        <v>0.57500483566707716</v>
      </c>
      <c r="G116" s="12">
        <v>-0.54998655600724033</v>
      </c>
      <c r="H116" s="59">
        <f t="shared" si="24"/>
        <v>0.14499999999999999</v>
      </c>
      <c r="I116" s="59">
        <f t="shared" si="19"/>
        <v>0.74548553582907007</v>
      </c>
      <c r="J116" s="54">
        <f t="shared" si="26"/>
        <v>-34107.860614824225</v>
      </c>
      <c r="L116" s="12">
        <f t="shared" si="20"/>
        <v>0.14499999999999999</v>
      </c>
      <c r="M116" s="12">
        <f t="shared" si="21"/>
        <v>0.74548553582907007</v>
      </c>
      <c r="N116" s="59">
        <f t="shared" si="32"/>
        <v>-0.67827419354838714</v>
      </c>
      <c r="O116" s="54">
        <f t="shared" si="27"/>
        <v>-36781.276861884318</v>
      </c>
      <c r="P116" s="74"/>
      <c r="Q116" s="54">
        <f t="shared" si="22"/>
        <v>-70889.137476708536</v>
      </c>
      <c r="S116" s="12">
        <v>0.14499999999999999</v>
      </c>
      <c r="T116" s="57">
        <v>1.5237421646818898</v>
      </c>
      <c r="U116" s="12">
        <v>1.1148</v>
      </c>
      <c r="V116" s="12">
        <f t="shared" si="23"/>
        <v>0.7718999027932979</v>
      </c>
      <c r="W116" s="12">
        <v>1.167</v>
      </c>
      <c r="X116" s="12">
        <f t="shared" si="31"/>
        <v>0.74548553582907007</v>
      </c>
    </row>
    <row r="117" spans="1:24" x14ac:dyDescent="0.2">
      <c r="A117" s="9" t="s">
        <v>143</v>
      </c>
      <c r="B117" s="10">
        <f t="shared" si="16"/>
        <v>30</v>
      </c>
      <c r="C117" s="10">
        <f t="shared" si="17"/>
        <v>930000</v>
      </c>
      <c r="D117" s="10">
        <f t="shared" si="18"/>
        <v>531674.80783434468</v>
      </c>
      <c r="E117" s="11">
        <v>0.57169334175735986</v>
      </c>
      <c r="G117" s="12">
        <v>-0.54998632097168709</v>
      </c>
      <c r="H117" s="59">
        <f t="shared" si="24"/>
        <v>0.14499999999999999</v>
      </c>
      <c r="I117" s="59">
        <f t="shared" si="19"/>
        <v>0.74548748237835505</v>
      </c>
      <c r="J117" s="54">
        <f t="shared" si="26"/>
        <v>-32818.673774248251</v>
      </c>
      <c r="L117" s="12">
        <f t="shared" si="20"/>
        <v>0.14499999999999999</v>
      </c>
      <c r="M117" s="12">
        <f t="shared" si="21"/>
        <v>0.74548748237835505</v>
      </c>
      <c r="N117" s="59">
        <f t="shared" si="32"/>
        <v>-0.67827419354838714</v>
      </c>
      <c r="O117" s="54">
        <f t="shared" si="27"/>
        <v>-35388.756225445642</v>
      </c>
      <c r="P117" s="74"/>
      <c r="Q117" s="54">
        <f t="shared" si="22"/>
        <v>-68207.429999693893</v>
      </c>
      <c r="S117" s="12">
        <v>0.14499999999999999</v>
      </c>
      <c r="T117" s="57">
        <v>1.52373818602458</v>
      </c>
      <c r="U117" s="12">
        <v>1.1148</v>
      </c>
      <c r="V117" s="12">
        <f t="shared" si="23"/>
        <v>0.7719019183135617</v>
      </c>
      <c r="W117" s="12">
        <v>1.167</v>
      </c>
      <c r="X117" s="12">
        <f t="shared" si="31"/>
        <v>0.74548748237835505</v>
      </c>
    </row>
    <row r="118" spans="1:24" x14ac:dyDescent="0.2">
      <c r="A118" s="9" t="s">
        <v>144</v>
      </c>
      <c r="B118" s="10">
        <f t="shared" si="16"/>
        <v>31</v>
      </c>
      <c r="C118" s="10">
        <f t="shared" si="17"/>
        <v>961000</v>
      </c>
      <c r="D118" s="10">
        <f t="shared" si="18"/>
        <v>546328.85356532107</v>
      </c>
      <c r="E118" s="11">
        <v>0.56850036791396574</v>
      </c>
      <c r="G118" s="12">
        <v>-0.54998619148922945</v>
      </c>
      <c r="H118" s="59">
        <f t="shared" si="24"/>
        <v>0.14499999999999999</v>
      </c>
      <c r="I118" s="59">
        <f t="shared" si="19"/>
        <v>0.74548855474372355</v>
      </c>
      <c r="J118" s="54">
        <f t="shared" si="26"/>
        <v>-33723.880188223033</v>
      </c>
      <c r="L118" s="12">
        <f t="shared" si="20"/>
        <v>0.14499999999999999</v>
      </c>
      <c r="M118" s="12">
        <f t="shared" si="21"/>
        <v>0.74548855474372355</v>
      </c>
      <c r="N118" s="59">
        <f t="shared" si="32"/>
        <v>-0.67827419354838714</v>
      </c>
      <c r="O118" s="54">
        <f t="shared" si="27"/>
        <v>-36363.556902942131</v>
      </c>
      <c r="P118" s="74"/>
      <c r="Q118" s="54">
        <f t="shared" si="22"/>
        <v>-70087.437091165164</v>
      </c>
      <c r="S118" s="12">
        <v>0.14499999999999999</v>
      </c>
      <c r="T118" s="57">
        <v>1.5237359941679098</v>
      </c>
      <c r="U118" s="12">
        <v>1.1148</v>
      </c>
      <c r="V118" s="12">
        <f t="shared" si="23"/>
        <v>0.77190302867544514</v>
      </c>
      <c r="W118" s="12">
        <v>1.167</v>
      </c>
      <c r="X118" s="12">
        <f t="shared" si="31"/>
        <v>0.74548855474372355</v>
      </c>
    </row>
    <row r="119" spans="1:24" x14ac:dyDescent="0.2">
      <c r="A119" s="9" t="s">
        <v>145</v>
      </c>
      <c r="B119" s="10">
        <f t="shared" si="16"/>
        <v>30</v>
      </c>
      <c r="C119" s="10">
        <f t="shared" si="17"/>
        <v>930000</v>
      </c>
      <c r="D119" s="10">
        <f t="shared" si="18"/>
        <v>525648.14301418932</v>
      </c>
      <c r="E119" s="11">
        <v>0.56521305700450464</v>
      </c>
      <c r="G119" s="12">
        <v>-0.50998615891807786</v>
      </c>
      <c r="H119" s="59">
        <f t="shared" si="24"/>
        <v>0.32500000000000001</v>
      </c>
      <c r="I119" s="59">
        <f t="shared" si="19"/>
        <v>0.74548882449589504</v>
      </c>
      <c r="J119" s="54">
        <f t="shared" si="26"/>
        <v>33818.122109834876</v>
      </c>
      <c r="L119" s="12">
        <f t="shared" si="20"/>
        <v>0.32500000000000001</v>
      </c>
      <c r="M119" s="12">
        <f t="shared" si="21"/>
        <v>0.74548882449589504</v>
      </c>
      <c r="N119" s="59">
        <f>+$AD$21</f>
        <v>-0.6060161290322581</v>
      </c>
      <c r="O119" s="54">
        <f t="shared" si="27"/>
        <v>-84296.097574061816</v>
      </c>
      <c r="P119" s="74"/>
      <c r="Q119" s="54">
        <f t="shared" si="22"/>
        <v>-50477.97546422694</v>
      </c>
      <c r="S119" s="12">
        <v>0.32500000000000001</v>
      </c>
      <c r="T119" s="57">
        <v>1.5237354428100898</v>
      </c>
      <c r="U119" s="12">
        <v>1.1148</v>
      </c>
      <c r="V119" s="12">
        <f t="shared" si="23"/>
        <v>0.77190330798559259</v>
      </c>
      <c r="W119" s="12">
        <v>1.167</v>
      </c>
      <c r="X119" s="12">
        <f t="shared" si="31"/>
        <v>0.74548882449589504</v>
      </c>
    </row>
    <row r="120" spans="1:24" x14ac:dyDescent="0.2">
      <c r="A120" s="9" t="s">
        <v>146</v>
      </c>
      <c r="B120" s="10">
        <f t="shared" si="16"/>
        <v>31</v>
      </c>
      <c r="C120" s="10">
        <f t="shared" si="17"/>
        <v>961000</v>
      </c>
      <c r="D120" s="10">
        <f t="shared" si="18"/>
        <v>540123.80408672139</v>
      </c>
      <c r="E120" s="11">
        <v>0.5620435006105321</v>
      </c>
      <c r="G120" s="12">
        <v>-0.50998622535006444</v>
      </c>
      <c r="H120" s="59">
        <f t="shared" si="24"/>
        <v>0.32500000000000001</v>
      </c>
      <c r="I120" s="59">
        <f t="shared" si="19"/>
        <v>0.74548827431046327</v>
      </c>
      <c r="J120" s="54">
        <f t="shared" si="26"/>
        <v>34749.761928713866</v>
      </c>
      <c r="L120" s="12">
        <f t="shared" si="20"/>
        <v>0.32500000000000001</v>
      </c>
      <c r="M120" s="12">
        <f t="shared" si="21"/>
        <v>0.74548827431046327</v>
      </c>
      <c r="N120" s="59">
        <f>+$AD$21</f>
        <v>-0.6060161290322581</v>
      </c>
      <c r="O120" s="54">
        <f t="shared" si="27"/>
        <v>-86617.79881162176</v>
      </c>
      <c r="P120" s="74"/>
      <c r="Q120" s="54">
        <f t="shared" si="22"/>
        <v>-51868.036882907894</v>
      </c>
      <c r="S120" s="12">
        <v>0.32500000000000001</v>
      </c>
      <c r="T120" s="57">
        <v>1.5237365673576799</v>
      </c>
      <c r="U120" s="12">
        <v>1.1148</v>
      </c>
      <c r="V120" s="12">
        <f t="shared" si="23"/>
        <v>0.77190273830575196</v>
      </c>
      <c r="W120" s="12">
        <v>1.167</v>
      </c>
      <c r="X120" s="12">
        <f t="shared" si="31"/>
        <v>0.74548827431046327</v>
      </c>
    </row>
    <row r="121" spans="1:24" x14ac:dyDescent="0.2">
      <c r="A121" s="9" t="s">
        <v>147</v>
      </c>
      <c r="B121" s="10">
        <f t="shared" si="16"/>
        <v>31</v>
      </c>
      <c r="C121" s="10">
        <f t="shared" si="17"/>
        <v>961000</v>
      </c>
      <c r="D121" s="10">
        <f t="shared" si="18"/>
        <v>536987.96615294227</v>
      </c>
      <c r="E121" s="11">
        <v>0.5587804018240814</v>
      </c>
      <c r="G121" s="12">
        <v>-0.50998639520369426</v>
      </c>
      <c r="H121" s="59">
        <f t="shared" si="24"/>
        <v>0.32500000000000001</v>
      </c>
      <c r="I121" s="59">
        <f t="shared" si="19"/>
        <v>0.74548686759366378</v>
      </c>
      <c r="J121" s="54">
        <f t="shared" si="26"/>
        <v>34548.859186853064</v>
      </c>
      <c r="L121" s="12">
        <f t="shared" si="20"/>
        <v>0.32500000000000001</v>
      </c>
      <c r="M121" s="12">
        <f t="shared" si="21"/>
        <v>0.74548686759366378</v>
      </c>
      <c r="N121" s="59">
        <f>+$AD$21</f>
        <v>-0.6060161290322581</v>
      </c>
      <c r="O121" s="54">
        <f t="shared" si="27"/>
        <v>-86115.670645661958</v>
      </c>
      <c r="P121" s="74"/>
      <c r="Q121" s="54">
        <f t="shared" si="22"/>
        <v>-51566.811458808894</v>
      </c>
      <c r="S121" s="12">
        <v>0.32500000000000001</v>
      </c>
      <c r="T121" s="57">
        <v>1.5237394426139999</v>
      </c>
      <c r="U121" s="12">
        <v>1.1148</v>
      </c>
      <c r="V121" s="12">
        <f t="shared" si="23"/>
        <v>0.77190128174555228</v>
      </c>
      <c r="W121" s="12">
        <v>1.167</v>
      </c>
      <c r="X121" s="12">
        <f t="shared" si="31"/>
        <v>0.74548686759366378</v>
      </c>
    </row>
    <row r="122" spans="1:24" x14ac:dyDescent="0.2">
      <c r="A122" s="9" t="s">
        <v>148</v>
      </c>
      <c r="B122" s="10">
        <f t="shared" si="16"/>
        <v>28</v>
      </c>
      <c r="C122" s="10">
        <f t="shared" si="17"/>
        <v>868000</v>
      </c>
      <c r="D122" s="10">
        <f t="shared" si="18"/>
        <v>482199.70801407396</v>
      </c>
      <c r="E122" s="11">
        <v>0.555529617527735</v>
      </c>
      <c r="G122" s="12">
        <v>-0.50998666791289082</v>
      </c>
      <c r="H122" s="59">
        <f t="shared" si="24"/>
        <v>0.32500000000000001</v>
      </c>
      <c r="I122" s="59">
        <f t="shared" si="19"/>
        <v>0.74548460903368963</v>
      </c>
      <c r="J122" s="54">
        <f t="shared" si="26"/>
        <v>31025.099811403561</v>
      </c>
      <c r="L122" s="12">
        <f t="shared" si="20"/>
        <v>0.32500000000000001</v>
      </c>
      <c r="M122" s="12">
        <f t="shared" si="21"/>
        <v>0.74548460903368963</v>
      </c>
      <c r="N122" s="59">
        <f>+$AD$21</f>
        <v>-0.6060161290322581</v>
      </c>
      <c r="O122" s="54">
        <f t="shared" si="27"/>
        <v>-77330.477923911327</v>
      </c>
      <c r="P122" s="74"/>
      <c r="Q122" s="54">
        <f t="shared" si="22"/>
        <v>-46305.378112507766</v>
      </c>
      <c r="S122" s="12">
        <v>0.32500000000000001</v>
      </c>
      <c r="T122" s="57">
        <v>1.52374405901637</v>
      </c>
      <c r="U122" s="12">
        <v>1.1148</v>
      </c>
      <c r="V122" s="12">
        <f t="shared" si="23"/>
        <v>0.7718989431593013</v>
      </c>
      <c r="W122" s="12">
        <v>1.167</v>
      </c>
      <c r="X122" s="12">
        <f t="shared" si="31"/>
        <v>0.74548460903368963</v>
      </c>
    </row>
    <row r="123" spans="1:24" x14ac:dyDescent="0.2">
      <c r="A123" s="9" t="s">
        <v>149</v>
      </c>
      <c r="B123" s="10">
        <f t="shared" si="16"/>
        <v>31</v>
      </c>
      <c r="C123" s="10">
        <f t="shared" si="17"/>
        <v>961000</v>
      </c>
      <c r="D123" s="10">
        <f t="shared" si="18"/>
        <v>531052.45831082668</v>
      </c>
      <c r="E123" s="11">
        <v>0.55260401489159905</v>
      </c>
      <c r="G123" s="12">
        <v>-0.50998700262805929</v>
      </c>
      <c r="H123" s="59">
        <f t="shared" si="24"/>
        <v>0.32500000000000001</v>
      </c>
      <c r="I123" s="59">
        <f t="shared" si="19"/>
        <v>0.74548183694426029</v>
      </c>
      <c r="J123" s="54">
        <f t="shared" si="26"/>
        <v>34169.973187820462</v>
      </c>
      <c r="L123" s="12">
        <f t="shared" si="20"/>
        <v>0.32500000000000001</v>
      </c>
      <c r="M123" s="12">
        <f t="shared" si="21"/>
        <v>0.74548183694426029</v>
      </c>
      <c r="N123" s="59">
        <f>+$AD$21</f>
        <v>-0.6060161290322581</v>
      </c>
      <c r="O123" s="54">
        <f t="shared" si="27"/>
        <v>-85166.476834211353</v>
      </c>
      <c r="P123" s="74"/>
      <c r="Q123" s="54">
        <f t="shared" si="22"/>
        <v>-50996.503646390891</v>
      </c>
      <c r="S123" s="12">
        <v>0.32500000000000001</v>
      </c>
      <c r="T123" s="57">
        <v>1.52374972508976</v>
      </c>
      <c r="U123" s="12">
        <v>1.1148</v>
      </c>
      <c r="V123" s="12">
        <f t="shared" si="23"/>
        <v>0.77189607284799644</v>
      </c>
      <c r="W123" s="12">
        <v>1.167</v>
      </c>
      <c r="X123" s="12">
        <f t="shared" si="31"/>
        <v>0.74548183694426029</v>
      </c>
    </row>
    <row r="124" spans="1:24" x14ac:dyDescent="0.2">
      <c r="A124" s="9" t="s">
        <v>150</v>
      </c>
      <c r="B124" s="10">
        <f t="shared" si="16"/>
        <v>30</v>
      </c>
      <c r="C124" s="10">
        <f t="shared" si="17"/>
        <v>930000</v>
      </c>
      <c r="D124" s="10">
        <f t="shared" si="18"/>
        <v>510920.31634285906</v>
      </c>
      <c r="E124" s="11">
        <v>0.54937668423963337</v>
      </c>
      <c r="G124" s="12">
        <v>-0.58798747106318494</v>
      </c>
      <c r="H124" s="59">
        <f t="shared" si="24"/>
        <v>0.14499999999999999</v>
      </c>
      <c r="I124" s="59">
        <f t="shared" si="19"/>
        <v>0.74547795739477263</v>
      </c>
      <c r="J124" s="54">
        <f t="shared" si="26"/>
        <v>-12117.135811272718</v>
      </c>
      <c r="L124" s="12">
        <f t="shared" si="20"/>
        <v>0.14499999999999999</v>
      </c>
      <c r="M124" s="12">
        <f t="shared" si="21"/>
        <v>0.74547795739477263</v>
      </c>
      <c r="N124" s="59">
        <f>+$AD$25</f>
        <v>-0.67827419354838714</v>
      </c>
      <c r="O124" s="54">
        <f t="shared" si="27"/>
        <v>-34012.185002426719</v>
      </c>
      <c r="P124" s="74"/>
      <c r="Q124" s="54">
        <f t="shared" si="22"/>
        <v>-46129.320813699436</v>
      </c>
      <c r="S124" s="12">
        <v>0.14499999999999999</v>
      </c>
      <c r="T124" s="57">
        <v>1.5237576548513401</v>
      </c>
      <c r="U124" s="12">
        <v>1.1148</v>
      </c>
      <c r="V124" s="12">
        <f t="shared" si="23"/>
        <v>0.77189205583662812</v>
      </c>
      <c r="W124" s="12">
        <v>1.167</v>
      </c>
      <c r="X124" s="12">
        <f t="shared" si="31"/>
        <v>0.74547795739477263</v>
      </c>
    </row>
    <row r="125" spans="1:24" x14ac:dyDescent="0.2">
      <c r="A125" s="9" t="s">
        <v>151</v>
      </c>
      <c r="B125" s="10">
        <f t="shared" si="16"/>
        <v>31</v>
      </c>
      <c r="C125" s="10">
        <f t="shared" si="17"/>
        <v>961000</v>
      </c>
      <c r="D125" s="10">
        <f t="shared" si="18"/>
        <v>524960.85868771293</v>
      </c>
      <c r="E125" s="11">
        <v>0.54626520154808833</v>
      </c>
      <c r="G125" s="12">
        <v>-0.5879880222877345</v>
      </c>
      <c r="H125" s="59">
        <f t="shared" si="24"/>
        <v>0.14499999999999999</v>
      </c>
      <c r="I125" s="59">
        <f t="shared" si="19"/>
        <v>0.74547339218861386</v>
      </c>
      <c r="J125" s="54">
        <f t="shared" si="26"/>
        <v>-12447.439498500127</v>
      </c>
      <c r="L125" s="12">
        <f t="shared" si="20"/>
        <v>0.14499999999999999</v>
      </c>
      <c r="M125" s="12">
        <f t="shared" si="21"/>
        <v>0.74547339218861386</v>
      </c>
      <c r="N125" s="59">
        <f t="shared" ref="N125:N130" si="33">+$AD$25</f>
        <v>-0.67827419354838714</v>
      </c>
      <c r="O125" s="54">
        <f t="shared" si="27"/>
        <v>-34949.26649411799</v>
      </c>
      <c r="P125" s="74"/>
      <c r="Q125" s="54">
        <f t="shared" si="22"/>
        <v>-47396.705992618117</v>
      </c>
      <c r="S125" s="12">
        <v>0.14499999999999999</v>
      </c>
      <c r="T125" s="57">
        <v>1.52376698619422</v>
      </c>
      <c r="U125" s="12">
        <v>1.1148</v>
      </c>
      <c r="V125" s="12">
        <f t="shared" si="23"/>
        <v>0.77188732887410383</v>
      </c>
      <c r="W125" s="12">
        <v>1.167</v>
      </c>
      <c r="X125" s="12">
        <f t="shared" si="31"/>
        <v>0.74547339218861386</v>
      </c>
    </row>
    <row r="126" spans="1:24" x14ac:dyDescent="0.2">
      <c r="A126" s="9" t="s">
        <v>152</v>
      </c>
      <c r="B126" s="10">
        <f t="shared" si="16"/>
        <v>30</v>
      </c>
      <c r="C126" s="10">
        <f t="shared" si="17"/>
        <v>930000</v>
      </c>
      <c r="D126" s="10">
        <f t="shared" si="18"/>
        <v>505047.78946208407</v>
      </c>
      <c r="E126" s="11">
        <v>0.543062139206542</v>
      </c>
      <c r="G126" s="12">
        <v>-0.58798869303805201</v>
      </c>
      <c r="H126" s="59">
        <f t="shared" si="24"/>
        <v>0.14499999999999999</v>
      </c>
      <c r="I126" s="59">
        <f t="shared" si="19"/>
        <v>0.74546783707775988</v>
      </c>
      <c r="J126" s="54">
        <f t="shared" si="26"/>
        <v>-11972.132844949694</v>
      </c>
      <c r="L126" s="12">
        <f t="shared" si="20"/>
        <v>0.14499999999999999</v>
      </c>
      <c r="M126" s="12">
        <f t="shared" si="21"/>
        <v>0.74546783707775988</v>
      </c>
      <c r="N126" s="59">
        <f t="shared" si="33"/>
        <v>-0.67827419354838714</v>
      </c>
      <c r="O126" s="54">
        <f t="shared" si="27"/>
        <v>-33626.35960827292</v>
      </c>
      <c r="P126" s="74"/>
      <c r="Q126" s="54">
        <f t="shared" si="22"/>
        <v>-45598.492453222614</v>
      </c>
      <c r="S126" s="12">
        <v>0.14499999999999999</v>
      </c>
      <c r="T126" s="57">
        <v>1.5237783410697798</v>
      </c>
      <c r="U126" s="12">
        <v>1.1148</v>
      </c>
      <c r="V126" s="12">
        <f t="shared" si="23"/>
        <v>0.77188157693215187</v>
      </c>
      <c r="W126" s="12">
        <v>1.167</v>
      </c>
      <c r="X126" s="12">
        <f t="shared" si="31"/>
        <v>0.74546783707775988</v>
      </c>
    </row>
    <row r="127" spans="1:24" x14ac:dyDescent="0.2">
      <c r="A127" s="9" t="s">
        <v>153</v>
      </c>
      <c r="B127" s="10">
        <f t="shared" si="16"/>
        <v>31</v>
      </c>
      <c r="C127" s="10">
        <f t="shared" si="17"/>
        <v>961000</v>
      </c>
      <c r="D127" s="10">
        <f t="shared" si="18"/>
        <v>519076.70653995604</v>
      </c>
      <c r="E127" s="11">
        <v>0.54014225446405417</v>
      </c>
      <c r="G127" s="12">
        <v>-0.58798457051291475</v>
      </c>
      <c r="H127" s="59">
        <f t="shared" si="24"/>
        <v>0.14499999999999999</v>
      </c>
      <c r="I127" s="59">
        <f t="shared" si="19"/>
        <v>0.74550197956497644</v>
      </c>
      <c r="J127" s="54">
        <f t="shared" si="26"/>
        <v>-12324.55010631583</v>
      </c>
      <c r="L127" s="12">
        <f t="shared" si="20"/>
        <v>0.14499999999999999</v>
      </c>
      <c r="M127" s="12">
        <f t="shared" si="21"/>
        <v>0.74550197956497644</v>
      </c>
      <c r="N127" s="59">
        <f t="shared" si="33"/>
        <v>-0.67827419354838714</v>
      </c>
      <c r="O127" s="54">
        <f t="shared" si="27"/>
        <v>-34542.690053671322</v>
      </c>
      <c r="P127" s="74"/>
      <c r="Q127" s="54">
        <f t="shared" si="22"/>
        <v>-46867.240159987152</v>
      </c>
      <c r="S127" s="12">
        <v>0.14499999999999999</v>
      </c>
      <c r="T127" s="57">
        <v>1.5237085550947498</v>
      </c>
      <c r="U127" s="12">
        <v>1.1148</v>
      </c>
      <c r="V127" s="12">
        <f t="shared" si="23"/>
        <v>0.77191692917078958</v>
      </c>
      <c r="W127" s="12">
        <v>1.167</v>
      </c>
      <c r="X127" s="12">
        <f t="shared" si="31"/>
        <v>0.74550197956497644</v>
      </c>
    </row>
    <row r="128" spans="1:24" x14ac:dyDescent="0.2">
      <c r="A128" s="9" t="s">
        <v>154</v>
      </c>
      <c r="B128" s="10">
        <f t="shared" si="16"/>
        <v>31</v>
      </c>
      <c r="C128" s="10">
        <f t="shared" si="17"/>
        <v>961000</v>
      </c>
      <c r="D128" s="10">
        <f t="shared" si="18"/>
        <v>516189.69466304622</v>
      </c>
      <c r="E128" s="11">
        <v>0.53713807977424166</v>
      </c>
      <c r="G128" s="12">
        <v>-0.58798515306708632</v>
      </c>
      <c r="H128" s="59">
        <f t="shared" si="24"/>
        <v>0.14499999999999999</v>
      </c>
      <c r="I128" s="59">
        <f t="shared" si="19"/>
        <v>0.74549715488891133</v>
      </c>
      <c r="J128" s="54">
        <f t="shared" si="26"/>
        <v>-12253.212004635861</v>
      </c>
      <c r="L128" s="12">
        <f t="shared" si="20"/>
        <v>0.14499999999999999</v>
      </c>
      <c r="M128" s="12">
        <f t="shared" si="21"/>
        <v>0.74549715488891133</v>
      </c>
      <c r="N128" s="59">
        <f t="shared" si="33"/>
        <v>-0.67827419354838714</v>
      </c>
      <c r="O128" s="54">
        <f t="shared" si="27"/>
        <v>-34353.060232826232</v>
      </c>
      <c r="P128" s="74"/>
      <c r="Q128" s="54">
        <f t="shared" si="22"/>
        <v>-46606.272237462093</v>
      </c>
      <c r="S128" s="12">
        <v>0.14499999999999999</v>
      </c>
      <c r="T128" s="57">
        <v>1.52371841616551</v>
      </c>
      <c r="U128" s="12">
        <v>1.1148</v>
      </c>
      <c r="V128" s="12">
        <f t="shared" si="23"/>
        <v>0.77191193354470877</v>
      </c>
      <c r="W128" s="12">
        <v>1.167</v>
      </c>
      <c r="X128" s="12">
        <f t="shared" si="31"/>
        <v>0.74549715488891133</v>
      </c>
    </row>
    <row r="129" spans="1:24" x14ac:dyDescent="0.2">
      <c r="A129" s="9" t="s">
        <v>155</v>
      </c>
      <c r="B129" s="10">
        <f t="shared" si="16"/>
        <v>30</v>
      </c>
      <c r="C129" s="10">
        <f t="shared" si="17"/>
        <v>930000</v>
      </c>
      <c r="D129" s="10">
        <f t="shared" si="18"/>
        <v>496756.82559048862</v>
      </c>
      <c r="E129" s="11">
        <v>0.53414712429084799</v>
      </c>
      <c r="G129" s="12">
        <v>-0.58798583444401764</v>
      </c>
      <c r="H129" s="59">
        <f t="shared" si="24"/>
        <v>0.14499999999999999</v>
      </c>
      <c r="I129" s="59">
        <f t="shared" si="19"/>
        <v>0.74549151176912754</v>
      </c>
      <c r="J129" s="54">
        <f t="shared" si="26"/>
        <v>-11788.776547477013</v>
      </c>
      <c r="L129" s="12">
        <f t="shared" si="20"/>
        <v>0.14499999999999999</v>
      </c>
      <c r="M129" s="12">
        <f t="shared" si="21"/>
        <v>0.74549151176912754</v>
      </c>
      <c r="N129" s="59">
        <f t="shared" si="33"/>
        <v>-0.67827419354838714</v>
      </c>
      <c r="O129" s="54">
        <f t="shared" si="27"/>
        <v>-33062.582108983675</v>
      </c>
      <c r="P129" s="74"/>
      <c r="Q129" s="54">
        <f t="shared" si="22"/>
        <v>-44851.358656460689</v>
      </c>
      <c r="S129" s="12">
        <v>0.14499999999999999</v>
      </c>
      <c r="T129" s="57">
        <v>1.5237299502009798</v>
      </c>
      <c r="U129" s="12">
        <v>1.1148</v>
      </c>
      <c r="V129" s="12">
        <f t="shared" si="23"/>
        <v>0.77190609047545622</v>
      </c>
      <c r="W129" s="12">
        <v>1.167</v>
      </c>
      <c r="X129" s="12">
        <f t="shared" si="31"/>
        <v>0.74549151176912754</v>
      </c>
    </row>
    <row r="130" spans="1:24" x14ac:dyDescent="0.2">
      <c r="A130" s="9" t="s">
        <v>156</v>
      </c>
      <c r="B130" s="10">
        <f t="shared" si="16"/>
        <v>31</v>
      </c>
      <c r="C130" s="10">
        <f t="shared" si="17"/>
        <v>961000</v>
      </c>
      <c r="D130" s="10">
        <f t="shared" si="18"/>
        <v>510545.86215494346</v>
      </c>
      <c r="E130" s="11">
        <v>0.5312652051560286</v>
      </c>
      <c r="G130" s="12">
        <v>-0.58798658792644387</v>
      </c>
      <c r="H130" s="59">
        <f t="shared" si="24"/>
        <v>0.14499999999999999</v>
      </c>
      <c r="I130" s="59">
        <f t="shared" si="19"/>
        <v>0.74548527147628019</v>
      </c>
      <c r="J130" s="54">
        <f t="shared" si="26"/>
        <v>-12112.440201976235</v>
      </c>
      <c r="L130" s="12">
        <f t="shared" si="20"/>
        <v>0.14499999999999999</v>
      </c>
      <c r="M130" s="12">
        <f t="shared" si="21"/>
        <v>0.74548527147628019</v>
      </c>
      <c r="N130" s="59">
        <f t="shared" si="33"/>
        <v>-0.67827419354838714</v>
      </c>
      <c r="O130" s="54">
        <f t="shared" si="27"/>
        <v>-33983.523252184314</v>
      </c>
      <c r="P130" s="74"/>
      <c r="Q130" s="54">
        <f t="shared" si="22"/>
        <v>-46095.963454160548</v>
      </c>
      <c r="S130" s="12">
        <v>0.14499999999999999</v>
      </c>
      <c r="T130" s="57">
        <v>1.52374270500845</v>
      </c>
      <c r="U130" s="12">
        <v>1.1148</v>
      </c>
      <c r="V130" s="12">
        <f t="shared" si="23"/>
        <v>0.77189962907384524</v>
      </c>
      <c r="W130" s="12">
        <v>1.167</v>
      </c>
      <c r="X130" s="12">
        <f t="shared" si="31"/>
        <v>0.74548527147628019</v>
      </c>
    </row>
    <row r="131" spans="1:24" x14ac:dyDescent="0.2">
      <c r="A131" s="9" t="s">
        <v>157</v>
      </c>
      <c r="B131" s="10">
        <f t="shared" si="16"/>
        <v>30</v>
      </c>
      <c r="C131" s="10">
        <f t="shared" si="17"/>
        <v>930000</v>
      </c>
      <c r="D131" s="10">
        <f t="shared" si="18"/>
        <v>491319.14949455927</v>
      </c>
      <c r="E131" s="11">
        <v>0.52830016074683794</v>
      </c>
      <c r="G131" s="12">
        <v>-0.52798746373894412</v>
      </c>
      <c r="H131" s="59">
        <f t="shared" si="24"/>
        <v>0.32500000000000001</v>
      </c>
      <c r="I131" s="59">
        <f t="shared" si="19"/>
        <v>0.74547801805366321</v>
      </c>
      <c r="J131" s="54">
        <f t="shared" si="26"/>
        <v>40459.225655247734</v>
      </c>
      <c r="L131" s="12">
        <f t="shared" si="20"/>
        <v>0.32500000000000001</v>
      </c>
      <c r="M131" s="12">
        <f t="shared" si="21"/>
        <v>0.74547801805366321</v>
      </c>
      <c r="N131" s="59">
        <f>+$AD$21</f>
        <v>-0.6060161290322581</v>
      </c>
      <c r="O131" s="54">
        <f t="shared" si="27"/>
        <v>-78796.203123354397</v>
      </c>
      <c r="P131" s="74"/>
      <c r="Q131" s="54">
        <f t="shared" si="22"/>
        <v>-38336.977468106663</v>
      </c>
      <c r="S131" s="12">
        <v>0.32500000000000001</v>
      </c>
      <c r="T131" s="57">
        <v>1.5237575308645199</v>
      </c>
      <c r="U131" s="12">
        <v>1.1148</v>
      </c>
      <c r="V131" s="12">
        <f t="shared" si="23"/>
        <v>0.77189211864481078</v>
      </c>
      <c r="W131" s="12">
        <v>1.167</v>
      </c>
      <c r="X131" s="12">
        <f t="shared" si="31"/>
        <v>0.74547801805366321</v>
      </c>
    </row>
    <row r="132" spans="1:24" x14ac:dyDescent="0.2">
      <c r="A132" s="9" t="s">
        <v>158</v>
      </c>
      <c r="B132" s="10">
        <f t="shared" ref="B132:B167" si="34">+A133-A132</f>
        <v>31</v>
      </c>
      <c r="C132" s="10">
        <f t="shared" ref="C132:C168" si="35">+B132*31000</f>
        <v>961000</v>
      </c>
      <c r="D132" s="10">
        <f t="shared" ref="D132:D168" si="36">+C132*E132</f>
        <v>504950.96512482228</v>
      </c>
      <c r="E132" s="11">
        <v>0.52544325195090769</v>
      </c>
      <c r="G132" s="12">
        <v>-0.52798840536992753</v>
      </c>
      <c r="H132" s="59">
        <f t="shared" si="24"/>
        <v>0.32500000000000001</v>
      </c>
      <c r="I132" s="59">
        <f t="shared" ref="I132:I168" si="37">+X132</f>
        <v>0.74547021952660186</v>
      </c>
      <c r="J132" s="54">
        <f t="shared" si="26"/>
        <v>41586.193877884361</v>
      </c>
      <c r="L132" s="12">
        <f t="shared" ref="L132:L168" si="38">+H132</f>
        <v>0.32500000000000001</v>
      </c>
      <c r="M132" s="12">
        <f t="shared" ref="M132:M168" si="39">+I132</f>
        <v>0.74547021952660186</v>
      </c>
      <c r="N132" s="59">
        <f>+$AD$21</f>
        <v>-0.6060161290322581</v>
      </c>
      <c r="O132" s="54">
        <f t="shared" si="27"/>
        <v>-80986.368247671111</v>
      </c>
      <c r="P132" s="74"/>
      <c r="Q132" s="54">
        <f t="shared" ref="Q132:Q168" si="40">+O132+J132</f>
        <v>-39400.17436978675</v>
      </c>
      <c r="S132" s="12">
        <v>0.32500000000000001</v>
      </c>
      <c r="T132" s="57">
        <v>1.5237734712254198</v>
      </c>
      <c r="U132" s="12">
        <v>1.1148</v>
      </c>
      <c r="V132" s="12">
        <f t="shared" ref="V132:V168" si="41">+U132/T132*1.055056</f>
        <v>0.77188404379695486</v>
      </c>
      <c r="W132" s="12">
        <v>1.167</v>
      </c>
      <c r="X132" s="12">
        <f t="shared" si="31"/>
        <v>0.74547021952660186</v>
      </c>
    </row>
    <row r="133" spans="1:24" x14ac:dyDescent="0.2">
      <c r="A133" s="9" t="s">
        <v>159</v>
      </c>
      <c r="B133" s="10">
        <f t="shared" si="34"/>
        <v>31</v>
      </c>
      <c r="C133" s="10">
        <f t="shared" si="35"/>
        <v>961000</v>
      </c>
      <c r="D133" s="10">
        <f t="shared" si="36"/>
        <v>502126.32898598147</v>
      </c>
      <c r="E133" s="11">
        <v>0.52250398437667167</v>
      </c>
      <c r="G133" s="12">
        <v>-0.52798947558659126</v>
      </c>
      <c r="H133" s="59">
        <f t="shared" si="24"/>
        <v>0.32500000000000001</v>
      </c>
      <c r="I133" s="59">
        <f t="shared" si="37"/>
        <v>0.74546135606124864</v>
      </c>
      <c r="J133" s="54">
        <f t="shared" si="26"/>
        <v>41358.55357779823</v>
      </c>
      <c r="L133" s="12">
        <f t="shared" si="38"/>
        <v>0.32500000000000001</v>
      </c>
      <c r="M133" s="12">
        <f t="shared" si="39"/>
        <v>0.74546135606124864</v>
      </c>
      <c r="N133" s="59">
        <f>+$AD$21</f>
        <v>-0.6060161290322581</v>
      </c>
      <c r="O133" s="54">
        <f t="shared" si="27"/>
        <v>-80537.790635532292</v>
      </c>
      <c r="P133" s="74"/>
      <c r="Q133" s="54">
        <f t="shared" si="40"/>
        <v>-39179.237057734063</v>
      </c>
      <c r="S133" s="12">
        <v>0.32500000000000001</v>
      </c>
      <c r="T133" s="57">
        <v>1.5237915887485598</v>
      </c>
      <c r="U133" s="12">
        <v>1.1148</v>
      </c>
      <c r="V133" s="12">
        <f t="shared" si="41"/>
        <v>0.7718748662774515</v>
      </c>
      <c r="W133" s="12">
        <v>1.167</v>
      </c>
      <c r="X133" s="12">
        <f t="shared" si="31"/>
        <v>0.74546135606124864</v>
      </c>
    </row>
    <row r="134" spans="1:24" x14ac:dyDescent="0.2">
      <c r="A134" s="9" t="s">
        <v>160</v>
      </c>
      <c r="B134" s="10">
        <f t="shared" si="34"/>
        <v>29</v>
      </c>
      <c r="C134" s="10">
        <f t="shared" si="35"/>
        <v>899000</v>
      </c>
      <c r="D134" s="10">
        <f t="shared" si="36"/>
        <v>467100.41064911307</v>
      </c>
      <c r="E134" s="11">
        <v>0.51957776490446395</v>
      </c>
      <c r="G134" s="12">
        <v>-0.52799064458598366</v>
      </c>
      <c r="H134" s="59">
        <f t="shared" ref="H134:H168" si="42">+S134</f>
        <v>0.32500000000000001</v>
      </c>
      <c r="I134" s="59">
        <f t="shared" si="37"/>
        <v>0.74545167448369365</v>
      </c>
      <c r="J134" s="54">
        <f t="shared" si="26"/>
        <v>38478.6480534234</v>
      </c>
      <c r="L134" s="12">
        <f t="shared" si="38"/>
        <v>0.32500000000000001</v>
      </c>
      <c r="M134" s="12">
        <f t="shared" si="39"/>
        <v>0.74545167448369365</v>
      </c>
      <c r="N134" s="59">
        <f>+$AD$21</f>
        <v>-0.6060161290322581</v>
      </c>
      <c r="O134" s="54">
        <f t="shared" si="27"/>
        <v>-74924.383879374174</v>
      </c>
      <c r="P134" s="74"/>
      <c r="Q134" s="54">
        <f t="shared" si="40"/>
        <v>-36445.735825950775</v>
      </c>
      <c r="S134" s="12">
        <v>0.32500000000000001</v>
      </c>
      <c r="T134" s="57">
        <v>1.5238113790407399</v>
      </c>
      <c r="U134" s="12">
        <v>1.1148</v>
      </c>
      <c r="V134" s="12">
        <f t="shared" si="41"/>
        <v>0.77186484165803981</v>
      </c>
      <c r="W134" s="12">
        <v>1.167</v>
      </c>
      <c r="X134" s="12">
        <f t="shared" ref="X134:X165" si="43">+W134/T134*1.055056*$AH$6</f>
        <v>0.74545167448369365</v>
      </c>
    </row>
    <row r="135" spans="1:24" x14ac:dyDescent="0.2">
      <c r="A135" s="9" t="s">
        <v>161</v>
      </c>
      <c r="B135" s="10">
        <f t="shared" si="34"/>
        <v>31</v>
      </c>
      <c r="C135" s="10">
        <f t="shared" si="35"/>
        <v>961000</v>
      </c>
      <c r="D135" s="10">
        <f t="shared" si="36"/>
        <v>496694.88294400863</v>
      </c>
      <c r="E135" s="11">
        <v>0.51685211544641896</v>
      </c>
      <c r="G135" s="12">
        <v>-0.52799182758672059</v>
      </c>
      <c r="H135" s="59">
        <f t="shared" si="42"/>
        <v>0.32500000000000001</v>
      </c>
      <c r="I135" s="59">
        <f t="shared" si="37"/>
        <v>0.74544187694791408</v>
      </c>
      <c r="J135" s="54">
        <f t="shared" ref="J135:J168" si="44">((-G135-I135)*D135)+(H135*D135*$AH$6)</f>
        <v>40922.025991681512</v>
      </c>
      <c r="L135" s="12">
        <f t="shared" si="38"/>
        <v>0.32500000000000001</v>
      </c>
      <c r="M135" s="12">
        <f t="shared" si="39"/>
        <v>0.74544187694791408</v>
      </c>
      <c r="N135" s="59">
        <f>+$AD$21</f>
        <v>-0.6060161290322581</v>
      </c>
      <c r="O135" s="54">
        <f t="shared" ref="O135:O168" si="45">((M135+N135)*D135)-(L135*D135*$AH$6)</f>
        <v>-79676.297264960813</v>
      </c>
      <c r="P135" s="74"/>
      <c r="Q135" s="54">
        <f t="shared" si="40"/>
        <v>-38754.271273279301</v>
      </c>
      <c r="S135" s="12">
        <v>0.32500000000000001</v>
      </c>
      <c r="T135" s="57">
        <v>1.5238314068886099</v>
      </c>
      <c r="U135" s="12">
        <v>1.1148</v>
      </c>
      <c r="V135" s="12">
        <f t="shared" si="41"/>
        <v>0.77185469697172149</v>
      </c>
      <c r="W135" s="12">
        <v>1.167</v>
      </c>
      <c r="X135" s="12">
        <f t="shared" si="43"/>
        <v>0.74544187694791408</v>
      </c>
    </row>
    <row r="136" spans="1:24" x14ac:dyDescent="0.2">
      <c r="A136" s="9" t="s">
        <v>162</v>
      </c>
      <c r="B136" s="10">
        <f t="shared" si="34"/>
        <v>30</v>
      </c>
      <c r="C136" s="10">
        <f t="shared" si="35"/>
        <v>930000</v>
      </c>
      <c r="D136" s="10">
        <f t="shared" si="36"/>
        <v>477974.47770026338</v>
      </c>
      <c r="E136" s="11">
        <v>0.51395105129060581</v>
      </c>
      <c r="G136" s="12">
        <v>-0.62799318775242829</v>
      </c>
      <c r="H136" s="59">
        <f t="shared" si="42"/>
        <v>0.14499999999999999</v>
      </c>
      <c r="I136" s="59">
        <f t="shared" si="37"/>
        <v>0.74543061214327633</v>
      </c>
      <c r="J136" s="54">
        <f t="shared" si="44"/>
        <v>7808.5587053845084</v>
      </c>
      <c r="L136" s="12">
        <f t="shared" si="38"/>
        <v>0.14499999999999999</v>
      </c>
      <c r="M136" s="12">
        <f t="shared" si="39"/>
        <v>0.74543061214327633</v>
      </c>
      <c r="N136" s="59">
        <f>+$AD$25</f>
        <v>-0.67827419354838714</v>
      </c>
      <c r="O136" s="54">
        <f t="shared" si="45"/>
        <v>-31841.596188951851</v>
      </c>
      <c r="P136" s="74"/>
      <c r="Q136" s="54">
        <f t="shared" si="40"/>
        <v>-24033.037483567343</v>
      </c>
      <c r="S136" s="12">
        <v>0.14499999999999999</v>
      </c>
      <c r="T136" s="57">
        <v>1.52385443473697</v>
      </c>
      <c r="U136" s="12">
        <v>1.1148</v>
      </c>
      <c r="V136" s="12">
        <f t="shared" si="41"/>
        <v>0.77184303302763824</v>
      </c>
      <c r="W136" s="12">
        <v>1.167</v>
      </c>
      <c r="X136" s="12">
        <f t="shared" si="43"/>
        <v>0.74543061214327633</v>
      </c>
    </row>
    <row r="137" spans="1:24" x14ac:dyDescent="0.2">
      <c r="A137" s="9" t="s">
        <v>163</v>
      </c>
      <c r="B137" s="10">
        <f t="shared" si="34"/>
        <v>31</v>
      </c>
      <c r="C137" s="10">
        <f t="shared" si="35"/>
        <v>961000</v>
      </c>
      <c r="D137" s="10">
        <f t="shared" si="36"/>
        <v>491220.81620244839</v>
      </c>
      <c r="E137" s="11">
        <v>0.51115589615239165</v>
      </c>
      <c r="G137" s="12">
        <v>-0.62799459806999991</v>
      </c>
      <c r="H137" s="59">
        <f t="shared" si="42"/>
        <v>0.14499999999999999</v>
      </c>
      <c r="I137" s="59">
        <f t="shared" si="37"/>
        <v>0.74541893198413567</v>
      </c>
      <c r="J137" s="54">
        <f t="shared" si="44"/>
        <v>8031.3913943324151</v>
      </c>
      <c r="L137" s="12">
        <f t="shared" si="38"/>
        <v>0.14499999999999999</v>
      </c>
      <c r="M137" s="12">
        <f t="shared" si="39"/>
        <v>0.74541893198413567</v>
      </c>
      <c r="N137" s="59">
        <f t="shared" ref="N137:N142" si="46">+$AD$25</f>
        <v>-0.67827419354838714</v>
      </c>
      <c r="O137" s="54">
        <f t="shared" si="45"/>
        <v>-32729.775323554721</v>
      </c>
      <c r="P137" s="74"/>
      <c r="Q137" s="54">
        <f t="shared" si="40"/>
        <v>-24698.383929222306</v>
      </c>
      <c r="S137" s="12">
        <v>0.14499999999999999</v>
      </c>
      <c r="T137" s="57">
        <v>1.5238783124003099</v>
      </c>
      <c r="U137" s="12">
        <v>1.1148</v>
      </c>
      <c r="V137" s="12">
        <f t="shared" si="41"/>
        <v>0.77183093901203081</v>
      </c>
      <c r="W137" s="12">
        <v>1.167</v>
      </c>
      <c r="X137" s="12">
        <f t="shared" si="43"/>
        <v>0.74541893198413567</v>
      </c>
    </row>
    <row r="138" spans="1:24" x14ac:dyDescent="0.2">
      <c r="A138" s="9" t="s">
        <v>164</v>
      </c>
      <c r="B138" s="10">
        <f t="shared" si="34"/>
        <v>30</v>
      </c>
      <c r="C138" s="10">
        <f t="shared" si="35"/>
        <v>930000</v>
      </c>
      <c r="D138" s="10">
        <f t="shared" si="36"/>
        <v>472700.65320298576</v>
      </c>
      <c r="E138" s="11">
        <v>0.50828027226127503</v>
      </c>
      <c r="G138" s="12">
        <v>-0.62799615255085373</v>
      </c>
      <c r="H138" s="59">
        <f t="shared" si="42"/>
        <v>0.14499999999999999</v>
      </c>
      <c r="I138" s="59">
        <f t="shared" si="37"/>
        <v>0.74540605787398961</v>
      </c>
      <c r="J138" s="54">
        <f t="shared" si="44"/>
        <v>7735.4097332781676</v>
      </c>
      <c r="L138" s="12">
        <f t="shared" si="38"/>
        <v>0.14499999999999999</v>
      </c>
      <c r="M138" s="12">
        <f t="shared" si="39"/>
        <v>0.74540605787398961</v>
      </c>
      <c r="N138" s="59">
        <f t="shared" si="46"/>
        <v>-0.67827419354838714</v>
      </c>
      <c r="O138" s="54">
        <f t="shared" si="45"/>
        <v>-31501.872554578706</v>
      </c>
      <c r="P138" s="74"/>
      <c r="Q138" s="54">
        <f t="shared" si="40"/>
        <v>-23766.462821300538</v>
      </c>
      <c r="S138" s="12">
        <v>0.14499999999999999</v>
      </c>
      <c r="T138" s="57">
        <v>1.52390463171585</v>
      </c>
      <c r="U138" s="12">
        <v>1.1148</v>
      </c>
      <c r="V138" s="12">
        <f t="shared" si="41"/>
        <v>0.77181760874082828</v>
      </c>
      <c r="W138" s="12">
        <v>1.167</v>
      </c>
      <c r="X138" s="12">
        <f t="shared" si="43"/>
        <v>0.74540605787398961</v>
      </c>
    </row>
    <row r="139" spans="1:24" x14ac:dyDescent="0.2">
      <c r="A139" s="9" t="s">
        <v>165</v>
      </c>
      <c r="B139" s="10">
        <f t="shared" si="34"/>
        <v>31</v>
      </c>
      <c r="C139" s="10">
        <f t="shared" si="35"/>
        <v>961000</v>
      </c>
      <c r="D139" s="10">
        <f t="shared" si="36"/>
        <v>485794.79387993662</v>
      </c>
      <c r="E139" s="11">
        <v>0.50550967105092259</v>
      </c>
      <c r="G139" s="12">
        <v>-0.62799775089626886</v>
      </c>
      <c r="H139" s="59">
        <f t="shared" si="42"/>
        <v>0.14499999999999999</v>
      </c>
      <c r="I139" s="59">
        <f t="shared" si="37"/>
        <v>0.74539282048038524</v>
      </c>
      <c r="J139" s="54">
        <f t="shared" si="44"/>
        <v>7956.8931501568222</v>
      </c>
      <c r="L139" s="12">
        <f t="shared" si="38"/>
        <v>0.14499999999999999</v>
      </c>
      <c r="M139" s="12">
        <f t="shared" si="39"/>
        <v>0.74539282048038524</v>
      </c>
      <c r="N139" s="59">
        <f t="shared" si="46"/>
        <v>-0.67827419354838714</v>
      </c>
      <c r="O139" s="54">
        <f t="shared" si="45"/>
        <v>-32380.927245359078</v>
      </c>
      <c r="P139" s="74"/>
      <c r="Q139" s="54">
        <f t="shared" si="40"/>
        <v>-24424.034095202256</v>
      </c>
      <c r="S139" s="12">
        <v>0.14499999999999999</v>
      </c>
      <c r="T139" s="57">
        <v>1.52393169466155</v>
      </c>
      <c r="U139" s="12">
        <v>1.1148</v>
      </c>
      <c r="V139" s="12">
        <f t="shared" si="41"/>
        <v>0.77180390231414997</v>
      </c>
      <c r="W139" s="12">
        <v>1.167</v>
      </c>
      <c r="X139" s="12">
        <f t="shared" si="43"/>
        <v>0.74539282048038524</v>
      </c>
    </row>
    <row r="140" spans="1:24" x14ac:dyDescent="0.2">
      <c r="A140" s="9" t="s">
        <v>166</v>
      </c>
      <c r="B140" s="10">
        <f t="shared" si="34"/>
        <v>31</v>
      </c>
      <c r="C140" s="10">
        <f t="shared" si="35"/>
        <v>961000</v>
      </c>
      <c r="D140" s="10">
        <f t="shared" si="36"/>
        <v>483055.63686019764</v>
      </c>
      <c r="E140" s="11">
        <v>0.50265935157148556</v>
      </c>
      <c r="G140" s="12">
        <v>-0.62799949965223067</v>
      </c>
      <c r="H140" s="59">
        <f t="shared" si="42"/>
        <v>0.14499999999999999</v>
      </c>
      <c r="I140" s="59">
        <f t="shared" si="37"/>
        <v>0.74537833739633053</v>
      </c>
      <c r="J140" s="54">
        <f t="shared" si="44"/>
        <v>7919.8690395895101</v>
      </c>
      <c r="L140" s="12">
        <f t="shared" si="38"/>
        <v>0.14499999999999999</v>
      </c>
      <c r="M140" s="12">
        <f t="shared" si="39"/>
        <v>0.74537833739633053</v>
      </c>
      <c r="N140" s="59">
        <f t="shared" si="46"/>
        <v>-0.67827419354838714</v>
      </c>
      <c r="O140" s="54">
        <f t="shared" si="45"/>
        <v>-32205.343317548864</v>
      </c>
      <c r="P140" s="74"/>
      <c r="Q140" s="54">
        <f t="shared" si="40"/>
        <v>-24285.474277959354</v>
      </c>
      <c r="S140" s="12">
        <v>0.14499999999999999</v>
      </c>
      <c r="T140" s="57">
        <v>1.52396130543734</v>
      </c>
      <c r="U140" s="12">
        <v>1.1148</v>
      </c>
      <c r="V140" s="12">
        <f t="shared" si="41"/>
        <v>0.77178890605917705</v>
      </c>
      <c r="W140" s="12">
        <v>1.167</v>
      </c>
      <c r="X140" s="12">
        <f t="shared" si="43"/>
        <v>0.74537833739633053</v>
      </c>
    </row>
    <row r="141" spans="1:24" x14ac:dyDescent="0.2">
      <c r="A141" s="9" t="s">
        <v>167</v>
      </c>
      <c r="B141" s="10">
        <f t="shared" si="34"/>
        <v>30</v>
      </c>
      <c r="C141" s="10">
        <f t="shared" si="35"/>
        <v>930000</v>
      </c>
      <c r="D141" s="10">
        <f t="shared" si="36"/>
        <v>464834.31074696453</v>
      </c>
      <c r="E141" s="11">
        <v>0.49982183951286507</v>
      </c>
      <c r="G141" s="12">
        <v>-0.62800134712203093</v>
      </c>
      <c r="H141" s="59">
        <f t="shared" si="42"/>
        <v>0.14499999999999999</v>
      </c>
      <c r="I141" s="59">
        <f t="shared" si="37"/>
        <v>0.74536303677064253</v>
      </c>
      <c r="J141" s="54">
        <f t="shared" si="44"/>
        <v>7629.0949378840087</v>
      </c>
      <c r="L141" s="12">
        <f t="shared" si="38"/>
        <v>0.14499999999999999</v>
      </c>
      <c r="M141" s="12">
        <f t="shared" si="39"/>
        <v>0.74536303677064253</v>
      </c>
      <c r="N141" s="59">
        <f t="shared" si="46"/>
        <v>-0.67827419354838714</v>
      </c>
      <c r="O141" s="54">
        <f t="shared" si="45"/>
        <v>-30997.638855767294</v>
      </c>
      <c r="P141" s="74"/>
      <c r="Q141" s="54">
        <f t="shared" si="40"/>
        <v>-23368.543917883286</v>
      </c>
      <c r="S141" s="12">
        <v>0.14499999999999999</v>
      </c>
      <c r="T141" s="57">
        <v>1.52399258893323</v>
      </c>
      <c r="U141" s="12">
        <v>1.1148</v>
      </c>
      <c r="V141" s="12">
        <f t="shared" si="41"/>
        <v>0.771773063295081</v>
      </c>
      <c r="W141" s="12">
        <v>1.167</v>
      </c>
      <c r="X141" s="12">
        <f t="shared" si="43"/>
        <v>0.74536303677064253</v>
      </c>
    </row>
    <row r="142" spans="1:24" x14ac:dyDescent="0.2">
      <c r="A142" s="9" t="s">
        <v>168</v>
      </c>
      <c r="B142" s="10">
        <f t="shared" si="34"/>
        <v>31</v>
      </c>
      <c r="C142" s="10">
        <f t="shared" si="35"/>
        <v>961000</v>
      </c>
      <c r="D142" s="10">
        <f t="shared" si="36"/>
        <v>477701.58844272979</v>
      </c>
      <c r="E142" s="11">
        <v>0.49708802127235152</v>
      </c>
      <c r="G142" s="12">
        <v>-0.62800322897410732</v>
      </c>
      <c r="H142" s="59">
        <f t="shared" si="42"/>
        <v>0.14499999999999999</v>
      </c>
      <c r="I142" s="59">
        <f t="shared" si="37"/>
        <v>0.74534745139315128</v>
      </c>
      <c r="J142" s="54">
        <f t="shared" si="44"/>
        <v>7848.6233065554043</v>
      </c>
      <c r="L142" s="12">
        <f t="shared" si="38"/>
        <v>0.14499999999999999</v>
      </c>
      <c r="M142" s="12">
        <f t="shared" si="39"/>
        <v>0.74534745139315128</v>
      </c>
      <c r="N142" s="59">
        <f t="shared" si="46"/>
        <v>-0.67827419354838714</v>
      </c>
      <c r="O142" s="54">
        <f t="shared" si="45"/>
        <v>-31863.142936237069</v>
      </c>
      <c r="P142" s="74"/>
      <c r="Q142" s="54">
        <f t="shared" si="40"/>
        <v>-24014.519629681665</v>
      </c>
      <c r="S142" s="12">
        <v>0.14499999999999999</v>
      </c>
      <c r="T142" s="57">
        <v>1.5240244559500797</v>
      </c>
      <c r="U142" s="12">
        <v>1.1148</v>
      </c>
      <c r="V142" s="12">
        <f t="shared" si="41"/>
        <v>0.77175692568973198</v>
      </c>
      <c r="W142" s="12">
        <v>1.167</v>
      </c>
      <c r="X142" s="12">
        <f t="shared" si="43"/>
        <v>0.74534745139315128</v>
      </c>
    </row>
    <row r="143" spans="1:24" x14ac:dyDescent="0.2">
      <c r="A143" s="9" t="s">
        <v>169</v>
      </c>
      <c r="B143" s="10">
        <f t="shared" si="34"/>
        <v>30</v>
      </c>
      <c r="C143" s="10">
        <f t="shared" si="35"/>
        <v>930000</v>
      </c>
      <c r="D143" s="10">
        <f t="shared" si="36"/>
        <v>459676.31538814999</v>
      </c>
      <c r="E143" s="11">
        <v>0.4942756079442473</v>
      </c>
      <c r="G143" s="12">
        <v>-0.5680052706539569</v>
      </c>
      <c r="H143" s="59">
        <f t="shared" si="42"/>
        <v>0.32500000000000001</v>
      </c>
      <c r="I143" s="59">
        <f t="shared" si="37"/>
        <v>0.74533054233235596</v>
      </c>
      <c r="J143" s="54">
        <f t="shared" si="44"/>
        <v>56316.525764924227</v>
      </c>
      <c r="L143" s="12">
        <f t="shared" si="38"/>
        <v>0.32500000000000001</v>
      </c>
      <c r="M143" s="12">
        <f t="shared" si="39"/>
        <v>0.74533054233235596</v>
      </c>
      <c r="N143" s="59">
        <f>+$AD$21</f>
        <v>-0.6060161290322581</v>
      </c>
      <c r="O143" s="54">
        <f t="shared" si="45"/>
        <v>-73789.217089002515</v>
      </c>
      <c r="P143" s="74"/>
      <c r="Q143" s="54">
        <f t="shared" si="40"/>
        <v>-17472.691324078289</v>
      </c>
      <c r="S143" s="12">
        <v>0.32500000000000001</v>
      </c>
      <c r="T143" s="57">
        <v>1.5240590309751398</v>
      </c>
      <c r="U143" s="12">
        <v>1.1148</v>
      </c>
      <c r="V143" s="12">
        <f t="shared" si="41"/>
        <v>0.77173941749975794</v>
      </c>
      <c r="W143" s="12">
        <v>1.167</v>
      </c>
      <c r="X143" s="12">
        <f t="shared" si="43"/>
        <v>0.74533054233235596</v>
      </c>
    </row>
    <row r="144" spans="1:24" x14ac:dyDescent="0.2">
      <c r="A144" s="9" t="s">
        <v>170</v>
      </c>
      <c r="B144" s="10">
        <f t="shared" si="34"/>
        <v>31</v>
      </c>
      <c r="C144" s="10">
        <f t="shared" si="35"/>
        <v>961000</v>
      </c>
      <c r="D144" s="10">
        <f t="shared" si="36"/>
        <v>472394.93812442612</v>
      </c>
      <c r="E144" s="11">
        <v>0.49156601261646837</v>
      </c>
      <c r="G144" s="12">
        <v>-0.56800734042917433</v>
      </c>
      <c r="H144" s="59">
        <f t="shared" si="42"/>
        <v>0.32500000000000001</v>
      </c>
      <c r="I144" s="59">
        <f t="shared" si="37"/>
        <v>0.74531340058754536</v>
      </c>
      <c r="J144" s="54">
        <f t="shared" si="44"/>
        <v>57883.80338777283</v>
      </c>
      <c r="L144" s="12">
        <f t="shared" si="38"/>
        <v>0.32500000000000001</v>
      </c>
      <c r="M144" s="12">
        <f t="shared" si="39"/>
        <v>0.74531340058754536</v>
      </c>
      <c r="N144" s="59">
        <f>+$AD$21</f>
        <v>-0.6060161290322581</v>
      </c>
      <c r="O144" s="54">
        <f t="shared" si="45"/>
        <v>-75838.962728110972</v>
      </c>
      <c r="P144" s="74"/>
      <c r="Q144" s="54">
        <f t="shared" si="40"/>
        <v>-17955.159340338141</v>
      </c>
      <c r="S144" s="12">
        <v>0.32500000000000001</v>
      </c>
      <c r="T144" s="57">
        <v>1.5240940833852599</v>
      </c>
      <c r="U144" s="12">
        <v>1.1148</v>
      </c>
      <c r="V144" s="12">
        <f t="shared" si="41"/>
        <v>0.77172166838120759</v>
      </c>
      <c r="W144" s="12">
        <v>1.167</v>
      </c>
      <c r="X144" s="12">
        <f t="shared" si="43"/>
        <v>0.74531340058754536</v>
      </c>
    </row>
    <row r="145" spans="1:24" x14ac:dyDescent="0.2">
      <c r="A145" s="9" t="s">
        <v>171</v>
      </c>
      <c r="B145" s="10">
        <f t="shared" si="34"/>
        <v>31</v>
      </c>
      <c r="C145" s="10">
        <f t="shared" si="35"/>
        <v>961000</v>
      </c>
      <c r="D145" s="10">
        <f t="shared" si="36"/>
        <v>469716.19726319925</v>
      </c>
      <c r="E145" s="11">
        <v>0.48877856114797008</v>
      </c>
      <c r="G145" s="12">
        <v>-0.56800957627284365</v>
      </c>
      <c r="H145" s="59">
        <f t="shared" si="42"/>
        <v>0.32500000000000001</v>
      </c>
      <c r="I145" s="59">
        <f t="shared" si="37"/>
        <v>0.74529488347452222</v>
      </c>
      <c r="J145" s="54">
        <f t="shared" si="44"/>
        <v>57565.318172571322</v>
      </c>
      <c r="L145" s="12">
        <f t="shared" si="38"/>
        <v>0.32500000000000001</v>
      </c>
      <c r="M145" s="12">
        <f t="shared" si="39"/>
        <v>0.74529488347452222</v>
      </c>
      <c r="N145" s="59">
        <f>+$AD$21</f>
        <v>-0.6060161290322581</v>
      </c>
      <c r="O145" s="54">
        <f t="shared" si="45"/>
        <v>-75417.611605806625</v>
      </c>
      <c r="P145" s="74"/>
      <c r="Q145" s="54">
        <f t="shared" si="40"/>
        <v>-17852.293433235303</v>
      </c>
      <c r="S145" s="12">
        <v>0.32500000000000001</v>
      </c>
      <c r="T145" s="57">
        <v>1.5241319500378099</v>
      </c>
      <c r="U145" s="12">
        <v>1.1148</v>
      </c>
      <c r="V145" s="12">
        <f t="shared" si="41"/>
        <v>0.77170249516180145</v>
      </c>
      <c r="W145" s="12">
        <v>1.167</v>
      </c>
      <c r="X145" s="12">
        <f t="shared" si="43"/>
        <v>0.74529488347452222</v>
      </c>
    </row>
    <row r="146" spans="1:24" x14ac:dyDescent="0.2">
      <c r="A146" s="9" t="s">
        <v>172</v>
      </c>
      <c r="B146" s="10">
        <f t="shared" si="34"/>
        <v>28</v>
      </c>
      <c r="C146" s="10">
        <f t="shared" si="35"/>
        <v>868000</v>
      </c>
      <c r="D146" s="10">
        <f t="shared" si="36"/>
        <v>421851.24861256167</v>
      </c>
      <c r="E146" s="11">
        <v>0.48600374264120011</v>
      </c>
      <c r="G146" s="12">
        <v>-0.56801191077142121</v>
      </c>
      <c r="H146" s="59">
        <f t="shared" si="42"/>
        <v>0.32500000000000001</v>
      </c>
      <c r="I146" s="59">
        <f t="shared" si="37"/>
        <v>0.74527554930791462</v>
      </c>
      <c r="J146" s="54">
        <f t="shared" si="44"/>
        <v>51708.446809573172</v>
      </c>
      <c r="L146" s="12">
        <f t="shared" si="38"/>
        <v>0.32500000000000001</v>
      </c>
      <c r="M146" s="12">
        <f t="shared" si="39"/>
        <v>0.74527554930791462</v>
      </c>
      <c r="N146" s="59">
        <f>+$AD$21</f>
        <v>-0.6060161290322581</v>
      </c>
      <c r="O146" s="54">
        <f t="shared" si="45"/>
        <v>-67740.57373545153</v>
      </c>
      <c r="P146" s="74"/>
      <c r="Q146" s="54">
        <f t="shared" si="40"/>
        <v>-16032.126925878358</v>
      </c>
      <c r="S146" s="12">
        <v>0.32500000000000001</v>
      </c>
      <c r="T146" s="57">
        <v>1.5241714895357599</v>
      </c>
      <c r="U146" s="12">
        <v>1.1148</v>
      </c>
      <c r="V146" s="12">
        <f t="shared" si="41"/>
        <v>0.77168247593861372</v>
      </c>
      <c r="W146" s="12">
        <v>1.167</v>
      </c>
      <c r="X146" s="12">
        <f t="shared" si="43"/>
        <v>0.74527554930791462</v>
      </c>
    </row>
    <row r="147" spans="1:24" x14ac:dyDescent="0.2">
      <c r="A147" s="9" t="s">
        <v>173</v>
      </c>
      <c r="B147" s="10">
        <f t="shared" si="34"/>
        <v>31</v>
      </c>
      <c r="C147" s="10">
        <f t="shared" si="35"/>
        <v>961000</v>
      </c>
      <c r="D147" s="10">
        <f t="shared" si="36"/>
        <v>464651.46067025198</v>
      </c>
      <c r="E147" s="11">
        <v>0.48350828373595417</v>
      </c>
      <c r="G147" s="12">
        <v>-0.56801410413605691</v>
      </c>
      <c r="H147" s="59">
        <f t="shared" si="42"/>
        <v>0.32500000000000001</v>
      </c>
      <c r="I147" s="59">
        <f t="shared" si="37"/>
        <v>0.74525738400351293</v>
      </c>
      <c r="J147" s="54">
        <f t="shared" si="44"/>
        <v>56964.145532696843</v>
      </c>
      <c r="L147" s="12">
        <f t="shared" si="38"/>
        <v>0.32500000000000001</v>
      </c>
      <c r="M147" s="12">
        <f t="shared" si="39"/>
        <v>0.74525738400351293</v>
      </c>
      <c r="N147" s="59">
        <f>+$AD$21</f>
        <v>-0.6060161290322581</v>
      </c>
      <c r="O147" s="54">
        <f t="shared" si="45"/>
        <v>-74621.841909144001</v>
      </c>
      <c r="P147" s="74"/>
      <c r="Q147" s="54">
        <f t="shared" si="40"/>
        <v>-17657.696376447158</v>
      </c>
      <c r="S147" s="12">
        <v>0.32500000000000001</v>
      </c>
      <c r="T147" s="57">
        <v>1.5242086405116</v>
      </c>
      <c r="U147" s="12">
        <v>1.1148</v>
      </c>
      <c r="V147" s="12">
        <f t="shared" si="41"/>
        <v>0.77166366699326472</v>
      </c>
      <c r="W147" s="12">
        <v>1.167</v>
      </c>
      <c r="X147" s="12">
        <f t="shared" si="43"/>
        <v>0.74525738400351293</v>
      </c>
    </row>
    <row r="148" spans="1:24" x14ac:dyDescent="0.2">
      <c r="A148" s="9" t="s">
        <v>174</v>
      </c>
      <c r="B148" s="10">
        <f t="shared" si="34"/>
        <v>30</v>
      </c>
      <c r="C148" s="10">
        <f t="shared" si="35"/>
        <v>930000</v>
      </c>
      <c r="D148" s="10">
        <f t="shared" si="36"/>
        <v>447104.39177617396</v>
      </c>
      <c r="E148" s="11">
        <v>0.48075741051201504</v>
      </c>
      <c r="G148" s="12">
        <v>-0.66801662636129411</v>
      </c>
      <c r="H148" s="59">
        <f t="shared" si="42"/>
        <v>0.14499999999999999</v>
      </c>
      <c r="I148" s="59">
        <f t="shared" si="37"/>
        <v>0.74523649509682133</v>
      </c>
      <c r="J148" s="54">
        <f t="shared" si="44"/>
        <v>25285.686997765901</v>
      </c>
      <c r="L148" s="12">
        <f t="shared" si="38"/>
        <v>0.14499999999999999</v>
      </c>
      <c r="M148" s="12">
        <f t="shared" si="39"/>
        <v>0.74523649509682133</v>
      </c>
      <c r="N148" s="59">
        <f>+$AD$25</f>
        <v>-0.67827419354838714</v>
      </c>
      <c r="O148" s="54">
        <f t="shared" si="45"/>
        <v>-29871.890336054366</v>
      </c>
      <c r="P148" s="74"/>
      <c r="Q148" s="54">
        <f t="shared" si="40"/>
        <v>-4586.2033382884656</v>
      </c>
      <c r="S148" s="12">
        <v>0.14499999999999999</v>
      </c>
      <c r="T148" s="57">
        <v>1.5242513639319901</v>
      </c>
      <c r="U148" s="12">
        <v>1.1148</v>
      </c>
      <c r="V148" s="12">
        <f t="shared" si="41"/>
        <v>0.77164203794176778</v>
      </c>
      <c r="W148" s="12">
        <v>1.167</v>
      </c>
      <c r="X148" s="12">
        <f t="shared" si="43"/>
        <v>0.74523649509682133</v>
      </c>
    </row>
    <row r="149" spans="1:24" x14ac:dyDescent="0.2">
      <c r="A149" s="9" t="s">
        <v>175</v>
      </c>
      <c r="B149" s="10">
        <f t="shared" si="34"/>
        <v>31</v>
      </c>
      <c r="C149" s="10">
        <f t="shared" si="35"/>
        <v>961000</v>
      </c>
      <c r="D149" s="10">
        <f t="shared" si="36"/>
        <v>459461.02451381879</v>
      </c>
      <c r="E149" s="11">
        <v>0.47810720552946806</v>
      </c>
      <c r="G149" s="12">
        <v>-0.66801916112066984</v>
      </c>
      <c r="H149" s="59">
        <f t="shared" si="42"/>
        <v>0.14499999999999999</v>
      </c>
      <c r="I149" s="59">
        <f t="shared" si="37"/>
        <v>0.74521550238319967</v>
      </c>
      <c r="J149" s="54">
        <f t="shared" si="44"/>
        <v>25995.317976051483</v>
      </c>
      <c r="L149" s="12">
        <f t="shared" si="38"/>
        <v>0.14499999999999999</v>
      </c>
      <c r="M149" s="12">
        <f t="shared" si="39"/>
        <v>0.74521550238319967</v>
      </c>
      <c r="N149" s="59">
        <f t="shared" ref="N149:N154" si="47">+$AD$25</f>
        <v>-0.67827419354838714</v>
      </c>
      <c r="O149" s="54">
        <f t="shared" si="45"/>
        <v>-30707.105681712914</v>
      </c>
      <c r="P149" s="74"/>
      <c r="Q149" s="54">
        <f t="shared" si="40"/>
        <v>-4711.7877056614307</v>
      </c>
      <c r="S149" s="12">
        <v>0.14499999999999999</v>
      </c>
      <c r="T149" s="57">
        <v>1.5242943020784301</v>
      </c>
      <c r="U149" s="12">
        <v>1.1148</v>
      </c>
      <c r="V149" s="12">
        <f t="shared" si="41"/>
        <v>0.77162030140520843</v>
      </c>
      <c r="W149" s="12">
        <v>1.167</v>
      </c>
      <c r="X149" s="12">
        <f t="shared" si="43"/>
        <v>0.74521550238319967</v>
      </c>
    </row>
    <row r="150" spans="1:24" x14ac:dyDescent="0.2">
      <c r="A150" s="9" t="s">
        <v>176</v>
      </c>
      <c r="B150" s="10">
        <f t="shared" si="34"/>
        <v>30</v>
      </c>
      <c r="C150" s="10">
        <f t="shared" si="35"/>
        <v>930000</v>
      </c>
      <c r="D150" s="10">
        <f t="shared" si="36"/>
        <v>442104.28702020418</v>
      </c>
      <c r="E150" s="11">
        <v>0.47538095378516576</v>
      </c>
      <c r="G150" s="12">
        <v>-0.66802187738467911</v>
      </c>
      <c r="H150" s="59">
        <f t="shared" si="42"/>
        <v>0.14499999999999999</v>
      </c>
      <c r="I150" s="59">
        <f t="shared" si="37"/>
        <v>0.74519300645991848</v>
      </c>
      <c r="J150" s="54">
        <f t="shared" si="44"/>
        <v>25024.457462059618</v>
      </c>
      <c r="L150" s="12">
        <f t="shared" si="38"/>
        <v>0.14499999999999999</v>
      </c>
      <c r="M150" s="12">
        <f t="shared" si="39"/>
        <v>0.74519300645991848</v>
      </c>
      <c r="N150" s="59">
        <f t="shared" si="47"/>
        <v>-0.67827419354838714</v>
      </c>
      <c r="O150" s="54">
        <f t="shared" si="45"/>
        <v>-29557.050389921471</v>
      </c>
      <c r="P150" s="74"/>
      <c r="Q150" s="54">
        <f t="shared" si="40"/>
        <v>-4532.5929278618532</v>
      </c>
      <c r="S150" s="12">
        <v>0.14499999999999999</v>
      </c>
      <c r="T150" s="57">
        <v>1.5243403175501</v>
      </c>
      <c r="U150" s="12">
        <v>1.1148</v>
      </c>
      <c r="V150" s="12">
        <f t="shared" si="41"/>
        <v>0.77159700839661283</v>
      </c>
      <c r="W150" s="12">
        <v>1.167</v>
      </c>
      <c r="X150" s="12">
        <f t="shared" si="43"/>
        <v>0.74519300645991848</v>
      </c>
    </row>
    <row r="151" spans="1:24" x14ac:dyDescent="0.2">
      <c r="A151" s="9" t="s">
        <v>177</v>
      </c>
      <c r="B151" s="10">
        <f t="shared" si="34"/>
        <v>31</v>
      </c>
      <c r="C151" s="10">
        <f t="shared" si="35"/>
        <v>961000</v>
      </c>
      <c r="D151" s="10">
        <f t="shared" si="36"/>
        <v>454317.08340033266</v>
      </c>
      <c r="E151" s="11">
        <v>0.4727545092615324</v>
      </c>
      <c r="G151" s="12">
        <v>-0.66802459989729845</v>
      </c>
      <c r="H151" s="59">
        <f t="shared" si="42"/>
        <v>0.14499999999999999</v>
      </c>
      <c r="I151" s="59">
        <f t="shared" si="37"/>
        <v>0.74517045878605437</v>
      </c>
      <c r="J151" s="54">
        <f t="shared" si="44"/>
        <v>25727.219840381607</v>
      </c>
      <c r="L151" s="12">
        <f t="shared" si="38"/>
        <v>0.14499999999999999</v>
      </c>
      <c r="M151" s="12">
        <f t="shared" si="39"/>
        <v>0.74517045878605437</v>
      </c>
      <c r="N151" s="59">
        <f t="shared" si="47"/>
        <v>-0.67827419354838714</v>
      </c>
      <c r="O151" s="54">
        <f t="shared" si="45"/>
        <v>-30383.785333982782</v>
      </c>
      <c r="P151" s="74"/>
      <c r="Q151" s="54">
        <f t="shared" si="40"/>
        <v>-4656.5654936011742</v>
      </c>
      <c r="S151" s="12">
        <v>0.14499999999999999</v>
      </c>
      <c r="T151" s="57">
        <v>1.5243864416656401</v>
      </c>
      <c r="U151" s="12">
        <v>1.1148</v>
      </c>
      <c r="V151" s="12">
        <f t="shared" si="41"/>
        <v>0.77157366180378506</v>
      </c>
      <c r="W151" s="12">
        <v>1.167</v>
      </c>
      <c r="X151" s="12">
        <f t="shared" si="43"/>
        <v>0.74517045878605437</v>
      </c>
    </row>
    <row r="152" spans="1:24" x14ac:dyDescent="0.2">
      <c r="A152" s="9" t="s">
        <v>178</v>
      </c>
      <c r="B152" s="10">
        <f t="shared" si="34"/>
        <v>31</v>
      </c>
      <c r="C152" s="10">
        <f t="shared" si="35"/>
        <v>961000</v>
      </c>
      <c r="D152" s="10">
        <f t="shared" si="36"/>
        <v>451720.68401028501</v>
      </c>
      <c r="E152" s="11">
        <v>0.47005274090560356</v>
      </c>
      <c r="G152" s="12">
        <v>-0.66802751014528416</v>
      </c>
      <c r="H152" s="59">
        <f t="shared" si="42"/>
        <v>0.14499999999999999</v>
      </c>
      <c r="I152" s="59">
        <f t="shared" si="37"/>
        <v>0.74514635629999326</v>
      </c>
      <c r="J152" s="54">
        <f t="shared" si="44"/>
        <v>25592.392277512547</v>
      </c>
      <c r="L152" s="12">
        <f t="shared" si="38"/>
        <v>0.14499999999999999</v>
      </c>
      <c r="M152" s="12">
        <f t="shared" si="39"/>
        <v>0.74514635629999326</v>
      </c>
      <c r="N152" s="59">
        <f t="shared" si="47"/>
        <v>-0.67827419354838714</v>
      </c>
      <c r="O152" s="54">
        <f t="shared" si="45"/>
        <v>-30221.031113199057</v>
      </c>
      <c r="P152" s="74"/>
      <c r="Q152" s="54">
        <f t="shared" si="40"/>
        <v>-4628.63883568651</v>
      </c>
      <c r="S152" s="59">
        <v>0.14499999999999999</v>
      </c>
      <c r="T152" s="57">
        <v>1.5244357494326999</v>
      </c>
      <c r="U152" s="12">
        <v>1.1148</v>
      </c>
      <c r="V152" s="12">
        <f t="shared" si="41"/>
        <v>0.77154870530798014</v>
      </c>
      <c r="W152" s="12">
        <v>1.167</v>
      </c>
      <c r="X152" s="12">
        <f t="shared" si="43"/>
        <v>0.74514635629999326</v>
      </c>
    </row>
    <row r="153" spans="1:24" x14ac:dyDescent="0.2">
      <c r="A153" s="9" t="s">
        <v>179</v>
      </c>
      <c r="B153" s="10">
        <f t="shared" si="34"/>
        <v>30</v>
      </c>
      <c r="C153" s="10">
        <f t="shared" si="35"/>
        <v>930000</v>
      </c>
      <c r="D153" s="10">
        <f t="shared" si="36"/>
        <v>434647.92657281592</v>
      </c>
      <c r="E153" s="11">
        <v>0.46736336190625366</v>
      </c>
      <c r="G153" s="12">
        <v>-0.66803051895350274</v>
      </c>
      <c r="H153" s="59">
        <f t="shared" si="42"/>
        <v>0.14499999999999999</v>
      </c>
      <c r="I153" s="59">
        <f t="shared" si="37"/>
        <v>0.74512143754444471</v>
      </c>
      <c r="J153" s="54">
        <f t="shared" si="44"/>
        <v>24637.267931610346</v>
      </c>
      <c r="L153" s="12">
        <f t="shared" si="38"/>
        <v>0.14499999999999999</v>
      </c>
      <c r="M153" s="12">
        <f t="shared" si="39"/>
        <v>0.74512143754444471</v>
      </c>
      <c r="N153" s="59">
        <f t="shared" si="47"/>
        <v>-0.67827419354838714</v>
      </c>
      <c r="O153" s="54">
        <f t="shared" si="45"/>
        <v>-29089.659854763479</v>
      </c>
      <c r="P153" s="74"/>
      <c r="Q153" s="54">
        <f t="shared" si="40"/>
        <v>-4452.3919231531327</v>
      </c>
      <c r="S153" s="59">
        <v>0.14499999999999999</v>
      </c>
      <c r="T153" s="57">
        <v>1.5244867304404599</v>
      </c>
      <c r="U153" s="12">
        <v>1.1148</v>
      </c>
      <c r="V153" s="12">
        <f t="shared" si="41"/>
        <v>0.77152290362027298</v>
      </c>
      <c r="W153" s="12">
        <v>1.167</v>
      </c>
      <c r="X153" s="12">
        <f t="shared" si="43"/>
        <v>0.74512143754444471</v>
      </c>
    </row>
    <row r="154" spans="1:24" x14ac:dyDescent="0.2">
      <c r="A154" s="9" t="s">
        <v>180</v>
      </c>
      <c r="B154" s="10">
        <f t="shared" si="34"/>
        <v>31</v>
      </c>
      <c r="C154" s="10">
        <f t="shared" si="35"/>
        <v>961000</v>
      </c>
      <c r="D154" s="10">
        <f t="shared" si="36"/>
        <v>446646.3721940543</v>
      </c>
      <c r="E154" s="11">
        <v>0.4647724996816382</v>
      </c>
      <c r="G154" s="12">
        <v>-0.66803352453163134</v>
      </c>
      <c r="H154" s="59">
        <f t="shared" si="42"/>
        <v>0.14499999999999999</v>
      </c>
      <c r="I154" s="59">
        <f t="shared" si="37"/>
        <v>0.7450965455402907</v>
      </c>
      <c r="J154" s="54">
        <f t="shared" si="44"/>
        <v>25329.839477740461</v>
      </c>
      <c r="L154" s="12">
        <f t="shared" si="38"/>
        <v>0.14499999999999999</v>
      </c>
      <c r="M154" s="12">
        <f t="shared" si="39"/>
        <v>0.7450965455402907</v>
      </c>
      <c r="N154" s="59">
        <f t="shared" si="47"/>
        <v>-0.67827419354838714</v>
      </c>
      <c r="O154" s="54">
        <f t="shared" si="45"/>
        <v>-29903.797142914496</v>
      </c>
      <c r="P154" s="74"/>
      <c r="Q154" s="54">
        <f t="shared" si="40"/>
        <v>-4573.9576651740354</v>
      </c>
      <c r="S154" s="59">
        <v>0.14499999999999999</v>
      </c>
      <c r="T154" s="57">
        <v>1.5245376601223299</v>
      </c>
      <c r="U154" s="12">
        <v>1.1148</v>
      </c>
      <c r="V154" s="12">
        <f t="shared" si="41"/>
        <v>0.77149712963182748</v>
      </c>
      <c r="W154" s="12">
        <v>1.167</v>
      </c>
      <c r="X154" s="12">
        <f t="shared" si="43"/>
        <v>0.7450965455402907</v>
      </c>
    </row>
    <row r="155" spans="1:24" x14ac:dyDescent="0.2">
      <c r="A155" s="9" t="s">
        <v>181</v>
      </c>
      <c r="B155" s="10">
        <f t="shared" si="34"/>
        <v>30</v>
      </c>
      <c r="C155" s="10">
        <f t="shared" si="35"/>
        <v>930000</v>
      </c>
      <c r="D155" s="10">
        <f t="shared" si="36"/>
        <v>429759.87755382853</v>
      </c>
      <c r="E155" s="11">
        <v>0.46210739521917044</v>
      </c>
      <c r="G155" s="12">
        <v>-0.60803672723652813</v>
      </c>
      <c r="H155" s="59">
        <f t="shared" si="42"/>
        <v>0.32500000000000001</v>
      </c>
      <c r="I155" s="59">
        <f t="shared" si="37"/>
        <v>0.74507002094495822</v>
      </c>
      <c r="J155" s="54">
        <f t="shared" si="44"/>
        <v>69967.235631932941</v>
      </c>
      <c r="L155" s="12">
        <f t="shared" si="38"/>
        <v>0.32500000000000001</v>
      </c>
      <c r="M155" s="12">
        <f t="shared" si="39"/>
        <v>0.74507002094495822</v>
      </c>
      <c r="N155" s="59">
        <f>+$AD$21</f>
        <v>-0.6060161290322581</v>
      </c>
      <c r="O155" s="54">
        <f t="shared" si="45"/>
        <v>-69098.863595080373</v>
      </c>
      <c r="P155" s="74"/>
      <c r="Q155" s="54">
        <f t="shared" si="40"/>
        <v>868.37203685256827</v>
      </c>
      <c r="S155" s="59">
        <v>0.32500000000000001</v>
      </c>
      <c r="T155" s="57">
        <v>1.5245919338729401</v>
      </c>
      <c r="U155" s="12">
        <v>1.1148</v>
      </c>
      <c r="V155" s="12">
        <f t="shared" si="41"/>
        <v>0.77146966520552429</v>
      </c>
      <c r="W155" s="12">
        <v>1.167</v>
      </c>
      <c r="X155" s="12">
        <f t="shared" si="43"/>
        <v>0.74507002094495822</v>
      </c>
    </row>
    <row r="156" spans="1:24" x14ac:dyDescent="0.2">
      <c r="A156" s="9" t="s">
        <v>182</v>
      </c>
      <c r="B156" s="10">
        <f t="shared" si="34"/>
        <v>31</v>
      </c>
      <c r="C156" s="10">
        <f t="shared" si="35"/>
        <v>961000</v>
      </c>
      <c r="D156" s="10">
        <f t="shared" si="36"/>
        <v>441617.89899954799</v>
      </c>
      <c r="E156" s="11">
        <v>0.45953995733563785</v>
      </c>
      <c r="G156" s="12">
        <v>-0.60803992042740251</v>
      </c>
      <c r="H156" s="59">
        <f t="shared" si="42"/>
        <v>0.32500000000000001</v>
      </c>
      <c r="I156" s="59">
        <f t="shared" si="37"/>
        <v>0.74504357514414432</v>
      </c>
      <c r="J156" s="54">
        <f t="shared" si="44"/>
        <v>71910.87485521035</v>
      </c>
      <c r="L156" s="12">
        <f t="shared" si="38"/>
        <v>0.32500000000000001</v>
      </c>
      <c r="M156" s="12">
        <f t="shared" si="39"/>
        <v>0.74504357514414432</v>
      </c>
      <c r="N156" s="59">
        <f>+$AD$21</f>
        <v>-0.6060161290322581</v>
      </c>
      <c r="O156" s="54">
        <f t="shared" si="45"/>
        <v>-71017.132351273307</v>
      </c>
      <c r="P156" s="74"/>
      <c r="Q156" s="54">
        <f t="shared" si="40"/>
        <v>893.74250393704278</v>
      </c>
      <c r="S156" s="59">
        <v>0.32500000000000001</v>
      </c>
      <c r="T156" s="57">
        <v>1.52464605024405</v>
      </c>
      <c r="U156" s="12">
        <v>1.1148</v>
      </c>
      <c r="V156" s="12">
        <f t="shared" si="41"/>
        <v>0.77144228236562162</v>
      </c>
      <c r="W156" s="12">
        <v>1.167</v>
      </c>
      <c r="X156" s="12">
        <f t="shared" si="43"/>
        <v>0.74504357514414432</v>
      </c>
    </row>
    <row r="157" spans="1:24" x14ac:dyDescent="0.2">
      <c r="A157" s="9" t="s">
        <v>183</v>
      </c>
      <c r="B157" s="10">
        <f t="shared" si="34"/>
        <v>31</v>
      </c>
      <c r="C157" s="10">
        <f t="shared" si="35"/>
        <v>961000</v>
      </c>
      <c r="D157" s="10">
        <f t="shared" si="36"/>
        <v>439079.92801755405</v>
      </c>
      <c r="E157" s="11">
        <v>0.45689898857185646</v>
      </c>
      <c r="G157" s="12">
        <v>-0.60804331696801306</v>
      </c>
      <c r="H157" s="59">
        <f t="shared" si="42"/>
        <v>0.32500000000000001</v>
      </c>
      <c r="I157" s="59">
        <f t="shared" si="37"/>
        <v>0.74501544521394425</v>
      </c>
      <c r="J157" s="54">
        <f t="shared" si="44"/>
        <v>71511.446851402943</v>
      </c>
      <c r="L157" s="12">
        <f t="shared" si="38"/>
        <v>0.32500000000000001</v>
      </c>
      <c r="M157" s="12">
        <f t="shared" si="39"/>
        <v>0.74501544521394425</v>
      </c>
      <c r="N157" s="59">
        <f>+$AD$21</f>
        <v>-0.6060161290322581</v>
      </c>
      <c r="O157" s="54">
        <f t="shared" si="45"/>
        <v>-70621.349318493594</v>
      </c>
      <c r="P157" s="74"/>
      <c r="Q157" s="54">
        <f t="shared" si="40"/>
        <v>890.09753290934896</v>
      </c>
      <c r="S157" s="59">
        <v>0.32500000000000001</v>
      </c>
      <c r="T157" s="57">
        <v>1.5247036170867898</v>
      </c>
      <c r="U157" s="12">
        <v>1.1148</v>
      </c>
      <c r="V157" s="12">
        <f t="shared" si="41"/>
        <v>0.7714131557235292</v>
      </c>
      <c r="W157" s="12">
        <v>1.167</v>
      </c>
      <c r="X157" s="12">
        <f t="shared" si="43"/>
        <v>0.74501544521394425</v>
      </c>
    </row>
    <row r="158" spans="1:24" x14ac:dyDescent="0.2">
      <c r="A158" s="9" t="s">
        <v>184</v>
      </c>
      <c r="B158" s="10">
        <f t="shared" si="34"/>
        <v>28</v>
      </c>
      <c r="C158" s="10">
        <f t="shared" si="35"/>
        <v>868000</v>
      </c>
      <c r="D158" s="10">
        <f t="shared" si="36"/>
        <v>394306.56154761376</v>
      </c>
      <c r="E158" s="11">
        <v>0.45427023219771168</v>
      </c>
      <c r="G158" s="12">
        <v>-0.6080468119911453</v>
      </c>
      <c r="H158" s="59">
        <f t="shared" si="42"/>
        <v>0.32500000000000001</v>
      </c>
      <c r="I158" s="59">
        <f t="shared" si="37"/>
        <v>0.74498649965784425</v>
      </c>
      <c r="J158" s="54">
        <f t="shared" si="44"/>
        <v>64232.153248516224</v>
      </c>
      <c r="L158" s="12">
        <f t="shared" si="38"/>
        <v>0.32500000000000001</v>
      </c>
      <c r="M158" s="12">
        <f t="shared" si="39"/>
        <v>0.74498649965784425</v>
      </c>
      <c r="N158" s="59">
        <f>+$AD$21</f>
        <v>-0.6060161290322581</v>
      </c>
      <c r="O158" s="54">
        <f t="shared" si="45"/>
        <v>-63431.44163340408</v>
      </c>
      <c r="P158" s="74"/>
      <c r="Q158" s="54">
        <f t="shared" si="40"/>
        <v>800.7116151121445</v>
      </c>
      <c r="S158" s="59">
        <v>0.32500000000000001</v>
      </c>
      <c r="T158" s="57">
        <v>1.5247628576154499</v>
      </c>
      <c r="U158" s="12">
        <v>1.1148</v>
      </c>
      <c r="V158" s="12">
        <f t="shared" si="41"/>
        <v>0.77138318455592614</v>
      </c>
      <c r="W158" s="12">
        <v>1.167</v>
      </c>
      <c r="X158" s="12">
        <f t="shared" si="43"/>
        <v>0.74498649965784425</v>
      </c>
    </row>
    <row r="159" spans="1:24" x14ac:dyDescent="0.2">
      <c r="A159" s="9" t="s">
        <v>185</v>
      </c>
      <c r="B159" s="10">
        <f t="shared" si="34"/>
        <v>31</v>
      </c>
      <c r="C159" s="10">
        <f t="shared" si="35"/>
        <v>961000</v>
      </c>
      <c r="D159" s="10">
        <f t="shared" si="36"/>
        <v>434281.991299282</v>
      </c>
      <c r="E159" s="11">
        <v>0.45190633850081374</v>
      </c>
      <c r="G159" s="12">
        <v>-0.60805005342017582</v>
      </c>
      <c r="H159" s="59">
        <f t="shared" si="42"/>
        <v>0.32500000000000001</v>
      </c>
      <c r="I159" s="59">
        <f t="shared" si="37"/>
        <v>0.74495965435174027</v>
      </c>
      <c r="J159" s="54">
        <f t="shared" si="44"/>
        <v>70757.177786767134</v>
      </c>
      <c r="L159" s="12">
        <f t="shared" si="38"/>
        <v>0.32500000000000001</v>
      </c>
      <c r="M159" s="12">
        <f t="shared" si="39"/>
        <v>0.74495965435174027</v>
      </c>
      <c r="N159" s="59">
        <f>+$AD$21</f>
        <v>-0.6060161290322581</v>
      </c>
      <c r="O159" s="54">
        <f t="shared" si="45"/>
        <v>-69873.881053430043</v>
      </c>
      <c r="P159" s="74"/>
      <c r="Q159" s="54">
        <f t="shared" si="40"/>
        <v>883.2967333370907</v>
      </c>
      <c r="S159" s="59">
        <v>0.32500000000000001</v>
      </c>
      <c r="T159" s="57">
        <v>1.52481780384698</v>
      </c>
      <c r="U159" s="12">
        <v>1.1148</v>
      </c>
      <c r="V159" s="12">
        <f t="shared" si="41"/>
        <v>0.77135538805528847</v>
      </c>
      <c r="W159" s="12">
        <v>1.167</v>
      </c>
      <c r="X159" s="12">
        <f t="shared" si="43"/>
        <v>0.74495965435174027</v>
      </c>
    </row>
    <row r="160" spans="1:24" x14ac:dyDescent="0.2">
      <c r="A160" s="9" t="s">
        <v>186</v>
      </c>
      <c r="B160" s="10">
        <f t="shared" si="34"/>
        <v>30</v>
      </c>
      <c r="C160" s="10">
        <f t="shared" si="35"/>
        <v>930000</v>
      </c>
      <c r="D160" s="10">
        <f t="shared" si="36"/>
        <v>417849.67488970276</v>
      </c>
      <c r="E160" s="11">
        <v>0.44930072568785245</v>
      </c>
      <c r="G160" s="12">
        <v>-0.70805373583137676</v>
      </c>
      <c r="H160" s="59">
        <f t="shared" si="42"/>
        <v>0.14499999999999999</v>
      </c>
      <c r="I160" s="59">
        <f t="shared" si="37"/>
        <v>0.74492915685975891</v>
      </c>
      <c r="J160" s="54">
        <f t="shared" si="44"/>
        <v>40489.120594695327</v>
      </c>
      <c r="L160" s="12">
        <f t="shared" si="38"/>
        <v>0.14499999999999999</v>
      </c>
      <c r="M160" s="12">
        <f t="shared" si="39"/>
        <v>0.74492915685975891</v>
      </c>
      <c r="N160" s="59">
        <f>+$AD$25</f>
        <v>-0.67827419354838714</v>
      </c>
      <c r="O160" s="54">
        <f t="shared" si="45"/>
        <v>-28045.748533383958</v>
      </c>
      <c r="P160" s="74"/>
      <c r="Q160" s="54">
        <f t="shared" si="40"/>
        <v>12443.372061311369</v>
      </c>
      <c r="S160" s="59">
        <v>0.14499999999999999</v>
      </c>
      <c r="T160" s="57">
        <v>1.5248802300768001</v>
      </c>
      <c r="U160" s="12">
        <v>1.1148</v>
      </c>
      <c r="V160" s="12">
        <f t="shared" si="41"/>
        <v>0.7713238099629387</v>
      </c>
      <c r="W160" s="12">
        <v>1.167</v>
      </c>
      <c r="X160" s="12">
        <f t="shared" si="43"/>
        <v>0.74492915685975891</v>
      </c>
    </row>
    <row r="161" spans="1:24" x14ac:dyDescent="0.2">
      <c r="A161" s="9" t="s">
        <v>187</v>
      </c>
      <c r="B161" s="10">
        <f t="shared" si="34"/>
        <v>31</v>
      </c>
      <c r="C161" s="10">
        <f t="shared" si="35"/>
        <v>961000</v>
      </c>
      <c r="D161" s="10">
        <f t="shared" si="36"/>
        <v>429365.85655574477</v>
      </c>
      <c r="E161" s="11">
        <v>0.44679069360639417</v>
      </c>
      <c r="G161" s="12">
        <v>-0.70805739317675842</v>
      </c>
      <c r="H161" s="59">
        <f t="shared" si="42"/>
        <v>0.14499999999999999</v>
      </c>
      <c r="I161" s="59">
        <f t="shared" si="37"/>
        <v>0.74489886696125629</v>
      </c>
      <c r="J161" s="54">
        <f t="shared" si="44"/>
        <v>41619.600249700263</v>
      </c>
      <c r="L161" s="12">
        <f t="shared" si="38"/>
        <v>0.14499999999999999</v>
      </c>
      <c r="M161" s="12">
        <f t="shared" si="39"/>
        <v>0.74489886696125629</v>
      </c>
      <c r="N161" s="59">
        <f t="shared" ref="N161:N166" si="48">+$AD$25</f>
        <v>-0.67827419354838714</v>
      </c>
      <c r="O161" s="54">
        <f t="shared" si="45"/>
        <v>-28831.711230293891</v>
      </c>
      <c r="P161" s="74"/>
      <c r="Q161" s="54">
        <f t="shared" si="40"/>
        <v>12787.889019406372</v>
      </c>
      <c r="S161" s="59">
        <v>0.14499999999999999</v>
      </c>
      <c r="T161" s="57">
        <v>1.5249422364369201</v>
      </c>
      <c r="U161" s="12">
        <v>1.1148</v>
      </c>
      <c r="V161" s="12">
        <f t="shared" si="41"/>
        <v>0.77129244681960984</v>
      </c>
      <c r="W161" s="12">
        <v>1.167</v>
      </c>
      <c r="X161" s="12">
        <f t="shared" si="43"/>
        <v>0.74489886696125629</v>
      </c>
    </row>
    <row r="162" spans="1:24" x14ac:dyDescent="0.2">
      <c r="A162" s="9" t="s">
        <v>188</v>
      </c>
      <c r="B162" s="10">
        <f t="shared" si="34"/>
        <v>30</v>
      </c>
      <c r="C162" s="10">
        <f t="shared" si="35"/>
        <v>930000</v>
      </c>
      <c r="D162" s="10">
        <f t="shared" si="36"/>
        <v>413114.25067885057</v>
      </c>
      <c r="E162" s="11">
        <v>0.4442088716976888</v>
      </c>
      <c r="G162" s="12">
        <v>-0.70806126926219237</v>
      </c>
      <c r="H162" s="59">
        <f t="shared" si="42"/>
        <v>0.14499999999999999</v>
      </c>
      <c r="I162" s="59">
        <f t="shared" si="37"/>
        <v>0.74486676547176978</v>
      </c>
      <c r="J162" s="54">
        <f t="shared" si="44"/>
        <v>40059.150740426616</v>
      </c>
      <c r="L162" s="12">
        <f t="shared" si="38"/>
        <v>0.14499999999999999</v>
      </c>
      <c r="M162" s="12">
        <f t="shared" si="39"/>
        <v>0.74486676547176978</v>
      </c>
      <c r="N162" s="59">
        <f t="shared" si="48"/>
        <v>-0.67827419354838714</v>
      </c>
      <c r="O162" s="54">
        <f t="shared" si="45"/>
        <v>-27753.685277003777</v>
      </c>
      <c r="P162" s="74"/>
      <c r="Q162" s="54">
        <f t="shared" si="40"/>
        <v>12305.465463422839</v>
      </c>
      <c r="S162" s="59">
        <v>0.14499999999999999</v>
      </c>
      <c r="T162" s="57">
        <v>1.5250079568038899</v>
      </c>
      <c r="U162" s="12">
        <v>1.1148</v>
      </c>
      <c r="V162" s="12">
        <f t="shared" si="41"/>
        <v>0.77125920789621938</v>
      </c>
      <c r="W162" s="12">
        <v>1.167</v>
      </c>
      <c r="X162" s="12">
        <f t="shared" si="43"/>
        <v>0.74486676547176978</v>
      </c>
    </row>
    <row r="163" spans="1:24" x14ac:dyDescent="0.2">
      <c r="A163" s="9" t="s">
        <v>189</v>
      </c>
      <c r="B163" s="10">
        <f t="shared" si="34"/>
        <v>31</v>
      </c>
      <c r="C163" s="10">
        <f t="shared" si="35"/>
        <v>961000</v>
      </c>
      <c r="D163" s="10">
        <f t="shared" si="36"/>
        <v>424494.64548014454</v>
      </c>
      <c r="E163" s="11">
        <v>0.44172179550483304</v>
      </c>
      <c r="G163" s="12">
        <v>-0.70806511400092287</v>
      </c>
      <c r="H163" s="59">
        <f t="shared" si="42"/>
        <v>0.14499999999999999</v>
      </c>
      <c r="I163" s="59">
        <f t="shared" si="37"/>
        <v>0.74483492359364967</v>
      </c>
      <c r="J163" s="54">
        <f t="shared" si="44"/>
        <v>41177.841577277839</v>
      </c>
      <c r="L163" s="12">
        <f t="shared" si="38"/>
        <v>0.14499999999999999</v>
      </c>
      <c r="M163" s="12">
        <f t="shared" si="39"/>
        <v>0.74483492359364967</v>
      </c>
      <c r="N163" s="59">
        <f t="shared" si="48"/>
        <v>-0.67827419354838714</v>
      </c>
      <c r="O163" s="54">
        <f t="shared" si="45"/>
        <v>-28531.7553612515</v>
      </c>
      <c r="P163" s="74"/>
      <c r="Q163" s="54">
        <f t="shared" si="40"/>
        <v>12646.086216026339</v>
      </c>
      <c r="S163" s="59">
        <v>0.14499999999999999</v>
      </c>
      <c r="T163" s="57">
        <v>1.5250731512730999</v>
      </c>
      <c r="U163" s="12">
        <v>1.1148</v>
      </c>
      <c r="V163" s="12">
        <f t="shared" si="41"/>
        <v>0.7712262377828577</v>
      </c>
      <c r="W163" s="12">
        <v>1.167</v>
      </c>
      <c r="X163" s="12">
        <f t="shared" si="43"/>
        <v>0.74483492359364967</v>
      </c>
    </row>
    <row r="164" spans="1:24" x14ac:dyDescent="0.2">
      <c r="A164" s="9" t="s">
        <v>190</v>
      </c>
      <c r="B164" s="10">
        <f t="shared" si="34"/>
        <v>31</v>
      </c>
      <c r="C164" s="10">
        <f t="shared" si="35"/>
        <v>961000</v>
      </c>
      <c r="D164" s="10">
        <f t="shared" si="36"/>
        <v>422036.24343975732</v>
      </c>
      <c r="E164" s="11">
        <v>0.43916362480723969</v>
      </c>
      <c r="G164" s="12">
        <v>-0.70806918369109129</v>
      </c>
      <c r="H164" s="59">
        <f t="shared" si="42"/>
        <v>0.14499999999999999</v>
      </c>
      <c r="I164" s="59">
        <f t="shared" si="37"/>
        <v>0.74480121868223348</v>
      </c>
      <c r="J164" s="54">
        <f t="shared" si="44"/>
        <v>40955.308052784938</v>
      </c>
      <c r="L164" s="12">
        <f t="shared" si="38"/>
        <v>0.14499999999999999</v>
      </c>
      <c r="M164" s="12">
        <f t="shared" si="39"/>
        <v>0.74480121868223348</v>
      </c>
      <c r="N164" s="59">
        <f t="shared" si="48"/>
        <v>-0.67827419354838714</v>
      </c>
      <c r="O164" s="54">
        <f t="shared" si="45"/>
        <v>-28380.742339633485</v>
      </c>
      <c r="P164" s="74"/>
      <c r="Q164" s="54">
        <f t="shared" si="40"/>
        <v>12574.565713151453</v>
      </c>
      <c r="S164" s="59">
        <v>0.14499999999999999</v>
      </c>
      <c r="T164" s="58">
        <v>1.52514216627224</v>
      </c>
      <c r="U164" s="12">
        <v>1.1148</v>
      </c>
      <c r="V164" s="12">
        <f t="shared" si="41"/>
        <v>0.77119133862439604</v>
      </c>
      <c r="W164" s="12">
        <v>1.167</v>
      </c>
      <c r="X164" s="12">
        <f t="shared" si="43"/>
        <v>0.74480121868223348</v>
      </c>
    </row>
    <row r="165" spans="1:24" x14ac:dyDescent="0.2">
      <c r="A165" s="9" t="s">
        <v>191</v>
      </c>
      <c r="B165" s="10">
        <f t="shared" si="34"/>
        <v>30</v>
      </c>
      <c r="C165" s="10">
        <f t="shared" si="35"/>
        <v>930000</v>
      </c>
      <c r="D165" s="10">
        <f t="shared" si="36"/>
        <v>406054.20057730883</v>
      </c>
      <c r="E165" s="11">
        <v>0.43661741997560088</v>
      </c>
      <c r="G165" s="12">
        <v>-0.70807335174313391</v>
      </c>
      <c r="H165" s="59">
        <f t="shared" si="42"/>
        <v>0.14499999999999999</v>
      </c>
      <c r="I165" s="59">
        <f t="shared" si="37"/>
        <v>0.74476669914412241</v>
      </c>
      <c r="J165" s="54">
        <f t="shared" si="44"/>
        <v>39420.085373750648</v>
      </c>
      <c r="L165" s="12">
        <f t="shared" si="38"/>
        <v>0.14499999999999999</v>
      </c>
      <c r="M165" s="12">
        <f t="shared" si="39"/>
        <v>0.74476669914412241</v>
      </c>
      <c r="N165" s="59">
        <f t="shared" si="48"/>
        <v>-0.67827419354838714</v>
      </c>
      <c r="O165" s="54">
        <f t="shared" si="45"/>
        <v>-27320.012015105985</v>
      </c>
      <c r="P165" s="74"/>
      <c r="Q165" s="54">
        <f t="shared" si="40"/>
        <v>12100.073358644662</v>
      </c>
      <c r="S165" s="59">
        <v>0.14499999999999999</v>
      </c>
      <c r="T165" s="58">
        <v>1.52521285579581</v>
      </c>
      <c r="U165" s="12">
        <v>1.1148</v>
      </c>
      <c r="V165" s="12">
        <f t="shared" si="41"/>
        <v>0.77115559597503303</v>
      </c>
      <c r="W165" s="12">
        <v>1.167</v>
      </c>
      <c r="X165" s="12">
        <f t="shared" si="43"/>
        <v>0.74476669914412241</v>
      </c>
    </row>
    <row r="166" spans="1:24" x14ac:dyDescent="0.2">
      <c r="A166" s="9" t="s">
        <v>192</v>
      </c>
      <c r="B166" s="10">
        <f t="shared" si="34"/>
        <v>31</v>
      </c>
      <c r="C166" s="10">
        <f t="shared" si="35"/>
        <v>961000</v>
      </c>
      <c r="D166" s="10">
        <f t="shared" si="36"/>
        <v>417232.28614240634</v>
      </c>
      <c r="E166" s="11">
        <v>0.43416470982560496</v>
      </c>
      <c r="G166" s="12">
        <v>-0.70807747897768847</v>
      </c>
      <c r="H166" s="59">
        <f t="shared" si="42"/>
        <v>0.14499999999999999</v>
      </c>
      <c r="I166" s="59">
        <f t="shared" si="37"/>
        <v>0.74473251765381776</v>
      </c>
      <c r="J166" s="54">
        <f t="shared" si="44"/>
        <v>40521.247015570545</v>
      </c>
      <c r="L166" s="12">
        <f t="shared" si="38"/>
        <v>0.14499999999999999</v>
      </c>
      <c r="M166" s="12">
        <f t="shared" si="39"/>
        <v>0.74473251765381776</v>
      </c>
      <c r="N166" s="59">
        <f t="shared" si="48"/>
        <v>-0.67827419354838714</v>
      </c>
      <c r="O166" s="54">
        <f t="shared" si="45"/>
        <v>-28086.354101348486</v>
      </c>
      <c r="P166" s="74"/>
      <c r="Q166" s="54">
        <f t="shared" si="40"/>
        <v>12434.892914222059</v>
      </c>
      <c r="S166" s="59">
        <v>0.14499999999999999</v>
      </c>
      <c r="T166" s="58">
        <v>1.5252828595182299</v>
      </c>
      <c r="U166" s="12">
        <v>1.1148</v>
      </c>
      <c r="V166" s="12">
        <f t="shared" si="41"/>
        <v>0.77112020335133291</v>
      </c>
      <c r="W166" s="12">
        <v>1.167</v>
      </c>
      <c r="X166" s="12">
        <f t="shared" ref="X166:X197" si="49">+W166/T166*1.055056*$AH$6</f>
        <v>0.74473251765381776</v>
      </c>
    </row>
    <row r="167" spans="1:24" x14ac:dyDescent="0.2">
      <c r="A167" s="9" t="s">
        <v>194</v>
      </c>
      <c r="B167" s="10">
        <f t="shared" si="34"/>
        <v>30</v>
      </c>
      <c r="C167" s="10">
        <f t="shared" si="35"/>
        <v>930000</v>
      </c>
      <c r="D167" s="10">
        <f t="shared" si="36"/>
        <v>401427.00897280412</v>
      </c>
      <c r="E167" s="11">
        <v>0.43164194513204746</v>
      </c>
      <c r="G167" s="12">
        <v>-0.64808184052501794</v>
      </c>
      <c r="H167" s="59">
        <f t="shared" si="42"/>
        <v>0.14499999999999999</v>
      </c>
      <c r="I167" s="59">
        <f t="shared" si="37"/>
        <v>0.74469639560022194</v>
      </c>
      <c r="J167" s="54">
        <f t="shared" si="44"/>
        <v>14916.882526800619</v>
      </c>
      <c r="L167" s="12">
        <f t="shared" si="38"/>
        <v>0.14499999999999999</v>
      </c>
      <c r="M167" s="12">
        <f t="shared" si="39"/>
        <v>0.74469639560022194</v>
      </c>
      <c r="N167" s="59">
        <f>+$AD$27</f>
        <v>-0.56000000000000005</v>
      </c>
      <c r="O167" s="54">
        <f t="shared" si="45"/>
        <v>20441.547259976833</v>
      </c>
      <c r="P167" s="74"/>
      <c r="Q167" s="54">
        <f t="shared" si="40"/>
        <v>35358.429786777451</v>
      </c>
      <c r="S167" s="59">
        <v>0.14499999999999999</v>
      </c>
      <c r="T167" s="58">
        <v>1.5253568444999299</v>
      </c>
      <c r="U167" s="12">
        <v>1.1148</v>
      </c>
      <c r="V167" s="12">
        <f t="shared" si="41"/>
        <v>0.77108280140546093</v>
      </c>
      <c r="W167" s="12">
        <v>1.167</v>
      </c>
      <c r="X167" s="12">
        <f t="shared" si="49"/>
        <v>0.74469639560022194</v>
      </c>
    </row>
    <row r="168" spans="1:24" x14ac:dyDescent="0.2">
      <c r="A168" s="9" t="s">
        <v>195</v>
      </c>
      <c r="B168" s="10">
        <v>31</v>
      </c>
      <c r="C168" s="10">
        <f t="shared" si="35"/>
        <v>961000</v>
      </c>
      <c r="D168" s="10">
        <f t="shared" si="36"/>
        <v>412472.58898117335</v>
      </c>
      <c r="E168" s="11">
        <v>0.42921185117707944</v>
      </c>
      <c r="G168" s="12">
        <v>-0.64808615497677469</v>
      </c>
      <c r="H168" s="59">
        <f t="shared" si="42"/>
        <v>0.14499999999999999</v>
      </c>
      <c r="I168" s="59">
        <f t="shared" si="37"/>
        <v>0.74466066358912675</v>
      </c>
      <c r="J168" s="54">
        <f t="shared" si="44"/>
        <v>15343.850354850329</v>
      </c>
      <c r="L168" s="12">
        <f t="shared" si="38"/>
        <v>0.14499999999999999</v>
      </c>
      <c r="M168" s="12">
        <f t="shared" si="39"/>
        <v>0.74466066358912675</v>
      </c>
      <c r="N168" s="59">
        <f>+$AD$27</f>
        <v>-0.56000000000000005</v>
      </c>
      <c r="O168" s="54">
        <f t="shared" si="45"/>
        <v>20989.274041816767</v>
      </c>
      <c r="P168" s="74"/>
      <c r="Q168" s="54">
        <f t="shared" si="40"/>
        <v>36333.124396667095</v>
      </c>
      <c r="S168" s="59">
        <v>0.14499999999999999</v>
      </c>
      <c r="T168" s="58">
        <v>1.5254300376607299</v>
      </c>
      <c r="U168" s="12">
        <v>1.1148</v>
      </c>
      <c r="V168" s="12">
        <f t="shared" si="41"/>
        <v>0.77104580332224504</v>
      </c>
      <c r="W168" s="12">
        <v>1.167</v>
      </c>
      <c r="X168" s="12">
        <f t="shared" si="49"/>
        <v>0.74466066358912675</v>
      </c>
    </row>
    <row r="169" spans="1:24" x14ac:dyDescent="0.2">
      <c r="E169" s="11"/>
      <c r="N169" s="59"/>
      <c r="U169" s="12"/>
    </row>
    <row r="170" spans="1:24" x14ac:dyDescent="0.2">
      <c r="E170" s="11"/>
      <c r="N170" s="59"/>
      <c r="U170" s="12"/>
    </row>
    <row r="171" spans="1:24" x14ac:dyDescent="0.2">
      <c r="E171" s="11"/>
      <c r="N171" s="59"/>
      <c r="U171" s="12"/>
    </row>
    <row r="172" spans="1:24" x14ac:dyDescent="0.2">
      <c r="E172" s="11"/>
      <c r="N172" s="59"/>
      <c r="U172" s="12"/>
    </row>
    <row r="173" spans="1:24" x14ac:dyDescent="0.2">
      <c r="E173" s="11"/>
      <c r="N173" s="59"/>
      <c r="U173" s="12"/>
    </row>
    <row r="174" spans="1:24" x14ac:dyDescent="0.2">
      <c r="E174" s="11"/>
      <c r="N174" s="59"/>
      <c r="U174" s="12"/>
    </row>
    <row r="175" spans="1:24" x14ac:dyDescent="0.2">
      <c r="E175" s="11"/>
      <c r="N175" s="59"/>
      <c r="U175" s="12"/>
    </row>
    <row r="176" spans="1:24" x14ac:dyDescent="0.2">
      <c r="E176" s="11"/>
      <c r="N176" s="59"/>
      <c r="U176" s="12"/>
    </row>
    <row r="177" spans="5:21" x14ac:dyDescent="0.2">
      <c r="E177" s="11"/>
      <c r="N177" s="59"/>
      <c r="U177" s="12"/>
    </row>
    <row r="178" spans="5:21" x14ac:dyDescent="0.2">
      <c r="E178" s="11"/>
      <c r="N178" s="59"/>
      <c r="U178" s="12"/>
    </row>
    <row r="179" spans="5:21" x14ac:dyDescent="0.2">
      <c r="U179" s="12"/>
    </row>
    <row r="180" spans="5:21" x14ac:dyDescent="0.2">
      <c r="U180" s="12"/>
    </row>
    <row r="181" spans="5:21" x14ac:dyDescent="0.2">
      <c r="U181" s="12"/>
    </row>
    <row r="182" spans="5:21" x14ac:dyDescent="0.2">
      <c r="U182" s="12"/>
    </row>
    <row r="183" spans="5:21" x14ac:dyDescent="0.2">
      <c r="U183" s="12"/>
    </row>
    <row r="184" spans="5:21" x14ac:dyDescent="0.2">
      <c r="U184" s="12"/>
    </row>
    <row r="185" spans="5:21" x14ac:dyDescent="0.2">
      <c r="U185" s="12"/>
    </row>
    <row r="186" spans="5:21" x14ac:dyDescent="0.2">
      <c r="U186" s="12"/>
    </row>
    <row r="187" spans="5:21" x14ac:dyDescent="0.2">
      <c r="U187" s="12"/>
    </row>
    <row r="188" spans="5:21" x14ac:dyDescent="0.2">
      <c r="U188" s="12"/>
    </row>
    <row r="189" spans="5:21" x14ac:dyDescent="0.2">
      <c r="U189" s="12"/>
    </row>
    <row r="190" spans="5:21" x14ac:dyDescent="0.2">
      <c r="U190" s="12"/>
    </row>
    <row r="191" spans="5:21" x14ac:dyDescent="0.2">
      <c r="U191" s="12"/>
    </row>
    <row r="192" spans="5:21" x14ac:dyDescent="0.2">
      <c r="U192" s="12"/>
    </row>
    <row r="193" spans="21:21" x14ac:dyDescent="0.2">
      <c r="U193" s="12"/>
    </row>
    <row r="194" spans="21:21" x14ac:dyDescent="0.2">
      <c r="U194" s="12"/>
    </row>
    <row r="195" spans="21:21" x14ac:dyDescent="0.2">
      <c r="U195" s="12"/>
    </row>
    <row r="196" spans="21:21" x14ac:dyDescent="0.2">
      <c r="U196" s="12"/>
    </row>
    <row r="197" spans="21:21" x14ac:dyDescent="0.2">
      <c r="U197" s="12"/>
    </row>
    <row r="198" spans="21:21" x14ac:dyDescent="0.2">
      <c r="U198" s="12"/>
    </row>
    <row r="199" spans="21:21" x14ac:dyDescent="0.2">
      <c r="U199" s="12"/>
    </row>
    <row r="200" spans="21:21" x14ac:dyDescent="0.2">
      <c r="U200" s="12"/>
    </row>
    <row r="201" spans="21:21" x14ac:dyDescent="0.2">
      <c r="U201" s="12"/>
    </row>
    <row r="202" spans="21:21" x14ac:dyDescent="0.2">
      <c r="U202" s="12"/>
    </row>
    <row r="203" spans="21:21" x14ac:dyDescent="0.2">
      <c r="U203" s="12"/>
    </row>
    <row r="204" spans="21:21" x14ac:dyDescent="0.2">
      <c r="U204" s="12"/>
    </row>
    <row r="205" spans="21:21" x14ac:dyDescent="0.2">
      <c r="U205" s="12"/>
    </row>
    <row r="206" spans="21:21" x14ac:dyDescent="0.2">
      <c r="U206" s="12"/>
    </row>
    <row r="207" spans="21:21" x14ac:dyDescent="0.2">
      <c r="U207" s="12"/>
    </row>
    <row r="208" spans="21:21" x14ac:dyDescent="0.2">
      <c r="U208" s="12"/>
    </row>
    <row r="209" spans="21:21" x14ac:dyDescent="0.2">
      <c r="U209" s="12"/>
    </row>
    <row r="210" spans="21:21" x14ac:dyDescent="0.2">
      <c r="U210" s="12"/>
    </row>
    <row r="211" spans="21:21" x14ac:dyDescent="0.2">
      <c r="U211" s="12"/>
    </row>
    <row r="212" spans="21:21" x14ac:dyDescent="0.2">
      <c r="U212" s="12"/>
    </row>
    <row r="213" spans="21:21" x14ac:dyDescent="0.2">
      <c r="U213" s="12"/>
    </row>
    <row r="214" spans="21:21" x14ac:dyDescent="0.2">
      <c r="U214" s="12"/>
    </row>
    <row r="215" spans="21:21" x14ac:dyDescent="0.2">
      <c r="U215" s="12"/>
    </row>
    <row r="216" spans="21:21" x14ac:dyDescent="0.2">
      <c r="U216" s="12"/>
    </row>
    <row r="217" spans="21:21" x14ac:dyDescent="0.2">
      <c r="U217" s="12"/>
    </row>
    <row r="218" spans="21:21" x14ac:dyDescent="0.2">
      <c r="U218" s="12"/>
    </row>
    <row r="219" spans="21:21" x14ac:dyDescent="0.2">
      <c r="U219" s="12"/>
    </row>
    <row r="220" spans="21:21" x14ac:dyDescent="0.2">
      <c r="U220" s="12"/>
    </row>
    <row r="221" spans="21:21" x14ac:dyDescent="0.2">
      <c r="U221" s="12"/>
    </row>
    <row r="222" spans="21:21" x14ac:dyDescent="0.2">
      <c r="U222" s="12"/>
    </row>
    <row r="223" spans="21:21" x14ac:dyDescent="0.2">
      <c r="U223" s="12"/>
    </row>
    <row r="224" spans="21:21" x14ac:dyDescent="0.2">
      <c r="U224" s="12"/>
    </row>
    <row r="225" spans="21:21" x14ac:dyDescent="0.2">
      <c r="U225" s="12"/>
    </row>
    <row r="226" spans="21:21" x14ac:dyDescent="0.2">
      <c r="U226" s="12"/>
    </row>
    <row r="227" spans="21:21" x14ac:dyDescent="0.2">
      <c r="U227" s="12"/>
    </row>
    <row r="228" spans="21:21" x14ac:dyDescent="0.2">
      <c r="U228" s="12"/>
    </row>
    <row r="229" spans="21:21" x14ac:dyDescent="0.2">
      <c r="U229" s="12"/>
    </row>
    <row r="230" spans="21:21" x14ac:dyDescent="0.2">
      <c r="U230" s="12"/>
    </row>
    <row r="231" spans="21:21" x14ac:dyDescent="0.2">
      <c r="U231" s="12"/>
    </row>
    <row r="232" spans="21:21" x14ac:dyDescent="0.2">
      <c r="U232" s="12"/>
    </row>
    <row r="233" spans="21:21" x14ac:dyDescent="0.2">
      <c r="U233" s="12"/>
    </row>
    <row r="234" spans="21:21" x14ac:dyDescent="0.2">
      <c r="U234" s="12"/>
    </row>
    <row r="235" spans="21:21" x14ac:dyDescent="0.2">
      <c r="U235" s="12"/>
    </row>
    <row r="236" spans="21:21" x14ac:dyDescent="0.2">
      <c r="U236" s="12"/>
    </row>
    <row r="237" spans="21:21" x14ac:dyDescent="0.2">
      <c r="U237" s="12"/>
    </row>
    <row r="238" spans="21:21" x14ac:dyDescent="0.2">
      <c r="U238" s="12"/>
    </row>
    <row r="239" spans="21:21" x14ac:dyDescent="0.2">
      <c r="U239" s="12"/>
    </row>
    <row r="240" spans="21:21" x14ac:dyDescent="0.2">
      <c r="U240" s="12"/>
    </row>
    <row r="241" spans="21:21" x14ac:dyDescent="0.2">
      <c r="U241" s="12"/>
    </row>
    <row r="242" spans="21:21" x14ac:dyDescent="0.2">
      <c r="U242" s="12"/>
    </row>
    <row r="243" spans="21:21" x14ac:dyDescent="0.2">
      <c r="U243" s="12"/>
    </row>
    <row r="244" spans="21:21" x14ac:dyDescent="0.2">
      <c r="U244" s="12"/>
    </row>
    <row r="245" spans="21:21" x14ac:dyDescent="0.2">
      <c r="U245" s="12"/>
    </row>
    <row r="246" spans="21:21" x14ac:dyDescent="0.2">
      <c r="U246" s="12"/>
    </row>
    <row r="247" spans="21:21" x14ac:dyDescent="0.2">
      <c r="U247" s="12"/>
    </row>
    <row r="248" spans="21:21" x14ac:dyDescent="0.2">
      <c r="U248" s="12"/>
    </row>
    <row r="249" spans="21:21" x14ac:dyDescent="0.2">
      <c r="U249" s="12"/>
    </row>
    <row r="250" spans="21:21" x14ac:dyDescent="0.2">
      <c r="U250" s="12"/>
    </row>
    <row r="251" spans="21:21" x14ac:dyDescent="0.2">
      <c r="U251" s="12"/>
    </row>
    <row r="252" spans="21:21" x14ac:dyDescent="0.2">
      <c r="U252" s="12"/>
    </row>
    <row r="253" spans="21:21" x14ac:dyDescent="0.2">
      <c r="U253" s="12"/>
    </row>
    <row r="254" spans="21:21" x14ac:dyDescent="0.2">
      <c r="U254" s="12"/>
    </row>
    <row r="255" spans="21:21" x14ac:dyDescent="0.2">
      <c r="U255" s="12"/>
    </row>
    <row r="256" spans="21:21" x14ac:dyDescent="0.2">
      <c r="U256" s="12"/>
    </row>
    <row r="257" spans="21:21" x14ac:dyDescent="0.2">
      <c r="U257" s="12"/>
    </row>
    <row r="258" spans="21:21" x14ac:dyDescent="0.2">
      <c r="U258" s="12"/>
    </row>
    <row r="259" spans="21:21" x14ac:dyDescent="0.2">
      <c r="U259" s="12"/>
    </row>
    <row r="260" spans="21:21" x14ac:dyDescent="0.2">
      <c r="U260" s="12"/>
    </row>
    <row r="261" spans="21:21" x14ac:dyDescent="0.2">
      <c r="U261" s="12"/>
    </row>
    <row r="262" spans="21:21" x14ac:dyDescent="0.2">
      <c r="U262" s="12"/>
    </row>
    <row r="263" spans="21:21" x14ac:dyDescent="0.2">
      <c r="U263" s="12"/>
    </row>
    <row r="264" spans="21:21" x14ac:dyDescent="0.2">
      <c r="U264" s="12"/>
    </row>
    <row r="265" spans="21:21" x14ac:dyDescent="0.2">
      <c r="U265" s="12"/>
    </row>
    <row r="266" spans="21:21" x14ac:dyDescent="0.2">
      <c r="U266" s="12"/>
    </row>
    <row r="267" spans="21:21" x14ac:dyDescent="0.2">
      <c r="U267" s="12"/>
    </row>
    <row r="268" spans="21:21" x14ac:dyDescent="0.2">
      <c r="U268" s="12"/>
    </row>
    <row r="269" spans="21:21" x14ac:dyDescent="0.2">
      <c r="U269" s="12"/>
    </row>
    <row r="270" spans="21:21" x14ac:dyDescent="0.2">
      <c r="U270" s="12"/>
    </row>
    <row r="271" spans="21:21" x14ac:dyDescent="0.2">
      <c r="U271" s="12"/>
    </row>
    <row r="272" spans="21:21" x14ac:dyDescent="0.2">
      <c r="U272" s="12"/>
    </row>
    <row r="273" spans="21:21" x14ac:dyDescent="0.2">
      <c r="U273" s="12"/>
    </row>
    <row r="274" spans="21:21" x14ac:dyDescent="0.2">
      <c r="U274" s="12"/>
    </row>
    <row r="275" spans="21:21" x14ac:dyDescent="0.2">
      <c r="U275" s="12"/>
    </row>
    <row r="276" spans="21:21" x14ac:dyDescent="0.2">
      <c r="U276" s="12"/>
    </row>
    <row r="277" spans="21:21" x14ac:dyDescent="0.2">
      <c r="U277" s="12"/>
    </row>
    <row r="278" spans="21:21" x14ac:dyDescent="0.2">
      <c r="U278" s="12"/>
    </row>
    <row r="279" spans="21:21" x14ac:dyDescent="0.2">
      <c r="U279" s="12"/>
    </row>
    <row r="280" spans="21:21" x14ac:dyDescent="0.2">
      <c r="U280" s="12"/>
    </row>
    <row r="281" spans="21:21" x14ac:dyDescent="0.2">
      <c r="U281" s="12"/>
    </row>
    <row r="282" spans="21:21" x14ac:dyDescent="0.2">
      <c r="U282" s="12"/>
    </row>
    <row r="283" spans="21:21" x14ac:dyDescent="0.2">
      <c r="U283" s="12"/>
    </row>
    <row r="284" spans="21:21" x14ac:dyDescent="0.2">
      <c r="U284" s="12"/>
    </row>
    <row r="285" spans="21:21" x14ac:dyDescent="0.2">
      <c r="U285" s="12"/>
    </row>
    <row r="286" spans="21:21" x14ac:dyDescent="0.2">
      <c r="U286" s="12"/>
    </row>
    <row r="287" spans="21:21" x14ac:dyDescent="0.2">
      <c r="U287" s="12"/>
    </row>
    <row r="288" spans="21:21" x14ac:dyDescent="0.2">
      <c r="U288" s="12"/>
    </row>
    <row r="289" spans="21:21" x14ac:dyDescent="0.2">
      <c r="U289" s="12"/>
    </row>
    <row r="290" spans="21:21" x14ac:dyDescent="0.2">
      <c r="U290" s="12"/>
    </row>
    <row r="291" spans="21:21" x14ac:dyDescent="0.2">
      <c r="U291" s="12"/>
    </row>
    <row r="292" spans="21:21" x14ac:dyDescent="0.2">
      <c r="U292" s="12"/>
    </row>
    <row r="293" spans="21:21" x14ac:dyDescent="0.2">
      <c r="U293" s="12"/>
    </row>
    <row r="294" spans="21:21" x14ac:dyDescent="0.2">
      <c r="U294" s="12"/>
    </row>
    <row r="295" spans="21:21" x14ac:dyDescent="0.2">
      <c r="U295" s="12"/>
    </row>
    <row r="296" spans="21:21" x14ac:dyDescent="0.2">
      <c r="U296" s="12"/>
    </row>
    <row r="297" spans="21:21" x14ac:dyDescent="0.2">
      <c r="U297" s="12"/>
    </row>
    <row r="298" spans="21:21" x14ac:dyDescent="0.2">
      <c r="U298" s="12"/>
    </row>
    <row r="299" spans="21:21" x14ac:dyDescent="0.2">
      <c r="U299" s="12"/>
    </row>
    <row r="300" spans="21:21" x14ac:dyDescent="0.2">
      <c r="U300" s="12"/>
    </row>
    <row r="301" spans="21:21" x14ac:dyDescent="0.2">
      <c r="U301" s="12"/>
    </row>
    <row r="302" spans="21:21" x14ac:dyDescent="0.2">
      <c r="U302" s="12"/>
    </row>
    <row r="303" spans="21:21" x14ac:dyDescent="0.2">
      <c r="U303" s="12"/>
    </row>
    <row r="304" spans="21:21" x14ac:dyDescent="0.2">
      <c r="U304" s="12"/>
    </row>
    <row r="305" spans="21:21" x14ac:dyDescent="0.2">
      <c r="U305" s="12"/>
    </row>
    <row r="306" spans="21:21" x14ac:dyDescent="0.2">
      <c r="U306" s="12"/>
    </row>
    <row r="307" spans="21:21" x14ac:dyDescent="0.2">
      <c r="U307" s="12"/>
    </row>
    <row r="308" spans="21:21" x14ac:dyDescent="0.2">
      <c r="U308" s="12"/>
    </row>
    <row r="309" spans="21:21" x14ac:dyDescent="0.2">
      <c r="U309" s="12"/>
    </row>
    <row r="310" spans="21:21" x14ac:dyDescent="0.2">
      <c r="U310" s="12"/>
    </row>
    <row r="311" spans="21:21" x14ac:dyDescent="0.2">
      <c r="U311" s="12"/>
    </row>
    <row r="312" spans="21:21" x14ac:dyDescent="0.2">
      <c r="U312" s="12"/>
    </row>
    <row r="313" spans="21:21" x14ac:dyDescent="0.2">
      <c r="U313" s="12"/>
    </row>
    <row r="314" spans="21:21" x14ac:dyDescent="0.2">
      <c r="U314" s="12"/>
    </row>
    <row r="315" spans="21:21" x14ac:dyDescent="0.2">
      <c r="U315" s="12"/>
    </row>
    <row r="316" spans="21:21" x14ac:dyDescent="0.2">
      <c r="U316" s="12"/>
    </row>
    <row r="317" spans="21:21" x14ac:dyDescent="0.2">
      <c r="U317" s="12"/>
    </row>
    <row r="318" spans="21:21" x14ac:dyDescent="0.2">
      <c r="U318" s="12"/>
    </row>
    <row r="319" spans="21:21" x14ac:dyDescent="0.2">
      <c r="U319" s="12"/>
    </row>
    <row r="320" spans="21:21" x14ac:dyDescent="0.2">
      <c r="U320" s="12"/>
    </row>
    <row r="321" spans="21:21" x14ac:dyDescent="0.2">
      <c r="U321" s="12"/>
    </row>
    <row r="322" spans="21:21" x14ac:dyDescent="0.2">
      <c r="U322" s="12"/>
    </row>
    <row r="323" spans="21:21" x14ac:dyDescent="0.2">
      <c r="U323" s="12"/>
    </row>
    <row r="324" spans="21:21" x14ac:dyDescent="0.2">
      <c r="U324" s="12"/>
    </row>
    <row r="325" spans="21:21" x14ac:dyDescent="0.2">
      <c r="U325" s="12"/>
    </row>
    <row r="326" spans="21:21" x14ac:dyDescent="0.2">
      <c r="U326" s="12"/>
    </row>
    <row r="327" spans="21:21" x14ac:dyDescent="0.2">
      <c r="U327" s="12"/>
    </row>
    <row r="328" spans="21:21" x14ac:dyDescent="0.2">
      <c r="U328" s="12"/>
    </row>
    <row r="329" spans="21:21" x14ac:dyDescent="0.2">
      <c r="U329" s="12"/>
    </row>
    <row r="330" spans="21:21" x14ac:dyDescent="0.2">
      <c r="U330" s="12"/>
    </row>
    <row r="331" spans="21:21" x14ac:dyDescent="0.2">
      <c r="U331" s="12"/>
    </row>
    <row r="332" spans="21:21" x14ac:dyDescent="0.2">
      <c r="U332" s="12"/>
    </row>
    <row r="333" spans="21:21" x14ac:dyDescent="0.2">
      <c r="U333" s="12"/>
    </row>
    <row r="334" spans="21:21" x14ac:dyDescent="0.2">
      <c r="U334" s="12"/>
    </row>
    <row r="335" spans="21:21" x14ac:dyDescent="0.2">
      <c r="U335" s="12"/>
    </row>
    <row r="336" spans="21:21" x14ac:dyDescent="0.2">
      <c r="U336" s="12"/>
    </row>
    <row r="337" spans="21:21" x14ac:dyDescent="0.2">
      <c r="U337" s="12"/>
    </row>
    <row r="338" spans="21:21" x14ac:dyDescent="0.2">
      <c r="U338" s="12"/>
    </row>
    <row r="339" spans="21:21" x14ac:dyDescent="0.2">
      <c r="U339" s="12"/>
    </row>
    <row r="340" spans="21:21" x14ac:dyDescent="0.2">
      <c r="U340" s="12"/>
    </row>
    <row r="341" spans="21:21" x14ac:dyDescent="0.2">
      <c r="U341" s="12"/>
    </row>
    <row r="342" spans="21:21" x14ac:dyDescent="0.2">
      <c r="U342" s="12"/>
    </row>
    <row r="343" spans="21:21" x14ac:dyDescent="0.2">
      <c r="U343" s="12"/>
    </row>
    <row r="344" spans="21:21" x14ac:dyDescent="0.2">
      <c r="U344" s="12"/>
    </row>
    <row r="345" spans="21:21" x14ac:dyDescent="0.2">
      <c r="U345" s="12"/>
    </row>
    <row r="346" spans="21:21" x14ac:dyDescent="0.2">
      <c r="U346" s="12"/>
    </row>
    <row r="347" spans="21:21" x14ac:dyDescent="0.2">
      <c r="U347" s="12"/>
    </row>
    <row r="348" spans="21:21" x14ac:dyDescent="0.2">
      <c r="U348" s="12"/>
    </row>
    <row r="349" spans="21:21" x14ac:dyDescent="0.2">
      <c r="U349" s="12"/>
    </row>
    <row r="350" spans="21:21" x14ac:dyDescent="0.2">
      <c r="U350" s="12"/>
    </row>
    <row r="351" spans="21:21" x14ac:dyDescent="0.2">
      <c r="U351" s="12"/>
    </row>
    <row r="352" spans="21:21" x14ac:dyDescent="0.2">
      <c r="U352" s="12"/>
    </row>
    <row r="353" spans="21:21" x14ac:dyDescent="0.2">
      <c r="U353" s="12"/>
    </row>
    <row r="354" spans="21:21" x14ac:dyDescent="0.2">
      <c r="U354" s="12"/>
    </row>
    <row r="355" spans="21:21" x14ac:dyDescent="0.2">
      <c r="U355" s="12"/>
    </row>
    <row r="356" spans="21:21" x14ac:dyDescent="0.2">
      <c r="U356" s="12"/>
    </row>
    <row r="357" spans="21:21" x14ac:dyDescent="0.2">
      <c r="U357" s="12"/>
    </row>
    <row r="358" spans="21:21" x14ac:dyDescent="0.2">
      <c r="U358" s="12"/>
    </row>
    <row r="359" spans="21:21" x14ac:dyDescent="0.2">
      <c r="U359" s="12"/>
    </row>
    <row r="360" spans="21:21" x14ac:dyDescent="0.2">
      <c r="U360" s="12"/>
    </row>
    <row r="361" spans="21:21" x14ac:dyDescent="0.2">
      <c r="U361" s="12"/>
    </row>
    <row r="362" spans="21:21" x14ac:dyDescent="0.2">
      <c r="U362" s="12"/>
    </row>
    <row r="363" spans="21:21" x14ac:dyDescent="0.2">
      <c r="U363" s="12"/>
    </row>
    <row r="364" spans="21:21" x14ac:dyDescent="0.2">
      <c r="U364" s="12"/>
    </row>
    <row r="365" spans="21:21" x14ac:dyDescent="0.2">
      <c r="U365" s="12"/>
    </row>
    <row r="366" spans="21:21" x14ac:dyDescent="0.2">
      <c r="U366" s="12"/>
    </row>
    <row r="367" spans="21:21" x14ac:dyDescent="0.2">
      <c r="U367" s="12"/>
    </row>
    <row r="368" spans="21:21" x14ac:dyDescent="0.2">
      <c r="U368" s="12"/>
    </row>
    <row r="369" spans="21:21" x14ac:dyDescent="0.2">
      <c r="U369" s="12"/>
    </row>
    <row r="370" spans="21:21" x14ac:dyDescent="0.2">
      <c r="U370" s="12"/>
    </row>
    <row r="371" spans="21:21" x14ac:dyDescent="0.2">
      <c r="U371" s="12"/>
    </row>
    <row r="372" spans="21:21" x14ac:dyDescent="0.2">
      <c r="U372" s="12"/>
    </row>
    <row r="373" spans="21:21" x14ac:dyDescent="0.2">
      <c r="U373" s="12"/>
    </row>
    <row r="374" spans="21:21" x14ac:dyDescent="0.2">
      <c r="U374" s="12"/>
    </row>
    <row r="375" spans="21:21" x14ac:dyDescent="0.2">
      <c r="U375" s="12"/>
    </row>
    <row r="376" spans="21:21" x14ac:dyDescent="0.2">
      <c r="U376" s="12"/>
    </row>
    <row r="377" spans="21:21" x14ac:dyDescent="0.2">
      <c r="U377" s="12"/>
    </row>
    <row r="378" spans="21:21" x14ac:dyDescent="0.2">
      <c r="U378" s="12"/>
    </row>
    <row r="379" spans="21:21" x14ac:dyDescent="0.2">
      <c r="U379" s="12"/>
    </row>
    <row r="380" spans="21:21" x14ac:dyDescent="0.2">
      <c r="U380" s="12"/>
    </row>
    <row r="381" spans="21:21" x14ac:dyDescent="0.2">
      <c r="U381" s="12"/>
    </row>
    <row r="382" spans="21:21" x14ac:dyDescent="0.2">
      <c r="U382" s="12"/>
    </row>
    <row r="383" spans="21:21" x14ac:dyDescent="0.2">
      <c r="U383" s="12"/>
    </row>
    <row r="384" spans="21:21" x14ac:dyDescent="0.2">
      <c r="U384" s="12"/>
    </row>
    <row r="385" spans="21:21" x14ac:dyDescent="0.2">
      <c r="U385" s="12"/>
    </row>
    <row r="386" spans="21:21" x14ac:dyDescent="0.2">
      <c r="U386" s="12"/>
    </row>
    <row r="387" spans="21:21" x14ac:dyDescent="0.2">
      <c r="U387" s="12"/>
    </row>
    <row r="388" spans="21:21" x14ac:dyDescent="0.2">
      <c r="U388" s="12"/>
    </row>
    <row r="389" spans="21:21" x14ac:dyDescent="0.2">
      <c r="U389" s="12"/>
    </row>
    <row r="390" spans="21:21" x14ac:dyDescent="0.2">
      <c r="U390" s="12"/>
    </row>
    <row r="391" spans="21:21" x14ac:dyDescent="0.2">
      <c r="U391" s="12"/>
    </row>
    <row r="392" spans="21:21" x14ac:dyDescent="0.2">
      <c r="U392" s="12"/>
    </row>
    <row r="393" spans="21:21" x14ac:dyDescent="0.2">
      <c r="U393" s="12"/>
    </row>
    <row r="394" spans="21:21" x14ac:dyDescent="0.2">
      <c r="U394" s="12"/>
    </row>
    <row r="395" spans="21:21" x14ac:dyDescent="0.2">
      <c r="U395" s="12"/>
    </row>
    <row r="396" spans="21:21" x14ac:dyDescent="0.2">
      <c r="U396" s="12"/>
    </row>
    <row r="397" spans="21:21" x14ac:dyDescent="0.2">
      <c r="U397" s="12"/>
    </row>
    <row r="398" spans="21:21" x14ac:dyDescent="0.2">
      <c r="U398" s="12"/>
    </row>
    <row r="399" spans="21:21" x14ac:dyDescent="0.2">
      <c r="U399" s="12"/>
    </row>
    <row r="400" spans="21:21" x14ac:dyDescent="0.2">
      <c r="U400" s="12"/>
    </row>
    <row r="401" spans="21:21" x14ac:dyDescent="0.2">
      <c r="U401" s="12"/>
    </row>
    <row r="402" spans="21:21" x14ac:dyDescent="0.2">
      <c r="U402" s="12"/>
    </row>
    <row r="403" spans="21:21" x14ac:dyDescent="0.2">
      <c r="U403" s="12"/>
    </row>
    <row r="404" spans="21:21" x14ac:dyDescent="0.2">
      <c r="U404" s="12"/>
    </row>
    <row r="405" spans="21:21" x14ac:dyDescent="0.2">
      <c r="U405" s="12"/>
    </row>
    <row r="406" spans="21:21" x14ac:dyDescent="0.2">
      <c r="U406" s="12"/>
    </row>
    <row r="407" spans="21:21" x14ac:dyDescent="0.2">
      <c r="U407" s="12"/>
    </row>
    <row r="408" spans="21:21" x14ac:dyDescent="0.2">
      <c r="U408" s="12"/>
    </row>
    <row r="409" spans="21:21" x14ac:dyDescent="0.2">
      <c r="U409" s="12"/>
    </row>
    <row r="410" spans="21:21" x14ac:dyDescent="0.2">
      <c r="U410" s="12"/>
    </row>
    <row r="411" spans="21:21" x14ac:dyDescent="0.2">
      <c r="U411" s="12"/>
    </row>
    <row r="412" spans="21:21" x14ac:dyDescent="0.2">
      <c r="U412" s="12"/>
    </row>
    <row r="413" spans="21:21" x14ac:dyDescent="0.2">
      <c r="U413" s="12"/>
    </row>
    <row r="414" spans="21:21" x14ac:dyDescent="0.2">
      <c r="U414" s="12"/>
    </row>
    <row r="415" spans="21:21" x14ac:dyDescent="0.2">
      <c r="U415" s="12"/>
    </row>
    <row r="416" spans="21:21" x14ac:dyDescent="0.2">
      <c r="U416" s="12"/>
    </row>
    <row r="417" spans="21:21" x14ac:dyDescent="0.2">
      <c r="U417" s="12"/>
    </row>
    <row r="418" spans="21:21" x14ac:dyDescent="0.2">
      <c r="U418" s="12"/>
    </row>
    <row r="419" spans="21:21" x14ac:dyDescent="0.2">
      <c r="U419" s="12"/>
    </row>
    <row r="420" spans="21:21" x14ac:dyDescent="0.2">
      <c r="U420" s="12"/>
    </row>
    <row r="421" spans="21:21" x14ac:dyDescent="0.2">
      <c r="U421" s="12"/>
    </row>
    <row r="422" spans="21:21" x14ac:dyDescent="0.2">
      <c r="U422" s="12"/>
    </row>
    <row r="423" spans="21:21" x14ac:dyDescent="0.2">
      <c r="U423" s="12"/>
    </row>
    <row r="424" spans="21:21" x14ac:dyDescent="0.2">
      <c r="U424" s="12"/>
    </row>
    <row r="425" spans="21:21" x14ac:dyDescent="0.2">
      <c r="U425" s="12"/>
    </row>
    <row r="426" spans="21:21" x14ac:dyDescent="0.2">
      <c r="U426" s="12"/>
    </row>
    <row r="427" spans="21:21" x14ac:dyDescent="0.2">
      <c r="U427" s="12"/>
    </row>
    <row r="428" spans="21:21" x14ac:dyDescent="0.2">
      <c r="U428" s="12"/>
    </row>
    <row r="429" spans="21:21" x14ac:dyDescent="0.2">
      <c r="U429" s="12"/>
    </row>
    <row r="430" spans="21:21" x14ac:dyDescent="0.2">
      <c r="U430" s="12"/>
    </row>
    <row r="431" spans="21:21" x14ac:dyDescent="0.2">
      <c r="U431" s="12"/>
    </row>
    <row r="432" spans="21:21" x14ac:dyDescent="0.2">
      <c r="U432" s="12"/>
    </row>
    <row r="433" spans="21:21" x14ac:dyDescent="0.2">
      <c r="U433" s="12"/>
    </row>
    <row r="434" spans="21:21" x14ac:dyDescent="0.2">
      <c r="U434" s="12"/>
    </row>
    <row r="435" spans="21:21" x14ac:dyDescent="0.2">
      <c r="U435" s="12"/>
    </row>
    <row r="436" spans="21:21" x14ac:dyDescent="0.2">
      <c r="U436" s="12"/>
    </row>
    <row r="437" spans="21:21" x14ac:dyDescent="0.2">
      <c r="U437" s="12"/>
    </row>
    <row r="438" spans="21:21" x14ac:dyDescent="0.2">
      <c r="U438" s="12"/>
    </row>
    <row r="439" spans="21:21" x14ac:dyDescent="0.2">
      <c r="U439" s="12"/>
    </row>
    <row r="440" spans="21:21" x14ac:dyDescent="0.2">
      <c r="U440" s="12"/>
    </row>
    <row r="441" spans="21:21" x14ac:dyDescent="0.2">
      <c r="U441" s="12"/>
    </row>
    <row r="442" spans="21:21" x14ac:dyDescent="0.2">
      <c r="U442" s="12"/>
    </row>
    <row r="443" spans="21:21" x14ac:dyDescent="0.2">
      <c r="U443" s="12"/>
    </row>
    <row r="444" spans="21:21" x14ac:dyDescent="0.2">
      <c r="U444" s="12"/>
    </row>
    <row r="445" spans="21:21" x14ac:dyDescent="0.2">
      <c r="U445" s="12"/>
    </row>
    <row r="446" spans="21:21" x14ac:dyDescent="0.2">
      <c r="U446" s="12"/>
    </row>
    <row r="447" spans="21:21" x14ac:dyDescent="0.2">
      <c r="U447" s="12"/>
    </row>
    <row r="448" spans="21:21" x14ac:dyDescent="0.2">
      <c r="U448" s="12"/>
    </row>
    <row r="449" spans="21:21" x14ac:dyDescent="0.2">
      <c r="U449" s="12"/>
    </row>
    <row r="450" spans="21:21" x14ac:dyDescent="0.2">
      <c r="U450" s="12"/>
    </row>
    <row r="451" spans="21:21" x14ac:dyDescent="0.2">
      <c r="U451" s="12"/>
    </row>
    <row r="452" spans="21:21" x14ac:dyDescent="0.2">
      <c r="U452" s="12"/>
    </row>
    <row r="453" spans="21:21" x14ac:dyDescent="0.2">
      <c r="U453" s="12"/>
    </row>
    <row r="454" spans="21:21" x14ac:dyDescent="0.2">
      <c r="U454" s="12"/>
    </row>
    <row r="455" spans="21:21" x14ac:dyDescent="0.2">
      <c r="U455" s="12"/>
    </row>
    <row r="456" spans="21:21" x14ac:dyDescent="0.2">
      <c r="U456" s="12"/>
    </row>
    <row r="457" spans="21:21" x14ac:dyDescent="0.2">
      <c r="U457" s="12"/>
    </row>
    <row r="458" spans="21:21" x14ac:dyDescent="0.2">
      <c r="U458" s="12"/>
    </row>
    <row r="459" spans="21:21" x14ac:dyDescent="0.2">
      <c r="U459" s="12"/>
    </row>
    <row r="460" spans="21:21" x14ac:dyDescent="0.2">
      <c r="U460" s="12"/>
    </row>
    <row r="461" spans="21:21" x14ac:dyDescent="0.2">
      <c r="U461" s="12"/>
    </row>
    <row r="462" spans="21:21" x14ac:dyDescent="0.2">
      <c r="U462" s="12"/>
    </row>
    <row r="463" spans="21:21" x14ac:dyDescent="0.2">
      <c r="U463" s="12"/>
    </row>
    <row r="464" spans="21:21" x14ac:dyDescent="0.2">
      <c r="U464" s="12"/>
    </row>
    <row r="465" spans="21:21" x14ac:dyDescent="0.2">
      <c r="U465" s="12"/>
    </row>
    <row r="466" spans="21:21" x14ac:dyDescent="0.2">
      <c r="U466" s="12"/>
    </row>
    <row r="467" spans="21:21" x14ac:dyDescent="0.2">
      <c r="U467" s="12"/>
    </row>
    <row r="468" spans="21:21" x14ac:dyDescent="0.2">
      <c r="U468" s="12"/>
    </row>
    <row r="469" spans="21:21" x14ac:dyDescent="0.2">
      <c r="U469" s="12"/>
    </row>
    <row r="470" spans="21:21" x14ac:dyDescent="0.2">
      <c r="U470" s="12"/>
    </row>
    <row r="471" spans="21:21" x14ac:dyDescent="0.2">
      <c r="U471" s="12"/>
    </row>
    <row r="472" spans="21:21" x14ac:dyDescent="0.2">
      <c r="U472" s="12"/>
    </row>
    <row r="473" spans="21:21" x14ac:dyDescent="0.2">
      <c r="U473" s="12"/>
    </row>
    <row r="474" spans="21:21" x14ac:dyDescent="0.2">
      <c r="U474" s="12"/>
    </row>
    <row r="475" spans="21:21" x14ac:dyDescent="0.2">
      <c r="U475" s="12"/>
    </row>
    <row r="476" spans="21:21" x14ac:dyDescent="0.2">
      <c r="U476" s="12"/>
    </row>
    <row r="477" spans="21:21" x14ac:dyDescent="0.2">
      <c r="U477" s="12"/>
    </row>
    <row r="478" spans="21:21" x14ac:dyDescent="0.2">
      <c r="U478" s="12"/>
    </row>
    <row r="479" spans="21:21" x14ac:dyDescent="0.2">
      <c r="U479" s="12"/>
    </row>
    <row r="480" spans="21:21" x14ac:dyDescent="0.2">
      <c r="U480" s="12"/>
    </row>
    <row r="481" spans="21:21" x14ac:dyDescent="0.2">
      <c r="U481" s="12"/>
    </row>
    <row r="482" spans="21:21" x14ac:dyDescent="0.2">
      <c r="U482" s="12"/>
    </row>
    <row r="483" spans="21:21" x14ac:dyDescent="0.2">
      <c r="U483" s="12"/>
    </row>
    <row r="484" spans="21:21" x14ac:dyDescent="0.2">
      <c r="U484" s="12"/>
    </row>
    <row r="485" spans="21:21" x14ac:dyDescent="0.2">
      <c r="U485" s="12"/>
    </row>
    <row r="486" spans="21:21" x14ac:dyDescent="0.2">
      <c r="U486" s="12"/>
    </row>
    <row r="487" spans="21:21" x14ac:dyDescent="0.2">
      <c r="U487" s="12"/>
    </row>
    <row r="488" spans="21:21" x14ac:dyDescent="0.2">
      <c r="U488" s="12"/>
    </row>
    <row r="489" spans="21:21" x14ac:dyDescent="0.2">
      <c r="U489" s="12"/>
    </row>
    <row r="490" spans="21:21" x14ac:dyDescent="0.2">
      <c r="U490" s="12"/>
    </row>
    <row r="491" spans="21:21" x14ac:dyDescent="0.2">
      <c r="U491" s="12"/>
    </row>
    <row r="492" spans="21:21" x14ac:dyDescent="0.2">
      <c r="U492" s="12"/>
    </row>
    <row r="493" spans="21:21" x14ac:dyDescent="0.2">
      <c r="U493" s="12"/>
    </row>
    <row r="494" spans="21:21" x14ac:dyDescent="0.2">
      <c r="U494" s="12"/>
    </row>
    <row r="495" spans="21:21" x14ac:dyDescent="0.2">
      <c r="U495" s="12"/>
    </row>
    <row r="496" spans="21:21" x14ac:dyDescent="0.2">
      <c r="U496" s="12"/>
    </row>
    <row r="497" spans="21:21" x14ac:dyDescent="0.2">
      <c r="U497" s="12"/>
    </row>
    <row r="498" spans="21:21" x14ac:dyDescent="0.2">
      <c r="U498" s="12"/>
    </row>
    <row r="499" spans="21:21" x14ac:dyDescent="0.2">
      <c r="U499" s="12"/>
    </row>
    <row r="500" spans="21:21" x14ac:dyDescent="0.2">
      <c r="U500" s="12"/>
    </row>
    <row r="501" spans="21:21" x14ac:dyDescent="0.2">
      <c r="U501" s="12"/>
    </row>
    <row r="502" spans="21:21" x14ac:dyDescent="0.2">
      <c r="U502" s="12"/>
    </row>
    <row r="503" spans="21:21" x14ac:dyDescent="0.2">
      <c r="U503" s="12"/>
    </row>
    <row r="504" spans="21:21" x14ac:dyDescent="0.2">
      <c r="U504" s="12"/>
    </row>
    <row r="505" spans="21:21" x14ac:dyDescent="0.2">
      <c r="U505" s="12"/>
    </row>
    <row r="506" spans="21:21" x14ac:dyDescent="0.2">
      <c r="U506" s="12"/>
    </row>
    <row r="507" spans="21:21" x14ac:dyDescent="0.2">
      <c r="U507" s="12"/>
    </row>
    <row r="508" spans="21:21" x14ac:dyDescent="0.2">
      <c r="U508" s="12"/>
    </row>
    <row r="509" spans="21:21" x14ac:dyDescent="0.2">
      <c r="U509" s="12"/>
    </row>
    <row r="510" spans="21:21" x14ac:dyDescent="0.2">
      <c r="U510" s="12"/>
    </row>
    <row r="511" spans="21:21" x14ac:dyDescent="0.2">
      <c r="U511" s="12"/>
    </row>
    <row r="512" spans="21:21" x14ac:dyDescent="0.2">
      <c r="U512" s="12"/>
    </row>
    <row r="513" spans="21:21" x14ac:dyDescent="0.2">
      <c r="U513" s="12"/>
    </row>
    <row r="514" spans="21:21" x14ac:dyDescent="0.2">
      <c r="U514" s="12"/>
    </row>
    <row r="515" spans="21:21" x14ac:dyDescent="0.2">
      <c r="U515" s="12"/>
    </row>
    <row r="516" spans="21:21" x14ac:dyDescent="0.2">
      <c r="U516" s="12"/>
    </row>
    <row r="517" spans="21:21" x14ac:dyDescent="0.2">
      <c r="U517" s="12"/>
    </row>
    <row r="518" spans="21:21" x14ac:dyDescent="0.2">
      <c r="U518" s="12"/>
    </row>
    <row r="519" spans="21:21" x14ac:dyDescent="0.2">
      <c r="U519" s="12"/>
    </row>
    <row r="520" spans="21:21" x14ac:dyDescent="0.2">
      <c r="U520" s="12"/>
    </row>
    <row r="521" spans="21:21" x14ac:dyDescent="0.2">
      <c r="U521" s="12"/>
    </row>
    <row r="522" spans="21:21" x14ac:dyDescent="0.2">
      <c r="U522" s="12"/>
    </row>
    <row r="523" spans="21:21" x14ac:dyDescent="0.2">
      <c r="U523" s="12"/>
    </row>
    <row r="524" spans="21:21" x14ac:dyDescent="0.2">
      <c r="U524" s="12"/>
    </row>
    <row r="525" spans="21:21" x14ac:dyDescent="0.2">
      <c r="U525" s="12"/>
    </row>
    <row r="526" spans="21:21" x14ac:dyDescent="0.2">
      <c r="U526" s="12"/>
    </row>
    <row r="527" spans="21:21" x14ac:dyDescent="0.2">
      <c r="U527" s="12"/>
    </row>
    <row r="528" spans="21:21" x14ac:dyDescent="0.2">
      <c r="U528" s="12"/>
    </row>
    <row r="529" spans="21:21" x14ac:dyDescent="0.2">
      <c r="U529" s="12"/>
    </row>
    <row r="530" spans="21:21" x14ac:dyDescent="0.2">
      <c r="U530" s="12"/>
    </row>
    <row r="531" spans="21:21" x14ac:dyDescent="0.2">
      <c r="U531" s="12"/>
    </row>
    <row r="532" spans="21:21" x14ac:dyDescent="0.2">
      <c r="U532" s="12"/>
    </row>
    <row r="533" spans="21:21" x14ac:dyDescent="0.2">
      <c r="U533" s="12"/>
    </row>
    <row r="534" spans="21:21" x14ac:dyDescent="0.2">
      <c r="U534" s="12"/>
    </row>
    <row r="535" spans="21:21" x14ac:dyDescent="0.2">
      <c r="U535" s="12"/>
    </row>
    <row r="536" spans="21:21" x14ac:dyDescent="0.2">
      <c r="U536" s="12"/>
    </row>
    <row r="537" spans="21:21" x14ac:dyDescent="0.2">
      <c r="U537" s="12"/>
    </row>
    <row r="538" spans="21:21" x14ac:dyDescent="0.2">
      <c r="U538" s="12"/>
    </row>
    <row r="539" spans="21:21" x14ac:dyDescent="0.2">
      <c r="U539" s="12"/>
    </row>
    <row r="540" spans="21:21" x14ac:dyDescent="0.2">
      <c r="U540" s="12"/>
    </row>
    <row r="541" spans="21:21" x14ac:dyDescent="0.2">
      <c r="U541" s="12"/>
    </row>
    <row r="542" spans="21:21" x14ac:dyDescent="0.2">
      <c r="U542" s="12"/>
    </row>
    <row r="543" spans="21:21" x14ac:dyDescent="0.2">
      <c r="U543" s="12"/>
    </row>
    <row r="544" spans="21:21" x14ac:dyDescent="0.2">
      <c r="U544" s="12"/>
    </row>
    <row r="545" spans="21:21" x14ac:dyDescent="0.2">
      <c r="U545" s="12"/>
    </row>
    <row r="546" spans="21:21" x14ac:dyDescent="0.2">
      <c r="U546" s="12"/>
    </row>
    <row r="547" spans="21:21" x14ac:dyDescent="0.2">
      <c r="U547" s="12"/>
    </row>
    <row r="548" spans="21:21" x14ac:dyDescent="0.2">
      <c r="U548" s="12"/>
    </row>
    <row r="549" spans="21:21" x14ac:dyDescent="0.2">
      <c r="U549" s="12"/>
    </row>
    <row r="550" spans="21:21" x14ac:dyDescent="0.2">
      <c r="U550" s="12"/>
    </row>
    <row r="551" spans="21:21" x14ac:dyDescent="0.2">
      <c r="U551" s="12"/>
    </row>
    <row r="552" spans="21:21" x14ac:dyDescent="0.2">
      <c r="U552" s="12"/>
    </row>
    <row r="553" spans="21:21" x14ac:dyDescent="0.2">
      <c r="U553" s="12"/>
    </row>
    <row r="554" spans="21:21" x14ac:dyDescent="0.2">
      <c r="U554" s="12"/>
    </row>
    <row r="555" spans="21:21" x14ac:dyDescent="0.2">
      <c r="U555" s="12"/>
    </row>
    <row r="556" spans="21:21" x14ac:dyDescent="0.2">
      <c r="U556" s="12"/>
    </row>
    <row r="557" spans="21:21" x14ac:dyDescent="0.2">
      <c r="U557" s="12"/>
    </row>
    <row r="558" spans="21:21" x14ac:dyDescent="0.2">
      <c r="U558" s="12"/>
    </row>
    <row r="559" spans="21:21" x14ac:dyDescent="0.2">
      <c r="U559" s="12"/>
    </row>
    <row r="560" spans="21:21" x14ac:dyDescent="0.2">
      <c r="U560" s="12"/>
    </row>
    <row r="561" spans="21:21" x14ac:dyDescent="0.2">
      <c r="U561" s="12"/>
    </row>
    <row r="562" spans="21:21" x14ac:dyDescent="0.2">
      <c r="U562" s="12"/>
    </row>
    <row r="563" spans="21:21" x14ac:dyDescent="0.2">
      <c r="U563" s="12"/>
    </row>
    <row r="564" spans="21:21" x14ac:dyDescent="0.2">
      <c r="U564" s="12"/>
    </row>
    <row r="565" spans="21:21" x14ac:dyDescent="0.2">
      <c r="U565" s="12"/>
    </row>
    <row r="566" spans="21:21" x14ac:dyDescent="0.2">
      <c r="U566" s="12"/>
    </row>
    <row r="567" spans="21:21" x14ac:dyDescent="0.2">
      <c r="U567" s="12"/>
    </row>
    <row r="568" spans="21:21" x14ac:dyDescent="0.2">
      <c r="U568" s="12"/>
    </row>
    <row r="569" spans="21:21" x14ac:dyDescent="0.2">
      <c r="U569" s="12"/>
    </row>
    <row r="570" spans="21:21" x14ac:dyDescent="0.2">
      <c r="U570" s="12"/>
    </row>
    <row r="571" spans="21:21" x14ac:dyDescent="0.2">
      <c r="U571" s="12"/>
    </row>
    <row r="572" spans="21:21" x14ac:dyDescent="0.2">
      <c r="U572" s="12"/>
    </row>
    <row r="573" spans="21:21" x14ac:dyDescent="0.2">
      <c r="U573" s="12"/>
    </row>
    <row r="574" spans="21:21" x14ac:dyDescent="0.2">
      <c r="U574" s="12"/>
    </row>
    <row r="575" spans="21:21" x14ac:dyDescent="0.2">
      <c r="U575" s="12"/>
    </row>
    <row r="576" spans="21:21" x14ac:dyDescent="0.2">
      <c r="U576" s="12"/>
    </row>
    <row r="577" spans="21:21" x14ac:dyDescent="0.2">
      <c r="U577" s="12"/>
    </row>
    <row r="578" spans="21:21" x14ac:dyDescent="0.2">
      <c r="U578" s="12"/>
    </row>
    <row r="579" spans="21:21" x14ac:dyDescent="0.2">
      <c r="U579" s="12"/>
    </row>
    <row r="580" spans="21:21" x14ac:dyDescent="0.2">
      <c r="U580" s="12"/>
    </row>
    <row r="581" spans="21:21" x14ac:dyDescent="0.2">
      <c r="U581" s="12"/>
    </row>
    <row r="582" spans="21:21" x14ac:dyDescent="0.2">
      <c r="U582" s="12"/>
    </row>
    <row r="583" spans="21:21" x14ac:dyDescent="0.2">
      <c r="U583" s="12"/>
    </row>
    <row r="584" spans="21:21" x14ac:dyDescent="0.2">
      <c r="U584" s="12"/>
    </row>
    <row r="585" spans="21:21" x14ac:dyDescent="0.2">
      <c r="U585" s="12"/>
    </row>
    <row r="586" spans="21:21" x14ac:dyDescent="0.2">
      <c r="U586" s="12"/>
    </row>
    <row r="587" spans="21:21" x14ac:dyDescent="0.2">
      <c r="U587" s="12"/>
    </row>
    <row r="588" spans="21:21" x14ac:dyDescent="0.2">
      <c r="U588" s="12"/>
    </row>
    <row r="589" spans="21:21" x14ac:dyDescent="0.2">
      <c r="U589" s="12"/>
    </row>
    <row r="590" spans="21:21" x14ac:dyDescent="0.2">
      <c r="U590" s="12"/>
    </row>
    <row r="591" spans="21:21" x14ac:dyDescent="0.2">
      <c r="U591" s="12"/>
    </row>
    <row r="592" spans="21:21" x14ac:dyDescent="0.2">
      <c r="U592" s="12"/>
    </row>
    <row r="593" spans="21:21" x14ac:dyDescent="0.2">
      <c r="U593" s="12"/>
    </row>
    <row r="594" spans="21:21" x14ac:dyDescent="0.2">
      <c r="U594" s="12"/>
    </row>
    <row r="595" spans="21:21" x14ac:dyDescent="0.2">
      <c r="U595" s="12"/>
    </row>
    <row r="596" spans="21:21" x14ac:dyDescent="0.2">
      <c r="U596" s="12"/>
    </row>
    <row r="597" spans="21:21" x14ac:dyDescent="0.2">
      <c r="U597" s="1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4" sqref="C24"/>
    </sheetView>
  </sheetViews>
  <sheetFormatPr defaultRowHeight="12.75" x14ac:dyDescent="0.2"/>
  <cols>
    <col min="1" max="1" width="19.140625" customWidth="1"/>
    <col min="2" max="2" width="17" customWidth="1"/>
    <col min="3" max="3" width="19" customWidth="1"/>
    <col min="4" max="4" width="9.7109375" style="48" customWidth="1"/>
    <col min="5" max="5" width="60.140625" customWidth="1"/>
  </cols>
  <sheetData>
    <row r="1" spans="1:5" ht="18" x14ac:dyDescent="0.25">
      <c r="A1" s="122" t="s">
        <v>270</v>
      </c>
    </row>
    <row r="3" spans="1:5" x14ac:dyDescent="0.2">
      <c r="A3" s="123" t="s">
        <v>16</v>
      </c>
      <c r="B3" s="123" t="s">
        <v>271</v>
      </c>
      <c r="C3" s="123" t="s">
        <v>272</v>
      </c>
      <c r="D3" s="124" t="s">
        <v>273</v>
      </c>
      <c r="E3" s="125" t="s">
        <v>274</v>
      </c>
    </row>
    <row r="4" spans="1:5" x14ac:dyDescent="0.2">
      <c r="A4" t="s">
        <v>275</v>
      </c>
      <c r="B4" t="s">
        <v>276</v>
      </c>
      <c r="C4" t="s">
        <v>277</v>
      </c>
      <c r="D4" s="48">
        <v>31000</v>
      </c>
      <c r="E4" t="s">
        <v>278</v>
      </c>
    </row>
    <row r="5" spans="1:5" x14ac:dyDescent="0.2">
      <c r="A5" t="s">
        <v>275</v>
      </c>
      <c r="B5" t="s">
        <v>279</v>
      </c>
      <c r="C5" t="s">
        <v>280</v>
      </c>
      <c r="D5" s="48">
        <v>9600</v>
      </c>
      <c r="E5" t="s">
        <v>281</v>
      </c>
    </row>
    <row r="7" spans="1:5" x14ac:dyDescent="0.2">
      <c r="A7" t="s">
        <v>282</v>
      </c>
      <c r="B7" t="s">
        <v>283</v>
      </c>
      <c r="C7" t="s">
        <v>277</v>
      </c>
      <c r="D7" s="48">
        <v>31000</v>
      </c>
      <c r="E7" t="s">
        <v>284</v>
      </c>
    </row>
    <row r="8" spans="1:5" x14ac:dyDescent="0.2">
      <c r="A8" t="s">
        <v>282</v>
      </c>
      <c r="B8" t="s">
        <v>283</v>
      </c>
      <c r="C8" t="s">
        <v>280</v>
      </c>
      <c r="D8" s="48">
        <v>9600</v>
      </c>
      <c r="E8" t="s">
        <v>285</v>
      </c>
    </row>
    <row r="10" spans="1:5" x14ac:dyDescent="0.2">
      <c r="A10" t="s">
        <v>286</v>
      </c>
      <c r="B10" t="s">
        <v>287</v>
      </c>
      <c r="C10" t="s">
        <v>277</v>
      </c>
      <c r="D10" s="48">
        <v>31000</v>
      </c>
      <c r="E10" t="s">
        <v>288</v>
      </c>
    </row>
    <row r="11" spans="1:5" x14ac:dyDescent="0.2">
      <c r="A11" t="s">
        <v>286</v>
      </c>
      <c r="B11" t="s">
        <v>289</v>
      </c>
      <c r="C11" t="s">
        <v>280</v>
      </c>
      <c r="D11" s="48">
        <v>9600</v>
      </c>
      <c r="E11" t="s">
        <v>290</v>
      </c>
    </row>
    <row r="13" spans="1:5" x14ac:dyDescent="0.2">
      <c r="A13" t="s">
        <v>286</v>
      </c>
      <c r="B13" t="s">
        <v>29</v>
      </c>
      <c r="C13" t="s">
        <v>291</v>
      </c>
      <c r="D13" s="48">
        <v>15000</v>
      </c>
      <c r="E13" t="s">
        <v>292</v>
      </c>
    </row>
    <row r="14" spans="1:5" x14ac:dyDescent="0.2">
      <c r="A14" t="s">
        <v>286</v>
      </c>
      <c r="B14" t="s">
        <v>193</v>
      </c>
      <c r="C14" t="s">
        <v>280</v>
      </c>
      <c r="D14" s="48">
        <v>6400</v>
      </c>
      <c r="E14" t="s">
        <v>293</v>
      </c>
    </row>
    <row r="15" spans="1:5" x14ac:dyDescent="0.2">
      <c r="A15" t="s">
        <v>286</v>
      </c>
      <c r="B15" t="s">
        <v>193</v>
      </c>
      <c r="C15" t="s">
        <v>294</v>
      </c>
      <c r="D15" s="48">
        <v>16000</v>
      </c>
      <c r="E15" t="s">
        <v>293</v>
      </c>
    </row>
    <row r="16" spans="1:5" x14ac:dyDescent="0.2">
      <c r="A16" t="s">
        <v>286</v>
      </c>
      <c r="B16" t="s">
        <v>193</v>
      </c>
      <c r="C16" t="s">
        <v>295</v>
      </c>
      <c r="D16" s="48">
        <v>31000</v>
      </c>
      <c r="E16" t="s">
        <v>296</v>
      </c>
    </row>
    <row r="19" spans="1:1" x14ac:dyDescent="0.2">
      <c r="A19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workbookViewId="0">
      <selection activeCell="H10" sqref="H10"/>
    </sheetView>
  </sheetViews>
  <sheetFormatPr defaultRowHeight="12.75" x14ac:dyDescent="0.2"/>
  <cols>
    <col min="1" max="1" width="20.5703125" customWidth="1"/>
  </cols>
  <sheetData>
    <row r="1" spans="1:7" ht="15.75" x14ac:dyDescent="0.25">
      <c r="A1" s="126" t="s">
        <v>314</v>
      </c>
    </row>
    <row r="2" spans="1:7" x14ac:dyDescent="0.2">
      <c r="A2" s="46"/>
    </row>
    <row r="3" spans="1:7" x14ac:dyDescent="0.2">
      <c r="A3" s="129" t="s">
        <v>300</v>
      </c>
      <c r="B3" s="130">
        <v>35186</v>
      </c>
      <c r="C3" s="130">
        <v>38292</v>
      </c>
      <c r="D3" s="130">
        <v>40118</v>
      </c>
      <c r="E3" s="130">
        <v>41944</v>
      </c>
      <c r="F3" s="63"/>
      <c r="G3" s="63"/>
    </row>
    <row r="4" spans="1:7" x14ac:dyDescent="0.2">
      <c r="A4" s="129" t="s">
        <v>301</v>
      </c>
      <c r="B4" s="131">
        <v>38261</v>
      </c>
      <c r="C4" s="131">
        <v>40087</v>
      </c>
      <c r="D4" s="131">
        <v>41913</v>
      </c>
      <c r="E4" s="131">
        <v>41974</v>
      </c>
      <c r="F4" s="63"/>
      <c r="G4" s="63"/>
    </row>
    <row r="5" spans="1:7" x14ac:dyDescent="0.2">
      <c r="A5" t="s">
        <v>315</v>
      </c>
      <c r="B5" s="48">
        <v>31000</v>
      </c>
      <c r="C5" s="48"/>
      <c r="D5" s="48"/>
      <c r="E5" s="48"/>
    </row>
    <row r="6" spans="1:7" x14ac:dyDescent="0.2">
      <c r="A6" t="s">
        <v>316</v>
      </c>
      <c r="B6" s="48"/>
      <c r="C6" s="48">
        <v>9600</v>
      </c>
      <c r="D6" s="48"/>
      <c r="E6" s="48"/>
    </row>
    <row r="7" spans="1:7" x14ac:dyDescent="0.2">
      <c r="A7" t="s">
        <v>29</v>
      </c>
      <c r="B7" s="48"/>
      <c r="C7" s="48">
        <v>15000</v>
      </c>
      <c r="D7" s="48">
        <v>15000</v>
      </c>
      <c r="E7" s="48"/>
    </row>
    <row r="8" spans="1:7" x14ac:dyDescent="0.2">
      <c r="A8" t="s">
        <v>193</v>
      </c>
      <c r="B8" s="48"/>
      <c r="C8" s="48">
        <v>6400</v>
      </c>
      <c r="D8" s="48">
        <v>16000</v>
      </c>
      <c r="E8" s="48">
        <v>31000</v>
      </c>
    </row>
    <row r="9" spans="1:7" x14ac:dyDescent="0.2">
      <c r="B9" s="48"/>
      <c r="C9" s="48"/>
      <c r="D9" s="48"/>
      <c r="E9" s="48"/>
    </row>
    <row r="10" spans="1:7" x14ac:dyDescent="0.2">
      <c r="B10" s="81">
        <f>SUM(B5:B9)</f>
        <v>31000</v>
      </c>
      <c r="C10" s="81">
        <f>SUM(C5:C9)</f>
        <v>31000</v>
      </c>
      <c r="D10" s="81">
        <f>SUM(D5:D9)</f>
        <v>31000</v>
      </c>
      <c r="E10" s="81">
        <f>SUM(E5:E9)</f>
        <v>31000</v>
      </c>
    </row>
    <row r="12" spans="1:7" x14ac:dyDescent="0.2">
      <c r="A12" s="132"/>
    </row>
    <row r="13" spans="1:7" x14ac:dyDescent="0.2">
      <c r="A13" s="132"/>
    </row>
    <row r="25" spans="1:3" x14ac:dyDescent="0.2">
      <c r="A25" s="136" t="s">
        <v>321</v>
      </c>
    </row>
    <row r="26" spans="1:3" x14ac:dyDescent="0.2">
      <c r="C26" t="s">
        <v>317</v>
      </c>
    </row>
    <row r="28" spans="1:3" x14ac:dyDescent="0.2">
      <c r="C28" t="s">
        <v>247</v>
      </c>
    </row>
    <row r="29" spans="1:3" x14ac:dyDescent="0.2">
      <c r="C29" t="s">
        <v>318</v>
      </c>
    </row>
    <row r="31" spans="1:3" x14ac:dyDescent="0.2">
      <c r="A31" t="s">
        <v>320</v>
      </c>
      <c r="B31" t="s">
        <v>319</v>
      </c>
    </row>
    <row r="32" spans="1:3" x14ac:dyDescent="0.2">
      <c r="A32" t="s">
        <v>322</v>
      </c>
    </row>
    <row r="40" spans="1:3" x14ac:dyDescent="0.2">
      <c r="A40" s="136" t="s">
        <v>323</v>
      </c>
    </row>
    <row r="41" spans="1:3" x14ac:dyDescent="0.2">
      <c r="C41" t="s">
        <v>319</v>
      </c>
    </row>
    <row r="43" spans="1:3" x14ac:dyDescent="0.2">
      <c r="C43" t="s">
        <v>238</v>
      </c>
    </row>
    <row r="44" spans="1:3" x14ac:dyDescent="0.2">
      <c r="C44" t="s">
        <v>324</v>
      </c>
    </row>
  </sheetData>
  <phoneticPr fontId="0" type="noConversion"/>
  <pageMargins left="0.75" right="0.75" top="1" bottom="1" header="0.5" footer="0.5"/>
  <pageSetup scale="96"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IV65536"/>
    </sheetView>
  </sheetViews>
  <sheetFormatPr defaultRowHeight="12.75" x14ac:dyDescent="0.2"/>
  <cols>
    <col min="1" max="1" width="20.5703125" customWidth="1"/>
  </cols>
  <sheetData>
    <row r="1" spans="1:8" ht="15.75" x14ac:dyDescent="0.25">
      <c r="A1" s="126" t="s">
        <v>298</v>
      </c>
    </row>
    <row r="2" spans="1:8" x14ac:dyDescent="0.2">
      <c r="A2" s="46"/>
    </row>
    <row r="3" spans="1:8" x14ac:dyDescent="0.2">
      <c r="A3" s="127" t="s">
        <v>299</v>
      </c>
      <c r="B3" s="128"/>
      <c r="C3" s="128"/>
      <c r="D3" s="128"/>
      <c r="E3" s="128"/>
      <c r="F3" s="128"/>
    </row>
    <row r="4" spans="1:8" x14ac:dyDescent="0.2">
      <c r="A4" s="129" t="s">
        <v>300</v>
      </c>
      <c r="B4" s="130">
        <v>35186</v>
      </c>
      <c r="C4" s="130">
        <v>38292</v>
      </c>
      <c r="D4" s="130">
        <v>40118</v>
      </c>
      <c r="E4" s="130">
        <v>41944</v>
      </c>
      <c r="F4" s="63"/>
      <c r="G4" s="63"/>
    </row>
    <row r="5" spans="1:8" x14ac:dyDescent="0.2">
      <c r="A5" s="129" t="s">
        <v>301</v>
      </c>
      <c r="B5" s="131">
        <v>38261</v>
      </c>
      <c r="C5" s="131">
        <v>40087</v>
      </c>
      <c r="D5" s="131">
        <v>41913</v>
      </c>
      <c r="E5" s="131">
        <v>41974</v>
      </c>
      <c r="F5" s="63"/>
      <c r="G5" s="63"/>
    </row>
    <row r="6" spans="1:8" x14ac:dyDescent="0.2">
      <c r="A6" t="s">
        <v>243</v>
      </c>
      <c r="B6" s="48">
        <v>-15000</v>
      </c>
      <c r="C6" s="48">
        <v>-15000</v>
      </c>
      <c r="D6" s="48">
        <v>-15000</v>
      </c>
      <c r="E6" s="48"/>
    </row>
    <row r="7" spans="1:8" x14ac:dyDescent="0.2">
      <c r="A7" t="s">
        <v>302</v>
      </c>
      <c r="B7" s="48"/>
      <c r="C7" s="48">
        <v>-6400</v>
      </c>
      <c r="D7" s="48">
        <v>-16000</v>
      </c>
      <c r="E7" s="48">
        <v>-31000</v>
      </c>
    </row>
    <row r="8" spans="1:8" x14ac:dyDescent="0.2">
      <c r="A8" t="s">
        <v>303</v>
      </c>
      <c r="B8" s="48">
        <v>15000</v>
      </c>
      <c r="C8" s="48"/>
      <c r="D8" s="48"/>
      <c r="E8" s="48"/>
    </row>
    <row r="9" spans="1:8" x14ac:dyDescent="0.2">
      <c r="B9" s="48"/>
      <c r="C9" s="48"/>
      <c r="D9" s="48"/>
      <c r="E9" s="48"/>
    </row>
    <row r="10" spans="1:8" x14ac:dyDescent="0.2">
      <c r="A10" t="s">
        <v>304</v>
      </c>
      <c r="B10" s="81">
        <f>SUM(B6:B9)</f>
        <v>0</v>
      </c>
      <c r="C10" s="81">
        <f>SUM(C6:C9)</f>
        <v>-21400</v>
      </c>
      <c r="D10" s="81">
        <f>SUM(D6:D9)</f>
        <v>-31000</v>
      </c>
      <c r="E10" s="81">
        <f>SUM(E6:E9)</f>
        <v>-31000</v>
      </c>
    </row>
    <row r="12" spans="1:8" x14ac:dyDescent="0.2">
      <c r="A12" s="132" t="s">
        <v>305</v>
      </c>
    </row>
    <row r="13" spans="1:8" x14ac:dyDescent="0.2">
      <c r="A13" s="132"/>
    </row>
    <row r="15" spans="1:8" x14ac:dyDescent="0.2">
      <c r="A15" s="127" t="s">
        <v>306</v>
      </c>
      <c r="B15" s="128"/>
      <c r="C15" s="128"/>
      <c r="D15" s="128"/>
      <c r="E15" s="128"/>
      <c r="F15" s="128"/>
    </row>
    <row r="16" spans="1:8" x14ac:dyDescent="0.2">
      <c r="A16" s="129" t="s">
        <v>300</v>
      </c>
      <c r="B16" s="130">
        <v>35186</v>
      </c>
      <c r="C16" s="130">
        <v>36526</v>
      </c>
      <c r="D16" s="130">
        <v>38292</v>
      </c>
      <c r="E16" s="130">
        <v>40118</v>
      </c>
      <c r="F16" s="130">
        <v>41944</v>
      </c>
      <c r="G16" s="63"/>
      <c r="H16" s="63"/>
    </row>
    <row r="17" spans="1:8" x14ac:dyDescent="0.2">
      <c r="A17" s="129" t="s">
        <v>301</v>
      </c>
      <c r="B17" s="131">
        <v>36495</v>
      </c>
      <c r="C17" s="131">
        <v>38261</v>
      </c>
      <c r="D17" s="131">
        <v>40087</v>
      </c>
      <c r="E17" s="131">
        <v>41913</v>
      </c>
      <c r="F17" s="131">
        <v>41974</v>
      </c>
      <c r="G17" s="63"/>
      <c r="H17" s="63"/>
    </row>
    <row r="18" spans="1:8" x14ac:dyDescent="0.2">
      <c r="A18" t="s">
        <v>307</v>
      </c>
      <c r="B18" s="48"/>
      <c r="C18" s="48">
        <v>-31000</v>
      </c>
      <c r="D18" s="48">
        <v>-31000</v>
      </c>
      <c r="E18" s="48">
        <v>-31000</v>
      </c>
      <c r="F18" s="48">
        <v>-31000</v>
      </c>
    </row>
    <row r="19" spans="1:8" x14ac:dyDescent="0.2">
      <c r="A19" t="s">
        <v>302</v>
      </c>
      <c r="B19" s="48">
        <v>31000</v>
      </c>
      <c r="C19" s="48">
        <v>31000</v>
      </c>
      <c r="D19" s="48">
        <v>31000</v>
      </c>
      <c r="E19" s="48"/>
      <c r="F19" s="48"/>
    </row>
    <row r="20" spans="1:8" x14ac:dyDescent="0.2">
      <c r="B20" s="48"/>
      <c r="C20" s="48"/>
      <c r="D20" s="48"/>
      <c r="E20" s="48"/>
      <c r="F20" s="48"/>
    </row>
    <row r="21" spans="1:8" x14ac:dyDescent="0.2">
      <c r="A21" t="s">
        <v>308</v>
      </c>
      <c r="B21" s="81">
        <f>SUM(B18:B20)</f>
        <v>31000</v>
      </c>
      <c r="C21" s="81">
        <f>SUM(C18:C20)</f>
        <v>0</v>
      </c>
      <c r="D21" s="81">
        <f>SUM(D18:D20)</f>
        <v>0</v>
      </c>
      <c r="E21" s="81">
        <f>SUM(E18:E20)</f>
        <v>-31000</v>
      </c>
      <c r="F21" s="81">
        <f>SUM(F18:F20)</f>
        <v>-31000</v>
      </c>
    </row>
    <row r="23" spans="1:8" x14ac:dyDescent="0.2">
      <c r="A23" s="133" t="s">
        <v>309</v>
      </c>
    </row>
    <row r="24" spans="1:8" x14ac:dyDescent="0.2">
      <c r="A24" s="133" t="s">
        <v>310</v>
      </c>
    </row>
    <row r="25" spans="1:8" x14ac:dyDescent="0.2">
      <c r="A25" s="133" t="s">
        <v>311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Run Query</vt:lpstr>
      <vt:lpstr>TRANSPORTFEE</vt:lpstr>
      <vt:lpstr>ALL</vt:lpstr>
      <vt:lpstr>Summary</vt:lpstr>
      <vt:lpstr>Index</vt:lpstr>
      <vt:lpstr>Split</vt:lpstr>
      <vt:lpstr>Deals</vt:lpstr>
      <vt:lpstr>ENA deals</vt:lpstr>
      <vt:lpstr>IndexSum</vt:lpstr>
      <vt:lpstr>Results</vt:lpstr>
      <vt:lpstr>post_id</vt:lpstr>
      <vt:lpstr>Results!Print_Area</vt:lpstr>
      <vt:lpstr>Print_Area</vt:lpstr>
      <vt:lpstr>Results!Print_Titles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2001-06-04T00:54:49Z</cp:lastPrinted>
  <dcterms:created xsi:type="dcterms:W3CDTF">1998-02-25T20:12:16Z</dcterms:created>
  <dcterms:modified xsi:type="dcterms:W3CDTF">2014-09-03T17:33:04Z</dcterms:modified>
</cp:coreProperties>
</file>