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4"/>
  </bookViews>
  <sheets>
    <sheet name="Martin" sheetId="1" r:id="rId1"/>
    <sheet name="points" sheetId="2" r:id="rId2"/>
    <sheet name="Data" sheetId="3" r:id="rId3"/>
    <sheet name="Chart1" sheetId="5" r:id="rId4"/>
    <sheet name="sum" sheetId="4" r:id="rId5"/>
  </sheets>
  <definedNames>
    <definedName name="central">Data!$O$1:$S$271</definedName>
    <definedName name="Data">Data!$H$1:$L$578</definedName>
    <definedName name="east">Data!$O$276:$S$454</definedName>
    <definedName name="Location">points!$A$1:$B$81</definedName>
    <definedName name="_xlnm.Print_Area" localSheetId="4">sum!$A$1:$J$90</definedName>
    <definedName name="Region">sum!$A$8:$B$97</definedName>
    <definedName name="texas">Data!$O$461:$S$472</definedName>
    <definedName name="west">Data!$O$477:$S$592</definedName>
  </definedNames>
  <calcPr calcId="152511"/>
</workbook>
</file>

<file path=xl/calcChain.xml><?xml version="1.0" encoding="utf-8"?>
<calcChain xmlns="http://schemas.openxmlformats.org/spreadsheetml/2006/main">
  <c r="L1" i="3" l="1"/>
  <c r="S1" i="3"/>
  <c r="L2" i="3"/>
  <c r="S2" i="3"/>
  <c r="L3" i="3"/>
  <c r="S3" i="3"/>
  <c r="L4" i="3"/>
  <c r="S4" i="3"/>
  <c r="L5" i="3"/>
  <c r="S5" i="3"/>
  <c r="L6" i="3"/>
  <c r="S6" i="3"/>
  <c r="L7" i="3"/>
  <c r="S7" i="3"/>
  <c r="L8" i="3"/>
  <c r="S8" i="3"/>
  <c r="L9" i="3"/>
  <c r="S9" i="3"/>
  <c r="L10" i="3"/>
  <c r="S10" i="3"/>
  <c r="L11" i="3"/>
  <c r="S11" i="3"/>
  <c r="L12" i="3"/>
  <c r="S12" i="3"/>
  <c r="L13" i="3"/>
  <c r="S13" i="3"/>
  <c r="L14" i="3"/>
  <c r="S14" i="3"/>
  <c r="L15" i="3"/>
  <c r="S15" i="3"/>
  <c r="L16" i="3"/>
  <c r="S16" i="3"/>
  <c r="L17" i="3"/>
  <c r="S17" i="3"/>
  <c r="L18" i="3"/>
  <c r="S18" i="3"/>
  <c r="L19" i="3"/>
  <c r="S19" i="3"/>
  <c r="L20" i="3"/>
  <c r="S20" i="3"/>
  <c r="L21" i="3"/>
  <c r="S21" i="3"/>
  <c r="L22" i="3"/>
  <c r="S22" i="3"/>
  <c r="L23" i="3"/>
  <c r="S23" i="3"/>
  <c r="L24" i="3"/>
  <c r="S24" i="3"/>
  <c r="L25" i="3"/>
  <c r="S25" i="3"/>
  <c r="L26" i="3"/>
  <c r="S26" i="3"/>
  <c r="L27" i="3"/>
  <c r="S27" i="3"/>
  <c r="L28" i="3"/>
  <c r="S28" i="3"/>
  <c r="L29" i="3"/>
  <c r="S29" i="3"/>
  <c r="L30" i="3"/>
  <c r="S30" i="3"/>
  <c r="L31" i="3"/>
  <c r="S31" i="3"/>
  <c r="L32" i="3"/>
  <c r="S32" i="3"/>
  <c r="L33" i="3"/>
  <c r="S33" i="3"/>
  <c r="L34" i="3"/>
  <c r="S34" i="3"/>
  <c r="L35" i="3"/>
  <c r="S35" i="3"/>
  <c r="L36" i="3"/>
  <c r="S36" i="3"/>
  <c r="L37" i="3"/>
  <c r="S37" i="3"/>
  <c r="L38" i="3"/>
  <c r="S38" i="3"/>
  <c r="L39" i="3"/>
  <c r="S39" i="3"/>
  <c r="L40" i="3"/>
  <c r="S40" i="3"/>
  <c r="L41" i="3"/>
  <c r="S41" i="3"/>
  <c r="L42" i="3"/>
  <c r="S42" i="3"/>
  <c r="L43" i="3"/>
  <c r="S43" i="3"/>
  <c r="L44" i="3"/>
  <c r="S44" i="3"/>
  <c r="L45" i="3"/>
  <c r="S45" i="3"/>
  <c r="L46" i="3"/>
  <c r="S46" i="3"/>
  <c r="L47" i="3"/>
  <c r="S47" i="3"/>
  <c r="L48" i="3"/>
  <c r="S48" i="3"/>
  <c r="L49" i="3"/>
  <c r="S49" i="3"/>
  <c r="L50" i="3"/>
  <c r="S50" i="3"/>
  <c r="L51" i="3"/>
  <c r="S51" i="3"/>
  <c r="L52" i="3"/>
  <c r="S52" i="3"/>
  <c r="L53" i="3"/>
  <c r="S53" i="3"/>
  <c r="L54" i="3"/>
  <c r="S54" i="3"/>
  <c r="L55" i="3"/>
  <c r="S55" i="3"/>
  <c r="L56" i="3"/>
  <c r="S56" i="3"/>
  <c r="L57" i="3"/>
  <c r="S57" i="3"/>
  <c r="L58" i="3"/>
  <c r="S58" i="3"/>
  <c r="L59" i="3"/>
  <c r="S59" i="3"/>
  <c r="L60" i="3"/>
  <c r="S60" i="3"/>
  <c r="L61" i="3"/>
  <c r="S61" i="3"/>
  <c r="L62" i="3"/>
  <c r="S62" i="3"/>
  <c r="L63" i="3"/>
  <c r="S63" i="3"/>
  <c r="L64" i="3"/>
  <c r="S64" i="3"/>
  <c r="L65" i="3"/>
  <c r="S65" i="3"/>
  <c r="L66" i="3"/>
  <c r="S66" i="3"/>
  <c r="L67" i="3"/>
  <c r="S67" i="3"/>
  <c r="L68" i="3"/>
  <c r="S68" i="3"/>
  <c r="L69" i="3"/>
  <c r="S69" i="3"/>
  <c r="L70" i="3"/>
  <c r="S70" i="3"/>
  <c r="L71" i="3"/>
  <c r="S71" i="3"/>
  <c r="L72" i="3"/>
  <c r="S72" i="3"/>
  <c r="L73" i="3"/>
  <c r="S73" i="3"/>
  <c r="L74" i="3"/>
  <c r="S74" i="3"/>
  <c r="L75" i="3"/>
  <c r="S75" i="3"/>
  <c r="L76" i="3"/>
  <c r="S76" i="3"/>
  <c r="L77" i="3"/>
  <c r="S77" i="3"/>
  <c r="L78" i="3"/>
  <c r="S78" i="3"/>
  <c r="L79" i="3"/>
  <c r="S79" i="3"/>
  <c r="L80" i="3"/>
  <c r="S80" i="3"/>
  <c r="L81" i="3"/>
  <c r="S81" i="3"/>
  <c r="L82" i="3"/>
  <c r="S82" i="3"/>
  <c r="L83" i="3"/>
  <c r="S83" i="3"/>
  <c r="L84" i="3"/>
  <c r="S84" i="3"/>
  <c r="L85" i="3"/>
  <c r="S85" i="3"/>
  <c r="L86" i="3"/>
  <c r="S86" i="3"/>
  <c r="L87" i="3"/>
  <c r="S87" i="3"/>
  <c r="L88" i="3"/>
  <c r="S88" i="3"/>
  <c r="L89" i="3"/>
  <c r="S89" i="3"/>
  <c r="L90" i="3"/>
  <c r="S90" i="3"/>
  <c r="L91" i="3"/>
  <c r="S91" i="3"/>
  <c r="L92" i="3"/>
  <c r="S92" i="3"/>
  <c r="L93" i="3"/>
  <c r="S93" i="3"/>
  <c r="L94" i="3"/>
  <c r="S94" i="3"/>
  <c r="L95" i="3"/>
  <c r="S95" i="3"/>
  <c r="L96" i="3"/>
  <c r="S96" i="3"/>
  <c r="L97" i="3"/>
  <c r="S97" i="3"/>
  <c r="L98" i="3"/>
  <c r="S98" i="3"/>
  <c r="L99" i="3"/>
  <c r="S99" i="3"/>
  <c r="L100" i="3"/>
  <c r="S100" i="3"/>
  <c r="L101" i="3"/>
  <c r="S101" i="3"/>
  <c r="L102" i="3"/>
  <c r="S102" i="3"/>
  <c r="L103" i="3"/>
  <c r="S103" i="3"/>
  <c r="L104" i="3"/>
  <c r="S104" i="3"/>
  <c r="L105" i="3"/>
  <c r="S105" i="3"/>
  <c r="L106" i="3"/>
  <c r="S106" i="3"/>
  <c r="L107" i="3"/>
  <c r="S107" i="3"/>
  <c r="L108" i="3"/>
  <c r="S108" i="3"/>
  <c r="L109" i="3"/>
  <c r="S109" i="3"/>
  <c r="L110" i="3"/>
  <c r="S110" i="3"/>
  <c r="L111" i="3"/>
  <c r="S111" i="3"/>
  <c r="L112" i="3"/>
  <c r="S112" i="3"/>
  <c r="L113" i="3"/>
  <c r="S113" i="3"/>
  <c r="L114" i="3"/>
  <c r="S114" i="3"/>
  <c r="L115" i="3"/>
  <c r="S115" i="3"/>
  <c r="L116" i="3"/>
  <c r="S116" i="3"/>
  <c r="L117" i="3"/>
  <c r="S117" i="3"/>
  <c r="L118" i="3"/>
  <c r="S118" i="3"/>
  <c r="L119" i="3"/>
  <c r="S119" i="3"/>
  <c r="L120" i="3"/>
  <c r="S120" i="3"/>
  <c r="L121" i="3"/>
  <c r="S121" i="3"/>
  <c r="L122" i="3"/>
  <c r="S122" i="3"/>
  <c r="L123" i="3"/>
  <c r="S123" i="3"/>
  <c r="L124" i="3"/>
  <c r="S124" i="3"/>
  <c r="L125" i="3"/>
  <c r="S125" i="3"/>
  <c r="L126" i="3"/>
  <c r="S126" i="3"/>
  <c r="L127" i="3"/>
  <c r="S127" i="3"/>
  <c r="L128" i="3"/>
  <c r="S128" i="3"/>
  <c r="L129" i="3"/>
  <c r="S129" i="3"/>
  <c r="L130" i="3"/>
  <c r="S130" i="3"/>
  <c r="L131" i="3"/>
  <c r="S131" i="3"/>
  <c r="L132" i="3"/>
  <c r="S132" i="3"/>
  <c r="L133" i="3"/>
  <c r="S133" i="3"/>
  <c r="L134" i="3"/>
  <c r="S134" i="3"/>
  <c r="L135" i="3"/>
  <c r="S135" i="3"/>
  <c r="L136" i="3"/>
  <c r="S136" i="3"/>
  <c r="L137" i="3"/>
  <c r="S137" i="3"/>
  <c r="L138" i="3"/>
  <c r="S138" i="3"/>
  <c r="L139" i="3"/>
  <c r="S139" i="3"/>
  <c r="L140" i="3"/>
  <c r="S140" i="3"/>
  <c r="L141" i="3"/>
  <c r="S141" i="3"/>
  <c r="L142" i="3"/>
  <c r="S142" i="3"/>
  <c r="L143" i="3"/>
  <c r="S143" i="3"/>
  <c r="L144" i="3"/>
  <c r="S144" i="3"/>
  <c r="L145" i="3"/>
  <c r="S145" i="3"/>
  <c r="L146" i="3"/>
  <c r="S146" i="3"/>
  <c r="L147" i="3"/>
  <c r="S147" i="3"/>
  <c r="L148" i="3"/>
  <c r="S148" i="3"/>
  <c r="L149" i="3"/>
  <c r="S149" i="3"/>
  <c r="L150" i="3"/>
  <c r="S150" i="3"/>
  <c r="L151" i="3"/>
  <c r="S151" i="3"/>
  <c r="L152" i="3"/>
  <c r="S152" i="3"/>
  <c r="L153" i="3"/>
  <c r="S153" i="3"/>
  <c r="L154" i="3"/>
  <c r="S154" i="3"/>
  <c r="L155" i="3"/>
  <c r="S155" i="3"/>
  <c r="L156" i="3"/>
  <c r="S156" i="3"/>
  <c r="L157" i="3"/>
  <c r="S157" i="3"/>
  <c r="L158" i="3"/>
  <c r="S158" i="3"/>
  <c r="L159" i="3"/>
  <c r="S159" i="3"/>
  <c r="L160" i="3"/>
  <c r="S160" i="3"/>
  <c r="L161" i="3"/>
  <c r="S161" i="3"/>
  <c r="L162" i="3"/>
  <c r="S162" i="3"/>
  <c r="L163" i="3"/>
  <c r="S163" i="3"/>
  <c r="L164" i="3"/>
  <c r="S164" i="3"/>
  <c r="L165" i="3"/>
  <c r="S165" i="3"/>
  <c r="L166" i="3"/>
  <c r="S166" i="3"/>
  <c r="L167" i="3"/>
  <c r="S167" i="3"/>
  <c r="L168" i="3"/>
  <c r="S168" i="3"/>
  <c r="L169" i="3"/>
  <c r="S169" i="3"/>
  <c r="L170" i="3"/>
  <c r="S170" i="3"/>
  <c r="L171" i="3"/>
  <c r="S171" i="3"/>
  <c r="L172" i="3"/>
  <c r="S172" i="3"/>
  <c r="L173" i="3"/>
  <c r="S173" i="3"/>
  <c r="L174" i="3"/>
  <c r="S174" i="3"/>
  <c r="L175" i="3"/>
  <c r="S175" i="3"/>
  <c r="L176" i="3"/>
  <c r="S176" i="3"/>
  <c r="L177" i="3"/>
  <c r="S177" i="3"/>
  <c r="L178" i="3"/>
  <c r="S178" i="3"/>
  <c r="L179" i="3"/>
  <c r="S179" i="3"/>
  <c r="L180" i="3"/>
  <c r="S180" i="3"/>
  <c r="L181" i="3"/>
  <c r="S181" i="3"/>
  <c r="L182" i="3"/>
  <c r="S182" i="3"/>
  <c r="L183" i="3"/>
  <c r="S183" i="3"/>
  <c r="L184" i="3"/>
  <c r="S184" i="3"/>
  <c r="L185" i="3"/>
  <c r="S185" i="3"/>
  <c r="L186" i="3"/>
  <c r="S186" i="3"/>
  <c r="L187" i="3"/>
  <c r="S187" i="3"/>
  <c r="L188" i="3"/>
  <c r="S188" i="3"/>
  <c r="L189" i="3"/>
  <c r="S189" i="3"/>
  <c r="L190" i="3"/>
  <c r="S190" i="3"/>
  <c r="L191" i="3"/>
  <c r="S191" i="3"/>
  <c r="L192" i="3"/>
  <c r="S192" i="3"/>
  <c r="L193" i="3"/>
  <c r="S193" i="3"/>
  <c r="L194" i="3"/>
  <c r="S194" i="3"/>
  <c r="L195" i="3"/>
  <c r="S195" i="3"/>
  <c r="L196" i="3"/>
  <c r="S196" i="3"/>
  <c r="L197" i="3"/>
  <c r="S197" i="3"/>
  <c r="L198" i="3"/>
  <c r="S198" i="3"/>
  <c r="L199" i="3"/>
  <c r="S199" i="3"/>
  <c r="L200" i="3"/>
  <c r="S200" i="3"/>
  <c r="L201" i="3"/>
  <c r="S201" i="3"/>
  <c r="L202" i="3"/>
  <c r="S202" i="3"/>
  <c r="L203" i="3"/>
  <c r="S203" i="3"/>
  <c r="L204" i="3"/>
  <c r="S204" i="3"/>
  <c r="L205" i="3"/>
  <c r="S205" i="3"/>
  <c r="L206" i="3"/>
  <c r="S206" i="3"/>
  <c r="L207" i="3"/>
  <c r="S207" i="3"/>
  <c r="L208" i="3"/>
  <c r="S208" i="3"/>
  <c r="L209" i="3"/>
  <c r="S209" i="3"/>
  <c r="L210" i="3"/>
  <c r="S210" i="3"/>
  <c r="L211" i="3"/>
  <c r="S211" i="3"/>
  <c r="L212" i="3"/>
  <c r="S212" i="3"/>
  <c r="L213" i="3"/>
  <c r="S213" i="3"/>
  <c r="L214" i="3"/>
  <c r="S214" i="3"/>
  <c r="L215" i="3"/>
  <c r="S215" i="3"/>
  <c r="L216" i="3"/>
  <c r="S216" i="3"/>
  <c r="L217" i="3"/>
  <c r="S217" i="3"/>
  <c r="L218" i="3"/>
  <c r="S218" i="3"/>
  <c r="L219" i="3"/>
  <c r="S219" i="3"/>
  <c r="L220" i="3"/>
  <c r="S220" i="3"/>
  <c r="L221" i="3"/>
  <c r="S221" i="3"/>
  <c r="L222" i="3"/>
  <c r="S222" i="3"/>
  <c r="L223" i="3"/>
  <c r="S223" i="3"/>
  <c r="L224" i="3"/>
  <c r="S224" i="3"/>
  <c r="L225" i="3"/>
  <c r="S225" i="3"/>
  <c r="L226" i="3"/>
  <c r="S226" i="3"/>
  <c r="L227" i="3"/>
  <c r="S227" i="3"/>
  <c r="L228" i="3"/>
  <c r="S228" i="3"/>
  <c r="L229" i="3"/>
  <c r="S229" i="3"/>
  <c r="L230" i="3"/>
  <c r="S230" i="3"/>
  <c r="L231" i="3"/>
  <c r="S231" i="3"/>
  <c r="L232" i="3"/>
  <c r="S232" i="3"/>
  <c r="L233" i="3"/>
  <c r="S233" i="3"/>
  <c r="L234" i="3"/>
  <c r="S234" i="3"/>
  <c r="L235" i="3"/>
  <c r="S235" i="3"/>
  <c r="L236" i="3"/>
  <c r="S236" i="3"/>
  <c r="L237" i="3"/>
  <c r="S237" i="3"/>
  <c r="L238" i="3"/>
  <c r="S238" i="3"/>
  <c r="L239" i="3"/>
  <c r="S239" i="3"/>
  <c r="L240" i="3"/>
  <c r="S240" i="3"/>
  <c r="L241" i="3"/>
  <c r="S241" i="3"/>
  <c r="L242" i="3"/>
  <c r="S242" i="3"/>
  <c r="L243" i="3"/>
  <c r="S243" i="3"/>
  <c r="L244" i="3"/>
  <c r="S244" i="3"/>
  <c r="L245" i="3"/>
  <c r="S245" i="3"/>
  <c r="L246" i="3"/>
  <c r="S246" i="3"/>
  <c r="L247" i="3"/>
  <c r="S247" i="3"/>
  <c r="L248" i="3"/>
  <c r="S248" i="3"/>
  <c r="L249" i="3"/>
  <c r="S249" i="3"/>
  <c r="L250" i="3"/>
  <c r="S250" i="3"/>
  <c r="L251" i="3"/>
  <c r="S251" i="3"/>
  <c r="L252" i="3"/>
  <c r="S252" i="3"/>
  <c r="L253" i="3"/>
  <c r="S253" i="3"/>
  <c r="L254" i="3"/>
  <c r="S254" i="3"/>
  <c r="L255" i="3"/>
  <c r="S255" i="3"/>
  <c r="L256" i="3"/>
  <c r="S256" i="3"/>
  <c r="L257" i="3"/>
  <c r="S257" i="3"/>
  <c r="L258" i="3"/>
  <c r="S258" i="3"/>
  <c r="L259" i="3"/>
  <c r="S259" i="3"/>
  <c r="L260" i="3"/>
  <c r="S260" i="3"/>
  <c r="L261" i="3"/>
  <c r="S261" i="3"/>
  <c r="L262" i="3"/>
  <c r="S262" i="3"/>
  <c r="L263" i="3"/>
  <c r="S263" i="3"/>
  <c r="L264" i="3"/>
  <c r="S264" i="3"/>
  <c r="L265" i="3"/>
  <c r="S265" i="3"/>
  <c r="L266" i="3"/>
  <c r="S266" i="3"/>
  <c r="L267" i="3"/>
  <c r="S267" i="3"/>
  <c r="L268" i="3"/>
  <c r="S268" i="3"/>
  <c r="L269" i="3"/>
  <c r="S269" i="3"/>
  <c r="L270" i="3"/>
  <c r="S270" i="3"/>
  <c r="L271" i="3"/>
  <c r="S271" i="3"/>
  <c r="L272" i="3"/>
  <c r="L273" i="3"/>
  <c r="L274" i="3"/>
  <c r="L275" i="3"/>
  <c r="L276" i="3"/>
  <c r="S276" i="3"/>
  <c r="L277" i="3"/>
  <c r="S277" i="3"/>
  <c r="L278" i="3"/>
  <c r="S278" i="3"/>
  <c r="L279" i="3"/>
  <c r="S279" i="3"/>
  <c r="L280" i="3"/>
  <c r="S280" i="3"/>
  <c r="L281" i="3"/>
  <c r="S281" i="3"/>
  <c r="L282" i="3"/>
  <c r="S282" i="3"/>
  <c r="L283" i="3"/>
  <c r="S283" i="3"/>
  <c r="L284" i="3"/>
  <c r="S284" i="3"/>
  <c r="L285" i="3"/>
  <c r="S285" i="3"/>
  <c r="L286" i="3"/>
  <c r="S286" i="3"/>
  <c r="L287" i="3"/>
  <c r="S287" i="3"/>
  <c r="L288" i="3"/>
  <c r="S288" i="3"/>
  <c r="L289" i="3"/>
  <c r="S289" i="3"/>
  <c r="L290" i="3"/>
  <c r="S290" i="3"/>
  <c r="L291" i="3"/>
  <c r="S291" i="3"/>
  <c r="L292" i="3"/>
  <c r="S292" i="3"/>
  <c r="L293" i="3"/>
  <c r="S293" i="3"/>
  <c r="L294" i="3"/>
  <c r="S294" i="3"/>
  <c r="L295" i="3"/>
  <c r="S295" i="3"/>
  <c r="L296" i="3"/>
  <c r="S296" i="3"/>
  <c r="L297" i="3"/>
  <c r="S297" i="3"/>
  <c r="L298" i="3"/>
  <c r="S298" i="3"/>
  <c r="L299" i="3"/>
  <c r="S299" i="3"/>
  <c r="L300" i="3"/>
  <c r="S300" i="3"/>
  <c r="L301" i="3"/>
  <c r="S301" i="3"/>
  <c r="L302" i="3"/>
  <c r="S302" i="3"/>
  <c r="L303" i="3"/>
  <c r="S303" i="3"/>
  <c r="L304" i="3"/>
  <c r="S304" i="3"/>
  <c r="L305" i="3"/>
  <c r="S305" i="3"/>
  <c r="L306" i="3"/>
  <c r="S306" i="3"/>
  <c r="L307" i="3"/>
  <c r="S307" i="3"/>
  <c r="L308" i="3"/>
  <c r="S308" i="3"/>
  <c r="L309" i="3"/>
  <c r="S309" i="3"/>
  <c r="L310" i="3"/>
  <c r="S310" i="3"/>
  <c r="L311" i="3"/>
  <c r="S311" i="3"/>
  <c r="L312" i="3"/>
  <c r="S312" i="3"/>
  <c r="L313" i="3"/>
  <c r="S313" i="3"/>
  <c r="L314" i="3"/>
  <c r="S314" i="3"/>
  <c r="L315" i="3"/>
  <c r="S315" i="3"/>
  <c r="L316" i="3"/>
  <c r="S316" i="3"/>
  <c r="L317" i="3"/>
  <c r="S317" i="3"/>
  <c r="L318" i="3"/>
  <c r="S318" i="3"/>
  <c r="L319" i="3"/>
  <c r="S319" i="3"/>
  <c r="L320" i="3"/>
  <c r="S320" i="3"/>
  <c r="L321" i="3"/>
  <c r="S321" i="3"/>
  <c r="L322" i="3"/>
  <c r="S322" i="3"/>
  <c r="L323" i="3"/>
  <c r="S323" i="3"/>
  <c r="L324" i="3"/>
  <c r="S324" i="3"/>
  <c r="L325" i="3"/>
  <c r="S325" i="3"/>
  <c r="L326" i="3"/>
  <c r="S326" i="3"/>
  <c r="L327" i="3"/>
  <c r="S327" i="3"/>
  <c r="L328" i="3"/>
  <c r="S328" i="3"/>
  <c r="L329" i="3"/>
  <c r="S329" i="3"/>
  <c r="L330" i="3"/>
  <c r="S330" i="3"/>
  <c r="L331" i="3"/>
  <c r="S331" i="3"/>
  <c r="L332" i="3"/>
  <c r="S332" i="3"/>
  <c r="L333" i="3"/>
  <c r="S333" i="3"/>
  <c r="L334" i="3"/>
  <c r="S334" i="3"/>
  <c r="L335" i="3"/>
  <c r="S335" i="3"/>
  <c r="L336" i="3"/>
  <c r="S336" i="3"/>
  <c r="L337" i="3"/>
  <c r="S337" i="3"/>
  <c r="L338" i="3"/>
  <c r="S338" i="3"/>
  <c r="L339" i="3"/>
  <c r="S339" i="3"/>
  <c r="L340" i="3"/>
  <c r="S340" i="3"/>
  <c r="L341" i="3"/>
  <c r="S341" i="3"/>
  <c r="L342" i="3"/>
  <c r="S342" i="3"/>
  <c r="L343" i="3"/>
  <c r="S343" i="3"/>
  <c r="L344" i="3"/>
  <c r="S344" i="3"/>
  <c r="L345" i="3"/>
  <c r="S345" i="3"/>
  <c r="L346" i="3"/>
  <c r="S346" i="3"/>
  <c r="L347" i="3"/>
  <c r="S347" i="3"/>
  <c r="L348" i="3"/>
  <c r="S348" i="3"/>
  <c r="L349" i="3"/>
  <c r="S349" i="3"/>
  <c r="L350" i="3"/>
  <c r="S350" i="3"/>
  <c r="L351" i="3"/>
  <c r="S351" i="3"/>
  <c r="L352" i="3"/>
  <c r="S352" i="3"/>
  <c r="L353" i="3"/>
  <c r="S353" i="3"/>
  <c r="L354" i="3"/>
  <c r="S354" i="3"/>
  <c r="L355" i="3"/>
  <c r="S355" i="3"/>
  <c r="L356" i="3"/>
  <c r="S356" i="3"/>
  <c r="L357" i="3"/>
  <c r="S357" i="3"/>
  <c r="L358" i="3"/>
  <c r="S358" i="3"/>
  <c r="L359" i="3"/>
  <c r="S359" i="3"/>
  <c r="L360" i="3"/>
  <c r="S360" i="3"/>
  <c r="L361" i="3"/>
  <c r="S361" i="3"/>
  <c r="L362" i="3"/>
  <c r="S362" i="3"/>
  <c r="L363" i="3"/>
  <c r="S363" i="3"/>
  <c r="L364" i="3"/>
  <c r="S364" i="3"/>
  <c r="L365" i="3"/>
  <c r="S365" i="3"/>
  <c r="L366" i="3"/>
  <c r="S366" i="3"/>
  <c r="L367" i="3"/>
  <c r="S367" i="3"/>
  <c r="L368" i="3"/>
  <c r="S368" i="3"/>
  <c r="L369" i="3"/>
  <c r="S369" i="3"/>
  <c r="L370" i="3"/>
  <c r="S370" i="3"/>
  <c r="L371" i="3"/>
  <c r="S371" i="3"/>
  <c r="L372" i="3"/>
  <c r="S372" i="3"/>
  <c r="L373" i="3"/>
  <c r="S373" i="3"/>
  <c r="L374" i="3"/>
  <c r="S374" i="3"/>
  <c r="L375" i="3"/>
  <c r="S375" i="3"/>
  <c r="L376" i="3"/>
  <c r="S376" i="3"/>
  <c r="L377" i="3"/>
  <c r="S377" i="3"/>
  <c r="L378" i="3"/>
  <c r="S378" i="3"/>
  <c r="L379" i="3"/>
  <c r="S379" i="3"/>
  <c r="L380" i="3"/>
  <c r="S380" i="3"/>
  <c r="L381" i="3"/>
  <c r="S381" i="3"/>
  <c r="L382" i="3"/>
  <c r="S382" i="3"/>
  <c r="L383" i="3"/>
  <c r="S383" i="3"/>
  <c r="L384" i="3"/>
  <c r="S384" i="3"/>
  <c r="L385" i="3"/>
  <c r="S385" i="3"/>
  <c r="L386" i="3"/>
  <c r="S386" i="3"/>
  <c r="L387" i="3"/>
  <c r="S387" i="3"/>
  <c r="L388" i="3"/>
  <c r="S388" i="3"/>
  <c r="L389" i="3"/>
  <c r="S389" i="3"/>
  <c r="L390" i="3"/>
  <c r="S390" i="3"/>
  <c r="L391" i="3"/>
  <c r="S391" i="3"/>
  <c r="L392" i="3"/>
  <c r="S392" i="3"/>
  <c r="L393" i="3"/>
  <c r="S393" i="3"/>
  <c r="L394" i="3"/>
  <c r="S394" i="3"/>
  <c r="L395" i="3"/>
  <c r="S395" i="3"/>
  <c r="L396" i="3"/>
  <c r="S396" i="3"/>
  <c r="L397" i="3"/>
  <c r="S397" i="3"/>
  <c r="L398" i="3"/>
  <c r="S398" i="3"/>
  <c r="L399" i="3"/>
  <c r="S399" i="3"/>
  <c r="L400" i="3"/>
  <c r="S400" i="3"/>
  <c r="L401" i="3"/>
  <c r="S401" i="3"/>
  <c r="L402" i="3"/>
  <c r="S402" i="3"/>
  <c r="L403" i="3"/>
  <c r="S403" i="3"/>
  <c r="L404" i="3"/>
  <c r="S404" i="3"/>
  <c r="L405" i="3"/>
  <c r="S405" i="3"/>
  <c r="L406" i="3"/>
  <c r="S406" i="3"/>
  <c r="L407" i="3"/>
  <c r="S407" i="3"/>
  <c r="L408" i="3"/>
  <c r="S408" i="3"/>
  <c r="L409" i="3"/>
  <c r="S409" i="3"/>
  <c r="L410" i="3"/>
  <c r="S410" i="3"/>
  <c r="L411" i="3"/>
  <c r="S411" i="3"/>
  <c r="L412" i="3"/>
  <c r="S412" i="3"/>
  <c r="L413" i="3"/>
  <c r="S413" i="3"/>
  <c r="L414" i="3"/>
  <c r="S414" i="3"/>
  <c r="L415" i="3"/>
  <c r="S415" i="3"/>
  <c r="L416" i="3"/>
  <c r="S416" i="3"/>
  <c r="L417" i="3"/>
  <c r="S417" i="3"/>
  <c r="L418" i="3"/>
  <c r="S418" i="3"/>
  <c r="L419" i="3"/>
  <c r="S419" i="3"/>
  <c r="L420" i="3"/>
  <c r="S420" i="3"/>
  <c r="L421" i="3"/>
  <c r="S421" i="3"/>
  <c r="L422" i="3"/>
  <c r="S422" i="3"/>
  <c r="L423" i="3"/>
  <c r="S423" i="3"/>
  <c r="L424" i="3"/>
  <c r="S424" i="3"/>
  <c r="L425" i="3"/>
  <c r="S425" i="3"/>
  <c r="L426" i="3"/>
  <c r="S426" i="3"/>
  <c r="L427" i="3"/>
  <c r="S427" i="3"/>
  <c r="L428" i="3"/>
  <c r="S428" i="3"/>
  <c r="L429" i="3"/>
  <c r="S429" i="3"/>
  <c r="L430" i="3"/>
  <c r="S430" i="3"/>
  <c r="L431" i="3"/>
  <c r="S431" i="3"/>
  <c r="L432" i="3"/>
  <c r="S432" i="3"/>
  <c r="L433" i="3"/>
  <c r="S433" i="3"/>
  <c r="L434" i="3"/>
  <c r="S434" i="3"/>
  <c r="L435" i="3"/>
  <c r="S435" i="3"/>
  <c r="L436" i="3"/>
  <c r="S436" i="3"/>
  <c r="L437" i="3"/>
  <c r="S437" i="3"/>
  <c r="L438" i="3"/>
  <c r="S438" i="3"/>
  <c r="L439" i="3"/>
  <c r="S439" i="3"/>
  <c r="L440" i="3"/>
  <c r="S440" i="3"/>
  <c r="L441" i="3"/>
  <c r="S441" i="3"/>
  <c r="L442" i="3"/>
  <c r="S442" i="3"/>
  <c r="L443" i="3"/>
  <c r="S443" i="3"/>
  <c r="L444" i="3"/>
  <c r="S444" i="3"/>
  <c r="L445" i="3"/>
  <c r="S445" i="3"/>
  <c r="L446" i="3"/>
  <c r="S446" i="3"/>
  <c r="L447" i="3"/>
  <c r="S447" i="3"/>
  <c r="L448" i="3"/>
  <c r="S448" i="3"/>
  <c r="L449" i="3"/>
  <c r="S449" i="3"/>
  <c r="L450" i="3"/>
  <c r="S450" i="3"/>
  <c r="L451" i="3"/>
  <c r="S451" i="3"/>
  <c r="L452" i="3"/>
  <c r="S452" i="3"/>
  <c r="L453" i="3"/>
  <c r="S453" i="3"/>
  <c r="L454" i="3"/>
  <c r="S454" i="3"/>
  <c r="L455" i="3"/>
  <c r="L456" i="3"/>
  <c r="L457" i="3"/>
  <c r="L458" i="3"/>
  <c r="L459" i="3"/>
  <c r="L460" i="3"/>
  <c r="L461" i="3"/>
  <c r="S461" i="3"/>
  <c r="L462" i="3"/>
  <c r="S462" i="3"/>
  <c r="L463" i="3"/>
  <c r="S463" i="3"/>
  <c r="L464" i="3"/>
  <c r="S464" i="3"/>
  <c r="L465" i="3"/>
  <c r="S465" i="3"/>
  <c r="L466" i="3"/>
  <c r="S466" i="3"/>
  <c r="L467" i="3"/>
  <c r="S467" i="3"/>
  <c r="L468" i="3"/>
  <c r="S468" i="3"/>
  <c r="L469" i="3"/>
  <c r="S469" i="3"/>
  <c r="L470" i="3"/>
  <c r="S470" i="3"/>
  <c r="L471" i="3"/>
  <c r="S471" i="3"/>
  <c r="L472" i="3"/>
  <c r="S472" i="3"/>
  <c r="L473" i="3"/>
  <c r="L474" i="3"/>
  <c r="L475" i="3"/>
  <c r="L476" i="3"/>
  <c r="L477" i="3"/>
  <c r="S477" i="3"/>
  <c r="L478" i="3"/>
  <c r="S478" i="3"/>
  <c r="L479" i="3"/>
  <c r="S479" i="3"/>
  <c r="L480" i="3"/>
  <c r="S480" i="3"/>
  <c r="L481" i="3"/>
  <c r="S481" i="3"/>
  <c r="L482" i="3"/>
  <c r="S482" i="3"/>
  <c r="L483" i="3"/>
  <c r="S483" i="3"/>
  <c r="L484" i="3"/>
  <c r="S484" i="3"/>
  <c r="L485" i="3"/>
  <c r="S485" i="3"/>
  <c r="L486" i="3"/>
  <c r="S486" i="3"/>
  <c r="L487" i="3"/>
  <c r="S487" i="3"/>
  <c r="L488" i="3"/>
  <c r="S488" i="3"/>
  <c r="L489" i="3"/>
  <c r="S489" i="3"/>
  <c r="L490" i="3"/>
  <c r="S490" i="3"/>
  <c r="L491" i="3"/>
  <c r="S491" i="3"/>
  <c r="L492" i="3"/>
  <c r="S492" i="3"/>
  <c r="L493" i="3"/>
  <c r="S493" i="3"/>
  <c r="L494" i="3"/>
  <c r="S494" i="3"/>
  <c r="L495" i="3"/>
  <c r="S495" i="3"/>
  <c r="L496" i="3"/>
  <c r="S496" i="3"/>
  <c r="L497" i="3"/>
  <c r="S497" i="3"/>
  <c r="L498" i="3"/>
  <c r="S498" i="3"/>
  <c r="L499" i="3"/>
  <c r="S499" i="3"/>
  <c r="L500" i="3"/>
  <c r="S500" i="3"/>
  <c r="L501" i="3"/>
  <c r="S501" i="3"/>
  <c r="L502" i="3"/>
  <c r="S502" i="3"/>
  <c r="L503" i="3"/>
  <c r="S503" i="3"/>
  <c r="L504" i="3"/>
  <c r="S504" i="3"/>
  <c r="L505" i="3"/>
  <c r="S505" i="3"/>
  <c r="L506" i="3"/>
  <c r="S506" i="3"/>
  <c r="L507" i="3"/>
  <c r="S507" i="3"/>
  <c r="L508" i="3"/>
  <c r="S508" i="3"/>
  <c r="L509" i="3"/>
  <c r="S509" i="3"/>
  <c r="L510" i="3"/>
  <c r="S510" i="3"/>
  <c r="L511" i="3"/>
  <c r="S511" i="3"/>
  <c r="L512" i="3"/>
  <c r="S512" i="3"/>
  <c r="L513" i="3"/>
  <c r="S513" i="3"/>
  <c r="L514" i="3"/>
  <c r="S514" i="3"/>
  <c r="L515" i="3"/>
  <c r="S515" i="3"/>
  <c r="L516" i="3"/>
  <c r="S516" i="3"/>
  <c r="L517" i="3"/>
  <c r="S517" i="3"/>
  <c r="L518" i="3"/>
  <c r="S518" i="3"/>
  <c r="L519" i="3"/>
  <c r="S519" i="3"/>
  <c r="L520" i="3"/>
  <c r="S520" i="3"/>
  <c r="L521" i="3"/>
  <c r="S521" i="3"/>
  <c r="L522" i="3"/>
  <c r="S522" i="3"/>
  <c r="L523" i="3"/>
  <c r="S523" i="3"/>
  <c r="L524" i="3"/>
  <c r="S524" i="3"/>
  <c r="L525" i="3"/>
  <c r="S525" i="3"/>
  <c r="L526" i="3"/>
  <c r="S526" i="3"/>
  <c r="L527" i="3"/>
  <c r="S527" i="3"/>
  <c r="L528" i="3"/>
  <c r="S528" i="3"/>
  <c r="L529" i="3"/>
  <c r="S529" i="3"/>
  <c r="L530" i="3"/>
  <c r="S530" i="3"/>
  <c r="L531" i="3"/>
  <c r="S531" i="3"/>
  <c r="L532" i="3"/>
  <c r="S532" i="3"/>
  <c r="L533" i="3"/>
  <c r="S533" i="3"/>
  <c r="L534" i="3"/>
  <c r="S534" i="3"/>
  <c r="L535" i="3"/>
  <c r="S535" i="3"/>
  <c r="L536" i="3"/>
  <c r="S536" i="3"/>
  <c r="L537" i="3"/>
  <c r="S537" i="3"/>
  <c r="L538" i="3"/>
  <c r="S538" i="3"/>
  <c r="L539" i="3"/>
  <c r="S539" i="3"/>
  <c r="L540" i="3"/>
  <c r="S540" i="3"/>
  <c r="L541" i="3"/>
  <c r="S541" i="3"/>
  <c r="L542" i="3"/>
  <c r="S542" i="3"/>
  <c r="L543" i="3"/>
  <c r="S543" i="3"/>
  <c r="L544" i="3"/>
  <c r="S544" i="3"/>
  <c r="L545" i="3"/>
  <c r="S545" i="3"/>
  <c r="L546" i="3"/>
  <c r="S546" i="3"/>
  <c r="L547" i="3"/>
  <c r="S547" i="3"/>
  <c r="L548" i="3"/>
  <c r="S548" i="3"/>
  <c r="L549" i="3"/>
  <c r="S549" i="3"/>
  <c r="L550" i="3"/>
  <c r="S550" i="3"/>
  <c r="L551" i="3"/>
  <c r="S551" i="3"/>
  <c r="L552" i="3"/>
  <c r="S552" i="3"/>
  <c r="L553" i="3"/>
  <c r="S553" i="3"/>
  <c r="L554" i="3"/>
  <c r="S554" i="3"/>
  <c r="L555" i="3"/>
  <c r="S555" i="3"/>
  <c r="L556" i="3"/>
  <c r="S556" i="3"/>
  <c r="L557" i="3"/>
  <c r="S557" i="3"/>
  <c r="L558" i="3"/>
  <c r="S558" i="3"/>
  <c r="L559" i="3"/>
  <c r="S559" i="3"/>
  <c r="L560" i="3"/>
  <c r="S560" i="3"/>
  <c r="L561" i="3"/>
  <c r="S561" i="3"/>
  <c r="L562" i="3"/>
  <c r="S562" i="3"/>
  <c r="L563" i="3"/>
  <c r="S563" i="3"/>
  <c r="L564" i="3"/>
  <c r="S564" i="3"/>
  <c r="L565" i="3"/>
  <c r="S565" i="3"/>
  <c r="L566" i="3"/>
  <c r="S566" i="3"/>
  <c r="L567" i="3"/>
  <c r="S567" i="3"/>
  <c r="L568" i="3"/>
  <c r="S568" i="3"/>
  <c r="L569" i="3"/>
  <c r="S569" i="3"/>
  <c r="L570" i="3"/>
  <c r="S570" i="3"/>
  <c r="L571" i="3"/>
  <c r="S571" i="3"/>
  <c r="L572" i="3"/>
  <c r="S572" i="3"/>
  <c r="L573" i="3"/>
  <c r="S573" i="3"/>
  <c r="L574" i="3"/>
  <c r="S574" i="3"/>
  <c r="L575" i="3"/>
  <c r="S575" i="3"/>
  <c r="L576" i="3"/>
  <c r="S576" i="3"/>
  <c r="L577" i="3"/>
  <c r="S577" i="3"/>
  <c r="L578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F3" i="1"/>
  <c r="J3" i="1"/>
  <c r="B5" i="1" s="1"/>
  <c r="N3" i="1"/>
  <c r="B6" i="1" s="1"/>
  <c r="R3" i="1"/>
  <c r="V3" i="1"/>
  <c r="Z3" i="1"/>
  <c r="B9" i="1" s="1"/>
  <c r="AD3" i="1"/>
  <c r="AH3" i="1"/>
  <c r="AL3" i="1"/>
  <c r="AP3" i="1"/>
  <c r="B13" i="1" s="1"/>
  <c r="B4" i="1"/>
  <c r="B14" i="1" s="1"/>
  <c r="A5" i="1"/>
  <c r="A6" i="1"/>
  <c r="A7" i="1"/>
  <c r="B7" i="1"/>
  <c r="A8" i="1"/>
  <c r="A9" i="1" s="1"/>
  <c r="A10" i="1" s="1"/>
  <c r="A11" i="1" s="1"/>
  <c r="A12" i="1" s="1"/>
  <c r="A13" i="1" s="1"/>
  <c r="B8" i="1"/>
  <c r="B10" i="1"/>
  <c r="B11" i="1"/>
  <c r="B12" i="1"/>
  <c r="C6" i="4"/>
  <c r="C8" i="4"/>
  <c r="D8" i="4"/>
  <c r="D1" i="4" s="1"/>
  <c r="C9" i="4"/>
  <c r="C1" i="4" s="1"/>
  <c r="E1" i="4" s="1"/>
  <c r="D9" i="4"/>
  <c r="E9" i="4"/>
  <c r="C10" i="4"/>
  <c r="D10" i="4"/>
  <c r="E10" i="4"/>
  <c r="C11" i="4"/>
  <c r="D11" i="4"/>
  <c r="E11" i="4"/>
  <c r="C12" i="4"/>
  <c r="E12" i="4" s="1"/>
  <c r="D12" i="4"/>
  <c r="D3" i="4" s="1"/>
  <c r="C13" i="4"/>
  <c r="D13" i="4"/>
  <c r="E13" i="4"/>
  <c r="C14" i="4"/>
  <c r="D14" i="4"/>
  <c r="E14" i="4"/>
  <c r="C15" i="4"/>
  <c r="E15" i="4" s="1"/>
  <c r="D15" i="4"/>
  <c r="C16" i="4"/>
  <c r="D16" i="4"/>
  <c r="E16" i="4" s="1"/>
  <c r="C17" i="4"/>
  <c r="D17" i="4"/>
  <c r="E17" i="4"/>
  <c r="C18" i="4"/>
  <c r="D18" i="4"/>
  <c r="E18" i="4"/>
  <c r="C19" i="4"/>
  <c r="D19" i="4"/>
  <c r="E19" i="4"/>
  <c r="C20" i="4"/>
  <c r="D20" i="4"/>
  <c r="C21" i="4"/>
  <c r="D21" i="4"/>
  <c r="E21" i="4"/>
  <c r="C22" i="4"/>
  <c r="D22" i="4"/>
  <c r="C23" i="4"/>
  <c r="D23" i="4"/>
  <c r="E23" i="4"/>
  <c r="H23" i="4"/>
  <c r="I23" i="4"/>
  <c r="J23" i="4"/>
  <c r="C24" i="4"/>
  <c r="D24" i="4"/>
  <c r="E24" i="4"/>
  <c r="H24" i="4"/>
  <c r="J24" i="4" s="1"/>
  <c r="I24" i="4"/>
  <c r="C25" i="4"/>
  <c r="D25" i="4"/>
  <c r="E25" i="4"/>
  <c r="H25" i="4"/>
  <c r="I25" i="4"/>
  <c r="J25" i="4"/>
  <c r="C26" i="4"/>
  <c r="E26" i="4" s="1"/>
  <c r="D26" i="4"/>
  <c r="H26" i="4"/>
  <c r="I26" i="4"/>
  <c r="J26" i="4"/>
  <c r="C27" i="4"/>
  <c r="D27" i="4"/>
  <c r="H27" i="4"/>
  <c r="J27" i="4" s="1"/>
  <c r="I27" i="4"/>
  <c r="C28" i="4"/>
  <c r="D28" i="4"/>
  <c r="E28" i="4"/>
  <c r="H28" i="4"/>
  <c r="I28" i="4"/>
  <c r="J28" i="4"/>
  <c r="C29" i="4"/>
  <c r="D29" i="4"/>
  <c r="E29" i="4"/>
  <c r="H29" i="4"/>
  <c r="I29" i="4"/>
  <c r="J29" i="4"/>
  <c r="C30" i="4"/>
  <c r="D30" i="4"/>
  <c r="H30" i="4"/>
  <c r="I30" i="4"/>
  <c r="J30" i="4"/>
  <c r="C31" i="4"/>
  <c r="D31" i="4"/>
  <c r="E31" i="4"/>
  <c r="H31" i="4"/>
  <c r="J31" i="4" s="1"/>
  <c r="I31" i="4"/>
  <c r="C32" i="4"/>
  <c r="D32" i="4"/>
  <c r="H32" i="4"/>
  <c r="I32" i="4"/>
  <c r="J32" i="4" s="1"/>
  <c r="C33" i="4"/>
  <c r="E33" i="4" s="1"/>
  <c r="D33" i="4"/>
  <c r="H33" i="4"/>
  <c r="I33" i="4"/>
  <c r="C34" i="4"/>
  <c r="D34" i="4"/>
  <c r="E34" i="4"/>
  <c r="H34" i="4"/>
  <c r="I34" i="4"/>
  <c r="C35" i="4"/>
  <c r="D35" i="4"/>
  <c r="E35" i="4"/>
  <c r="C36" i="4"/>
  <c r="D36" i="4"/>
  <c r="E36" i="4"/>
  <c r="C37" i="4"/>
  <c r="E37" i="4" s="1"/>
  <c r="D37" i="4"/>
  <c r="C38" i="4"/>
  <c r="D38" i="4"/>
  <c r="E38" i="4"/>
  <c r="C39" i="4"/>
  <c r="D39" i="4"/>
  <c r="H39" i="4"/>
  <c r="J39" i="4" s="1"/>
  <c r="I39" i="4"/>
  <c r="C40" i="4"/>
  <c r="D40" i="4"/>
  <c r="E40" i="4"/>
  <c r="H40" i="4"/>
  <c r="I40" i="4"/>
  <c r="J40" i="4"/>
  <c r="C41" i="4"/>
  <c r="E41" i="4" s="1"/>
  <c r="D41" i="4"/>
  <c r="H41" i="4"/>
  <c r="I41" i="4"/>
  <c r="J41" i="4"/>
  <c r="H42" i="4"/>
  <c r="I42" i="4"/>
  <c r="J42" i="4"/>
  <c r="C43" i="4"/>
  <c r="C4" i="4" s="1"/>
  <c r="E4" i="4" s="1"/>
  <c r="D43" i="4"/>
  <c r="E43" i="4"/>
  <c r="H43" i="4"/>
  <c r="I43" i="4"/>
  <c r="J43" i="4"/>
  <c r="C44" i="4"/>
  <c r="E44" i="4" s="1"/>
  <c r="D44" i="4"/>
  <c r="D4" i="4" s="1"/>
  <c r="H44" i="4"/>
  <c r="I44" i="4"/>
  <c r="J44" i="4"/>
  <c r="C45" i="4"/>
  <c r="D45" i="4"/>
  <c r="E45" i="4"/>
  <c r="H45" i="4"/>
  <c r="J45" i="4" s="1"/>
  <c r="I45" i="4"/>
  <c r="C46" i="4"/>
  <c r="D46" i="4"/>
  <c r="E46" i="4"/>
  <c r="H46" i="4"/>
  <c r="I46" i="4"/>
  <c r="J46" i="4"/>
  <c r="C47" i="4"/>
  <c r="D47" i="4"/>
  <c r="E47" i="4"/>
  <c r="H47" i="4"/>
  <c r="I47" i="4"/>
  <c r="J47" i="4"/>
  <c r="C48" i="4"/>
  <c r="E48" i="4" s="1"/>
  <c r="D48" i="4"/>
  <c r="H48" i="4"/>
  <c r="I48" i="4"/>
  <c r="J48" i="4"/>
  <c r="C49" i="4"/>
  <c r="D49" i="4"/>
  <c r="E49" i="4"/>
  <c r="H49" i="4"/>
  <c r="I49" i="4"/>
  <c r="C50" i="4"/>
  <c r="D50" i="4"/>
  <c r="E50" i="4"/>
  <c r="H50" i="4"/>
  <c r="I50" i="4"/>
  <c r="C51" i="4"/>
  <c r="E51" i="4" s="1"/>
  <c r="D51" i="4"/>
  <c r="C52" i="4"/>
  <c r="D52" i="4"/>
  <c r="C53" i="4"/>
  <c r="D53" i="4"/>
  <c r="E53" i="4"/>
  <c r="C54" i="4"/>
  <c r="E54" i="4" s="1"/>
  <c r="D54" i="4"/>
  <c r="C55" i="4"/>
  <c r="D55" i="4"/>
  <c r="E55" i="4" s="1"/>
  <c r="H55" i="4"/>
  <c r="I55" i="4"/>
  <c r="J55" i="4"/>
  <c r="C56" i="4"/>
  <c r="E56" i="4" s="1"/>
  <c r="D56" i="4"/>
  <c r="H56" i="4"/>
  <c r="I56" i="4"/>
  <c r="J56" i="4"/>
  <c r="C57" i="4"/>
  <c r="D57" i="4"/>
  <c r="H57" i="4"/>
  <c r="J57" i="4" s="1"/>
  <c r="I57" i="4"/>
  <c r="C58" i="4"/>
  <c r="D58" i="4"/>
  <c r="E58" i="4"/>
  <c r="H58" i="4"/>
  <c r="I58" i="4"/>
  <c r="J58" i="4"/>
  <c r="C59" i="4"/>
  <c r="D59" i="4"/>
  <c r="E59" i="4"/>
  <c r="H59" i="4"/>
  <c r="I59" i="4"/>
  <c r="J59" i="4"/>
  <c r="C60" i="4"/>
  <c r="E60" i="4" s="1"/>
  <c r="D60" i="4"/>
  <c r="H60" i="4"/>
  <c r="I60" i="4"/>
  <c r="J60" i="4"/>
  <c r="C61" i="4"/>
  <c r="D61" i="4"/>
  <c r="E61" i="4"/>
  <c r="H61" i="4"/>
  <c r="J61" i="4" s="1"/>
  <c r="I61" i="4"/>
  <c r="C62" i="4"/>
  <c r="D62" i="4"/>
  <c r="E62" i="4"/>
  <c r="H62" i="4"/>
  <c r="I62" i="4"/>
  <c r="J62" i="4"/>
  <c r="C63" i="4"/>
  <c r="D63" i="4"/>
  <c r="E63" i="4"/>
  <c r="H63" i="4"/>
  <c r="I63" i="4"/>
  <c r="J63" i="4"/>
  <c r="C64" i="4"/>
  <c r="E64" i="4" s="1"/>
  <c r="D64" i="4"/>
  <c r="H64" i="4"/>
  <c r="I64" i="4"/>
  <c r="J64" i="4"/>
  <c r="C65" i="4"/>
  <c r="D65" i="4"/>
  <c r="E65" i="4"/>
  <c r="H65" i="4"/>
  <c r="I65" i="4"/>
  <c r="C66" i="4"/>
  <c r="D66" i="4"/>
  <c r="E66" i="4"/>
  <c r="H66" i="4"/>
  <c r="I66" i="4"/>
  <c r="C68" i="4"/>
  <c r="E68" i="4" s="1"/>
  <c r="D68" i="4"/>
  <c r="D6" i="4" s="1"/>
  <c r="C69" i="4"/>
  <c r="D69" i="4"/>
  <c r="E69" i="4"/>
  <c r="C71" i="4"/>
  <c r="C5" i="4" s="1"/>
  <c r="D71" i="4"/>
  <c r="D5" i="4" s="1"/>
  <c r="E71" i="4"/>
  <c r="C72" i="4"/>
  <c r="E72" i="4" s="1"/>
  <c r="D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E77" i="4" s="1"/>
  <c r="D77" i="4"/>
  <c r="C78" i="4"/>
  <c r="D78" i="4"/>
  <c r="E78" i="4"/>
  <c r="C79" i="4"/>
  <c r="D79" i="4"/>
  <c r="E79" i="4"/>
  <c r="C80" i="4"/>
  <c r="E80" i="4" s="1"/>
  <c r="D80" i="4"/>
  <c r="C81" i="4"/>
  <c r="D81" i="4"/>
  <c r="C82" i="4"/>
  <c r="D82" i="4"/>
  <c r="E82" i="4"/>
  <c r="C83" i="4"/>
  <c r="E83" i="4" s="1"/>
  <c r="D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E88" i="4" s="1"/>
  <c r="D88" i="4"/>
  <c r="C89" i="4"/>
  <c r="D89" i="4"/>
  <c r="E89" i="4"/>
  <c r="C90" i="4"/>
  <c r="D90" i="4"/>
  <c r="E90" i="4"/>
  <c r="E5" i="4" l="1"/>
  <c r="E6" i="4"/>
  <c r="C3" i="4"/>
  <c r="E3" i="4" s="1"/>
  <c r="E8" i="4"/>
</calcChain>
</file>

<file path=xl/sharedStrings.xml><?xml version="1.0" encoding="utf-8"?>
<sst xmlns="http://schemas.openxmlformats.org/spreadsheetml/2006/main" count="4425" uniqueCount="97">
  <si>
    <t xml:space="preserve">ANR SE Gath             </t>
  </si>
  <si>
    <t xml:space="preserve">ANR SE Trans            </t>
  </si>
  <si>
    <t xml:space="preserve">ANR SW Pool             </t>
  </si>
  <si>
    <t xml:space="preserve">APC/ANR WillCo          </t>
  </si>
  <si>
    <t xml:space="preserve">APC/VPC WillCo          </t>
  </si>
  <si>
    <t xml:space="preserve">Cheyenne Hub            </t>
  </si>
  <si>
    <t xml:space="preserve">Chi Peoples             </t>
  </si>
  <si>
    <t xml:space="preserve">ChiPeoplesIntra         </t>
  </si>
  <si>
    <t xml:space="preserve">CIG Mainline            </t>
  </si>
  <si>
    <t xml:space="preserve">CNG NP TT               </t>
  </si>
  <si>
    <t xml:space="preserve">CNG SP TT               </t>
  </si>
  <si>
    <t xml:space="preserve">COL Onshore             </t>
  </si>
  <si>
    <t xml:space="preserve">Consumers Pwr           </t>
  </si>
  <si>
    <t xml:space="preserve">EPNG Keystone           </t>
  </si>
  <si>
    <t xml:space="preserve">EPNG SoCal Topk         </t>
  </si>
  <si>
    <t xml:space="preserve">FGT Z2                  </t>
  </si>
  <si>
    <t xml:space="preserve">HeHub                   </t>
  </si>
  <si>
    <t xml:space="preserve">Mich Con                </t>
  </si>
  <si>
    <t xml:space="preserve">NBPL/Nicor              </t>
  </si>
  <si>
    <t xml:space="preserve">NGPL AmarilloML         </t>
  </si>
  <si>
    <t xml:space="preserve">NGPL LA Pool            </t>
  </si>
  <si>
    <t xml:space="preserve">NGPL MidC Intra         </t>
  </si>
  <si>
    <t xml:space="preserve">NGPL Midcont            </t>
  </si>
  <si>
    <t xml:space="preserve">NGPL N Shore            </t>
  </si>
  <si>
    <t xml:space="preserve">NGPL NICOR              </t>
  </si>
  <si>
    <t xml:space="preserve">NGPL NIPSCO             </t>
  </si>
  <si>
    <t xml:space="preserve">NGPL STX                </t>
  </si>
  <si>
    <t xml:space="preserve">NGPL TxOkGCPool         </t>
  </si>
  <si>
    <t xml:space="preserve">NNG Demarc              </t>
  </si>
  <si>
    <t xml:space="preserve">OGT                     </t>
  </si>
  <si>
    <t xml:space="preserve">Opal                    </t>
  </si>
  <si>
    <t xml:space="preserve">PEPL Pool               </t>
  </si>
  <si>
    <t xml:space="preserve">PG&amp;E CtyGte             </t>
  </si>
  <si>
    <t xml:space="preserve">PGT Malin               </t>
  </si>
  <si>
    <t xml:space="preserve">TCO Pool                </t>
  </si>
  <si>
    <t xml:space="preserve">TENN 500                </t>
  </si>
  <si>
    <t xml:space="preserve">TENN 800                </t>
  </si>
  <si>
    <t xml:space="preserve">TENN Z-0                </t>
  </si>
  <si>
    <t xml:space="preserve">TETCO ELA               </t>
  </si>
  <si>
    <t xml:space="preserve">TETCO M3                </t>
  </si>
  <si>
    <t xml:space="preserve">TETCO STX               </t>
  </si>
  <si>
    <t xml:space="preserve">TETCO WLA               </t>
  </si>
  <si>
    <t xml:space="preserve">TGT Z-SL                </t>
  </si>
  <si>
    <t xml:space="preserve">Transco St.65           </t>
  </si>
  <si>
    <t xml:space="preserve">Transco Z6 NY           </t>
  </si>
  <si>
    <t xml:space="preserve">TranscoZ6NNY            </t>
  </si>
  <si>
    <t xml:space="preserve">Trunkline ELA           </t>
  </si>
  <si>
    <t xml:space="preserve">Trunkline NTX           </t>
  </si>
  <si>
    <t xml:space="preserve">Trunkline STX           </t>
  </si>
  <si>
    <t xml:space="preserve">Trunkline WLA           </t>
  </si>
  <si>
    <t xml:space="preserve">WIC                     </t>
  </si>
  <si>
    <t xml:space="preserve">NWPL Wyoming Pool       </t>
  </si>
  <si>
    <t xml:space="preserve">SoCal EHR               </t>
  </si>
  <si>
    <t xml:space="preserve">NGPL LA Intra           </t>
  </si>
  <si>
    <t xml:space="preserve">NNG Ventura             </t>
  </si>
  <si>
    <t xml:space="preserve">COL Mainline            </t>
  </si>
  <si>
    <t xml:space="preserve">Dom SP TT               </t>
  </si>
  <si>
    <t xml:space="preserve">EP Blanco Avg           </t>
  </si>
  <si>
    <t xml:space="preserve">Harper                  </t>
  </si>
  <si>
    <t xml:space="preserve">NWPL RkyMtn Pool        </t>
  </si>
  <si>
    <t xml:space="preserve">NWPL SanJuan Pool       </t>
  </si>
  <si>
    <t xml:space="preserve">PG&amp;E Topock             </t>
  </si>
  <si>
    <t xml:space="preserve">Carthage                </t>
  </si>
  <si>
    <t xml:space="preserve">ExxonKaty               </t>
  </si>
  <si>
    <t xml:space="preserve">NBPL/ANR WillCo         </t>
  </si>
  <si>
    <t xml:space="preserve">NGPL IA-IL              </t>
  </si>
  <si>
    <t xml:space="preserve">Waha                    </t>
  </si>
  <si>
    <t xml:space="preserve">AlgonqinCtyGate         </t>
  </si>
  <si>
    <t xml:space="preserve">Iroquois Z2             </t>
  </si>
  <si>
    <t xml:space="preserve">SONAT Z-0 Tier2 Pool    </t>
  </si>
  <si>
    <t xml:space="preserve">TENN Dracut             </t>
  </si>
  <si>
    <t xml:space="preserve">NBPL/Ventura            </t>
  </si>
  <si>
    <t xml:space="preserve">NGPL TxOk Intra         </t>
  </si>
  <si>
    <t xml:space="preserve">PG&amp;E Daggett            </t>
  </si>
  <si>
    <t xml:space="preserve">PGT Stanfield           </t>
  </si>
  <si>
    <t xml:space="preserve">SoCal Topk EPNG         </t>
  </si>
  <si>
    <t xml:space="preserve">SoCal TW Needles        </t>
  </si>
  <si>
    <t xml:space="preserve">NGPL S TX Intra         </t>
  </si>
  <si>
    <t xml:space="preserve">SoCal Wheeler Ridge     </t>
  </si>
  <si>
    <t xml:space="preserve">SoCal PG&amp;E KRS         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</si>
  <si>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</si>
  <si>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</si>
  <si>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</si>
  <si>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</si>
  <si>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</si>
  <si>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</si>
  <si>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</si>
  <si>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</si>
  <si>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</si>
  <si>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</si>
  <si>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East</t>
  </si>
  <si>
    <t>Central</t>
  </si>
  <si>
    <t>West</t>
  </si>
  <si>
    <t>Texas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</si>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</sst>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"/>
    <numFmt numFmtId="167" formatCode="_(&quot;$&quot;* #,##0_);_(&quot;$&quot;* \(#,##0\);_(&quot;$&quot;* &quot;-&quot;??_);_(@_)"/>
    <numFmt numFmtId="169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 applyBorder="1"/>
    <xf numFmtId="164" fontId="1" fillId="0" borderId="0" xfId="1" applyNumberFormat="1" applyBorder="1"/>
    <xf numFmtId="164" fontId="0" fillId="0" borderId="0" xfId="0" applyNumberFormat="1"/>
    <xf numFmtId="165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64" fontId="0" fillId="0" borderId="0" xfId="1" applyNumberFormat="1" applyFont="1"/>
    <xf numFmtId="167" fontId="1" fillId="0" borderId="0" xfId="2" applyNumberFormat="1" applyBorder="1"/>
    <xf numFmtId="167" fontId="0" fillId="0" borderId="0" xfId="2" applyNumberFormat="1" applyFont="1" applyBorder="1"/>
    <xf numFmtId="169" fontId="0" fillId="0" borderId="0" xfId="2" applyNumberFormat="1" applyFont="1"/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4674250258532"/>
          <c:y val="3.5593220338983052E-2"/>
          <c:w val="0.72905894519131331"/>
          <c:h val="0.894915254237288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sum!$G$39:$G$50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sum!$I$39:$I$50</c:f>
              <c:numCache>
                <c:formatCode>_(* #,##0_);_(* \(#,##0\);_(* "-"??_);_(@_)</c:formatCode>
                <c:ptCount val="12"/>
                <c:pt idx="0">
                  <c:v>39912268</c:v>
                </c:pt>
                <c:pt idx="1">
                  <c:v>51832280</c:v>
                </c:pt>
                <c:pt idx="2">
                  <c:v>67302852</c:v>
                </c:pt>
                <c:pt idx="3">
                  <c:v>65399253</c:v>
                </c:pt>
                <c:pt idx="4">
                  <c:v>76977542</c:v>
                </c:pt>
                <c:pt idx="5">
                  <c:v>131821812</c:v>
                </c:pt>
                <c:pt idx="6">
                  <c:v>74848362</c:v>
                </c:pt>
                <c:pt idx="7">
                  <c:v>85516151</c:v>
                </c:pt>
                <c:pt idx="8">
                  <c:v>56659205</c:v>
                </c:pt>
                <c:pt idx="9">
                  <c:v>43749584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94464"/>
        <c:axId val="154493904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sum!$G$39:$G$50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sum!$J$39:$J$48</c:f>
              <c:numCache>
                <c:formatCode>_("$"* #,##0.000_);_("$"* \(#,##0.000\);_("$"* "-"??_);_(@_)</c:formatCode>
                <c:ptCount val="10"/>
                <c:pt idx="0">
                  <c:v>2.7481447407080471E-3</c:v>
                </c:pt>
                <c:pt idx="1">
                  <c:v>-2.9858041921515155E-3</c:v>
                </c:pt>
                <c:pt idx="2">
                  <c:v>-3.8522909804055414E-3</c:v>
                </c:pt>
                <c:pt idx="3">
                  <c:v>-2.0028301028950858E-3</c:v>
                </c:pt>
                <c:pt idx="4">
                  <c:v>-4.0071501515864787E-3</c:v>
                </c:pt>
                <c:pt idx="5">
                  <c:v>-6.7147203131878745E-3</c:v>
                </c:pt>
                <c:pt idx="6">
                  <c:v>-2.3701009040508906E-3</c:v>
                </c:pt>
                <c:pt idx="7">
                  <c:v>-4.958423489240517E-3</c:v>
                </c:pt>
                <c:pt idx="8">
                  <c:v>-1.1160462402884334E-4</c:v>
                </c:pt>
                <c:pt idx="9">
                  <c:v>-7.3965509306176758E-3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92784"/>
        <c:axId val="154492224"/>
      </c:lineChart>
      <c:catAx>
        <c:axId val="1544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9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49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94464"/>
        <c:crosses val="autoZero"/>
        <c:crossBetween val="between"/>
      </c:valAx>
      <c:catAx>
        <c:axId val="15449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92224"/>
        <c:crosses val="autoZero"/>
        <c:auto val="1"/>
        <c:lblAlgn val="ctr"/>
        <c:lblOffset val="100"/>
        <c:noMultiLvlLbl val="0"/>
      </c:catAx>
      <c:valAx>
        <c:axId val="154492224"/>
        <c:scaling>
          <c:orientation val="minMax"/>
        </c:scaling>
        <c:delete val="0"/>
        <c:axPos val="r"/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927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003102378490175"/>
          <c:y val="0.44745762711864406"/>
          <c:w val="8.583247156153051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66"/>
  <sheetViews>
    <sheetView workbookViewId="0">
      <selection activeCell="F3" sqref="F3"/>
    </sheetView>
  </sheetViews>
  <sheetFormatPr defaultRowHeight="12.75" x14ac:dyDescent="0.2"/>
  <cols>
    <col min="2" max="2" width="11.85546875" bestFit="1" customWidth="1"/>
    <col min="4" max="4" width="23" bestFit="1" customWidth="1"/>
    <col min="5" max="5" width="11.28515625" bestFit="1" customWidth="1"/>
    <col min="6" max="6" width="10.85546875" bestFit="1" customWidth="1"/>
    <col min="8" max="8" width="23.5703125" bestFit="1" customWidth="1"/>
    <col min="9" max="9" width="11.28515625" bestFit="1" customWidth="1"/>
    <col min="10" max="10" width="10.85546875" bestFit="1" customWidth="1"/>
    <col min="12" max="12" width="23.5703125" bestFit="1" customWidth="1"/>
    <col min="13" max="13" width="11.28515625" bestFit="1" customWidth="1"/>
    <col min="14" max="14" width="10.85546875" bestFit="1" customWidth="1"/>
    <col min="16" max="16" width="23.5703125" bestFit="1" customWidth="1"/>
    <col min="17" max="17" width="11.28515625" bestFit="1" customWidth="1"/>
    <col min="18" max="18" width="9.28515625" bestFit="1" customWidth="1"/>
    <col min="20" max="20" width="23" bestFit="1" customWidth="1"/>
    <col min="21" max="21" width="11.28515625" bestFit="1" customWidth="1"/>
    <col min="22" max="22" width="10.85546875" bestFit="1" customWidth="1"/>
    <col min="24" max="24" width="23" bestFit="1" customWidth="1"/>
    <col min="25" max="25" width="11.28515625" bestFit="1" customWidth="1"/>
    <col min="26" max="26" width="10.85546875" bestFit="1" customWidth="1"/>
    <col min="28" max="28" width="23" bestFit="1" customWidth="1"/>
    <col min="29" max="29" width="11.28515625" bestFit="1" customWidth="1"/>
    <col min="30" max="30" width="10.85546875" bestFit="1" customWidth="1"/>
    <col min="32" max="32" width="23" bestFit="1" customWidth="1"/>
    <col min="33" max="33" width="11.28515625" bestFit="1" customWidth="1"/>
    <col min="34" max="34" width="10.85546875" bestFit="1" customWidth="1"/>
    <col min="36" max="36" width="23.5703125" bestFit="1" customWidth="1"/>
    <col min="37" max="37" width="11.28515625" bestFit="1" customWidth="1"/>
    <col min="38" max="38" width="9.28515625" bestFit="1" customWidth="1"/>
    <col min="40" max="40" width="23.5703125" bestFit="1" customWidth="1"/>
    <col min="41" max="41" width="11.28515625" bestFit="1" customWidth="1"/>
    <col min="42" max="42" width="9.28515625" bestFit="1" customWidth="1"/>
  </cols>
  <sheetData>
    <row r="3" spans="1:42" x14ac:dyDescent="0.2">
      <c r="F3" s="3">
        <f>SUM(F4:F65536)</f>
        <v>-1530143.1746262833</v>
      </c>
      <c r="J3" s="3">
        <f>SUM(J4:J65536)</f>
        <v>1161172.8115163145</v>
      </c>
      <c r="N3" s="3">
        <f>SUM(N4:N65536)</f>
        <v>-1731684.4034803114</v>
      </c>
      <c r="R3" s="3">
        <f>SUM(R4:R65536)</f>
        <v>-770091.19041683024</v>
      </c>
      <c r="V3" s="3">
        <f>SUM(V4:V65536)</f>
        <v>-2065091.6703677773</v>
      </c>
      <c r="Z3" s="3">
        <f>SUM(Z4:Z65536)</f>
        <v>-2568826.051810903</v>
      </c>
      <c r="AD3" s="3">
        <f>SUM(AD4:AD65536)</f>
        <v>-1052237.74597294</v>
      </c>
      <c r="AH3" s="3">
        <f>SUM(AH4:AH65536)</f>
        <v>-1149013.5041369293</v>
      </c>
      <c r="AL3" s="3">
        <f>SUM(AL4:AL65536)</f>
        <v>-617856.0554160825</v>
      </c>
      <c r="AP3" s="3">
        <f>SUM(AP4:AP65536)</f>
        <v>-965667.0333496799</v>
      </c>
    </row>
    <row r="4" spans="1:42" x14ac:dyDescent="0.2">
      <c r="A4" s="4">
        <v>36892</v>
      </c>
      <c r="B4" s="3">
        <f>F3</f>
        <v>-1530143.1746262833</v>
      </c>
      <c r="D4" t="s">
        <v>0</v>
      </c>
      <c r="E4" s="1">
        <v>0</v>
      </c>
      <c r="F4" s="1">
        <v>0</v>
      </c>
      <c r="H4" t="s">
        <v>0</v>
      </c>
      <c r="I4" s="2">
        <v>40000</v>
      </c>
      <c r="J4" s="2">
        <v>1218.5362930741039</v>
      </c>
      <c r="L4" t="s">
        <v>0</v>
      </c>
      <c r="M4" s="2">
        <v>111142</v>
      </c>
      <c r="N4" s="2">
        <v>1216.8942306548397</v>
      </c>
      <c r="P4" t="s">
        <v>0</v>
      </c>
      <c r="Q4" s="2">
        <v>55897</v>
      </c>
      <c r="R4" s="2">
        <v>12.961519494609954</v>
      </c>
      <c r="T4" t="s">
        <v>0</v>
      </c>
      <c r="U4" s="2">
        <v>79994</v>
      </c>
      <c r="V4" s="2">
        <v>3680.8066658284279</v>
      </c>
      <c r="X4" t="s">
        <v>67</v>
      </c>
      <c r="Y4" s="2">
        <v>279000</v>
      </c>
      <c r="Z4" s="2">
        <v>697.49999999998511</v>
      </c>
      <c r="AB4" t="s">
        <v>0</v>
      </c>
      <c r="AC4" s="2">
        <v>433593</v>
      </c>
      <c r="AD4" s="2">
        <v>-76.376074387360063</v>
      </c>
      <c r="AF4" t="s">
        <v>0</v>
      </c>
      <c r="AG4" s="2">
        <v>154834</v>
      </c>
      <c r="AH4" s="2">
        <v>1538.884222744955</v>
      </c>
      <c r="AJ4" t="s">
        <v>0</v>
      </c>
      <c r="AK4" s="2">
        <v>165120</v>
      </c>
      <c r="AL4" s="2">
        <v>2777.3974584129637</v>
      </c>
      <c r="AN4" t="s">
        <v>0</v>
      </c>
      <c r="AO4" s="2">
        <v>13856</v>
      </c>
      <c r="AP4" s="2">
        <v>0</v>
      </c>
    </row>
    <row r="5" spans="1:42" x14ac:dyDescent="0.2">
      <c r="A5" s="4">
        <f t="shared" ref="A5:A13" si="0">EOMONTH(A4,0)+1</f>
        <v>36923</v>
      </c>
      <c r="B5" s="3">
        <f>J3</f>
        <v>1161172.8115163145</v>
      </c>
      <c r="D5" t="s">
        <v>1</v>
      </c>
      <c r="E5" s="1">
        <v>2859482</v>
      </c>
      <c r="F5" s="1">
        <v>-96995.366934846854</v>
      </c>
      <c r="H5" t="s">
        <v>1</v>
      </c>
      <c r="I5" s="2">
        <v>4708460</v>
      </c>
      <c r="J5" s="2">
        <v>-124306.14734620989</v>
      </c>
      <c r="L5" t="s">
        <v>1</v>
      </c>
      <c r="M5" s="2">
        <v>3691095</v>
      </c>
      <c r="N5" s="2">
        <v>-28926.122190508915</v>
      </c>
      <c r="P5" t="s">
        <v>1</v>
      </c>
      <c r="Q5" s="2">
        <v>4480931</v>
      </c>
      <c r="R5" s="2">
        <v>-44395.420797744191</v>
      </c>
      <c r="T5" t="s">
        <v>1</v>
      </c>
      <c r="U5" s="2">
        <v>6069287</v>
      </c>
      <c r="V5" s="2">
        <v>-117831.0704556079</v>
      </c>
      <c r="X5" t="s">
        <v>0</v>
      </c>
      <c r="Y5" s="2">
        <v>242948</v>
      </c>
      <c r="Z5" s="2">
        <v>1039.4234288797747</v>
      </c>
      <c r="AB5" t="s">
        <v>1</v>
      </c>
      <c r="AC5" s="2">
        <v>7985131</v>
      </c>
      <c r="AD5" s="2">
        <v>-125014.96455340466</v>
      </c>
      <c r="AF5" t="s">
        <v>1</v>
      </c>
      <c r="AG5" s="2">
        <v>7476007</v>
      </c>
      <c r="AH5" s="2">
        <v>-122711.02270548344</v>
      </c>
      <c r="AJ5" t="s">
        <v>1</v>
      </c>
      <c r="AK5" s="2">
        <v>3607002</v>
      </c>
      <c r="AL5" s="2">
        <v>-43313.569486391461</v>
      </c>
      <c r="AN5" t="s">
        <v>1</v>
      </c>
      <c r="AO5" s="2">
        <v>3410867</v>
      </c>
      <c r="AP5" s="2">
        <v>-43423.201391352421</v>
      </c>
    </row>
    <row r="6" spans="1:42" x14ac:dyDescent="0.2">
      <c r="A6" s="4">
        <f t="shared" si="0"/>
        <v>36951</v>
      </c>
      <c r="B6" s="3">
        <f>N3</f>
        <v>-1731684.4034803114</v>
      </c>
      <c r="D6" t="s">
        <v>2</v>
      </c>
      <c r="E6" s="1">
        <v>2064950</v>
      </c>
      <c r="F6" s="1">
        <v>-45756.008724745698</v>
      </c>
      <c r="H6" t="s">
        <v>2</v>
      </c>
      <c r="I6" s="2">
        <v>2738397</v>
      </c>
      <c r="J6" s="2">
        <v>-31276.386580535873</v>
      </c>
      <c r="L6" t="s">
        <v>2</v>
      </c>
      <c r="M6" s="2">
        <v>4608302</v>
      </c>
      <c r="N6" s="2">
        <v>-40167.678666435502</v>
      </c>
      <c r="P6" t="s">
        <v>2</v>
      </c>
      <c r="Q6" s="2">
        <v>3511894</v>
      </c>
      <c r="R6" s="2">
        <v>-23813.265283785258</v>
      </c>
      <c r="T6" t="s">
        <v>2</v>
      </c>
      <c r="U6" s="2">
        <v>2993400</v>
      </c>
      <c r="V6" s="2">
        <v>-15146.530273340659</v>
      </c>
      <c r="X6" t="s">
        <v>1</v>
      </c>
      <c r="Y6" s="2">
        <v>8879341</v>
      </c>
      <c r="Z6" s="2">
        <v>-302150.76400691055</v>
      </c>
      <c r="AB6" t="s">
        <v>2</v>
      </c>
      <c r="AC6" s="2">
        <v>3925914</v>
      </c>
      <c r="AD6" s="2">
        <v>-61118.745530818167</v>
      </c>
      <c r="AF6" t="s">
        <v>2</v>
      </c>
      <c r="AG6" s="2">
        <v>1987696</v>
      </c>
      <c r="AH6" s="2">
        <v>-21400.615574684714</v>
      </c>
      <c r="AJ6" t="s">
        <v>2</v>
      </c>
      <c r="AK6" s="2">
        <v>1529432</v>
      </c>
      <c r="AL6" s="2">
        <v>-19076.546767575772</v>
      </c>
      <c r="AN6" t="s">
        <v>2</v>
      </c>
      <c r="AO6" s="2">
        <v>1808995</v>
      </c>
      <c r="AP6" s="2">
        <v>-44539.114713312636</v>
      </c>
    </row>
    <row r="7" spans="1:42" x14ac:dyDescent="0.2">
      <c r="A7" s="4">
        <f t="shared" si="0"/>
        <v>36982</v>
      </c>
      <c r="B7" s="3">
        <f>R3</f>
        <v>-770091.19041683024</v>
      </c>
      <c r="D7" t="s">
        <v>3</v>
      </c>
      <c r="E7" s="1">
        <v>15000</v>
      </c>
      <c r="F7" s="1">
        <v>165.91579511932684</v>
      </c>
      <c r="H7" t="s">
        <v>3</v>
      </c>
      <c r="I7" s="2">
        <v>60000</v>
      </c>
      <c r="J7" s="2">
        <v>2795.3513475258737</v>
      </c>
      <c r="L7" t="s">
        <v>3</v>
      </c>
      <c r="M7" s="2">
        <v>50000</v>
      </c>
      <c r="N7" s="2">
        <v>1431.7281802061821</v>
      </c>
      <c r="P7" t="s">
        <v>3</v>
      </c>
      <c r="Q7" s="2">
        <v>116816</v>
      </c>
      <c r="R7" s="2">
        <v>4786.3845841474722</v>
      </c>
      <c r="T7" t="s">
        <v>3</v>
      </c>
      <c r="U7" s="2">
        <v>229563</v>
      </c>
      <c r="V7" s="2">
        <v>1288.3364749252221</v>
      </c>
      <c r="X7" t="s">
        <v>2</v>
      </c>
      <c r="Y7" s="2">
        <v>6624183</v>
      </c>
      <c r="Z7" s="2">
        <v>-76966.667279432397</v>
      </c>
      <c r="AB7" t="s">
        <v>3</v>
      </c>
      <c r="AC7" s="2">
        <v>649497</v>
      </c>
      <c r="AD7" s="2">
        <v>21302.031058363871</v>
      </c>
      <c r="AF7" t="s">
        <v>3</v>
      </c>
      <c r="AG7" s="2">
        <v>382021</v>
      </c>
      <c r="AH7" s="2">
        <v>5975.2973660321131</v>
      </c>
      <c r="AJ7" t="s">
        <v>3</v>
      </c>
      <c r="AK7" s="2">
        <v>827334</v>
      </c>
      <c r="AL7" s="2">
        <v>-2688.8331420063487</v>
      </c>
      <c r="AN7" t="s">
        <v>3</v>
      </c>
      <c r="AO7" s="2">
        <v>290064</v>
      </c>
      <c r="AP7" s="2">
        <v>-214.88074074333082</v>
      </c>
    </row>
    <row r="8" spans="1:42" x14ac:dyDescent="0.2">
      <c r="A8" s="4">
        <f t="shared" si="0"/>
        <v>37012</v>
      </c>
      <c r="B8" s="3">
        <f>V3</f>
        <v>-2065091.6703677773</v>
      </c>
      <c r="D8" t="s">
        <v>4</v>
      </c>
      <c r="E8" s="1">
        <v>15000</v>
      </c>
      <c r="F8" s="1">
        <v>1077.0857142857037</v>
      </c>
      <c r="H8" t="s">
        <v>4</v>
      </c>
      <c r="I8" s="2">
        <v>35000</v>
      </c>
      <c r="J8" s="2">
        <v>-347.49999999999392</v>
      </c>
      <c r="L8" t="s">
        <v>4</v>
      </c>
      <c r="M8" s="2">
        <v>0</v>
      </c>
      <c r="N8" s="2">
        <v>0</v>
      </c>
      <c r="P8" t="s">
        <v>4</v>
      </c>
      <c r="Q8" s="2">
        <v>0</v>
      </c>
      <c r="R8" s="2">
        <v>0</v>
      </c>
      <c r="T8" t="s">
        <v>4</v>
      </c>
      <c r="U8" s="2">
        <v>0</v>
      </c>
      <c r="V8" s="2">
        <v>0</v>
      </c>
      <c r="X8" t="s">
        <v>3</v>
      </c>
      <c r="Y8" s="2">
        <v>597793</v>
      </c>
      <c r="Z8" s="2">
        <v>513.93498175961849</v>
      </c>
      <c r="AB8" t="s">
        <v>4</v>
      </c>
      <c r="AC8" s="2">
        <v>3816</v>
      </c>
      <c r="AD8" s="2">
        <v>-62.354226804124849</v>
      </c>
      <c r="AF8" t="s">
        <v>4</v>
      </c>
      <c r="AG8" s="2">
        <v>157245</v>
      </c>
      <c r="AH8" s="2">
        <v>-6458.7961392031757</v>
      </c>
      <c r="AJ8" t="s">
        <v>4</v>
      </c>
      <c r="AK8" s="2">
        <v>130299</v>
      </c>
      <c r="AL8" s="2">
        <v>2005.035208818806</v>
      </c>
      <c r="AN8" t="s">
        <v>4</v>
      </c>
      <c r="AO8" s="2">
        <v>35164</v>
      </c>
      <c r="AP8" s="2">
        <v>32.844633656228694</v>
      </c>
    </row>
    <row r="9" spans="1:42" x14ac:dyDescent="0.2">
      <c r="A9" s="4">
        <f t="shared" si="0"/>
        <v>37043</v>
      </c>
      <c r="B9" s="3">
        <f>Z3</f>
        <v>-2568826.051810903</v>
      </c>
      <c r="D9" t="s">
        <v>5</v>
      </c>
      <c r="E9" s="1">
        <v>120500</v>
      </c>
      <c r="F9" s="1">
        <v>202.94372294371186</v>
      </c>
      <c r="H9" t="s">
        <v>5</v>
      </c>
      <c r="I9" s="2">
        <v>163000</v>
      </c>
      <c r="J9" s="2">
        <v>1041.2445090900433</v>
      </c>
      <c r="L9" t="s">
        <v>5</v>
      </c>
      <c r="M9" s="2">
        <v>122446</v>
      </c>
      <c r="N9" s="2">
        <v>-2497.1293454797992</v>
      </c>
      <c r="P9" t="s">
        <v>5</v>
      </c>
      <c r="Q9" s="2">
        <v>170995</v>
      </c>
      <c r="R9" s="2">
        <v>-4459.1524695099197</v>
      </c>
      <c r="T9" t="s">
        <v>62</v>
      </c>
      <c r="U9" s="2">
        <v>25000</v>
      </c>
      <c r="V9" s="2">
        <v>-824.64788732394823</v>
      </c>
      <c r="X9" t="s">
        <v>4</v>
      </c>
      <c r="Y9" s="2">
        <v>87004</v>
      </c>
      <c r="Z9" s="2">
        <v>-1740.8837801727918</v>
      </c>
      <c r="AB9" t="s">
        <v>62</v>
      </c>
      <c r="AC9" s="2">
        <v>550074</v>
      </c>
      <c r="AD9" s="2">
        <v>25.411414043538429</v>
      </c>
      <c r="AF9" t="s">
        <v>62</v>
      </c>
      <c r="AG9" s="2">
        <v>634039</v>
      </c>
      <c r="AH9" s="2">
        <v>-231.94946522968644</v>
      </c>
      <c r="AJ9" t="s">
        <v>62</v>
      </c>
      <c r="AK9" s="2">
        <v>531100</v>
      </c>
      <c r="AL9" s="2">
        <v>-1343.8865419862932</v>
      </c>
      <c r="AN9" t="s">
        <v>62</v>
      </c>
      <c r="AO9" s="2">
        <v>313200</v>
      </c>
      <c r="AP9" s="2">
        <v>1433.5237424634247</v>
      </c>
    </row>
    <row r="10" spans="1:42" x14ac:dyDescent="0.2">
      <c r="A10" s="4">
        <f t="shared" si="0"/>
        <v>37073</v>
      </c>
      <c r="B10" s="3">
        <f>AD3</f>
        <v>-1052237.74597294</v>
      </c>
      <c r="D10" t="s">
        <v>6</v>
      </c>
      <c r="E10" s="1">
        <v>726003</v>
      </c>
      <c r="F10" s="1">
        <v>1500.0544988923707</v>
      </c>
      <c r="H10" t="s">
        <v>6</v>
      </c>
      <c r="I10" s="2">
        <v>1962650</v>
      </c>
      <c r="J10" s="2">
        <v>2845.6456770420909</v>
      </c>
      <c r="L10" t="s">
        <v>6</v>
      </c>
      <c r="M10" s="2">
        <v>3749218</v>
      </c>
      <c r="N10" s="2">
        <v>-10495.87616255007</v>
      </c>
      <c r="P10" t="s">
        <v>6</v>
      </c>
      <c r="Q10" s="2">
        <v>2362211</v>
      </c>
      <c r="R10" s="2">
        <v>-283.59175468451247</v>
      </c>
      <c r="T10" t="s">
        <v>5</v>
      </c>
      <c r="U10" s="2">
        <v>327921</v>
      </c>
      <c r="V10" s="2">
        <v>-5419.5030504153638</v>
      </c>
      <c r="X10" t="s">
        <v>62</v>
      </c>
      <c r="Y10" s="2">
        <v>2269912</v>
      </c>
      <c r="Z10" s="2">
        <v>52367.657075697709</v>
      </c>
      <c r="AB10" t="s">
        <v>5</v>
      </c>
      <c r="AC10" s="2">
        <v>469116</v>
      </c>
      <c r="AD10" s="2">
        <v>-5418.4097349506101</v>
      </c>
      <c r="AF10" t="s">
        <v>5</v>
      </c>
      <c r="AG10" s="2">
        <v>895414</v>
      </c>
      <c r="AH10" s="2">
        <v>3547.7611156071484</v>
      </c>
      <c r="AJ10" t="s">
        <v>5</v>
      </c>
      <c r="AK10" s="2">
        <v>720641</v>
      </c>
      <c r="AL10" s="2">
        <v>-30966.27122289587</v>
      </c>
      <c r="AN10" t="s">
        <v>5</v>
      </c>
      <c r="AO10" s="2">
        <v>342005</v>
      </c>
      <c r="AP10" s="2">
        <v>189.7847297802445</v>
      </c>
    </row>
    <row r="11" spans="1:42" x14ac:dyDescent="0.2">
      <c r="A11" s="4">
        <f t="shared" si="0"/>
        <v>37104</v>
      </c>
      <c r="B11" s="3">
        <f>AH3</f>
        <v>-1149013.5041369293</v>
      </c>
      <c r="D11" t="s">
        <v>7</v>
      </c>
      <c r="E11" s="1">
        <v>3100</v>
      </c>
      <c r="F11" s="1">
        <v>248</v>
      </c>
      <c r="H11" t="s">
        <v>7</v>
      </c>
      <c r="I11" s="2">
        <v>10000</v>
      </c>
      <c r="J11" s="2">
        <v>-625</v>
      </c>
      <c r="L11" t="s">
        <v>7</v>
      </c>
      <c r="M11" s="2">
        <v>12000</v>
      </c>
      <c r="N11" s="2">
        <v>90.000000000003411</v>
      </c>
      <c r="P11" t="s">
        <v>7</v>
      </c>
      <c r="Q11" s="2">
        <v>20000</v>
      </c>
      <c r="R11" s="2">
        <v>440.00000000000483</v>
      </c>
      <c r="T11" t="s">
        <v>6</v>
      </c>
      <c r="U11" s="2">
        <v>240850</v>
      </c>
      <c r="V11" s="2">
        <v>4390.3765308904231</v>
      </c>
      <c r="X11" t="s">
        <v>5</v>
      </c>
      <c r="Y11" s="2">
        <v>693645</v>
      </c>
      <c r="Z11" s="2">
        <v>-14985.996400324751</v>
      </c>
      <c r="AB11" t="s">
        <v>6</v>
      </c>
      <c r="AC11" s="2">
        <v>297046</v>
      </c>
      <c r="AD11" s="2">
        <v>2465.4939827594203</v>
      </c>
      <c r="AF11" t="s">
        <v>6</v>
      </c>
      <c r="AG11" s="2">
        <v>347598</v>
      </c>
      <c r="AH11" s="2">
        <v>10862.184570242503</v>
      </c>
      <c r="AJ11" t="s">
        <v>6</v>
      </c>
      <c r="AK11" s="2">
        <v>495074</v>
      </c>
      <c r="AL11" s="2">
        <v>3675.4319275662065</v>
      </c>
      <c r="AN11" t="s">
        <v>6</v>
      </c>
      <c r="AO11" s="2">
        <v>287888</v>
      </c>
      <c r="AP11" s="2">
        <v>-4085.1847187156868</v>
      </c>
    </row>
    <row r="12" spans="1:42" x14ac:dyDescent="0.2">
      <c r="A12" s="4">
        <f t="shared" si="0"/>
        <v>37135</v>
      </c>
      <c r="B12" s="3">
        <f>AL3</f>
        <v>-617856.0554160825</v>
      </c>
      <c r="D12" t="s">
        <v>8</v>
      </c>
      <c r="E12" s="1">
        <v>145000</v>
      </c>
      <c r="F12" s="1">
        <v>-80.312229437270275</v>
      </c>
      <c r="H12" t="s">
        <v>8</v>
      </c>
      <c r="I12" s="2">
        <v>132500</v>
      </c>
      <c r="J12" s="2">
        <v>-7109.1362639552908</v>
      </c>
      <c r="L12" t="s">
        <v>8</v>
      </c>
      <c r="M12" s="2">
        <v>213800</v>
      </c>
      <c r="N12" s="2">
        <v>3623.5437345437776</v>
      </c>
      <c r="P12" t="s">
        <v>8</v>
      </c>
      <c r="Q12" s="2">
        <v>279850</v>
      </c>
      <c r="R12" s="2">
        <v>-10615.101797073252</v>
      </c>
      <c r="T12" t="s">
        <v>8</v>
      </c>
      <c r="U12" s="2">
        <v>225403</v>
      </c>
      <c r="V12" s="2">
        <v>-13243.496348383116</v>
      </c>
      <c r="X12" t="s">
        <v>6</v>
      </c>
      <c r="Y12" s="2">
        <v>510680</v>
      </c>
      <c r="Z12" s="2">
        <v>5588.7612381395156</v>
      </c>
      <c r="AB12" t="s">
        <v>7</v>
      </c>
      <c r="AC12" s="2">
        <v>5100</v>
      </c>
      <c r="AD12" s="2">
        <v>-22.499999999999474</v>
      </c>
      <c r="AF12" t="s">
        <v>8</v>
      </c>
      <c r="AG12" s="2">
        <v>1463133</v>
      </c>
      <c r="AH12" s="2">
        <v>11816.156384055852</v>
      </c>
      <c r="AJ12" t="s">
        <v>8</v>
      </c>
      <c r="AK12" s="2">
        <v>853900</v>
      </c>
      <c r="AL12" s="2">
        <v>-15323.87402674326</v>
      </c>
      <c r="AN12" t="s">
        <v>8</v>
      </c>
      <c r="AO12" s="2">
        <v>570361</v>
      </c>
      <c r="AP12" s="2">
        <v>-5280.3702197438788</v>
      </c>
    </row>
    <row r="13" spans="1:42" x14ac:dyDescent="0.2">
      <c r="A13" s="4">
        <f t="shared" si="0"/>
        <v>37165</v>
      </c>
      <c r="B13" s="3">
        <f>AP3</f>
        <v>-965667.0333496799</v>
      </c>
      <c r="D13" t="s">
        <v>9</v>
      </c>
      <c r="E13" s="1">
        <v>6000</v>
      </c>
      <c r="F13" s="1">
        <v>248.33333333333042</v>
      </c>
      <c r="H13" t="s">
        <v>9</v>
      </c>
      <c r="I13" s="2">
        <v>0</v>
      </c>
      <c r="J13" s="2">
        <v>0</v>
      </c>
      <c r="L13" t="s">
        <v>10</v>
      </c>
      <c r="M13" s="2">
        <v>3910530</v>
      </c>
      <c r="N13" s="2">
        <v>-28150.617817749619</v>
      </c>
      <c r="P13" t="s">
        <v>10</v>
      </c>
      <c r="Q13" s="2">
        <v>2498115</v>
      </c>
      <c r="R13" s="2">
        <v>-26626.088861363285</v>
      </c>
      <c r="T13" t="s">
        <v>55</v>
      </c>
      <c r="U13" s="2">
        <v>0</v>
      </c>
      <c r="V13" s="2">
        <v>0</v>
      </c>
      <c r="X13" t="s">
        <v>7</v>
      </c>
      <c r="Y13" s="2">
        <v>5000</v>
      </c>
      <c r="Z13" s="2">
        <v>-25.000000000001688</v>
      </c>
      <c r="AB13" t="s">
        <v>8</v>
      </c>
      <c r="AC13" s="2">
        <v>649121</v>
      </c>
      <c r="AD13" s="2">
        <v>-33526.183498499784</v>
      </c>
      <c r="AF13" t="s">
        <v>11</v>
      </c>
      <c r="AG13" s="2">
        <v>3816234</v>
      </c>
      <c r="AH13" s="2">
        <v>26536.511415618475</v>
      </c>
      <c r="AJ13" t="s">
        <v>11</v>
      </c>
      <c r="AK13" s="2">
        <v>3391970</v>
      </c>
      <c r="AL13" s="2">
        <v>23895.57834394879</v>
      </c>
      <c r="AN13" t="s">
        <v>11</v>
      </c>
      <c r="AO13" s="2">
        <v>2449752</v>
      </c>
      <c r="AP13" s="2">
        <v>14889.680653199674</v>
      </c>
    </row>
    <row r="14" spans="1:42" x14ac:dyDescent="0.2">
      <c r="A14" s="4"/>
      <c r="B14" s="3">
        <f>SUM(B4:B13)</f>
        <v>-11289438.018061424</v>
      </c>
      <c r="D14" t="s">
        <v>10</v>
      </c>
      <c r="E14" s="1">
        <v>1183808</v>
      </c>
      <c r="F14" s="1">
        <v>59620.225267204311</v>
      </c>
      <c r="H14" t="s">
        <v>10</v>
      </c>
      <c r="I14" s="2">
        <v>4115422</v>
      </c>
      <c r="J14" s="2">
        <v>8696.2055897296232</v>
      </c>
      <c r="L14" t="s">
        <v>11</v>
      </c>
      <c r="M14" s="2">
        <v>4771295</v>
      </c>
      <c r="N14" s="2">
        <v>2111.2013443115006</v>
      </c>
      <c r="P14" t="s">
        <v>55</v>
      </c>
      <c r="Q14" s="2">
        <v>35089</v>
      </c>
      <c r="R14" s="2">
        <v>95.4800000000088</v>
      </c>
      <c r="T14" t="s">
        <v>11</v>
      </c>
      <c r="U14" s="2">
        <v>3553785</v>
      </c>
      <c r="V14" s="2">
        <v>3296.176571203644</v>
      </c>
      <c r="X14" t="s">
        <v>8</v>
      </c>
      <c r="Y14" s="2">
        <v>560881</v>
      </c>
      <c r="Z14" s="2">
        <v>-62792.894864200272</v>
      </c>
      <c r="AB14" t="s">
        <v>11</v>
      </c>
      <c r="AC14" s="2">
        <v>3540578</v>
      </c>
      <c r="AD14" s="2">
        <v>22383.706377918301</v>
      </c>
      <c r="AF14" t="s">
        <v>12</v>
      </c>
      <c r="AG14" s="2">
        <v>2394112</v>
      </c>
      <c r="AH14" s="2">
        <v>-31711.139271922028</v>
      </c>
      <c r="AJ14" t="s">
        <v>12</v>
      </c>
      <c r="AK14" s="2">
        <v>1341217</v>
      </c>
      <c r="AL14" s="2">
        <v>-16874.410586097656</v>
      </c>
      <c r="AN14" t="s">
        <v>12</v>
      </c>
      <c r="AO14" s="2">
        <v>1393143</v>
      </c>
      <c r="AP14" s="2">
        <v>-15410.510366810164</v>
      </c>
    </row>
    <row r="15" spans="1:42" x14ac:dyDescent="0.2">
      <c r="A15" s="4"/>
      <c r="D15" t="s">
        <v>11</v>
      </c>
      <c r="E15" s="1">
        <v>2164263</v>
      </c>
      <c r="F15" s="1">
        <v>21950.500335081015</v>
      </c>
      <c r="H15" t="s">
        <v>11</v>
      </c>
      <c r="I15" s="2">
        <v>1900897</v>
      </c>
      <c r="J15" s="2">
        <v>-17977.854623766161</v>
      </c>
      <c r="L15" t="s">
        <v>12</v>
      </c>
      <c r="M15" s="2">
        <v>2612131</v>
      </c>
      <c r="N15" s="2">
        <v>-11823.749521896076</v>
      </c>
      <c r="P15" t="s">
        <v>11</v>
      </c>
      <c r="Q15" s="2">
        <v>3569858</v>
      </c>
      <c r="R15" s="2">
        <v>10200.621010426974</v>
      </c>
      <c r="T15" t="s">
        <v>12</v>
      </c>
      <c r="U15" s="2">
        <v>1795097</v>
      </c>
      <c r="V15" s="2">
        <v>-11477.906644102153</v>
      </c>
      <c r="X15" t="s">
        <v>11</v>
      </c>
      <c r="Y15" s="2">
        <v>7514164</v>
      </c>
      <c r="Z15" s="2">
        <v>-249394.25452879819</v>
      </c>
      <c r="AB15" t="s">
        <v>12</v>
      </c>
      <c r="AC15" s="2">
        <v>3877020</v>
      </c>
      <c r="AD15" s="2">
        <v>-31012.884297046399</v>
      </c>
      <c r="AF15" t="s">
        <v>56</v>
      </c>
      <c r="AG15" s="2">
        <v>3343529</v>
      </c>
      <c r="AH15" s="2">
        <v>-29443.993544650486</v>
      </c>
      <c r="AJ15" t="s">
        <v>56</v>
      </c>
      <c r="AK15" s="2">
        <v>1426053</v>
      </c>
      <c r="AL15" s="2">
        <v>-5064.3013269591665</v>
      </c>
      <c r="AN15" t="s">
        <v>56</v>
      </c>
      <c r="AO15" s="2">
        <v>2014240</v>
      </c>
      <c r="AP15" s="2">
        <v>-20916.77705570234</v>
      </c>
    </row>
    <row r="16" spans="1:42" x14ac:dyDescent="0.2">
      <c r="D16" t="s">
        <v>12</v>
      </c>
      <c r="E16" s="1">
        <v>1909303</v>
      </c>
      <c r="F16" s="1">
        <v>47808.860899647305</v>
      </c>
      <c r="H16" t="s">
        <v>12</v>
      </c>
      <c r="I16" s="2">
        <v>2184363</v>
      </c>
      <c r="J16" s="2">
        <v>-17132.581429347822</v>
      </c>
      <c r="L16" t="s">
        <v>13</v>
      </c>
      <c r="M16" s="2">
        <v>4443090</v>
      </c>
      <c r="N16" s="2">
        <v>46838.889253987865</v>
      </c>
      <c r="P16" t="s">
        <v>12</v>
      </c>
      <c r="Q16" s="2">
        <v>2344645</v>
      </c>
      <c r="R16" s="2">
        <v>-19774.417089652794</v>
      </c>
      <c r="T16" t="s">
        <v>56</v>
      </c>
      <c r="U16" s="2">
        <v>2373261</v>
      </c>
      <c r="V16" s="2">
        <v>-4289.455987825505</v>
      </c>
      <c r="X16" t="s">
        <v>12</v>
      </c>
      <c r="Y16" s="2">
        <v>3707772</v>
      </c>
      <c r="Z16" s="2">
        <v>-35315.018849949432</v>
      </c>
      <c r="AB16" t="s">
        <v>56</v>
      </c>
      <c r="AC16" s="2">
        <v>4248831</v>
      </c>
      <c r="AD16" s="2">
        <v>-21558.680757083966</v>
      </c>
      <c r="AF16" t="s">
        <v>57</v>
      </c>
      <c r="AG16" s="2">
        <v>6943498</v>
      </c>
      <c r="AH16" s="2">
        <v>-10704.53072605657</v>
      </c>
      <c r="AJ16" t="s">
        <v>57</v>
      </c>
      <c r="AK16" s="2">
        <v>5114536</v>
      </c>
      <c r="AL16" s="2">
        <v>-26997.435662291005</v>
      </c>
      <c r="AN16" t="s">
        <v>13</v>
      </c>
      <c r="AO16" s="2">
        <v>4039730</v>
      </c>
      <c r="AP16" s="2">
        <v>-74557.201385654495</v>
      </c>
    </row>
    <row r="17" spans="4:42" x14ac:dyDescent="0.2">
      <c r="D17" t="s">
        <v>13</v>
      </c>
      <c r="E17" s="1">
        <v>2576001</v>
      </c>
      <c r="F17" s="1">
        <v>-116702.34745876087</v>
      </c>
      <c r="H17" t="s">
        <v>13</v>
      </c>
      <c r="I17" s="2">
        <v>5022388</v>
      </c>
      <c r="J17" s="2">
        <v>-20702.631908305226</v>
      </c>
      <c r="L17" t="s">
        <v>14</v>
      </c>
      <c r="M17" s="2">
        <v>1655000</v>
      </c>
      <c r="N17" s="2">
        <v>-42415.777625153176</v>
      </c>
      <c r="P17" t="s">
        <v>56</v>
      </c>
      <c r="Q17" s="2">
        <v>46099</v>
      </c>
      <c r="R17" s="2">
        <v>-619.43756372990913</v>
      </c>
      <c r="T17" t="s">
        <v>57</v>
      </c>
      <c r="U17" s="2">
        <v>1866863</v>
      </c>
      <c r="V17" s="2">
        <v>-43538.004880389017</v>
      </c>
      <c r="X17" t="s">
        <v>56</v>
      </c>
      <c r="Y17" s="2">
        <v>7521491</v>
      </c>
      <c r="Z17" s="2">
        <v>-46904.174553222081</v>
      </c>
      <c r="AB17" t="s">
        <v>57</v>
      </c>
      <c r="AC17" s="2">
        <v>4073000</v>
      </c>
      <c r="AD17" s="2">
        <v>32312.080669554951</v>
      </c>
      <c r="AF17" t="s">
        <v>13</v>
      </c>
      <c r="AG17" s="2">
        <v>7558923</v>
      </c>
      <c r="AH17" s="2">
        <v>-117189.33209887678</v>
      </c>
      <c r="AJ17" t="s">
        <v>13</v>
      </c>
      <c r="AK17" s="2">
        <v>6607634</v>
      </c>
      <c r="AL17" s="2">
        <v>-76504.035553248032</v>
      </c>
      <c r="AN17" t="s">
        <v>63</v>
      </c>
      <c r="AO17" s="2">
        <v>435000</v>
      </c>
      <c r="AP17" s="2">
        <v>1995.4349177289296</v>
      </c>
    </row>
    <row r="18" spans="4:42" x14ac:dyDescent="0.2">
      <c r="D18" t="s">
        <v>14</v>
      </c>
      <c r="E18" s="1">
        <v>9296808</v>
      </c>
      <c r="F18" s="1">
        <v>-173282.77181106547</v>
      </c>
      <c r="H18" t="s">
        <v>14</v>
      </c>
      <c r="I18" s="2">
        <v>9084500</v>
      </c>
      <c r="J18" s="2">
        <v>2925427.9958841535</v>
      </c>
      <c r="L18" t="s">
        <v>15</v>
      </c>
      <c r="M18" s="2">
        <v>1577433</v>
      </c>
      <c r="N18" s="2">
        <v>-15851.267992682064</v>
      </c>
      <c r="P18" t="s">
        <v>57</v>
      </c>
      <c r="Q18" s="2">
        <v>76407</v>
      </c>
      <c r="R18" s="2">
        <v>-46.423130709658281</v>
      </c>
      <c r="T18" t="s">
        <v>13</v>
      </c>
      <c r="U18" s="2">
        <v>6090571</v>
      </c>
      <c r="V18" s="2">
        <v>64568.446573184498</v>
      </c>
      <c r="X18" t="s">
        <v>57</v>
      </c>
      <c r="Y18" s="2">
        <v>4289408</v>
      </c>
      <c r="Z18" s="2">
        <v>-31665.955047134179</v>
      </c>
      <c r="AB18" t="s">
        <v>13</v>
      </c>
      <c r="AC18" s="2">
        <v>2346315</v>
      </c>
      <c r="AD18" s="2">
        <v>-4855.6454867356642</v>
      </c>
      <c r="AF18" t="s">
        <v>14</v>
      </c>
      <c r="AG18" s="2">
        <v>745924</v>
      </c>
      <c r="AH18" s="2">
        <v>-7465.7088747588205</v>
      </c>
      <c r="AJ18" t="s">
        <v>63</v>
      </c>
      <c r="AK18" s="2">
        <v>793000</v>
      </c>
      <c r="AL18" s="2">
        <v>-3193.0648112009994</v>
      </c>
      <c r="AN18" t="s">
        <v>15</v>
      </c>
      <c r="AO18" s="2">
        <v>1307895</v>
      </c>
      <c r="AP18" s="2">
        <v>-24694.531362252714</v>
      </c>
    </row>
    <row r="19" spans="4:42" x14ac:dyDescent="0.2">
      <c r="D19" t="s">
        <v>15</v>
      </c>
      <c r="E19" s="1">
        <v>666891</v>
      </c>
      <c r="F19" s="1">
        <v>-4276.4004107313312</v>
      </c>
      <c r="H19" t="s">
        <v>15</v>
      </c>
      <c r="I19" s="2">
        <v>675584</v>
      </c>
      <c r="J19" s="2">
        <v>4412.5544221208438</v>
      </c>
      <c r="L19" t="s">
        <v>16</v>
      </c>
      <c r="M19" s="2">
        <v>24990521</v>
      </c>
      <c r="N19" s="2">
        <v>-84141.960945187806</v>
      </c>
      <c r="P19" t="s">
        <v>13</v>
      </c>
      <c r="Q19" s="2">
        <v>3430311</v>
      </c>
      <c r="R19" s="2">
        <v>-45960.044700234736</v>
      </c>
      <c r="T19" t="s">
        <v>14</v>
      </c>
      <c r="U19" s="2">
        <v>2317500</v>
      </c>
      <c r="V19" s="2">
        <v>-168245.7074602207</v>
      </c>
      <c r="X19" t="s">
        <v>13</v>
      </c>
      <c r="Y19" s="2">
        <v>4794436</v>
      </c>
      <c r="Z19" s="2">
        <v>-20571.657610489587</v>
      </c>
      <c r="AB19" t="s">
        <v>14</v>
      </c>
      <c r="AC19" s="2">
        <v>2231421</v>
      </c>
      <c r="AD19" s="2">
        <v>-85187.694143555374</v>
      </c>
      <c r="AF19" t="s">
        <v>63</v>
      </c>
      <c r="AG19" s="2">
        <v>1316601</v>
      </c>
      <c r="AH19" s="2">
        <v>-9722.3524867198666</v>
      </c>
      <c r="AJ19" t="s">
        <v>15</v>
      </c>
      <c r="AK19" s="2">
        <v>806906</v>
      </c>
      <c r="AL19" s="2">
        <v>3790.692859689319</v>
      </c>
      <c r="AN19" t="s">
        <v>58</v>
      </c>
      <c r="AO19" s="2">
        <v>42500</v>
      </c>
      <c r="AP19" s="2">
        <v>43.998113531412656</v>
      </c>
    </row>
    <row r="20" spans="4:42" x14ac:dyDescent="0.2">
      <c r="D20" t="s">
        <v>16</v>
      </c>
      <c r="E20" s="1">
        <v>18297993</v>
      </c>
      <c r="F20" s="1">
        <v>72920.374671932732</v>
      </c>
      <c r="H20" t="s">
        <v>16</v>
      </c>
      <c r="I20" s="2">
        <v>20756764</v>
      </c>
      <c r="J20" s="2">
        <v>31676.516132800232</v>
      </c>
      <c r="L20" t="s">
        <v>17</v>
      </c>
      <c r="M20" s="2">
        <v>2254212</v>
      </c>
      <c r="N20" s="2">
        <v>-4513.7012578553613</v>
      </c>
      <c r="P20" t="s">
        <v>14</v>
      </c>
      <c r="Q20" s="2">
        <v>2499000</v>
      </c>
      <c r="R20" s="2">
        <v>-129259.86837222488</v>
      </c>
      <c r="T20" t="s">
        <v>63</v>
      </c>
      <c r="U20" s="2">
        <v>55500</v>
      </c>
      <c r="V20" s="2">
        <v>-906.05140186916719</v>
      </c>
      <c r="X20" t="s">
        <v>14</v>
      </c>
      <c r="Y20" s="2">
        <v>5035268</v>
      </c>
      <c r="Z20" s="2">
        <v>-442656.20907022565</v>
      </c>
      <c r="AB20" t="s">
        <v>63</v>
      </c>
      <c r="AC20" s="2">
        <v>1396696</v>
      </c>
      <c r="AD20" s="2">
        <v>-3975.2027649542024</v>
      </c>
      <c r="AF20" t="s">
        <v>15</v>
      </c>
      <c r="AG20" s="2">
        <v>1730908</v>
      </c>
      <c r="AH20" s="2">
        <v>14470.786486015364</v>
      </c>
      <c r="AJ20" t="s">
        <v>58</v>
      </c>
      <c r="AK20" s="2">
        <v>2436</v>
      </c>
      <c r="AL20" s="2">
        <v>-146.16</v>
      </c>
      <c r="AN20" t="s">
        <v>16</v>
      </c>
      <c r="AO20" s="2">
        <v>17165474</v>
      </c>
      <c r="AP20" s="2">
        <v>-157526.23256615159</v>
      </c>
    </row>
    <row r="21" spans="4:42" x14ac:dyDescent="0.2">
      <c r="D21" t="s">
        <v>17</v>
      </c>
      <c r="E21" s="1">
        <v>459079</v>
      </c>
      <c r="F21" s="1">
        <v>7002.4350398760698</v>
      </c>
      <c r="H21" t="s">
        <v>17</v>
      </c>
      <c r="I21" s="2">
        <v>1931421</v>
      </c>
      <c r="J21" s="2">
        <v>-26704.183045948346</v>
      </c>
      <c r="L21" t="s">
        <v>18</v>
      </c>
      <c r="M21" s="2">
        <v>5000</v>
      </c>
      <c r="N21" s="2">
        <v>99.999999999997868</v>
      </c>
      <c r="P21" t="s">
        <v>15</v>
      </c>
      <c r="Q21" s="2">
        <v>2148974</v>
      </c>
      <c r="R21" s="2">
        <v>-3070.6637773402099</v>
      </c>
      <c r="T21" t="s">
        <v>15</v>
      </c>
      <c r="U21" s="2">
        <v>2398393</v>
      </c>
      <c r="V21" s="2">
        <v>9250.8151222217457</v>
      </c>
      <c r="X21" t="s">
        <v>63</v>
      </c>
      <c r="Y21" s="2">
        <v>2303146</v>
      </c>
      <c r="Z21" s="2">
        <v>7658.1469609351507</v>
      </c>
      <c r="AB21" t="s">
        <v>15</v>
      </c>
      <c r="AC21" s="2">
        <v>2045068</v>
      </c>
      <c r="AD21" s="2">
        <v>-8614.5824243322968</v>
      </c>
      <c r="AF21" t="s">
        <v>58</v>
      </c>
      <c r="AG21" s="2">
        <v>0</v>
      </c>
      <c r="AH21" s="2">
        <v>0</v>
      </c>
      <c r="AJ21" t="s">
        <v>16</v>
      </c>
      <c r="AK21" s="2">
        <v>22706383</v>
      </c>
      <c r="AL21" s="2">
        <v>58303.178270488272</v>
      </c>
      <c r="AN21" t="s">
        <v>17</v>
      </c>
      <c r="AO21" s="2">
        <v>2204535</v>
      </c>
      <c r="AP21" s="2">
        <v>-18503.514315920016</v>
      </c>
    </row>
    <row r="22" spans="4:42" x14ac:dyDescent="0.2">
      <c r="D22" t="s">
        <v>18</v>
      </c>
      <c r="E22" s="1">
        <v>6300</v>
      </c>
      <c r="F22" s="1">
        <v>179.47708193643876</v>
      </c>
      <c r="H22" t="s">
        <v>18</v>
      </c>
      <c r="I22" s="2">
        <v>20000</v>
      </c>
      <c r="J22" s="2">
        <v>150.00000000000125</v>
      </c>
      <c r="L22" t="s">
        <v>19</v>
      </c>
      <c r="M22" s="2">
        <v>25000</v>
      </c>
      <c r="N22" s="2">
        <v>109.05688981303277</v>
      </c>
      <c r="P22" t="s">
        <v>58</v>
      </c>
      <c r="Q22" s="2">
        <v>0</v>
      </c>
      <c r="R22" s="2">
        <v>0</v>
      </c>
      <c r="T22" t="s">
        <v>58</v>
      </c>
      <c r="U22" s="2">
        <v>0</v>
      </c>
      <c r="V22" s="2">
        <v>0</v>
      </c>
      <c r="X22" t="s">
        <v>15</v>
      </c>
      <c r="Y22" s="2">
        <v>2080976</v>
      </c>
      <c r="Z22" s="2">
        <v>25745.905362634148</v>
      </c>
      <c r="AB22" t="s">
        <v>58</v>
      </c>
      <c r="AC22" s="2">
        <v>0</v>
      </c>
      <c r="AD22" s="2">
        <v>0</v>
      </c>
      <c r="AF22" t="s">
        <v>16</v>
      </c>
      <c r="AG22" s="2">
        <v>38405541</v>
      </c>
      <c r="AH22" s="2">
        <v>-52633.833653266862</v>
      </c>
      <c r="AJ22" t="s">
        <v>17</v>
      </c>
      <c r="AK22" s="2">
        <v>3171225</v>
      </c>
      <c r="AL22" s="2">
        <v>-61298.281266121819</v>
      </c>
      <c r="AN22" t="s">
        <v>64</v>
      </c>
      <c r="AO22" s="2">
        <v>31000</v>
      </c>
      <c r="AP22" s="2">
        <v>422.0760299840407</v>
      </c>
    </row>
    <row r="23" spans="4:42" x14ac:dyDescent="0.2">
      <c r="D23" t="s">
        <v>19</v>
      </c>
      <c r="E23" s="1">
        <v>5000</v>
      </c>
      <c r="F23" s="1">
        <v>-58.33333333333357</v>
      </c>
      <c r="H23" t="s">
        <v>19</v>
      </c>
      <c r="I23" s="2">
        <v>0</v>
      </c>
      <c r="J23" s="2">
        <v>0</v>
      </c>
      <c r="L23" t="s">
        <v>53</v>
      </c>
      <c r="M23" s="2">
        <v>0</v>
      </c>
      <c r="N23" s="2">
        <v>0</v>
      </c>
      <c r="P23" t="s">
        <v>16</v>
      </c>
      <c r="Q23" s="2">
        <v>24878328</v>
      </c>
      <c r="R23" s="2">
        <v>-22736.397797263147</v>
      </c>
      <c r="T23" t="s">
        <v>16</v>
      </c>
      <c r="U23" s="2">
        <v>39094547</v>
      </c>
      <c r="V23" s="2">
        <v>-277338.94219148136</v>
      </c>
      <c r="X23" t="s">
        <v>58</v>
      </c>
      <c r="Y23" s="2">
        <v>0</v>
      </c>
      <c r="Z23" s="2">
        <v>0</v>
      </c>
      <c r="AB23" t="s">
        <v>16</v>
      </c>
      <c r="AC23" s="2">
        <v>34747104</v>
      </c>
      <c r="AD23" s="2">
        <v>-173589.84738486476</v>
      </c>
      <c r="AF23" t="s">
        <v>17</v>
      </c>
      <c r="AG23" s="2">
        <v>4379052</v>
      </c>
      <c r="AH23" s="2">
        <v>-29622.730950857585</v>
      </c>
      <c r="AJ23" t="s">
        <v>64</v>
      </c>
      <c r="AK23" s="2">
        <v>7176</v>
      </c>
      <c r="AL23" s="2">
        <v>161.46</v>
      </c>
      <c r="AN23" t="s">
        <v>18</v>
      </c>
      <c r="AO23" s="2">
        <v>363638</v>
      </c>
      <c r="AP23" s="2">
        <v>1231.9520845827883</v>
      </c>
    </row>
    <row r="24" spans="4:42" x14ac:dyDescent="0.2">
      <c r="D24" t="s">
        <v>20</v>
      </c>
      <c r="E24" s="1">
        <v>1090772</v>
      </c>
      <c r="F24" s="1">
        <v>-1269.7800159880737</v>
      </c>
      <c r="H24" t="s">
        <v>20</v>
      </c>
      <c r="I24" s="2">
        <v>1311052</v>
      </c>
      <c r="J24" s="2">
        <v>2681.2019116591346</v>
      </c>
      <c r="L24" t="s">
        <v>20</v>
      </c>
      <c r="M24" s="2">
        <v>3151446</v>
      </c>
      <c r="N24" s="2">
        <v>-8239.3207690954769</v>
      </c>
      <c r="P24" t="s">
        <v>17</v>
      </c>
      <c r="Q24" s="2">
        <v>2651229</v>
      </c>
      <c r="R24" s="2">
        <v>-1264.3522819458099</v>
      </c>
      <c r="T24" t="s">
        <v>17</v>
      </c>
      <c r="U24" s="2">
        <v>2360922</v>
      </c>
      <c r="V24" s="2">
        <v>-11951.042772698791</v>
      </c>
      <c r="X24" t="s">
        <v>16</v>
      </c>
      <c r="Y24" s="2">
        <v>66204450</v>
      </c>
      <c r="Z24" s="2">
        <v>-537893.00856191211</v>
      </c>
      <c r="AB24" t="s">
        <v>17</v>
      </c>
      <c r="AC24" s="2">
        <v>4295959</v>
      </c>
      <c r="AD24" s="2">
        <v>-62792.552363742827</v>
      </c>
      <c r="AF24" t="s">
        <v>64</v>
      </c>
      <c r="AG24" s="2">
        <v>0</v>
      </c>
      <c r="AH24" s="2">
        <v>0</v>
      </c>
      <c r="AJ24" t="s">
        <v>18</v>
      </c>
      <c r="AK24" s="2">
        <v>426252</v>
      </c>
      <c r="AL24" s="2">
        <v>1978.9822290750426</v>
      </c>
      <c r="AN24" t="s">
        <v>71</v>
      </c>
      <c r="AO24" s="2">
        <v>0</v>
      </c>
      <c r="AP24" s="2">
        <v>0</v>
      </c>
    </row>
    <row r="25" spans="4:42" x14ac:dyDescent="0.2">
      <c r="D25" t="s">
        <v>21</v>
      </c>
      <c r="E25" s="1">
        <v>0</v>
      </c>
      <c r="F25" s="1">
        <v>0</v>
      </c>
      <c r="H25" t="s">
        <v>21</v>
      </c>
      <c r="I25" s="2">
        <v>0</v>
      </c>
      <c r="J25" s="2">
        <v>0</v>
      </c>
      <c r="L25" t="s">
        <v>22</v>
      </c>
      <c r="M25" s="2">
        <v>6657067</v>
      </c>
      <c r="N25" s="2">
        <v>-48059.884882817198</v>
      </c>
      <c r="P25" t="s">
        <v>18</v>
      </c>
      <c r="Q25" s="2">
        <v>0</v>
      </c>
      <c r="R25" s="2">
        <v>0</v>
      </c>
      <c r="T25" t="s">
        <v>64</v>
      </c>
      <c r="U25" s="2">
        <v>27000</v>
      </c>
      <c r="V25" s="2">
        <v>843.64314007922758</v>
      </c>
      <c r="X25" t="s">
        <v>68</v>
      </c>
      <c r="Y25" s="2">
        <v>0</v>
      </c>
      <c r="Z25" s="2">
        <v>0</v>
      </c>
      <c r="AB25" t="s">
        <v>64</v>
      </c>
      <c r="AC25" s="2">
        <v>0</v>
      </c>
      <c r="AD25" s="2">
        <v>0</v>
      </c>
      <c r="AF25" t="s">
        <v>18</v>
      </c>
      <c r="AG25" s="2">
        <v>26010</v>
      </c>
      <c r="AH25" s="2">
        <v>-34.7168606618159</v>
      </c>
      <c r="AJ25" t="s">
        <v>71</v>
      </c>
      <c r="AK25" s="2">
        <v>0</v>
      </c>
      <c r="AL25" s="2">
        <v>0</v>
      </c>
      <c r="AN25" t="s">
        <v>19</v>
      </c>
      <c r="AO25" s="2">
        <v>34290</v>
      </c>
      <c r="AP25" s="2">
        <v>-9931.8566306109169</v>
      </c>
    </row>
    <row r="26" spans="4:42" x14ac:dyDescent="0.2">
      <c r="D26" t="s">
        <v>22</v>
      </c>
      <c r="E26" s="1">
        <v>2551162</v>
      </c>
      <c r="F26" s="1">
        <v>-69272.350803806155</v>
      </c>
      <c r="H26" t="s">
        <v>22</v>
      </c>
      <c r="I26" s="2">
        <v>4257272</v>
      </c>
      <c r="J26" s="2">
        <v>-38566.252507732068</v>
      </c>
      <c r="L26" t="s">
        <v>23</v>
      </c>
      <c r="M26" s="2">
        <v>0</v>
      </c>
      <c r="N26" s="2">
        <v>0</v>
      </c>
      <c r="P26" t="s">
        <v>19</v>
      </c>
      <c r="Q26" s="2">
        <v>0</v>
      </c>
      <c r="R26" s="2">
        <v>0</v>
      </c>
      <c r="T26" t="s">
        <v>18</v>
      </c>
      <c r="U26" s="2">
        <v>50000</v>
      </c>
      <c r="V26" s="2">
        <v>1165.719091581685</v>
      </c>
      <c r="X26" t="s">
        <v>17</v>
      </c>
      <c r="Y26" s="2">
        <v>9314489</v>
      </c>
      <c r="Z26" s="2">
        <v>-50637.133106500594</v>
      </c>
      <c r="AB26" t="s">
        <v>18</v>
      </c>
      <c r="AC26" s="2">
        <v>79101</v>
      </c>
      <c r="AD26" s="2">
        <v>2173.7075708724246</v>
      </c>
      <c r="AF26" t="s">
        <v>71</v>
      </c>
      <c r="AG26" s="2">
        <v>0</v>
      </c>
      <c r="AH26" s="2">
        <v>0</v>
      </c>
      <c r="AJ26" t="s">
        <v>19</v>
      </c>
      <c r="AK26" s="2">
        <v>12398</v>
      </c>
      <c r="AL26" s="2">
        <v>-335.77054764942693</v>
      </c>
      <c r="AN26" t="s">
        <v>53</v>
      </c>
      <c r="AO26" s="2">
        <v>0</v>
      </c>
      <c r="AP26" s="2">
        <v>0</v>
      </c>
    </row>
    <row r="27" spans="4:42" x14ac:dyDescent="0.2">
      <c r="D27" t="s">
        <v>23</v>
      </c>
      <c r="E27" s="1">
        <v>0</v>
      </c>
      <c r="F27" s="1">
        <v>0</v>
      </c>
      <c r="H27" t="s">
        <v>23</v>
      </c>
      <c r="I27" s="2">
        <v>0</v>
      </c>
      <c r="J27" s="2">
        <v>0</v>
      </c>
      <c r="L27" t="s">
        <v>24</v>
      </c>
      <c r="M27" s="2">
        <v>9927275</v>
      </c>
      <c r="N27" s="2">
        <v>-47495.248948673929</v>
      </c>
      <c r="P27" t="s">
        <v>53</v>
      </c>
      <c r="Q27" s="2">
        <v>0</v>
      </c>
      <c r="R27" s="2">
        <v>0</v>
      </c>
      <c r="T27" t="s">
        <v>19</v>
      </c>
      <c r="U27" s="2">
        <v>4331</v>
      </c>
      <c r="V27" s="2">
        <v>173.23999999999822</v>
      </c>
      <c r="X27" t="s">
        <v>64</v>
      </c>
      <c r="Y27" s="2">
        <v>18000</v>
      </c>
      <c r="Z27" s="2">
        <v>350.84975369458164</v>
      </c>
      <c r="AB27" t="s">
        <v>71</v>
      </c>
      <c r="AC27" s="2">
        <v>0</v>
      </c>
      <c r="AD27" s="2">
        <v>0</v>
      </c>
      <c r="AF27" t="s">
        <v>19</v>
      </c>
      <c r="AG27" s="2">
        <v>10000</v>
      </c>
      <c r="AH27" s="2">
        <v>-458.82352941176487</v>
      </c>
      <c r="AJ27" t="s">
        <v>53</v>
      </c>
      <c r="AK27" s="2">
        <v>0</v>
      </c>
      <c r="AL27" s="2">
        <v>0</v>
      </c>
      <c r="AN27" t="s">
        <v>20</v>
      </c>
      <c r="AO27" s="2">
        <v>3443928</v>
      </c>
      <c r="AP27" s="2">
        <v>-60898.442918007066</v>
      </c>
    </row>
    <row r="28" spans="4:42" x14ac:dyDescent="0.2">
      <c r="D28" t="s">
        <v>24</v>
      </c>
      <c r="E28" s="1">
        <v>12086816</v>
      </c>
      <c r="F28" s="1">
        <v>-260485.62029223933</v>
      </c>
      <c r="H28" t="s">
        <v>24</v>
      </c>
      <c r="I28" s="2">
        <v>12931371</v>
      </c>
      <c r="J28" s="2">
        <v>-196807.80464790828</v>
      </c>
      <c r="L28" t="s">
        <v>25</v>
      </c>
      <c r="M28" s="2">
        <v>73400</v>
      </c>
      <c r="N28" s="2">
        <v>-470.24897833991071</v>
      </c>
      <c r="P28" t="s">
        <v>20</v>
      </c>
      <c r="Q28" s="2">
        <v>3211685</v>
      </c>
      <c r="R28" s="2">
        <v>-17962.882368749448</v>
      </c>
      <c r="T28" t="s">
        <v>65</v>
      </c>
      <c r="U28" s="2">
        <v>0</v>
      </c>
      <c r="V28" s="2">
        <v>0</v>
      </c>
      <c r="X28" t="s">
        <v>18</v>
      </c>
      <c r="Y28" s="2">
        <v>291901</v>
      </c>
      <c r="Z28" s="2">
        <v>-12535.667431004282</v>
      </c>
      <c r="AB28" t="s">
        <v>19</v>
      </c>
      <c r="AC28" s="2">
        <v>35000</v>
      </c>
      <c r="AD28" s="2">
        <v>-4775</v>
      </c>
      <c r="AF28" t="s">
        <v>53</v>
      </c>
      <c r="AG28" s="2">
        <v>0</v>
      </c>
      <c r="AH28" s="2">
        <v>0</v>
      </c>
      <c r="AJ28" t="s">
        <v>20</v>
      </c>
      <c r="AK28" s="2">
        <v>3913634</v>
      </c>
      <c r="AL28" s="2">
        <v>-74074.844442933201</v>
      </c>
      <c r="AN28" t="s">
        <v>22</v>
      </c>
      <c r="AO28" s="2">
        <v>2887861</v>
      </c>
      <c r="AP28" s="2">
        <v>-27268.802350593101</v>
      </c>
    </row>
    <row r="29" spans="4:42" x14ac:dyDescent="0.2">
      <c r="D29" t="s">
        <v>25</v>
      </c>
      <c r="E29" s="1">
        <v>0</v>
      </c>
      <c r="F29" s="1">
        <v>0</v>
      </c>
      <c r="H29" t="s">
        <v>25</v>
      </c>
      <c r="I29" s="2">
        <v>500</v>
      </c>
      <c r="J29" s="2">
        <v>-430</v>
      </c>
      <c r="L29" t="s">
        <v>26</v>
      </c>
      <c r="M29" s="2">
        <v>587650</v>
      </c>
      <c r="N29" s="2">
        <v>4332.7908320837905</v>
      </c>
      <c r="P29" t="s">
        <v>22</v>
      </c>
      <c r="Q29" s="2">
        <v>5589150</v>
      </c>
      <c r="R29" s="2">
        <v>-18691.077995405838</v>
      </c>
      <c r="T29" t="s">
        <v>20</v>
      </c>
      <c r="U29" s="2">
        <v>5967164</v>
      </c>
      <c r="V29" s="2">
        <v>-66549.247423794804</v>
      </c>
      <c r="X29" t="s">
        <v>19</v>
      </c>
      <c r="Y29" s="2">
        <v>0</v>
      </c>
      <c r="Z29" s="2">
        <v>0</v>
      </c>
      <c r="AB29" t="s">
        <v>53</v>
      </c>
      <c r="AC29" s="2">
        <v>207</v>
      </c>
      <c r="AD29" s="2">
        <v>-0.50038395168250593</v>
      </c>
      <c r="AF29" t="s">
        <v>20</v>
      </c>
      <c r="AG29" s="2">
        <v>10658340</v>
      </c>
      <c r="AH29" s="2">
        <v>-114761.84878125554</v>
      </c>
      <c r="AJ29" t="s">
        <v>21</v>
      </c>
      <c r="AK29" s="2">
        <v>5000</v>
      </c>
      <c r="AL29" s="2">
        <v>200</v>
      </c>
      <c r="AN29" t="s">
        <v>24</v>
      </c>
      <c r="AO29" s="2">
        <v>11606596</v>
      </c>
      <c r="AP29" s="2">
        <v>-101187.53875378853</v>
      </c>
    </row>
    <row r="30" spans="4:42" x14ac:dyDescent="0.2">
      <c r="D30" t="s">
        <v>26</v>
      </c>
      <c r="E30" s="1">
        <v>311762</v>
      </c>
      <c r="F30" s="1">
        <v>3782.1189012009122</v>
      </c>
      <c r="H30" t="s">
        <v>26</v>
      </c>
      <c r="I30" s="2">
        <v>288740</v>
      </c>
      <c r="J30" s="2">
        <v>2840.6120423540551</v>
      </c>
      <c r="L30" t="s">
        <v>27</v>
      </c>
      <c r="M30" s="2">
        <v>730219</v>
      </c>
      <c r="N30" s="2">
        <v>-1371.0540367962394</v>
      </c>
      <c r="P30" t="s">
        <v>23</v>
      </c>
      <c r="Q30" s="2">
        <v>0</v>
      </c>
      <c r="R30" s="2">
        <v>0</v>
      </c>
      <c r="T30" t="s">
        <v>22</v>
      </c>
      <c r="U30" s="2">
        <v>4691343</v>
      </c>
      <c r="V30" s="2">
        <v>-21036.649996483706</v>
      </c>
      <c r="X30" t="s">
        <v>53</v>
      </c>
      <c r="Y30" s="2">
        <v>0</v>
      </c>
      <c r="Z30" s="2">
        <v>0</v>
      </c>
      <c r="AB30" t="s">
        <v>20</v>
      </c>
      <c r="AC30" s="2">
        <v>12538027</v>
      </c>
      <c r="AD30" s="2">
        <v>-181224.23125986016</v>
      </c>
      <c r="AF30" t="s">
        <v>21</v>
      </c>
      <c r="AG30" s="2">
        <v>5000</v>
      </c>
      <c r="AH30" s="2">
        <v>325</v>
      </c>
      <c r="AJ30" t="s">
        <v>22</v>
      </c>
      <c r="AK30" s="2">
        <v>3399649</v>
      </c>
      <c r="AL30" s="2">
        <v>-4667.8480728831191</v>
      </c>
      <c r="AN30" t="s">
        <v>25</v>
      </c>
      <c r="AO30" s="2">
        <v>366864</v>
      </c>
      <c r="AP30" s="2">
        <v>-400.1513702125232</v>
      </c>
    </row>
    <row r="31" spans="4:42" x14ac:dyDescent="0.2">
      <c r="D31" t="s">
        <v>27</v>
      </c>
      <c r="E31" s="1">
        <v>257691</v>
      </c>
      <c r="F31" s="1">
        <v>14789.428678034727</v>
      </c>
      <c r="H31" t="s">
        <v>27</v>
      </c>
      <c r="I31" s="2">
        <v>267897</v>
      </c>
      <c r="J31" s="2">
        <v>5290.8549313364447</v>
      </c>
      <c r="L31" t="s">
        <v>28</v>
      </c>
      <c r="M31" s="2">
        <v>7657181</v>
      </c>
      <c r="N31" s="2">
        <v>-77983.657900769496</v>
      </c>
      <c r="P31" t="s">
        <v>24</v>
      </c>
      <c r="Q31" s="2">
        <v>10181488</v>
      </c>
      <c r="R31" s="2">
        <v>-36430.228369405333</v>
      </c>
      <c r="T31" t="s">
        <v>24</v>
      </c>
      <c r="U31" s="2">
        <v>19283224</v>
      </c>
      <c r="V31" s="2">
        <v>-146389.10288317443</v>
      </c>
      <c r="X31" t="s">
        <v>20</v>
      </c>
      <c r="Y31" s="2">
        <v>10171106</v>
      </c>
      <c r="Z31" s="2">
        <v>-171288.69338591758</v>
      </c>
      <c r="AB31" t="s">
        <v>21</v>
      </c>
      <c r="AC31" s="2">
        <v>0</v>
      </c>
      <c r="AD31" s="2">
        <v>0</v>
      </c>
      <c r="AF31" t="s">
        <v>22</v>
      </c>
      <c r="AG31" s="2">
        <v>5127469</v>
      </c>
      <c r="AH31" s="2">
        <v>-21746.166469391021</v>
      </c>
      <c r="AJ31" t="s">
        <v>24</v>
      </c>
      <c r="AK31" s="2">
        <v>12934147</v>
      </c>
      <c r="AL31" s="2">
        <v>-79773.891908408681</v>
      </c>
      <c r="AN31" t="s">
        <v>26</v>
      </c>
      <c r="AO31" s="2">
        <v>5798</v>
      </c>
      <c r="AP31" s="2">
        <v>28.321258834691776</v>
      </c>
    </row>
    <row r="32" spans="4:42" x14ac:dyDescent="0.2">
      <c r="D32" t="s">
        <v>28</v>
      </c>
      <c r="E32" s="1">
        <v>4710740</v>
      </c>
      <c r="F32" s="1">
        <v>-71945.632315299183</v>
      </c>
      <c r="H32" t="s">
        <v>28</v>
      </c>
      <c r="I32" s="2">
        <v>6824976</v>
      </c>
      <c r="J32" s="2">
        <v>-109439.04595422585</v>
      </c>
      <c r="L32" t="s">
        <v>54</v>
      </c>
      <c r="M32" s="2">
        <v>36208</v>
      </c>
      <c r="N32" s="2">
        <v>68.912280701736066</v>
      </c>
      <c r="P32" t="s">
        <v>25</v>
      </c>
      <c r="Q32" s="2">
        <v>148391</v>
      </c>
      <c r="R32" s="2">
        <v>309.68707573057702</v>
      </c>
      <c r="T32" t="s">
        <v>25</v>
      </c>
      <c r="U32" s="2">
        <v>321580</v>
      </c>
      <c r="V32" s="2">
        <v>-3678.8442734544997</v>
      </c>
      <c r="X32" t="s">
        <v>22</v>
      </c>
      <c r="Y32" s="2">
        <v>9545950</v>
      </c>
      <c r="Z32" s="2">
        <v>-103895.25873234803</v>
      </c>
      <c r="AB32" t="s">
        <v>22</v>
      </c>
      <c r="AC32" s="2">
        <v>5702894</v>
      </c>
      <c r="AD32" s="2">
        <v>-73032.792256940229</v>
      </c>
      <c r="AF32" t="s">
        <v>24</v>
      </c>
      <c r="AG32" s="2">
        <v>17274869</v>
      </c>
      <c r="AH32" s="2">
        <v>-58201.383351694596</v>
      </c>
      <c r="AJ32" t="s">
        <v>25</v>
      </c>
      <c r="AK32" s="2">
        <v>347978</v>
      </c>
      <c r="AL32" s="2">
        <v>492.30663373907487</v>
      </c>
      <c r="AN32" t="s">
        <v>27</v>
      </c>
      <c r="AO32" s="2">
        <v>2328344</v>
      </c>
      <c r="AP32" s="2">
        <v>-19545.86325716849</v>
      </c>
    </row>
    <row r="33" spans="4:42" x14ac:dyDescent="0.2">
      <c r="D33" t="s">
        <v>29</v>
      </c>
      <c r="E33" s="1">
        <v>0</v>
      </c>
      <c r="F33" s="1">
        <v>0</v>
      </c>
      <c r="H33" t="s">
        <v>51</v>
      </c>
      <c r="I33" s="2">
        <v>5000</v>
      </c>
      <c r="J33" s="2">
        <v>325.00000000000193</v>
      </c>
      <c r="L33" t="s">
        <v>51</v>
      </c>
      <c r="M33" s="2">
        <v>5000</v>
      </c>
      <c r="N33" s="2">
        <v>124.99999999999733</v>
      </c>
      <c r="P33" t="s">
        <v>26</v>
      </c>
      <c r="Q33" s="2">
        <v>411684</v>
      </c>
      <c r="R33" s="2">
        <v>1441.864546700966</v>
      </c>
      <c r="T33" t="s">
        <v>26</v>
      </c>
      <c r="U33" s="2">
        <v>332353</v>
      </c>
      <c r="V33" s="2">
        <v>873.16439809766689</v>
      </c>
      <c r="X33" t="s">
        <v>24</v>
      </c>
      <c r="Y33" s="2">
        <v>41364021</v>
      </c>
      <c r="Z33" s="2">
        <v>-367774.4760359684</v>
      </c>
      <c r="AB33" t="s">
        <v>24</v>
      </c>
      <c r="AC33" s="2">
        <v>29610016</v>
      </c>
      <c r="AD33" s="2">
        <v>-182653.02710916763</v>
      </c>
      <c r="AF33" t="s">
        <v>25</v>
      </c>
      <c r="AG33" s="2">
        <v>139335</v>
      </c>
      <c r="AH33" s="2">
        <v>-1618.8264092709699</v>
      </c>
      <c r="AJ33" t="s">
        <v>77</v>
      </c>
      <c r="AK33" s="2">
        <v>0</v>
      </c>
      <c r="AL33" s="2">
        <v>0</v>
      </c>
      <c r="AN33" t="s">
        <v>28</v>
      </c>
      <c r="AO33" s="2">
        <v>3111246</v>
      </c>
      <c r="AP33" s="2">
        <v>-26163.277104354998</v>
      </c>
    </row>
    <row r="34" spans="4:42" x14ac:dyDescent="0.2">
      <c r="D34" t="s">
        <v>30</v>
      </c>
      <c r="E34" s="1">
        <v>2793500</v>
      </c>
      <c r="F34" s="1">
        <v>-89367.488682011302</v>
      </c>
      <c r="H34" t="s">
        <v>29</v>
      </c>
      <c r="I34" s="2">
        <v>9406</v>
      </c>
      <c r="J34" s="2">
        <v>-332.29760645699901</v>
      </c>
      <c r="L34" t="s">
        <v>29</v>
      </c>
      <c r="M34" s="2">
        <v>11608</v>
      </c>
      <c r="N34" s="2">
        <v>-176.35230769231066</v>
      </c>
      <c r="P34" t="s">
        <v>27</v>
      </c>
      <c r="Q34" s="2">
        <v>579541</v>
      </c>
      <c r="R34" s="2">
        <v>264.46800134911325</v>
      </c>
      <c r="T34" t="s">
        <v>27</v>
      </c>
      <c r="U34" s="2">
        <v>676082</v>
      </c>
      <c r="V34" s="2">
        <v>644.62763066123</v>
      </c>
      <c r="X34" t="s">
        <v>25</v>
      </c>
      <c r="Y34" s="2">
        <v>139608</v>
      </c>
      <c r="Z34" s="2">
        <v>-3696.6112764503787</v>
      </c>
      <c r="AB34" t="s">
        <v>25</v>
      </c>
      <c r="AC34" s="2">
        <v>357932</v>
      </c>
      <c r="AD34" s="2">
        <v>-3324.4520607137497</v>
      </c>
      <c r="AF34" t="s">
        <v>26</v>
      </c>
      <c r="AG34" s="2">
        <v>1380321</v>
      </c>
      <c r="AH34" s="2">
        <v>-28198.898945523739</v>
      </c>
      <c r="AJ34" t="s">
        <v>26</v>
      </c>
      <c r="AK34" s="2">
        <v>820154</v>
      </c>
      <c r="AL34" s="2">
        <v>-13838.417480491884</v>
      </c>
      <c r="AN34" t="s">
        <v>54</v>
      </c>
      <c r="AO34" s="2">
        <v>778168</v>
      </c>
      <c r="AP34" s="2">
        <v>-10356.224300485954</v>
      </c>
    </row>
    <row r="35" spans="4:42" x14ac:dyDescent="0.2">
      <c r="D35" t="s">
        <v>31</v>
      </c>
      <c r="E35" s="1">
        <v>2592822</v>
      </c>
      <c r="F35" s="1">
        <v>-45409.936702047584</v>
      </c>
      <c r="H35" t="s">
        <v>30</v>
      </c>
      <c r="I35" s="2">
        <v>2359500</v>
      </c>
      <c r="J35" s="2">
        <v>-45062.476094616752</v>
      </c>
      <c r="L35" t="s">
        <v>30</v>
      </c>
      <c r="M35" s="2">
        <v>2170527</v>
      </c>
      <c r="N35" s="2">
        <v>-19523.411162884655</v>
      </c>
      <c r="P35" t="s">
        <v>28</v>
      </c>
      <c r="Q35" s="2">
        <v>5093485</v>
      </c>
      <c r="R35" s="2">
        <v>-37097.643162776272</v>
      </c>
      <c r="T35" t="s">
        <v>28</v>
      </c>
      <c r="U35" s="2">
        <v>4233944</v>
      </c>
      <c r="V35" s="2">
        <v>-41352.906706969683</v>
      </c>
      <c r="X35" t="s">
        <v>26</v>
      </c>
      <c r="Y35" s="2">
        <v>969293</v>
      </c>
      <c r="Z35" s="2">
        <v>-24442.913422504917</v>
      </c>
      <c r="AB35" t="s">
        <v>26</v>
      </c>
      <c r="AC35" s="2">
        <v>937725</v>
      </c>
      <c r="AD35" s="2">
        <v>-18294.988053570898</v>
      </c>
      <c r="AF35" t="s">
        <v>72</v>
      </c>
      <c r="AG35" s="2">
        <v>0</v>
      </c>
      <c r="AH35" s="2">
        <v>0</v>
      </c>
      <c r="AJ35" t="s">
        <v>27</v>
      </c>
      <c r="AK35" s="2">
        <v>2401834</v>
      </c>
      <c r="AL35" s="2">
        <v>-15964.051480770078</v>
      </c>
      <c r="AN35" t="s">
        <v>59</v>
      </c>
      <c r="AO35" s="2">
        <v>0</v>
      </c>
      <c r="AP35" s="2">
        <v>0</v>
      </c>
    </row>
    <row r="36" spans="4:42" x14ac:dyDescent="0.2">
      <c r="D36" t="s">
        <v>32</v>
      </c>
      <c r="E36" s="1">
        <v>4775000</v>
      </c>
      <c r="F36" s="1">
        <v>-582310.23067791003</v>
      </c>
      <c r="H36" t="s">
        <v>31</v>
      </c>
      <c r="I36" s="2">
        <v>4341029</v>
      </c>
      <c r="J36" s="2">
        <v>-38304.551489096746</v>
      </c>
      <c r="L36" t="s">
        <v>31</v>
      </c>
      <c r="M36" s="2">
        <v>6716110</v>
      </c>
      <c r="N36" s="2">
        <v>-49584.095088453359</v>
      </c>
      <c r="P36" t="s">
        <v>54</v>
      </c>
      <c r="Q36" s="2">
        <v>224154</v>
      </c>
      <c r="R36" s="2">
        <v>-2710.0941315337996</v>
      </c>
      <c r="T36" t="s">
        <v>54</v>
      </c>
      <c r="U36" s="2">
        <v>322235</v>
      </c>
      <c r="V36" s="2">
        <v>-8106.8831758511369</v>
      </c>
      <c r="X36" t="s">
        <v>27</v>
      </c>
      <c r="Y36" s="2">
        <v>5003287</v>
      </c>
      <c r="Z36" s="2">
        <v>-58209.530582613865</v>
      </c>
      <c r="AB36" t="s">
        <v>27</v>
      </c>
      <c r="AC36" s="2">
        <v>3987286</v>
      </c>
      <c r="AD36" s="2">
        <v>-36150.663115158321</v>
      </c>
      <c r="AF36" t="s">
        <v>27</v>
      </c>
      <c r="AG36" s="2">
        <v>5761500</v>
      </c>
      <c r="AH36" s="2">
        <v>-64917.355255891729</v>
      </c>
      <c r="AJ36" t="s">
        <v>28</v>
      </c>
      <c r="AK36" s="2">
        <v>3244182</v>
      </c>
      <c r="AL36" s="2">
        <v>-20926.821218155575</v>
      </c>
      <c r="AN36" t="s">
        <v>51</v>
      </c>
      <c r="AO36" s="2">
        <v>132800</v>
      </c>
      <c r="AP36" s="2">
        <v>-3061.7742081918591</v>
      </c>
    </row>
    <row r="37" spans="4:42" x14ac:dyDescent="0.2">
      <c r="D37" t="s">
        <v>33</v>
      </c>
      <c r="E37" s="1">
        <v>2317500</v>
      </c>
      <c r="F37" s="1">
        <v>-169082.00337515146</v>
      </c>
      <c r="H37" t="s">
        <v>32</v>
      </c>
      <c r="I37" s="2">
        <v>4220233</v>
      </c>
      <c r="J37" s="2">
        <v>-832767.07106913964</v>
      </c>
      <c r="L37" t="s">
        <v>32</v>
      </c>
      <c r="M37" s="2">
        <v>2956300</v>
      </c>
      <c r="N37" s="2">
        <v>-16621.232080775553</v>
      </c>
      <c r="P37" t="s">
        <v>59</v>
      </c>
      <c r="Q37" s="2">
        <v>60000</v>
      </c>
      <c r="R37" s="2">
        <v>1307.3822229873322</v>
      </c>
      <c r="T37" t="s">
        <v>29</v>
      </c>
      <c r="U37" s="2">
        <v>47753</v>
      </c>
      <c r="V37" s="2">
        <v>231.2065893549651</v>
      </c>
      <c r="X37" t="s">
        <v>28</v>
      </c>
      <c r="Y37" s="2">
        <v>9187473</v>
      </c>
      <c r="Z37" s="2">
        <v>-140760.92513104083</v>
      </c>
      <c r="AB37" t="s">
        <v>28</v>
      </c>
      <c r="AC37" s="2">
        <v>4095749</v>
      </c>
      <c r="AD37" s="2">
        <v>-72513.008651235185</v>
      </c>
      <c r="AF37" t="s">
        <v>28</v>
      </c>
      <c r="AG37" s="2">
        <v>3820033</v>
      </c>
      <c r="AH37" s="2">
        <v>-1184.3034999122428</v>
      </c>
      <c r="AJ37" t="s">
        <v>54</v>
      </c>
      <c r="AK37" s="2">
        <v>1324380</v>
      </c>
      <c r="AL37" s="2">
        <v>-7372.9801299802857</v>
      </c>
      <c r="AN37" t="s">
        <v>29</v>
      </c>
      <c r="AO37" s="2">
        <v>0</v>
      </c>
      <c r="AP37" s="2">
        <v>0</v>
      </c>
    </row>
    <row r="38" spans="4:42" x14ac:dyDescent="0.2">
      <c r="D38" t="s">
        <v>34</v>
      </c>
      <c r="E38" s="1">
        <v>5807875</v>
      </c>
      <c r="F38" s="1">
        <v>52169.715220771257</v>
      </c>
      <c r="H38" t="s">
        <v>33</v>
      </c>
      <c r="I38" s="2">
        <v>1637000</v>
      </c>
      <c r="J38" s="2">
        <v>-112810.71479689881</v>
      </c>
      <c r="L38" t="s">
        <v>33</v>
      </c>
      <c r="M38" s="2">
        <v>857809</v>
      </c>
      <c r="N38" s="2">
        <v>-107722.82964796267</v>
      </c>
      <c r="P38" t="s">
        <v>60</v>
      </c>
      <c r="Q38" s="2">
        <v>25000</v>
      </c>
      <c r="R38" s="2">
        <v>899.99999999999841</v>
      </c>
      <c r="T38" t="s">
        <v>30</v>
      </c>
      <c r="U38" s="2">
        <v>1965136</v>
      </c>
      <c r="V38" s="2">
        <v>-27687.991989673716</v>
      </c>
      <c r="X38" t="s">
        <v>54</v>
      </c>
      <c r="Y38" s="2">
        <v>798847</v>
      </c>
      <c r="Z38" s="2">
        <v>-1358.8694673208265</v>
      </c>
      <c r="AB38" t="s">
        <v>54</v>
      </c>
      <c r="AC38" s="2">
        <v>2131913</v>
      </c>
      <c r="AD38" s="2">
        <v>-28927.116526390902</v>
      </c>
      <c r="AF38" t="s">
        <v>54</v>
      </c>
      <c r="AG38" s="2">
        <v>2130030</v>
      </c>
      <c r="AH38" s="2">
        <v>-4317.1195904265323</v>
      </c>
      <c r="AJ38" t="s">
        <v>51</v>
      </c>
      <c r="AK38" s="2">
        <v>19000</v>
      </c>
      <c r="AL38" s="2">
        <v>-310.00000000000136</v>
      </c>
      <c r="AN38" t="s">
        <v>30</v>
      </c>
      <c r="AO38" s="2">
        <v>2781910</v>
      </c>
      <c r="AP38" s="2">
        <v>-22436.681965259766</v>
      </c>
    </row>
    <row r="39" spans="4:42" x14ac:dyDescent="0.2">
      <c r="D39" t="s">
        <v>35</v>
      </c>
      <c r="E39" s="1">
        <v>3107863</v>
      </c>
      <c r="F39" s="1">
        <v>-33069.407697137816</v>
      </c>
      <c r="H39" t="s">
        <v>52</v>
      </c>
      <c r="I39" s="2">
        <v>30000</v>
      </c>
      <c r="J39" s="2">
        <v>11171.122994652425</v>
      </c>
      <c r="L39" t="s">
        <v>52</v>
      </c>
      <c r="M39" s="2">
        <v>4623000</v>
      </c>
      <c r="N39" s="2">
        <v>-1005176.237259486</v>
      </c>
      <c r="P39" t="s">
        <v>51</v>
      </c>
      <c r="Q39" s="2">
        <v>10000</v>
      </c>
      <c r="R39" s="2">
        <v>-10.449735449737915</v>
      </c>
      <c r="T39" t="s">
        <v>31</v>
      </c>
      <c r="U39" s="2">
        <v>3860662</v>
      </c>
      <c r="V39" s="2">
        <v>-7634.4174388176198</v>
      </c>
      <c r="X39" t="s">
        <v>29</v>
      </c>
      <c r="Y39" s="2">
        <v>302289</v>
      </c>
      <c r="Z39" s="2">
        <v>-2548.6121608300323</v>
      </c>
      <c r="AB39" t="s">
        <v>29</v>
      </c>
      <c r="AC39" s="2">
        <v>44542</v>
      </c>
      <c r="AD39" s="2">
        <v>-360.0069848688633</v>
      </c>
      <c r="AF39" t="s">
        <v>29</v>
      </c>
      <c r="AG39" s="2">
        <v>10675</v>
      </c>
      <c r="AH39" s="2">
        <v>19.099999999999724</v>
      </c>
      <c r="AJ39" t="s">
        <v>29</v>
      </c>
      <c r="AK39" s="2">
        <v>15868</v>
      </c>
      <c r="AL39" s="2">
        <v>212.37690700775403</v>
      </c>
      <c r="AN39" t="s">
        <v>31</v>
      </c>
      <c r="AO39" s="2">
        <v>3108514</v>
      </c>
      <c r="AP39" s="2">
        <v>-46667.378563374405</v>
      </c>
    </row>
    <row r="40" spans="4:42" x14ac:dyDescent="0.2">
      <c r="D40" t="s">
        <v>36</v>
      </c>
      <c r="E40" s="1">
        <v>2542317</v>
      </c>
      <c r="F40" s="1">
        <v>-28542.181760954663</v>
      </c>
      <c r="H40" t="s">
        <v>34</v>
      </c>
      <c r="I40" s="2">
        <v>8259481</v>
      </c>
      <c r="J40" s="2">
        <v>18373.503953901185</v>
      </c>
      <c r="L40" t="s">
        <v>34</v>
      </c>
      <c r="M40" s="2">
        <v>6920912</v>
      </c>
      <c r="N40" s="2">
        <v>-2289.5540779660446</v>
      </c>
      <c r="P40" t="s">
        <v>29</v>
      </c>
      <c r="Q40" s="2">
        <v>21740</v>
      </c>
      <c r="R40" s="2">
        <v>55.959469297326685</v>
      </c>
      <c r="T40" t="s">
        <v>32</v>
      </c>
      <c r="U40" s="2">
        <v>6410394</v>
      </c>
      <c r="V40" s="2">
        <v>-782427.38190157746</v>
      </c>
      <c r="X40" t="s">
        <v>30</v>
      </c>
      <c r="Y40" s="2">
        <v>2883557</v>
      </c>
      <c r="Z40" s="2">
        <v>-21237.254810795243</v>
      </c>
      <c r="AB40" t="s">
        <v>30</v>
      </c>
      <c r="AC40" s="2">
        <v>2944285</v>
      </c>
      <c r="AD40" s="2">
        <v>19401.006172907637</v>
      </c>
      <c r="AF40" t="s">
        <v>30</v>
      </c>
      <c r="AG40" s="2">
        <v>2294121</v>
      </c>
      <c r="AH40" s="2">
        <v>-7190.367771856002</v>
      </c>
      <c r="AJ40" t="s">
        <v>30</v>
      </c>
      <c r="AK40" s="2">
        <v>3658926</v>
      </c>
      <c r="AL40" s="2">
        <v>17953.663442669702</v>
      </c>
      <c r="AN40" t="s">
        <v>32</v>
      </c>
      <c r="AO40" s="2">
        <v>1635000</v>
      </c>
      <c r="AP40" s="2">
        <v>-30907.810808569313</v>
      </c>
    </row>
    <row r="41" spans="4:42" x14ac:dyDescent="0.2">
      <c r="D41" t="s">
        <v>37</v>
      </c>
      <c r="E41" s="1">
        <v>1522917</v>
      </c>
      <c r="F41" s="1">
        <v>-55703.296595297725</v>
      </c>
      <c r="H41" t="s">
        <v>35</v>
      </c>
      <c r="I41" s="2">
        <v>4241063</v>
      </c>
      <c r="J41" s="2">
        <v>-32675.56943513123</v>
      </c>
      <c r="L41" t="s">
        <v>35</v>
      </c>
      <c r="M41" s="2">
        <v>4730626</v>
      </c>
      <c r="N41" s="2">
        <v>-39846.20300754717</v>
      </c>
      <c r="P41" t="s">
        <v>30</v>
      </c>
      <c r="Q41" s="2">
        <v>1288669</v>
      </c>
      <c r="R41" s="2">
        <v>-11785.170850873295</v>
      </c>
      <c r="T41" t="s">
        <v>61</v>
      </c>
      <c r="U41" s="2">
        <v>755000</v>
      </c>
      <c r="V41" s="2">
        <v>-89966.80232652527</v>
      </c>
      <c r="X41" t="s">
        <v>31</v>
      </c>
      <c r="Y41" s="2">
        <v>10167332</v>
      </c>
      <c r="Z41" s="2">
        <v>-42338.588419863794</v>
      </c>
      <c r="AB41" t="s">
        <v>31</v>
      </c>
      <c r="AC41" s="2">
        <v>5545664</v>
      </c>
      <c r="AD41" s="2">
        <v>-63928.441459627509</v>
      </c>
      <c r="AF41" t="s">
        <v>31</v>
      </c>
      <c r="AG41" s="2">
        <v>3421508</v>
      </c>
      <c r="AH41" s="2">
        <v>-34539.957322679365</v>
      </c>
      <c r="AJ41" t="s">
        <v>31</v>
      </c>
      <c r="AK41" s="2">
        <v>2094055</v>
      </c>
      <c r="AL41" s="2">
        <v>-15289.396551349386</v>
      </c>
      <c r="AN41" t="s">
        <v>33</v>
      </c>
      <c r="AO41" s="2">
        <v>1485000</v>
      </c>
      <c r="AP41" s="2">
        <v>-14026.697475192897</v>
      </c>
    </row>
    <row r="42" spans="4:42" x14ac:dyDescent="0.2">
      <c r="D42" t="s">
        <v>38</v>
      </c>
      <c r="E42" s="1">
        <v>205391</v>
      </c>
      <c r="F42" s="1">
        <v>23745.146399009536</v>
      </c>
      <c r="H42" t="s">
        <v>36</v>
      </c>
      <c r="I42" s="2">
        <v>3414042</v>
      </c>
      <c r="J42" s="2">
        <v>-55887.984462461129</v>
      </c>
      <c r="L42" t="s">
        <v>36</v>
      </c>
      <c r="M42" s="2">
        <v>5065608</v>
      </c>
      <c r="N42" s="2">
        <v>-19206.901622769707</v>
      </c>
      <c r="P42" t="s">
        <v>31</v>
      </c>
      <c r="Q42" s="2">
        <v>4693403</v>
      </c>
      <c r="R42" s="2">
        <v>-28829.802988662846</v>
      </c>
      <c r="T42" t="s">
        <v>33</v>
      </c>
      <c r="U42" s="2">
        <v>1412715</v>
      </c>
      <c r="V42" s="2">
        <v>-102026.27275591469</v>
      </c>
      <c r="X42" t="s">
        <v>32</v>
      </c>
      <c r="Y42" s="2">
        <v>5016512</v>
      </c>
      <c r="Z42" s="2">
        <v>83292.588602172749</v>
      </c>
      <c r="AB42" t="s">
        <v>32</v>
      </c>
      <c r="AC42" s="2">
        <v>2909450</v>
      </c>
      <c r="AD42" s="2">
        <v>118340.82070032906</v>
      </c>
      <c r="AF42" t="s">
        <v>32</v>
      </c>
      <c r="AG42" s="2">
        <v>2441146</v>
      </c>
      <c r="AH42" s="2">
        <v>-16293.685536237337</v>
      </c>
      <c r="AJ42" t="s">
        <v>32</v>
      </c>
      <c r="AK42" s="2">
        <v>3185000</v>
      </c>
      <c r="AL42" s="2">
        <v>-43411.262536079506</v>
      </c>
      <c r="AN42" t="s">
        <v>74</v>
      </c>
      <c r="AO42" s="2">
        <v>45000</v>
      </c>
      <c r="AP42" s="2">
        <v>-2197.4999999999877</v>
      </c>
    </row>
    <row r="43" spans="4:42" x14ac:dyDescent="0.2">
      <c r="D43" t="s">
        <v>39</v>
      </c>
      <c r="E43" s="1">
        <v>487562</v>
      </c>
      <c r="F43" s="1">
        <v>-2962.7500351933759</v>
      </c>
      <c r="H43" t="s">
        <v>37</v>
      </c>
      <c r="I43" s="2">
        <v>1601846</v>
      </c>
      <c r="J43" s="2">
        <v>-22385.712633827727</v>
      </c>
      <c r="L43" t="s">
        <v>37</v>
      </c>
      <c r="M43" s="2">
        <v>3065043</v>
      </c>
      <c r="N43" s="2">
        <v>-12870.790652996848</v>
      </c>
      <c r="P43" t="s">
        <v>32</v>
      </c>
      <c r="Q43" s="2">
        <v>2965000</v>
      </c>
      <c r="R43" s="2">
        <v>214292.52816874027</v>
      </c>
      <c r="T43" t="s">
        <v>52</v>
      </c>
      <c r="U43" s="2">
        <v>4301692</v>
      </c>
      <c r="V43" s="2">
        <v>-135272.55472656622</v>
      </c>
      <c r="X43" t="s">
        <v>33</v>
      </c>
      <c r="Y43" s="2">
        <v>3582875</v>
      </c>
      <c r="Z43" s="2">
        <v>66845.198597305352</v>
      </c>
      <c r="AB43" t="s">
        <v>33</v>
      </c>
      <c r="AC43" s="2">
        <v>852217</v>
      </c>
      <c r="AD43" s="2">
        <v>65805.202688898717</v>
      </c>
      <c r="AF43" t="s">
        <v>73</v>
      </c>
      <c r="AG43" s="2">
        <v>0</v>
      </c>
      <c r="AH43" s="2">
        <v>0</v>
      </c>
      <c r="AJ43" t="s">
        <v>33</v>
      </c>
      <c r="AK43" s="2">
        <v>1405000</v>
      </c>
      <c r="AL43" s="2">
        <v>-8349.4573599419527</v>
      </c>
      <c r="AN43" t="s">
        <v>52</v>
      </c>
      <c r="AO43" s="2">
        <v>1421835</v>
      </c>
      <c r="AP43" s="2">
        <v>-1576.7728537939061</v>
      </c>
    </row>
    <row r="44" spans="4:42" x14ac:dyDescent="0.2">
      <c r="D44" t="s">
        <v>40</v>
      </c>
      <c r="E44" s="1">
        <v>50969</v>
      </c>
      <c r="F44" s="1">
        <v>5170.6890577183713</v>
      </c>
      <c r="H44" t="s">
        <v>38</v>
      </c>
      <c r="I44" s="2">
        <v>987162</v>
      </c>
      <c r="J44" s="2">
        <v>1443.0099521218178</v>
      </c>
      <c r="L44" t="s">
        <v>38</v>
      </c>
      <c r="M44" s="2">
        <v>2312085</v>
      </c>
      <c r="N44" s="2">
        <v>-5722.2125669427442</v>
      </c>
      <c r="P44" t="s">
        <v>61</v>
      </c>
      <c r="Q44" s="2">
        <v>865000</v>
      </c>
      <c r="R44" s="2">
        <v>-133866.91252587986</v>
      </c>
      <c r="T44" t="s">
        <v>34</v>
      </c>
      <c r="U44" s="2">
        <v>6928496</v>
      </c>
      <c r="V44" s="2">
        <v>24165.329685664117</v>
      </c>
      <c r="X44" t="s">
        <v>52</v>
      </c>
      <c r="Y44" s="2">
        <v>2623050</v>
      </c>
      <c r="Z44" s="2">
        <v>164732.91604874947</v>
      </c>
      <c r="AB44" t="s">
        <v>52</v>
      </c>
      <c r="AC44" s="2">
        <v>2081448</v>
      </c>
      <c r="AD44" s="2">
        <v>-21664.125371001064</v>
      </c>
      <c r="AF44" t="s">
        <v>33</v>
      </c>
      <c r="AG44" s="2">
        <v>904859</v>
      </c>
      <c r="AH44" s="2">
        <v>6808.5843984675494</v>
      </c>
      <c r="AJ44" t="s">
        <v>74</v>
      </c>
      <c r="AK44" s="2">
        <v>10000</v>
      </c>
      <c r="AL44" s="2">
        <v>175.00000000000071</v>
      </c>
      <c r="AN44" t="s">
        <v>79</v>
      </c>
      <c r="AO44" s="2">
        <v>95000</v>
      </c>
      <c r="AP44" s="2">
        <v>-603.75000000000171</v>
      </c>
    </row>
    <row r="45" spans="4:42" x14ac:dyDescent="0.2">
      <c r="D45" t="s">
        <v>41</v>
      </c>
      <c r="E45" s="1">
        <v>151344</v>
      </c>
      <c r="F45" s="1">
        <v>16726.578099487971</v>
      </c>
      <c r="H45" t="s">
        <v>39</v>
      </c>
      <c r="I45" s="2">
        <v>861131</v>
      </c>
      <c r="J45" s="2">
        <v>-21313.839452992099</v>
      </c>
      <c r="L45" t="s">
        <v>39</v>
      </c>
      <c r="M45" s="2">
        <v>1854499</v>
      </c>
      <c r="N45" s="2">
        <v>5016.5752277969268</v>
      </c>
      <c r="P45" t="s">
        <v>33</v>
      </c>
      <c r="Q45" s="2">
        <v>1100203</v>
      </c>
      <c r="R45" s="2">
        <v>-122843.07809362366</v>
      </c>
      <c r="T45" t="s">
        <v>35</v>
      </c>
      <c r="U45" s="2">
        <v>3955550</v>
      </c>
      <c r="V45" s="2">
        <v>-16450.687371114214</v>
      </c>
      <c r="X45" t="s">
        <v>69</v>
      </c>
      <c r="Y45" s="2">
        <v>599143</v>
      </c>
      <c r="Z45" s="2">
        <v>-6366.3201553127328</v>
      </c>
      <c r="AB45" t="s">
        <v>69</v>
      </c>
      <c r="AC45" s="2">
        <v>763659</v>
      </c>
      <c r="AD45" s="2">
        <v>-1764.0767603612221</v>
      </c>
      <c r="AF45" t="s">
        <v>74</v>
      </c>
      <c r="AG45" s="2">
        <v>60000</v>
      </c>
      <c r="AH45" s="2">
        <v>1160</v>
      </c>
      <c r="AJ45" t="s">
        <v>52</v>
      </c>
      <c r="AK45" s="2">
        <v>3033198</v>
      </c>
      <c r="AL45" s="2">
        <v>-5554.0904905041953</v>
      </c>
      <c r="AN45" t="s">
        <v>75</v>
      </c>
      <c r="AO45" s="2">
        <v>874287</v>
      </c>
      <c r="AP45" s="2">
        <v>-7954.5299961855571</v>
      </c>
    </row>
    <row r="46" spans="4:42" x14ac:dyDescent="0.2">
      <c r="D46" t="s">
        <v>42</v>
      </c>
      <c r="E46" s="1">
        <v>1817265</v>
      </c>
      <c r="F46" s="1">
        <v>-19731.921325944197</v>
      </c>
      <c r="H46" t="s">
        <v>40</v>
      </c>
      <c r="I46" s="2">
        <v>163959</v>
      </c>
      <c r="J46" s="2">
        <v>518.80050983166439</v>
      </c>
      <c r="L46" t="s">
        <v>40</v>
      </c>
      <c r="M46" s="2">
        <v>330545</v>
      </c>
      <c r="N46" s="2">
        <v>-330.31123270606997</v>
      </c>
      <c r="P46" t="s">
        <v>52</v>
      </c>
      <c r="Q46" s="2">
        <v>1902000</v>
      </c>
      <c r="R46" s="2">
        <v>-141987.86306736252</v>
      </c>
      <c r="T46" t="s">
        <v>36</v>
      </c>
      <c r="U46" s="2">
        <v>4585962</v>
      </c>
      <c r="V46" s="2">
        <v>-1437.7504985688365</v>
      </c>
      <c r="X46" t="s">
        <v>34</v>
      </c>
      <c r="Y46" s="2">
        <v>9644513</v>
      </c>
      <c r="Z46" s="2">
        <v>28448.302301069976</v>
      </c>
      <c r="AB46" t="s">
        <v>34</v>
      </c>
      <c r="AC46" s="2">
        <v>5926544</v>
      </c>
      <c r="AD46" s="2">
        <v>-8858.0362557088847</v>
      </c>
      <c r="AF46" t="s">
        <v>52</v>
      </c>
      <c r="AG46" s="2">
        <v>3589177</v>
      </c>
      <c r="AH46" s="2">
        <v>52735.213398434782</v>
      </c>
      <c r="AJ46" t="s">
        <v>75</v>
      </c>
      <c r="AK46" s="2">
        <v>1681343</v>
      </c>
      <c r="AL46" s="2">
        <v>-15275.092875913982</v>
      </c>
      <c r="AN46" t="s">
        <v>76</v>
      </c>
      <c r="AO46" s="2">
        <v>224000</v>
      </c>
      <c r="AP46" s="2">
        <v>-2238.6541996660007</v>
      </c>
    </row>
    <row r="47" spans="4:42" x14ac:dyDescent="0.2">
      <c r="D47" t="s">
        <v>43</v>
      </c>
      <c r="E47" s="1">
        <v>892682</v>
      </c>
      <c r="F47" s="1">
        <v>-24948.777303203813</v>
      </c>
      <c r="H47" t="s">
        <v>41</v>
      </c>
      <c r="I47" s="2">
        <v>436624</v>
      </c>
      <c r="J47" s="2">
        <v>482.620199898561</v>
      </c>
      <c r="L47" t="s">
        <v>41</v>
      </c>
      <c r="M47" s="2">
        <v>500837</v>
      </c>
      <c r="N47" s="2">
        <v>2031.7018443409306</v>
      </c>
      <c r="P47" t="s">
        <v>34</v>
      </c>
      <c r="Q47" s="2">
        <v>6366059</v>
      </c>
      <c r="R47" s="2">
        <v>818.89072090810896</v>
      </c>
      <c r="T47" t="s">
        <v>37</v>
      </c>
      <c r="U47" s="2">
        <v>1472692</v>
      </c>
      <c r="V47" s="2">
        <v>2882.9387530599347</v>
      </c>
      <c r="X47" t="s">
        <v>35</v>
      </c>
      <c r="Y47" s="2">
        <v>5392225</v>
      </c>
      <c r="Z47" s="2">
        <v>-189816.14168672974</v>
      </c>
      <c r="AB47" t="s">
        <v>35</v>
      </c>
      <c r="AC47" s="2">
        <v>2697352</v>
      </c>
      <c r="AD47" s="2">
        <v>19944.977671187349</v>
      </c>
      <c r="AF47" t="s">
        <v>75</v>
      </c>
      <c r="AG47" s="2">
        <v>1110466</v>
      </c>
      <c r="AH47" s="2">
        <v>-2941.4335852860586</v>
      </c>
      <c r="AJ47" t="s">
        <v>76</v>
      </c>
      <c r="AK47" s="2">
        <v>99500</v>
      </c>
      <c r="AL47" s="2">
        <v>2113.9062500000109</v>
      </c>
      <c r="AN47" t="s">
        <v>78</v>
      </c>
      <c r="AO47" s="2">
        <v>5000</v>
      </c>
      <c r="AP47" s="2">
        <v>-62.499999999998664</v>
      </c>
    </row>
    <row r="48" spans="4:42" x14ac:dyDescent="0.2">
      <c r="D48" t="s">
        <v>44</v>
      </c>
      <c r="E48" s="1">
        <v>543273</v>
      </c>
      <c r="F48" s="1">
        <v>1522.1766233915032</v>
      </c>
      <c r="H48" t="s">
        <v>42</v>
      </c>
      <c r="I48" s="2">
        <v>1479459</v>
      </c>
      <c r="J48" s="2">
        <v>6811.2569570655114</v>
      </c>
      <c r="L48" t="s">
        <v>42</v>
      </c>
      <c r="M48" s="2">
        <v>2523077</v>
      </c>
      <c r="N48" s="2">
        <v>1437.2056070879351</v>
      </c>
      <c r="P48" t="s">
        <v>35</v>
      </c>
      <c r="Q48" s="2">
        <v>5966020</v>
      </c>
      <c r="R48" s="2">
        <v>-32536.717892151584</v>
      </c>
      <c r="T48" t="s">
        <v>38</v>
      </c>
      <c r="U48" s="2">
        <v>1671887</v>
      </c>
      <c r="V48" s="2">
        <v>-8232.6261408289556</v>
      </c>
      <c r="X48" t="s">
        <v>36</v>
      </c>
      <c r="Y48" s="2">
        <v>2541480</v>
      </c>
      <c r="Z48" s="2">
        <v>-76287.973235530313</v>
      </c>
      <c r="AB48" t="s">
        <v>36</v>
      </c>
      <c r="AC48" s="2">
        <v>2358866</v>
      </c>
      <c r="AD48" s="2">
        <v>20793.185109244467</v>
      </c>
      <c r="AF48" t="s">
        <v>76</v>
      </c>
      <c r="AG48" s="2">
        <v>105000</v>
      </c>
      <c r="AH48" s="2">
        <v>4050.0000000000136</v>
      </c>
      <c r="AJ48" t="s">
        <v>78</v>
      </c>
      <c r="AK48" s="2">
        <v>60000</v>
      </c>
      <c r="AL48" s="2">
        <v>822.91666666666538</v>
      </c>
      <c r="AN48" t="s">
        <v>69</v>
      </c>
      <c r="AO48" s="2">
        <v>1008370</v>
      </c>
      <c r="AP48" s="2">
        <v>-26678.34042275721</v>
      </c>
    </row>
    <row r="49" spans="4:42" x14ac:dyDescent="0.2">
      <c r="D49" t="s">
        <v>45</v>
      </c>
      <c r="E49" s="1">
        <v>463855</v>
      </c>
      <c r="F49" s="1">
        <v>24845.685514462963</v>
      </c>
      <c r="H49" t="s">
        <v>43</v>
      </c>
      <c r="I49" s="2">
        <v>1020032</v>
      </c>
      <c r="J49" s="2">
        <v>7411.4360334080693</v>
      </c>
      <c r="L49" t="s">
        <v>43</v>
      </c>
      <c r="M49" s="2">
        <v>1713277</v>
      </c>
      <c r="N49" s="2">
        <v>-3379.6007944936382</v>
      </c>
      <c r="P49" t="s">
        <v>36</v>
      </c>
      <c r="Q49" s="2">
        <v>5394370</v>
      </c>
      <c r="R49" s="2">
        <v>-5205.6888028927096</v>
      </c>
      <c r="T49" t="s">
        <v>39</v>
      </c>
      <c r="U49" s="2">
        <v>1799343</v>
      </c>
      <c r="V49" s="2">
        <v>-14423.865662540074</v>
      </c>
      <c r="X49" t="s">
        <v>70</v>
      </c>
      <c r="Y49" s="2">
        <v>0</v>
      </c>
      <c r="Z49" s="2">
        <v>0</v>
      </c>
      <c r="AB49" t="s">
        <v>37</v>
      </c>
      <c r="AC49" s="2">
        <v>1353920</v>
      </c>
      <c r="AD49" s="2">
        <v>344.95914297264528</v>
      </c>
      <c r="AF49" t="s">
        <v>69</v>
      </c>
      <c r="AG49" s="2">
        <v>1309725</v>
      </c>
      <c r="AH49" s="2">
        <v>-29547.458322701852</v>
      </c>
      <c r="AJ49" t="s">
        <v>69</v>
      </c>
      <c r="AK49" s="2">
        <v>1045137</v>
      </c>
      <c r="AL49" s="2">
        <v>-4095.7966585724339</v>
      </c>
      <c r="AN49" t="s">
        <v>34</v>
      </c>
      <c r="AO49" s="2">
        <v>3290953</v>
      </c>
      <c r="AP49" s="2">
        <v>-14469.55055019163</v>
      </c>
    </row>
    <row r="50" spans="4:42" x14ac:dyDescent="0.2">
      <c r="D50" t="s">
        <v>46</v>
      </c>
      <c r="E50" s="1">
        <v>422649</v>
      </c>
      <c r="F50" s="1">
        <v>4682.036285194411</v>
      </c>
      <c r="H50" t="s">
        <v>44</v>
      </c>
      <c r="I50" s="2">
        <v>1076765</v>
      </c>
      <c r="J50" s="2">
        <v>-65946.338684559363</v>
      </c>
      <c r="L50" t="s">
        <v>44</v>
      </c>
      <c r="M50" s="2">
        <v>1773986</v>
      </c>
      <c r="N50" s="2">
        <v>-31834.645774475757</v>
      </c>
      <c r="P50" t="s">
        <v>37</v>
      </c>
      <c r="Q50" s="2">
        <v>1818317</v>
      </c>
      <c r="R50" s="2">
        <v>-5068.912347282333</v>
      </c>
      <c r="T50" t="s">
        <v>40</v>
      </c>
      <c r="U50" s="2">
        <v>402918</v>
      </c>
      <c r="V50" s="2">
        <v>-5697.2421763834427</v>
      </c>
      <c r="X50" t="s">
        <v>37</v>
      </c>
      <c r="Y50" s="2">
        <v>2954252</v>
      </c>
      <c r="Z50" s="2">
        <v>52051.527297284592</v>
      </c>
      <c r="AB50" t="s">
        <v>38</v>
      </c>
      <c r="AC50" s="2">
        <v>1008708</v>
      </c>
      <c r="AD50" s="2">
        <v>13287.359991192106</v>
      </c>
      <c r="AF50" t="s">
        <v>34</v>
      </c>
      <c r="AG50" s="2">
        <v>8447191</v>
      </c>
      <c r="AH50" s="2">
        <v>-67427.80796602281</v>
      </c>
      <c r="AJ50" t="s">
        <v>34</v>
      </c>
      <c r="AK50" s="2">
        <v>2860341</v>
      </c>
      <c r="AL50" s="2">
        <v>-7555.0150639562116</v>
      </c>
      <c r="AN50" t="s">
        <v>35</v>
      </c>
      <c r="AO50" s="2">
        <v>2890745</v>
      </c>
      <c r="AP50" s="2">
        <v>-14452.062771944828</v>
      </c>
    </row>
    <row r="51" spans="4:42" x14ac:dyDescent="0.2">
      <c r="D51" t="s">
        <v>47</v>
      </c>
      <c r="E51" s="1">
        <v>0</v>
      </c>
      <c r="F51" s="1">
        <v>0</v>
      </c>
      <c r="H51" t="s">
        <v>45</v>
      </c>
      <c r="I51" s="2">
        <v>842049</v>
      </c>
      <c r="J51" s="2">
        <v>-18399.64337091097</v>
      </c>
      <c r="L51" t="s">
        <v>45</v>
      </c>
      <c r="M51" s="2">
        <v>1262578</v>
      </c>
      <c r="N51" s="2">
        <v>-26242.787253188872</v>
      </c>
      <c r="P51" t="s">
        <v>38</v>
      </c>
      <c r="Q51" s="2">
        <v>1802323</v>
      </c>
      <c r="R51" s="2">
        <v>-7327.0796357441914</v>
      </c>
      <c r="T51" t="s">
        <v>41</v>
      </c>
      <c r="U51" s="2">
        <v>926256</v>
      </c>
      <c r="V51" s="2">
        <v>1638.5035785725304</v>
      </c>
      <c r="X51" t="s">
        <v>38</v>
      </c>
      <c r="Y51" s="2">
        <v>2121785</v>
      </c>
      <c r="Z51" s="2">
        <v>-7179.6183623953602</v>
      </c>
      <c r="AB51" t="s">
        <v>39</v>
      </c>
      <c r="AC51" s="2">
        <v>3571362</v>
      </c>
      <c r="AD51" s="2">
        <v>-5775.8606913991189</v>
      </c>
      <c r="AF51" t="s">
        <v>35</v>
      </c>
      <c r="AG51" s="2">
        <v>1811709</v>
      </c>
      <c r="AH51" s="2">
        <v>12265.219757503375</v>
      </c>
      <c r="AJ51" t="s">
        <v>35</v>
      </c>
      <c r="AK51" s="2">
        <v>3164573</v>
      </c>
      <c r="AL51" s="2">
        <v>-12363.775428155455</v>
      </c>
      <c r="AN51" t="s">
        <v>36</v>
      </c>
      <c r="AO51" s="2">
        <v>679975</v>
      </c>
      <c r="AP51" s="2">
        <v>-655.10576171149557</v>
      </c>
    </row>
    <row r="52" spans="4:42" x14ac:dyDescent="0.2">
      <c r="D52" t="s">
        <v>48</v>
      </c>
      <c r="E52" s="1">
        <v>0</v>
      </c>
      <c r="F52" s="1">
        <v>0</v>
      </c>
      <c r="H52" t="s">
        <v>46</v>
      </c>
      <c r="I52" s="2">
        <v>1195083</v>
      </c>
      <c r="J52" s="2">
        <v>-19810.817864165707</v>
      </c>
      <c r="L52" t="s">
        <v>46</v>
      </c>
      <c r="M52" s="2">
        <v>1304707</v>
      </c>
      <c r="N52" s="2">
        <v>-6153.0288241494163</v>
      </c>
      <c r="P52" t="s">
        <v>39</v>
      </c>
      <c r="Q52" s="2">
        <v>1940252</v>
      </c>
      <c r="R52" s="2">
        <v>5445.2928577051189</v>
      </c>
      <c r="T52" t="s">
        <v>42</v>
      </c>
      <c r="U52" s="2">
        <v>2325312</v>
      </c>
      <c r="V52" s="2">
        <v>17622.891542615995</v>
      </c>
      <c r="X52" t="s">
        <v>39</v>
      </c>
      <c r="Y52" s="2">
        <v>4180987</v>
      </c>
      <c r="Z52" s="2">
        <v>-5765.1634877503675</v>
      </c>
      <c r="AB52" t="s">
        <v>40</v>
      </c>
      <c r="AC52" s="2">
        <v>425644</v>
      </c>
      <c r="AD52" s="2">
        <v>-5377.8656817883402</v>
      </c>
      <c r="AF52" t="s">
        <v>36</v>
      </c>
      <c r="AG52" s="2">
        <v>2299182</v>
      </c>
      <c r="AH52" s="2">
        <v>14218.022232463323</v>
      </c>
      <c r="AJ52" t="s">
        <v>36</v>
      </c>
      <c r="AK52" s="2">
        <v>2427882</v>
      </c>
      <c r="AL52" s="2">
        <v>-27720.913513788986</v>
      </c>
      <c r="AN52" t="s">
        <v>37</v>
      </c>
      <c r="AO52" s="2">
        <v>1772009</v>
      </c>
      <c r="AP52" s="2">
        <v>-16566.198157595267</v>
      </c>
    </row>
    <row r="53" spans="4:42" x14ac:dyDescent="0.2">
      <c r="D53" t="s">
        <v>49</v>
      </c>
      <c r="E53" s="1">
        <v>0</v>
      </c>
      <c r="F53" s="1">
        <v>0</v>
      </c>
      <c r="H53" t="s">
        <v>47</v>
      </c>
      <c r="I53" s="2">
        <v>0</v>
      </c>
      <c r="J53" s="2">
        <v>0</v>
      </c>
      <c r="L53" t="s">
        <v>47</v>
      </c>
      <c r="M53" s="2">
        <v>0</v>
      </c>
      <c r="N53" s="2">
        <v>0</v>
      </c>
      <c r="P53" t="s">
        <v>40</v>
      </c>
      <c r="Q53" s="2">
        <v>481112</v>
      </c>
      <c r="R53" s="2">
        <v>-2911.3967910658253</v>
      </c>
      <c r="T53" t="s">
        <v>43</v>
      </c>
      <c r="U53" s="2">
        <v>2111852</v>
      </c>
      <c r="V53" s="2">
        <v>19169.278677010989</v>
      </c>
      <c r="X53" t="s">
        <v>40</v>
      </c>
      <c r="Y53" s="2">
        <v>582017</v>
      </c>
      <c r="Z53" s="2">
        <v>-12073.271928689843</v>
      </c>
      <c r="AB53" t="s">
        <v>41</v>
      </c>
      <c r="AC53" s="2">
        <v>780525</v>
      </c>
      <c r="AD53" s="2">
        <v>8595.1211681208551</v>
      </c>
      <c r="AF53" t="s">
        <v>37</v>
      </c>
      <c r="AG53" s="2">
        <v>1650180</v>
      </c>
      <c r="AH53" s="2">
        <v>3114.1466622546222</v>
      </c>
      <c r="AJ53" t="s">
        <v>37</v>
      </c>
      <c r="AK53" s="2">
        <v>2429033</v>
      </c>
      <c r="AL53" s="2">
        <v>-15268.224284368238</v>
      </c>
      <c r="AN53" t="s">
        <v>38</v>
      </c>
      <c r="AO53" s="2">
        <v>1017242</v>
      </c>
      <c r="AP53" s="2">
        <v>-7615.3939460889624</v>
      </c>
    </row>
    <row r="54" spans="4:42" x14ac:dyDescent="0.2">
      <c r="D54" t="s">
        <v>50</v>
      </c>
      <c r="E54" s="1">
        <v>297500</v>
      </c>
      <c r="F54" s="1">
        <v>751.96271929828652</v>
      </c>
      <c r="H54" t="s">
        <v>48</v>
      </c>
      <c r="I54" s="2">
        <v>0</v>
      </c>
      <c r="J54" s="2">
        <v>0</v>
      </c>
      <c r="L54" t="s">
        <v>48</v>
      </c>
      <c r="M54" s="2">
        <v>0</v>
      </c>
      <c r="N54" s="2">
        <v>0</v>
      </c>
      <c r="P54" t="s">
        <v>41</v>
      </c>
      <c r="Q54" s="2">
        <v>624720</v>
      </c>
      <c r="R54" s="2">
        <v>1239.497151424071</v>
      </c>
      <c r="T54" t="s">
        <v>44</v>
      </c>
      <c r="U54" s="2">
        <v>2261808</v>
      </c>
      <c r="V54" s="2">
        <v>-30118.370506749012</v>
      </c>
      <c r="X54" t="s">
        <v>41</v>
      </c>
      <c r="Y54" s="2">
        <v>1283162</v>
      </c>
      <c r="Z54" s="2">
        <v>-1666.7794313026213</v>
      </c>
      <c r="AB54" t="s">
        <v>42</v>
      </c>
      <c r="AC54" s="2">
        <v>2459711</v>
      </c>
      <c r="AD54" s="2">
        <v>-7436.0772733028707</v>
      </c>
      <c r="AF54" t="s">
        <v>38</v>
      </c>
      <c r="AG54" s="2">
        <v>1142894</v>
      </c>
      <c r="AH54" s="2">
        <v>4248.7025069954007</v>
      </c>
      <c r="AJ54" t="s">
        <v>38</v>
      </c>
      <c r="AK54" s="2">
        <v>1297865</v>
      </c>
      <c r="AL54" s="2">
        <v>6632.355891375415</v>
      </c>
      <c r="AN54" t="s">
        <v>39</v>
      </c>
      <c r="AO54" s="2">
        <v>2196609</v>
      </c>
      <c r="AP54" s="2">
        <v>-8586.8823551829646</v>
      </c>
    </row>
    <row r="55" spans="4:42" x14ac:dyDescent="0.2">
      <c r="H55" t="s">
        <v>49</v>
      </c>
      <c r="I55" s="2">
        <v>0</v>
      </c>
      <c r="J55" s="2">
        <v>0</v>
      </c>
      <c r="L55" t="s">
        <v>49</v>
      </c>
      <c r="M55" s="2">
        <v>5000</v>
      </c>
      <c r="N55" s="2">
        <v>58.225954901054422</v>
      </c>
      <c r="P55" t="s">
        <v>42</v>
      </c>
      <c r="Q55" s="2">
        <v>3220457</v>
      </c>
      <c r="R55" s="2">
        <v>-2771.8106281796699</v>
      </c>
      <c r="T55" t="s">
        <v>45</v>
      </c>
      <c r="U55" s="2">
        <v>1090480</v>
      </c>
      <c r="V55" s="2">
        <v>-27672.9146015882</v>
      </c>
      <c r="X55" t="s">
        <v>42</v>
      </c>
      <c r="Y55" s="2">
        <v>5850106</v>
      </c>
      <c r="Z55" s="2">
        <v>-123860.99608393406</v>
      </c>
      <c r="AB55" t="s">
        <v>43</v>
      </c>
      <c r="AC55" s="2">
        <v>2296426</v>
      </c>
      <c r="AD55" s="2">
        <v>17152.620026036922</v>
      </c>
      <c r="AF55" t="s">
        <v>39</v>
      </c>
      <c r="AG55" s="2">
        <v>6818548</v>
      </c>
      <c r="AH55" s="2">
        <v>-81136.788377607256</v>
      </c>
      <c r="AJ55" t="s">
        <v>39</v>
      </c>
      <c r="AK55" s="2">
        <v>3805355</v>
      </c>
      <c r="AL55" s="2">
        <v>-12919.04173648964</v>
      </c>
      <c r="AN55" t="s">
        <v>40</v>
      </c>
      <c r="AO55" s="2">
        <v>671291</v>
      </c>
      <c r="AP55" s="2">
        <v>-4736.0173542033517</v>
      </c>
    </row>
    <row r="56" spans="4:42" x14ac:dyDescent="0.2">
      <c r="H56" t="s">
        <v>50</v>
      </c>
      <c r="I56" s="2">
        <v>290500</v>
      </c>
      <c r="J56" s="2">
        <v>-17319.116557258931</v>
      </c>
      <c r="L56" t="s">
        <v>50</v>
      </c>
      <c r="M56" s="2">
        <v>199280</v>
      </c>
      <c r="N56" s="2">
        <v>-992.63846425953648</v>
      </c>
      <c r="P56" t="s">
        <v>43</v>
      </c>
      <c r="Q56" s="2">
        <v>2093506</v>
      </c>
      <c r="R56" s="2">
        <v>608.42650290732036</v>
      </c>
      <c r="T56" t="s">
        <v>46</v>
      </c>
      <c r="U56" s="2">
        <v>1710704</v>
      </c>
      <c r="V56" s="2">
        <v>-11754.412150974873</v>
      </c>
      <c r="X56" t="s">
        <v>43</v>
      </c>
      <c r="Y56" s="2">
        <v>3265921</v>
      </c>
      <c r="Z56" s="2">
        <v>112902.23494680651</v>
      </c>
      <c r="AB56" t="s">
        <v>44</v>
      </c>
      <c r="AC56" s="2">
        <v>4004247</v>
      </c>
      <c r="AD56" s="2">
        <v>-20705.157623227686</v>
      </c>
      <c r="AF56" t="s">
        <v>40</v>
      </c>
      <c r="AG56" s="2">
        <v>354977</v>
      </c>
      <c r="AH56" s="2">
        <v>-8640.6960330829152</v>
      </c>
      <c r="AJ56" t="s">
        <v>40</v>
      </c>
      <c r="AK56" s="2">
        <v>678909</v>
      </c>
      <c r="AL56" s="2">
        <v>-5415.0083340060228</v>
      </c>
      <c r="AN56" t="s">
        <v>41</v>
      </c>
      <c r="AO56" s="2">
        <v>695327</v>
      </c>
      <c r="AP56" s="2">
        <v>-4589.7001349070651</v>
      </c>
    </row>
    <row r="57" spans="4:42" x14ac:dyDescent="0.2">
      <c r="P57" t="s">
        <v>44</v>
      </c>
      <c r="Q57" s="2">
        <v>1199853</v>
      </c>
      <c r="R57" s="2">
        <v>-19917.590163639667</v>
      </c>
      <c r="T57" t="s">
        <v>49</v>
      </c>
      <c r="U57" s="2">
        <v>112787</v>
      </c>
      <c r="V57" s="2">
        <v>2626.3305200806708</v>
      </c>
      <c r="X57" t="s">
        <v>44</v>
      </c>
      <c r="Y57" s="2">
        <v>5798985</v>
      </c>
      <c r="Z57" s="2">
        <v>122658.64552011385</v>
      </c>
      <c r="AB57" t="s">
        <v>45</v>
      </c>
      <c r="AC57" s="2">
        <v>2069743</v>
      </c>
      <c r="AD57" s="2">
        <v>-26245.326491575379</v>
      </c>
      <c r="AF57" t="s">
        <v>41</v>
      </c>
      <c r="AG57" s="2">
        <v>922962</v>
      </c>
      <c r="AH57" s="2">
        <v>581.84908444835253</v>
      </c>
      <c r="AJ57" t="s">
        <v>41</v>
      </c>
      <c r="AK57" s="2">
        <v>1159096</v>
      </c>
      <c r="AL57" s="2">
        <v>-705.92044766568745</v>
      </c>
      <c r="AN57" t="s">
        <v>42</v>
      </c>
      <c r="AO57" s="2">
        <v>1847131</v>
      </c>
      <c r="AP57" s="2">
        <v>-6398.5796182636632</v>
      </c>
    </row>
    <row r="58" spans="4:42" x14ac:dyDescent="0.2">
      <c r="P58" t="s">
        <v>45</v>
      </c>
      <c r="Q58" s="2">
        <v>1315801</v>
      </c>
      <c r="R58" s="2">
        <v>-20600.016597970825</v>
      </c>
      <c r="T58" t="s">
        <v>66</v>
      </c>
      <c r="U58" s="2">
        <v>80000</v>
      </c>
      <c r="V58" s="2">
        <v>1996.1538461538453</v>
      </c>
      <c r="X58" t="s">
        <v>45</v>
      </c>
      <c r="Y58" s="2">
        <v>1737243</v>
      </c>
      <c r="Z58" s="2">
        <v>-22810.669245662568</v>
      </c>
      <c r="AB58" t="s">
        <v>46</v>
      </c>
      <c r="AC58" s="2">
        <v>1742090</v>
      </c>
      <c r="AD58" s="2">
        <v>-33104.497811304216</v>
      </c>
      <c r="AF58" t="s">
        <v>42</v>
      </c>
      <c r="AG58" s="2">
        <v>2129997</v>
      </c>
      <c r="AH58" s="2">
        <v>8203.3562671347863</v>
      </c>
      <c r="AJ58" t="s">
        <v>42</v>
      </c>
      <c r="AK58" s="2">
        <v>1810622</v>
      </c>
      <c r="AL58" s="2">
        <v>1899.6139055125418</v>
      </c>
      <c r="AN58" t="s">
        <v>43</v>
      </c>
      <c r="AO58" s="2">
        <v>1897903</v>
      </c>
      <c r="AP58" s="2">
        <v>-2223.5211105108356</v>
      </c>
    </row>
    <row r="59" spans="4:42" x14ac:dyDescent="0.2">
      <c r="P59" t="s">
        <v>46</v>
      </c>
      <c r="Q59" s="2">
        <v>1162159</v>
      </c>
      <c r="R59" s="2">
        <v>-23627.834873029766</v>
      </c>
      <c r="T59" t="s">
        <v>50</v>
      </c>
      <c r="U59" s="2">
        <v>293768</v>
      </c>
      <c r="V59" s="2">
        <v>-7470.3716977552176</v>
      </c>
      <c r="X59" t="s">
        <v>46</v>
      </c>
      <c r="Y59" s="2">
        <v>2665614</v>
      </c>
      <c r="Z59" s="2">
        <v>-71327.1239572622</v>
      </c>
      <c r="AB59" t="s">
        <v>49</v>
      </c>
      <c r="AC59" s="2">
        <v>134700</v>
      </c>
      <c r="AD59" s="2">
        <v>151.76902220097531</v>
      </c>
      <c r="AF59" t="s">
        <v>43</v>
      </c>
      <c r="AG59" s="2">
        <v>1688583</v>
      </c>
      <c r="AH59" s="2">
        <v>19262.25518893297</v>
      </c>
      <c r="AJ59" t="s">
        <v>43</v>
      </c>
      <c r="AK59" s="2">
        <v>2707912</v>
      </c>
      <c r="AL59" s="2">
        <v>18252.224847770412</v>
      </c>
      <c r="AN59" t="s">
        <v>44</v>
      </c>
      <c r="AO59" s="2">
        <v>1889108</v>
      </c>
      <c r="AP59" s="2">
        <v>-23190.921464829793</v>
      </c>
    </row>
    <row r="60" spans="4:42" x14ac:dyDescent="0.2">
      <c r="P60" t="s">
        <v>47</v>
      </c>
      <c r="Q60" s="2">
        <v>0</v>
      </c>
      <c r="R60" s="2">
        <v>0</v>
      </c>
      <c r="X60" t="s">
        <v>47</v>
      </c>
      <c r="Y60" s="2">
        <v>0</v>
      </c>
      <c r="Z60" s="2">
        <v>0</v>
      </c>
      <c r="AB60" t="s">
        <v>66</v>
      </c>
      <c r="AC60" s="2">
        <v>1360485</v>
      </c>
      <c r="AD60" s="2">
        <v>-3010.1493753902237</v>
      </c>
      <c r="AF60" t="s">
        <v>44</v>
      </c>
      <c r="AG60" s="2">
        <v>6402812</v>
      </c>
      <c r="AH60" s="2">
        <v>-182927.30159215024</v>
      </c>
      <c r="AJ60" t="s">
        <v>44</v>
      </c>
      <c r="AK60" s="2">
        <v>2945810</v>
      </c>
      <c r="AL60" s="2">
        <v>-9455.8591191003161</v>
      </c>
      <c r="AN60" t="s">
        <v>45</v>
      </c>
      <c r="AO60" s="2">
        <v>642360</v>
      </c>
      <c r="AP60" s="2">
        <v>-6619.4160127056421</v>
      </c>
    </row>
    <row r="61" spans="4:42" x14ac:dyDescent="0.2">
      <c r="P61" t="s">
        <v>48</v>
      </c>
      <c r="Q61" s="2">
        <v>0</v>
      </c>
      <c r="R61" s="2">
        <v>0</v>
      </c>
      <c r="X61" t="s">
        <v>49</v>
      </c>
      <c r="Y61" s="2">
        <v>43200</v>
      </c>
      <c r="Z61" s="2">
        <v>526.81199037220767</v>
      </c>
      <c r="AB61" t="s">
        <v>50</v>
      </c>
      <c r="AC61" s="2">
        <v>204718</v>
      </c>
      <c r="AD61" s="2">
        <v>-765.17430181860118</v>
      </c>
      <c r="AF61" t="s">
        <v>45</v>
      </c>
      <c r="AG61" s="2">
        <v>2607140</v>
      </c>
      <c r="AH61" s="2">
        <v>-74936.312474493447</v>
      </c>
      <c r="AJ61" t="s">
        <v>45</v>
      </c>
      <c r="AK61" s="2">
        <v>1464258</v>
      </c>
      <c r="AL61" s="2">
        <v>-17189.330935534465</v>
      </c>
      <c r="AN61" t="s">
        <v>46</v>
      </c>
      <c r="AO61" s="2">
        <v>1680605</v>
      </c>
      <c r="AP61" s="2">
        <v>-47570.179141165521</v>
      </c>
    </row>
    <row r="62" spans="4:42" x14ac:dyDescent="0.2">
      <c r="P62" t="s">
        <v>49</v>
      </c>
      <c r="Q62" s="2">
        <v>0</v>
      </c>
      <c r="R62" s="2">
        <v>0</v>
      </c>
      <c r="X62" t="s">
        <v>66</v>
      </c>
      <c r="Y62" s="2">
        <v>9002500</v>
      </c>
      <c r="Z62" s="2">
        <v>62983.317695516533</v>
      </c>
      <c r="AF62" t="s">
        <v>46</v>
      </c>
      <c r="AG62" s="2">
        <v>2603570</v>
      </c>
      <c r="AH62" s="2">
        <v>-109098.44114345437</v>
      </c>
      <c r="AJ62" t="s">
        <v>46</v>
      </c>
      <c r="AK62" s="2">
        <v>1649036</v>
      </c>
      <c r="AL62" s="2">
        <v>-34525.96024705677</v>
      </c>
      <c r="AN62" t="s">
        <v>48</v>
      </c>
      <c r="AO62" s="2">
        <v>1000</v>
      </c>
      <c r="AP62" s="2">
        <v>0</v>
      </c>
    </row>
    <row r="63" spans="4:42" x14ac:dyDescent="0.2">
      <c r="P63" t="s">
        <v>50</v>
      </c>
      <c r="Q63" s="2">
        <v>190090</v>
      </c>
      <c r="R63" s="2">
        <v>-7204.157549708737</v>
      </c>
      <c r="X63" t="s">
        <v>50</v>
      </c>
      <c r="Y63" s="2">
        <v>286255</v>
      </c>
      <c r="Z63" s="2">
        <v>-16288.697521534372</v>
      </c>
      <c r="AF63" t="s">
        <v>49</v>
      </c>
      <c r="AG63" s="2">
        <v>21000</v>
      </c>
      <c r="AH63" s="2">
        <v>502.37479858497477</v>
      </c>
      <c r="AJ63" t="s">
        <v>48</v>
      </c>
      <c r="AK63" s="2">
        <v>0</v>
      </c>
      <c r="AL63" s="2">
        <v>0</v>
      </c>
      <c r="AN63" t="s">
        <v>49</v>
      </c>
      <c r="AO63" s="2">
        <v>2998</v>
      </c>
      <c r="AP63" s="2">
        <v>-8.0740227762389321</v>
      </c>
    </row>
    <row r="64" spans="4:42" x14ac:dyDescent="0.2">
      <c r="AF64" t="s">
        <v>66</v>
      </c>
      <c r="AG64" s="2">
        <v>1198011</v>
      </c>
      <c r="AH64" s="2">
        <v>8664.705311857193</v>
      </c>
      <c r="AJ64" t="s">
        <v>49</v>
      </c>
      <c r="AK64" s="2">
        <v>93103</v>
      </c>
      <c r="AL64" s="2">
        <v>-326.86330359845391</v>
      </c>
      <c r="AN64" t="s">
        <v>66</v>
      </c>
      <c r="AO64" s="2">
        <v>274112</v>
      </c>
      <c r="AP64" s="2">
        <v>-3295.5401109389409</v>
      </c>
    </row>
    <row r="65" spans="32:42" x14ac:dyDescent="0.2">
      <c r="AF65" t="s">
        <v>50</v>
      </c>
      <c r="AG65" s="2">
        <v>363686</v>
      </c>
      <c r="AH65" s="2">
        <v>-10503.91699360137</v>
      </c>
      <c r="AJ65" t="s">
        <v>66</v>
      </c>
      <c r="AK65" s="2">
        <v>568575</v>
      </c>
      <c r="AL65" s="2">
        <v>-37.295132247969377</v>
      </c>
      <c r="AN65" t="s">
        <v>50</v>
      </c>
      <c r="AO65" s="2">
        <v>287922</v>
      </c>
      <c r="AP65" s="2">
        <v>-1641.4409858532097</v>
      </c>
    </row>
    <row r="66" spans="32:42" x14ac:dyDescent="0.2">
      <c r="AJ66" t="s">
        <v>50</v>
      </c>
      <c r="AK66" s="2">
        <v>325395</v>
      </c>
      <c r="AL66" s="2">
        <v>-7684.5765657039947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34" workbookViewId="0">
      <selection sqref="A1:B81"/>
    </sheetView>
  </sheetViews>
  <sheetFormatPr defaultRowHeight="12.75" x14ac:dyDescent="0.2"/>
  <cols>
    <col min="1" max="1" width="23.5703125" bestFit="1" customWidth="1"/>
  </cols>
  <sheetData>
    <row r="1" spans="1:2" x14ac:dyDescent="0.2">
      <c r="A1" t="s">
        <v>67</v>
      </c>
      <c r="B1" t="s">
        <v>90</v>
      </c>
    </row>
    <row r="2" spans="1:2" x14ac:dyDescent="0.2">
      <c r="A2" t="s">
        <v>0</v>
      </c>
      <c r="B2" t="s">
        <v>91</v>
      </c>
    </row>
    <row r="3" spans="1:2" x14ac:dyDescent="0.2">
      <c r="A3" t="s">
        <v>1</v>
      </c>
      <c r="B3" t="s">
        <v>91</v>
      </c>
    </row>
    <row r="4" spans="1:2" x14ac:dyDescent="0.2">
      <c r="A4" t="s">
        <v>2</v>
      </c>
      <c r="B4" t="s">
        <v>91</v>
      </c>
    </row>
    <row r="5" spans="1:2" x14ac:dyDescent="0.2">
      <c r="A5" t="s">
        <v>3</v>
      </c>
      <c r="B5" t="s">
        <v>91</v>
      </c>
    </row>
    <row r="6" spans="1:2" x14ac:dyDescent="0.2">
      <c r="A6" t="s">
        <v>4</v>
      </c>
      <c r="B6" t="s">
        <v>91</v>
      </c>
    </row>
    <row r="7" spans="1:2" x14ac:dyDescent="0.2">
      <c r="A7" t="s">
        <v>62</v>
      </c>
      <c r="B7" t="s">
        <v>90</v>
      </c>
    </row>
    <row r="8" spans="1:2" x14ac:dyDescent="0.2">
      <c r="A8" t="s">
        <v>5</v>
      </c>
      <c r="B8" t="s">
        <v>92</v>
      </c>
    </row>
    <row r="9" spans="1:2" x14ac:dyDescent="0.2">
      <c r="A9" t="s">
        <v>6</v>
      </c>
      <c r="B9" t="s">
        <v>91</v>
      </c>
    </row>
    <row r="10" spans="1:2" x14ac:dyDescent="0.2">
      <c r="A10" t="s">
        <v>7</v>
      </c>
      <c r="B10" t="s">
        <v>91</v>
      </c>
    </row>
    <row r="11" spans="1:2" x14ac:dyDescent="0.2">
      <c r="A11" t="s">
        <v>8</v>
      </c>
      <c r="B11" t="s">
        <v>92</v>
      </c>
    </row>
    <row r="12" spans="1:2" x14ac:dyDescent="0.2">
      <c r="A12" t="s">
        <v>9</v>
      </c>
      <c r="B12" t="s">
        <v>90</v>
      </c>
    </row>
    <row r="13" spans="1:2" x14ac:dyDescent="0.2">
      <c r="A13" t="s">
        <v>10</v>
      </c>
      <c r="B13" t="s">
        <v>90</v>
      </c>
    </row>
    <row r="14" spans="1:2" x14ac:dyDescent="0.2">
      <c r="A14" t="s">
        <v>55</v>
      </c>
      <c r="B14" t="s">
        <v>90</v>
      </c>
    </row>
    <row r="15" spans="1:2" x14ac:dyDescent="0.2">
      <c r="A15" t="s">
        <v>11</v>
      </c>
      <c r="B15" t="s">
        <v>90</v>
      </c>
    </row>
    <row r="16" spans="1:2" x14ac:dyDescent="0.2">
      <c r="A16" t="s">
        <v>12</v>
      </c>
      <c r="B16" t="s">
        <v>91</v>
      </c>
    </row>
    <row r="17" spans="1:2" x14ac:dyDescent="0.2">
      <c r="A17" t="s">
        <v>56</v>
      </c>
      <c r="B17" t="s">
        <v>90</v>
      </c>
    </row>
    <row r="18" spans="1:2" x14ac:dyDescent="0.2">
      <c r="A18" t="s">
        <v>57</v>
      </c>
      <c r="B18" t="s">
        <v>92</v>
      </c>
    </row>
    <row r="19" spans="1:2" x14ac:dyDescent="0.2">
      <c r="A19" t="s">
        <v>13</v>
      </c>
      <c r="B19" t="s">
        <v>92</v>
      </c>
    </row>
    <row r="20" spans="1:2" x14ac:dyDescent="0.2">
      <c r="A20" t="s">
        <v>14</v>
      </c>
      <c r="B20" t="s">
        <v>92</v>
      </c>
    </row>
    <row r="21" spans="1:2" x14ac:dyDescent="0.2">
      <c r="A21" t="s">
        <v>63</v>
      </c>
      <c r="B21" t="s">
        <v>93</v>
      </c>
    </row>
    <row r="22" spans="1:2" x14ac:dyDescent="0.2">
      <c r="A22" t="s">
        <v>15</v>
      </c>
      <c r="B22" t="s">
        <v>90</v>
      </c>
    </row>
    <row r="23" spans="1:2" x14ac:dyDescent="0.2">
      <c r="A23" t="s">
        <v>58</v>
      </c>
      <c r="B23" t="s">
        <v>91</v>
      </c>
    </row>
    <row r="24" spans="1:2" x14ac:dyDescent="0.2">
      <c r="A24" t="s">
        <v>16</v>
      </c>
      <c r="B24" t="s">
        <v>90</v>
      </c>
    </row>
    <row r="25" spans="1:2" x14ac:dyDescent="0.2">
      <c r="A25" t="s">
        <v>68</v>
      </c>
      <c r="B25" t="s">
        <v>90</v>
      </c>
    </row>
    <row r="26" spans="1:2" x14ac:dyDescent="0.2">
      <c r="A26" t="s">
        <v>17</v>
      </c>
      <c r="B26" t="s">
        <v>91</v>
      </c>
    </row>
    <row r="27" spans="1:2" x14ac:dyDescent="0.2">
      <c r="A27" t="s">
        <v>64</v>
      </c>
      <c r="B27" t="s">
        <v>91</v>
      </c>
    </row>
    <row r="28" spans="1:2" x14ac:dyDescent="0.2">
      <c r="A28" t="s">
        <v>18</v>
      </c>
      <c r="B28" t="s">
        <v>91</v>
      </c>
    </row>
    <row r="29" spans="1:2" x14ac:dyDescent="0.2">
      <c r="A29" t="s">
        <v>71</v>
      </c>
      <c r="B29" t="s">
        <v>91</v>
      </c>
    </row>
    <row r="30" spans="1:2" x14ac:dyDescent="0.2">
      <c r="A30" t="s">
        <v>19</v>
      </c>
      <c r="B30" t="s">
        <v>91</v>
      </c>
    </row>
    <row r="31" spans="1:2" x14ac:dyDescent="0.2">
      <c r="A31" t="s">
        <v>65</v>
      </c>
      <c r="B31" t="s">
        <v>91</v>
      </c>
    </row>
    <row r="32" spans="1:2" x14ac:dyDescent="0.2">
      <c r="A32" t="s">
        <v>53</v>
      </c>
      <c r="B32" t="s">
        <v>91</v>
      </c>
    </row>
    <row r="33" spans="1:2" x14ac:dyDescent="0.2">
      <c r="A33" t="s">
        <v>20</v>
      </c>
      <c r="B33" t="s">
        <v>91</v>
      </c>
    </row>
    <row r="34" spans="1:2" x14ac:dyDescent="0.2">
      <c r="A34" t="s">
        <v>21</v>
      </c>
      <c r="B34" t="s">
        <v>91</v>
      </c>
    </row>
    <row r="35" spans="1:2" x14ac:dyDescent="0.2">
      <c r="A35" t="s">
        <v>22</v>
      </c>
      <c r="B35" t="s">
        <v>91</v>
      </c>
    </row>
    <row r="36" spans="1:2" x14ac:dyDescent="0.2">
      <c r="A36" t="s">
        <v>23</v>
      </c>
      <c r="B36" t="s">
        <v>91</v>
      </c>
    </row>
    <row r="37" spans="1:2" x14ac:dyDescent="0.2">
      <c r="A37" t="s">
        <v>24</v>
      </c>
      <c r="B37" t="s">
        <v>91</v>
      </c>
    </row>
    <row r="38" spans="1:2" x14ac:dyDescent="0.2">
      <c r="A38" t="s">
        <v>25</v>
      </c>
      <c r="B38" t="s">
        <v>91</v>
      </c>
    </row>
    <row r="39" spans="1:2" x14ac:dyDescent="0.2">
      <c r="A39" t="s">
        <v>77</v>
      </c>
      <c r="B39" t="s">
        <v>91</v>
      </c>
    </row>
    <row r="40" spans="1:2" x14ac:dyDescent="0.2">
      <c r="A40" t="s">
        <v>26</v>
      </c>
      <c r="B40" t="s">
        <v>91</v>
      </c>
    </row>
    <row r="41" spans="1:2" x14ac:dyDescent="0.2">
      <c r="A41" t="s">
        <v>72</v>
      </c>
      <c r="B41" t="s">
        <v>91</v>
      </c>
    </row>
    <row r="42" spans="1:2" x14ac:dyDescent="0.2">
      <c r="A42" t="s">
        <v>27</v>
      </c>
      <c r="B42" t="s">
        <v>91</v>
      </c>
    </row>
    <row r="43" spans="1:2" x14ac:dyDescent="0.2">
      <c r="A43" t="s">
        <v>28</v>
      </c>
      <c r="B43" t="s">
        <v>91</v>
      </c>
    </row>
    <row r="44" spans="1:2" x14ac:dyDescent="0.2">
      <c r="A44" t="s">
        <v>54</v>
      </c>
      <c r="B44" t="s">
        <v>91</v>
      </c>
    </row>
    <row r="45" spans="1:2" x14ac:dyDescent="0.2">
      <c r="A45" t="s">
        <v>59</v>
      </c>
      <c r="B45" t="s">
        <v>92</v>
      </c>
    </row>
    <row r="46" spans="1:2" x14ac:dyDescent="0.2">
      <c r="A46" t="s">
        <v>60</v>
      </c>
      <c r="B46" t="s">
        <v>92</v>
      </c>
    </row>
    <row r="47" spans="1:2" x14ac:dyDescent="0.2">
      <c r="A47" t="s">
        <v>51</v>
      </c>
      <c r="B47" t="s">
        <v>92</v>
      </c>
    </row>
    <row r="48" spans="1:2" x14ac:dyDescent="0.2">
      <c r="A48" t="s">
        <v>29</v>
      </c>
      <c r="B48" t="s">
        <v>91</v>
      </c>
    </row>
    <row r="49" spans="1:2" x14ac:dyDescent="0.2">
      <c r="A49" t="s">
        <v>30</v>
      </c>
      <c r="B49" t="s">
        <v>92</v>
      </c>
    </row>
    <row r="50" spans="1:2" x14ac:dyDescent="0.2">
      <c r="A50" t="s">
        <v>31</v>
      </c>
      <c r="B50" t="s">
        <v>91</v>
      </c>
    </row>
    <row r="51" spans="1:2" x14ac:dyDescent="0.2">
      <c r="A51" t="s">
        <v>32</v>
      </c>
      <c r="B51" t="s">
        <v>92</v>
      </c>
    </row>
    <row r="52" spans="1:2" x14ac:dyDescent="0.2">
      <c r="A52" t="s">
        <v>73</v>
      </c>
      <c r="B52" t="s">
        <v>92</v>
      </c>
    </row>
    <row r="53" spans="1:2" x14ac:dyDescent="0.2">
      <c r="A53" t="s">
        <v>61</v>
      </c>
      <c r="B53" t="s">
        <v>92</v>
      </c>
    </row>
    <row r="54" spans="1:2" x14ac:dyDescent="0.2">
      <c r="A54" t="s">
        <v>33</v>
      </c>
      <c r="B54" t="s">
        <v>92</v>
      </c>
    </row>
    <row r="55" spans="1:2" x14ac:dyDescent="0.2">
      <c r="A55" t="s">
        <v>33</v>
      </c>
      <c r="B55" t="s">
        <v>92</v>
      </c>
    </row>
    <row r="56" spans="1:2" x14ac:dyDescent="0.2">
      <c r="A56" t="s">
        <v>74</v>
      </c>
      <c r="B56" t="s">
        <v>92</v>
      </c>
    </row>
    <row r="57" spans="1:2" x14ac:dyDescent="0.2">
      <c r="A57" t="s">
        <v>52</v>
      </c>
      <c r="B57" t="s">
        <v>92</v>
      </c>
    </row>
    <row r="58" spans="1:2" x14ac:dyDescent="0.2">
      <c r="A58" t="s">
        <v>79</v>
      </c>
      <c r="B58" t="s">
        <v>92</v>
      </c>
    </row>
    <row r="59" spans="1:2" x14ac:dyDescent="0.2">
      <c r="A59" t="s">
        <v>75</v>
      </c>
      <c r="B59" t="s">
        <v>92</v>
      </c>
    </row>
    <row r="60" spans="1:2" x14ac:dyDescent="0.2">
      <c r="A60" t="s">
        <v>76</v>
      </c>
      <c r="B60" t="s">
        <v>92</v>
      </c>
    </row>
    <row r="61" spans="1:2" x14ac:dyDescent="0.2">
      <c r="A61" t="s">
        <v>78</v>
      </c>
      <c r="B61" t="s">
        <v>92</v>
      </c>
    </row>
    <row r="62" spans="1:2" x14ac:dyDescent="0.2">
      <c r="A62" t="s">
        <v>69</v>
      </c>
      <c r="B62" t="s">
        <v>90</v>
      </c>
    </row>
    <row r="63" spans="1:2" x14ac:dyDescent="0.2">
      <c r="A63" t="s">
        <v>34</v>
      </c>
      <c r="B63" t="s">
        <v>90</v>
      </c>
    </row>
    <row r="64" spans="1:2" x14ac:dyDescent="0.2">
      <c r="A64" t="s">
        <v>35</v>
      </c>
      <c r="B64" t="s">
        <v>90</v>
      </c>
    </row>
    <row r="65" spans="1:2" x14ac:dyDescent="0.2">
      <c r="A65" t="s">
        <v>36</v>
      </c>
      <c r="B65" t="s">
        <v>90</v>
      </c>
    </row>
    <row r="66" spans="1:2" x14ac:dyDescent="0.2">
      <c r="A66" t="s">
        <v>70</v>
      </c>
      <c r="B66" t="s">
        <v>90</v>
      </c>
    </row>
    <row r="67" spans="1:2" x14ac:dyDescent="0.2">
      <c r="A67" t="s">
        <v>37</v>
      </c>
      <c r="B67" t="s">
        <v>90</v>
      </c>
    </row>
    <row r="68" spans="1:2" x14ac:dyDescent="0.2">
      <c r="A68" t="s">
        <v>38</v>
      </c>
      <c r="B68" t="s">
        <v>90</v>
      </c>
    </row>
    <row r="69" spans="1:2" x14ac:dyDescent="0.2">
      <c r="A69" t="s">
        <v>39</v>
      </c>
      <c r="B69" t="s">
        <v>90</v>
      </c>
    </row>
    <row r="70" spans="1:2" x14ac:dyDescent="0.2">
      <c r="A70" t="s">
        <v>40</v>
      </c>
      <c r="B70" t="s">
        <v>90</v>
      </c>
    </row>
    <row r="71" spans="1:2" x14ac:dyDescent="0.2">
      <c r="A71" t="s">
        <v>41</v>
      </c>
      <c r="B71" t="s">
        <v>90</v>
      </c>
    </row>
    <row r="72" spans="1:2" x14ac:dyDescent="0.2">
      <c r="A72" t="s">
        <v>42</v>
      </c>
      <c r="B72" t="s">
        <v>90</v>
      </c>
    </row>
    <row r="73" spans="1:2" x14ac:dyDescent="0.2">
      <c r="A73" t="s">
        <v>43</v>
      </c>
      <c r="B73" t="s">
        <v>90</v>
      </c>
    </row>
    <row r="74" spans="1:2" x14ac:dyDescent="0.2">
      <c r="A74" t="s">
        <v>44</v>
      </c>
      <c r="B74" t="s">
        <v>90</v>
      </c>
    </row>
    <row r="75" spans="1:2" x14ac:dyDescent="0.2">
      <c r="A75" t="s">
        <v>45</v>
      </c>
      <c r="B75" t="s">
        <v>90</v>
      </c>
    </row>
    <row r="76" spans="1:2" x14ac:dyDescent="0.2">
      <c r="A76" t="s">
        <v>46</v>
      </c>
      <c r="B76" t="s">
        <v>91</v>
      </c>
    </row>
    <row r="77" spans="1:2" x14ac:dyDescent="0.2">
      <c r="A77" t="s">
        <v>47</v>
      </c>
      <c r="B77" t="s">
        <v>91</v>
      </c>
    </row>
    <row r="78" spans="1:2" x14ac:dyDescent="0.2">
      <c r="A78" t="s">
        <v>48</v>
      </c>
      <c r="B78" t="s">
        <v>91</v>
      </c>
    </row>
    <row r="79" spans="1:2" x14ac:dyDescent="0.2">
      <c r="A79" t="s">
        <v>49</v>
      </c>
      <c r="B79" t="s">
        <v>91</v>
      </c>
    </row>
    <row r="80" spans="1:2" x14ac:dyDescent="0.2">
      <c r="A80" t="s">
        <v>66</v>
      </c>
      <c r="B80" t="s">
        <v>93</v>
      </c>
    </row>
    <row r="81" spans="1:2" x14ac:dyDescent="0.2">
      <c r="A81" t="s">
        <v>50</v>
      </c>
      <c r="B81" t="s">
        <v>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2"/>
  <sheetViews>
    <sheetView topLeftCell="J468" workbookViewId="0">
      <selection activeCell="R1" sqref="R1"/>
    </sheetView>
  </sheetViews>
  <sheetFormatPr defaultRowHeight="12.75" x14ac:dyDescent="0.2"/>
  <cols>
    <col min="1" max="1" width="23" bestFit="1" customWidth="1"/>
    <col min="2" max="2" width="11.28515625" bestFit="1" customWidth="1"/>
    <col min="3" max="3" width="10.85546875" bestFit="1" customWidth="1"/>
    <col min="8" max="8" width="23.5703125" bestFit="1" customWidth="1"/>
    <col min="9" max="9" width="11.28515625" bestFit="1" customWidth="1"/>
    <col min="10" max="10" width="14.5703125" style="5" bestFit="1" customWidth="1"/>
    <col min="15" max="15" width="23.5703125" bestFit="1" customWidth="1"/>
    <col min="16" max="16" width="11.28515625" bestFit="1" customWidth="1"/>
    <col min="17" max="17" width="11.85546875" bestFit="1" customWidth="1"/>
    <col min="18" max="18" width="4.5703125" bestFit="1" customWidth="1"/>
    <col min="19" max="19" width="6.85546875" bestFit="1" customWidth="1"/>
  </cols>
  <sheetData>
    <row r="1" spans="1:19" x14ac:dyDescent="0.2">
      <c r="A1" t="s">
        <v>0</v>
      </c>
      <c r="B1" s="1">
        <v>0</v>
      </c>
      <c r="C1" s="1">
        <v>0</v>
      </c>
      <c r="D1" t="s">
        <v>80</v>
      </c>
      <c r="H1" t="s">
        <v>67</v>
      </c>
      <c r="I1" s="2">
        <v>279000</v>
      </c>
      <c r="J1" s="8">
        <v>697.49999999998511</v>
      </c>
      <c r="K1" t="s">
        <v>85</v>
      </c>
      <c r="L1" t="str">
        <f>VLOOKUP(H1,Region,2,0)</f>
        <v>East</v>
      </c>
      <c r="O1" t="s">
        <v>0</v>
      </c>
      <c r="P1" s="1">
        <v>0</v>
      </c>
      <c r="Q1" s="9">
        <v>0</v>
      </c>
      <c r="R1" t="s">
        <v>80</v>
      </c>
      <c r="S1" t="str">
        <f>VLOOKUP(O1,Region,2,0)</f>
        <v>Central</v>
      </c>
    </row>
    <row r="2" spans="1:19" x14ac:dyDescent="0.2">
      <c r="A2" t="s">
        <v>1</v>
      </c>
      <c r="B2" s="1">
        <v>2859482</v>
      </c>
      <c r="C2" s="1">
        <v>-96995.366934846854</v>
      </c>
      <c r="D2" t="s">
        <v>80</v>
      </c>
      <c r="H2" t="s">
        <v>0</v>
      </c>
      <c r="I2" s="1">
        <v>0</v>
      </c>
      <c r="J2" s="9">
        <v>0</v>
      </c>
      <c r="K2" t="s">
        <v>80</v>
      </c>
      <c r="L2" t="str">
        <f t="shared" ref="L2:L65" si="0">VLOOKUP(H2,Region,2,0)</f>
        <v>Central</v>
      </c>
      <c r="O2" t="s">
        <v>0</v>
      </c>
      <c r="P2" s="2">
        <v>40000</v>
      </c>
      <c r="Q2" s="8">
        <v>1218.5362930741039</v>
      </c>
      <c r="R2" t="s">
        <v>81</v>
      </c>
      <c r="S2" t="str">
        <f t="shared" ref="S2:S65" si="1">VLOOKUP(O2,Region,2,0)</f>
        <v>Central</v>
      </c>
    </row>
    <row r="3" spans="1:19" x14ac:dyDescent="0.2">
      <c r="A3" t="s">
        <v>2</v>
      </c>
      <c r="B3" s="1">
        <v>2064950</v>
      </c>
      <c r="C3" s="1">
        <v>-45756.008724745698</v>
      </c>
      <c r="D3" t="s">
        <v>80</v>
      </c>
      <c r="H3" t="s">
        <v>0</v>
      </c>
      <c r="I3" s="2">
        <v>40000</v>
      </c>
      <c r="J3" s="8">
        <v>1218.5362930741039</v>
      </c>
      <c r="K3" t="s">
        <v>81</v>
      </c>
      <c r="L3" t="str">
        <f t="shared" si="0"/>
        <v>Central</v>
      </c>
      <c r="O3" t="s">
        <v>0</v>
      </c>
      <c r="P3" s="2">
        <v>111142</v>
      </c>
      <c r="Q3" s="8">
        <v>1216.8942306548397</v>
      </c>
      <c r="R3" t="s">
        <v>82</v>
      </c>
      <c r="S3" t="str">
        <f t="shared" si="1"/>
        <v>Central</v>
      </c>
    </row>
    <row r="4" spans="1:19" x14ac:dyDescent="0.2">
      <c r="A4" t="s">
        <v>3</v>
      </c>
      <c r="B4" s="1">
        <v>15000</v>
      </c>
      <c r="C4" s="1">
        <v>165.91579511932684</v>
      </c>
      <c r="D4" t="s">
        <v>80</v>
      </c>
      <c r="H4" t="s">
        <v>0</v>
      </c>
      <c r="I4" s="2">
        <v>111142</v>
      </c>
      <c r="J4" s="8">
        <v>1216.8942306548397</v>
      </c>
      <c r="K4" t="s">
        <v>82</v>
      </c>
      <c r="L4" t="str">
        <f t="shared" si="0"/>
        <v>Central</v>
      </c>
      <c r="O4" t="s">
        <v>0</v>
      </c>
      <c r="P4" s="2">
        <v>55897</v>
      </c>
      <c r="Q4" s="8">
        <v>12.961519494609954</v>
      </c>
      <c r="R4" t="s">
        <v>83</v>
      </c>
      <c r="S4" t="str">
        <f t="shared" si="1"/>
        <v>Central</v>
      </c>
    </row>
    <row r="5" spans="1:19" x14ac:dyDescent="0.2">
      <c r="A5" t="s">
        <v>4</v>
      </c>
      <c r="B5" s="1">
        <v>15000</v>
      </c>
      <c r="C5" s="1">
        <v>1077.0857142857037</v>
      </c>
      <c r="D5" t="s">
        <v>80</v>
      </c>
      <c r="H5" t="s">
        <v>0</v>
      </c>
      <c r="I5" s="2">
        <v>55897</v>
      </c>
      <c r="J5" s="8">
        <v>12.961519494609954</v>
      </c>
      <c r="K5" t="s">
        <v>83</v>
      </c>
      <c r="L5" t="str">
        <f t="shared" si="0"/>
        <v>Central</v>
      </c>
      <c r="O5" t="s">
        <v>0</v>
      </c>
      <c r="P5" s="2">
        <v>79994</v>
      </c>
      <c r="Q5" s="8">
        <v>3680.8066658284279</v>
      </c>
      <c r="R5" t="s">
        <v>84</v>
      </c>
      <c r="S5" t="str">
        <f t="shared" si="1"/>
        <v>Central</v>
      </c>
    </row>
    <row r="6" spans="1:19" x14ac:dyDescent="0.2">
      <c r="A6" t="s">
        <v>5</v>
      </c>
      <c r="B6" s="1">
        <v>120500</v>
      </c>
      <c r="C6" s="1">
        <v>202.94372294371186</v>
      </c>
      <c r="D6" t="s">
        <v>80</v>
      </c>
      <c r="H6" t="s">
        <v>0</v>
      </c>
      <c r="I6" s="2">
        <v>79994</v>
      </c>
      <c r="J6" s="8">
        <v>3680.8066658284279</v>
      </c>
      <c r="K6" t="s">
        <v>84</v>
      </c>
      <c r="L6" t="str">
        <f t="shared" si="0"/>
        <v>Central</v>
      </c>
      <c r="O6" t="s">
        <v>0</v>
      </c>
      <c r="P6" s="2">
        <v>242948</v>
      </c>
      <c r="Q6" s="8">
        <v>1039.4234288797747</v>
      </c>
      <c r="R6" t="s">
        <v>85</v>
      </c>
      <c r="S6" t="str">
        <f t="shared" si="1"/>
        <v>Central</v>
      </c>
    </row>
    <row r="7" spans="1:19" x14ac:dyDescent="0.2">
      <c r="A7" t="s">
        <v>6</v>
      </c>
      <c r="B7" s="1">
        <v>726003</v>
      </c>
      <c r="C7" s="1">
        <v>1500.0544988923707</v>
      </c>
      <c r="D7" t="s">
        <v>80</v>
      </c>
      <c r="H7" t="s">
        <v>0</v>
      </c>
      <c r="I7" s="2">
        <v>242948</v>
      </c>
      <c r="J7" s="8">
        <v>1039.4234288797747</v>
      </c>
      <c r="K7" t="s">
        <v>85</v>
      </c>
      <c r="L7" t="str">
        <f t="shared" si="0"/>
        <v>Central</v>
      </c>
      <c r="O7" t="s">
        <v>0</v>
      </c>
      <c r="P7" s="2">
        <v>433593</v>
      </c>
      <c r="Q7" s="8">
        <v>-76.376074387360063</v>
      </c>
      <c r="R7" t="s">
        <v>86</v>
      </c>
      <c r="S7" t="str">
        <f t="shared" si="1"/>
        <v>Central</v>
      </c>
    </row>
    <row r="8" spans="1:19" x14ac:dyDescent="0.2">
      <c r="A8" t="s">
        <v>7</v>
      </c>
      <c r="B8" s="1">
        <v>3100</v>
      </c>
      <c r="C8" s="1">
        <v>248</v>
      </c>
      <c r="D8" t="s">
        <v>80</v>
      </c>
      <c r="H8" t="s">
        <v>0</v>
      </c>
      <c r="I8" s="2">
        <v>433593</v>
      </c>
      <c r="J8" s="8">
        <v>-76.376074387360063</v>
      </c>
      <c r="K8" t="s">
        <v>86</v>
      </c>
      <c r="L8" t="str">
        <f t="shared" si="0"/>
        <v>Central</v>
      </c>
      <c r="O8" t="s">
        <v>0</v>
      </c>
      <c r="P8" s="2">
        <v>154834</v>
      </c>
      <c r="Q8" s="8">
        <v>1538.884222744955</v>
      </c>
      <c r="R8" t="s">
        <v>87</v>
      </c>
      <c r="S8" t="str">
        <f t="shared" si="1"/>
        <v>Central</v>
      </c>
    </row>
    <row r="9" spans="1:19" x14ac:dyDescent="0.2">
      <c r="A9" t="s">
        <v>8</v>
      </c>
      <c r="B9" s="1">
        <v>145000</v>
      </c>
      <c r="C9" s="1">
        <v>-80.312229437270275</v>
      </c>
      <c r="D9" t="s">
        <v>80</v>
      </c>
      <c r="H9" t="s">
        <v>0</v>
      </c>
      <c r="I9" s="2">
        <v>154834</v>
      </c>
      <c r="J9" s="8">
        <v>1538.884222744955</v>
      </c>
      <c r="K9" t="s">
        <v>87</v>
      </c>
      <c r="L9" t="str">
        <f t="shared" si="0"/>
        <v>Central</v>
      </c>
      <c r="O9" t="s">
        <v>0</v>
      </c>
      <c r="P9" s="2">
        <v>165120</v>
      </c>
      <c r="Q9" s="8">
        <v>2777.3974584129637</v>
      </c>
      <c r="R9" t="s">
        <v>88</v>
      </c>
      <c r="S9" t="str">
        <f t="shared" si="1"/>
        <v>Central</v>
      </c>
    </row>
    <row r="10" spans="1:19" x14ac:dyDescent="0.2">
      <c r="A10" t="s">
        <v>9</v>
      </c>
      <c r="B10" s="1">
        <v>6000</v>
      </c>
      <c r="C10" s="1">
        <v>248.33333333333042</v>
      </c>
      <c r="D10" t="s">
        <v>80</v>
      </c>
      <c r="H10" t="s">
        <v>0</v>
      </c>
      <c r="I10" s="2">
        <v>165120</v>
      </c>
      <c r="J10" s="8">
        <v>2777.3974584129637</v>
      </c>
      <c r="K10" t="s">
        <v>88</v>
      </c>
      <c r="L10" t="str">
        <f t="shared" si="0"/>
        <v>Central</v>
      </c>
      <c r="O10" t="s">
        <v>0</v>
      </c>
      <c r="P10" s="2">
        <v>13856</v>
      </c>
      <c r="Q10" s="8">
        <v>0</v>
      </c>
      <c r="R10" t="s">
        <v>89</v>
      </c>
      <c r="S10" t="str">
        <f t="shared" si="1"/>
        <v>Central</v>
      </c>
    </row>
    <row r="11" spans="1:19" x14ac:dyDescent="0.2">
      <c r="A11" t="s">
        <v>10</v>
      </c>
      <c r="B11" s="1">
        <v>1183808</v>
      </c>
      <c r="C11" s="1">
        <v>59620.225267204311</v>
      </c>
      <c r="D11" t="s">
        <v>80</v>
      </c>
      <c r="H11" t="s">
        <v>0</v>
      </c>
      <c r="I11" s="2">
        <v>13856</v>
      </c>
      <c r="J11" s="8">
        <v>0</v>
      </c>
      <c r="K11" t="s">
        <v>89</v>
      </c>
      <c r="L11" t="str">
        <f t="shared" si="0"/>
        <v>Central</v>
      </c>
      <c r="O11" t="s">
        <v>1</v>
      </c>
      <c r="P11" s="1">
        <v>2859482</v>
      </c>
      <c r="Q11" s="9">
        <v>-96995.366934846854</v>
      </c>
      <c r="R11" t="s">
        <v>80</v>
      </c>
      <c r="S11" t="str">
        <f t="shared" si="1"/>
        <v>Central</v>
      </c>
    </row>
    <row r="12" spans="1:19" x14ac:dyDescent="0.2">
      <c r="A12" t="s">
        <v>11</v>
      </c>
      <c r="B12" s="1">
        <v>2164263</v>
      </c>
      <c r="C12" s="1">
        <v>21950.500335081015</v>
      </c>
      <c r="D12" t="s">
        <v>80</v>
      </c>
      <c r="H12" t="s">
        <v>1</v>
      </c>
      <c r="I12" s="1">
        <v>2859482</v>
      </c>
      <c r="J12" s="9">
        <v>-96995.366934846854</v>
      </c>
      <c r="K12" t="s">
        <v>80</v>
      </c>
      <c r="L12" t="str">
        <f t="shared" si="0"/>
        <v>Central</v>
      </c>
      <c r="O12" t="s">
        <v>1</v>
      </c>
      <c r="P12" s="2">
        <v>4708460</v>
      </c>
      <c r="Q12" s="8">
        <v>-124306.14734620989</v>
      </c>
      <c r="R12" t="s">
        <v>81</v>
      </c>
      <c r="S12" t="str">
        <f t="shared" si="1"/>
        <v>Central</v>
      </c>
    </row>
    <row r="13" spans="1:19" x14ac:dyDescent="0.2">
      <c r="A13" t="s">
        <v>12</v>
      </c>
      <c r="B13" s="1">
        <v>1909303</v>
      </c>
      <c r="C13" s="1">
        <v>47808.860899647305</v>
      </c>
      <c r="D13" t="s">
        <v>80</v>
      </c>
      <c r="H13" t="s">
        <v>1</v>
      </c>
      <c r="I13" s="2">
        <v>4708460</v>
      </c>
      <c r="J13" s="8">
        <v>-124306.14734620989</v>
      </c>
      <c r="K13" t="s">
        <v>81</v>
      </c>
      <c r="L13" t="str">
        <f t="shared" si="0"/>
        <v>Central</v>
      </c>
      <c r="O13" t="s">
        <v>1</v>
      </c>
      <c r="P13" s="2">
        <v>3691095</v>
      </c>
      <c r="Q13" s="8">
        <v>-28926.122190508915</v>
      </c>
      <c r="R13" t="s">
        <v>82</v>
      </c>
      <c r="S13" t="str">
        <f t="shared" si="1"/>
        <v>Central</v>
      </c>
    </row>
    <row r="14" spans="1:19" x14ac:dyDescent="0.2">
      <c r="A14" t="s">
        <v>13</v>
      </c>
      <c r="B14" s="1">
        <v>2576001</v>
      </c>
      <c r="C14" s="1">
        <v>-116702.34745876087</v>
      </c>
      <c r="D14" t="s">
        <v>80</v>
      </c>
      <c r="H14" t="s">
        <v>1</v>
      </c>
      <c r="I14" s="2">
        <v>3691095</v>
      </c>
      <c r="J14" s="8">
        <v>-28926.122190508915</v>
      </c>
      <c r="K14" t="s">
        <v>82</v>
      </c>
      <c r="L14" t="str">
        <f t="shared" si="0"/>
        <v>Central</v>
      </c>
      <c r="O14" t="s">
        <v>1</v>
      </c>
      <c r="P14" s="2">
        <v>4480931</v>
      </c>
      <c r="Q14" s="8">
        <v>-44395.420797744191</v>
      </c>
      <c r="R14" t="s">
        <v>83</v>
      </c>
      <c r="S14" t="str">
        <f t="shared" si="1"/>
        <v>Central</v>
      </c>
    </row>
    <row r="15" spans="1:19" x14ac:dyDescent="0.2">
      <c r="A15" t="s">
        <v>14</v>
      </c>
      <c r="B15" s="1">
        <v>9296808</v>
      </c>
      <c r="C15" s="1">
        <v>-173282.77181106547</v>
      </c>
      <c r="D15" t="s">
        <v>80</v>
      </c>
      <c r="H15" t="s">
        <v>1</v>
      </c>
      <c r="I15" s="2">
        <v>4480931</v>
      </c>
      <c r="J15" s="8">
        <v>-44395.420797744191</v>
      </c>
      <c r="K15" t="s">
        <v>83</v>
      </c>
      <c r="L15" t="str">
        <f t="shared" si="0"/>
        <v>Central</v>
      </c>
      <c r="O15" t="s">
        <v>1</v>
      </c>
      <c r="P15" s="2">
        <v>6069287</v>
      </c>
      <c r="Q15" s="8">
        <v>-117831.0704556079</v>
      </c>
      <c r="R15" t="s">
        <v>84</v>
      </c>
      <c r="S15" t="str">
        <f t="shared" si="1"/>
        <v>Central</v>
      </c>
    </row>
    <row r="16" spans="1:19" x14ac:dyDescent="0.2">
      <c r="A16" t="s">
        <v>15</v>
      </c>
      <c r="B16" s="1">
        <v>666891</v>
      </c>
      <c r="C16" s="1">
        <v>-4276.4004107313312</v>
      </c>
      <c r="D16" t="s">
        <v>80</v>
      </c>
      <c r="H16" t="s">
        <v>1</v>
      </c>
      <c r="I16" s="2">
        <v>6069287</v>
      </c>
      <c r="J16" s="8">
        <v>-117831.0704556079</v>
      </c>
      <c r="K16" t="s">
        <v>84</v>
      </c>
      <c r="L16" t="str">
        <f t="shared" si="0"/>
        <v>Central</v>
      </c>
      <c r="O16" t="s">
        <v>1</v>
      </c>
      <c r="P16" s="2">
        <v>8879341</v>
      </c>
      <c r="Q16" s="8">
        <v>-302150.76400691055</v>
      </c>
      <c r="R16" t="s">
        <v>85</v>
      </c>
      <c r="S16" t="str">
        <f t="shared" si="1"/>
        <v>Central</v>
      </c>
    </row>
    <row r="17" spans="1:19" x14ac:dyDescent="0.2">
      <c r="A17" t="s">
        <v>16</v>
      </c>
      <c r="B17" s="1">
        <v>18297993</v>
      </c>
      <c r="C17" s="1">
        <v>72920.374671932732</v>
      </c>
      <c r="D17" t="s">
        <v>80</v>
      </c>
      <c r="H17" t="s">
        <v>1</v>
      </c>
      <c r="I17" s="2">
        <v>8879341</v>
      </c>
      <c r="J17" s="8">
        <v>-302150.76400691055</v>
      </c>
      <c r="K17" t="s">
        <v>85</v>
      </c>
      <c r="L17" t="str">
        <f t="shared" si="0"/>
        <v>Central</v>
      </c>
      <c r="O17" t="s">
        <v>1</v>
      </c>
      <c r="P17" s="2">
        <v>7985131</v>
      </c>
      <c r="Q17" s="8">
        <v>-125014.96455340466</v>
      </c>
      <c r="R17" t="s">
        <v>86</v>
      </c>
      <c r="S17" t="str">
        <f t="shared" si="1"/>
        <v>Central</v>
      </c>
    </row>
    <row r="18" spans="1:19" x14ac:dyDescent="0.2">
      <c r="A18" t="s">
        <v>17</v>
      </c>
      <c r="B18" s="1">
        <v>459079</v>
      </c>
      <c r="C18" s="1">
        <v>7002.4350398760698</v>
      </c>
      <c r="D18" t="s">
        <v>80</v>
      </c>
      <c r="H18" t="s">
        <v>1</v>
      </c>
      <c r="I18" s="2">
        <v>7985131</v>
      </c>
      <c r="J18" s="8">
        <v>-125014.96455340466</v>
      </c>
      <c r="K18" t="s">
        <v>86</v>
      </c>
      <c r="L18" t="str">
        <f t="shared" si="0"/>
        <v>Central</v>
      </c>
      <c r="O18" t="s">
        <v>1</v>
      </c>
      <c r="P18" s="2">
        <v>7476007</v>
      </c>
      <c r="Q18" s="8">
        <v>-122711.02270548344</v>
      </c>
      <c r="R18" t="s">
        <v>87</v>
      </c>
      <c r="S18" t="str">
        <f t="shared" si="1"/>
        <v>Central</v>
      </c>
    </row>
    <row r="19" spans="1:19" x14ac:dyDescent="0.2">
      <c r="A19" t="s">
        <v>18</v>
      </c>
      <c r="B19" s="1">
        <v>6300</v>
      </c>
      <c r="C19" s="1">
        <v>179.47708193643876</v>
      </c>
      <c r="D19" t="s">
        <v>80</v>
      </c>
      <c r="H19" t="s">
        <v>1</v>
      </c>
      <c r="I19" s="2">
        <v>7476007</v>
      </c>
      <c r="J19" s="8">
        <v>-122711.02270548344</v>
      </c>
      <c r="K19" t="s">
        <v>87</v>
      </c>
      <c r="L19" t="str">
        <f t="shared" si="0"/>
        <v>Central</v>
      </c>
      <c r="O19" t="s">
        <v>1</v>
      </c>
      <c r="P19" s="2">
        <v>3607002</v>
      </c>
      <c r="Q19" s="8">
        <v>-43313.569486391461</v>
      </c>
      <c r="R19" t="s">
        <v>88</v>
      </c>
      <c r="S19" t="str">
        <f t="shared" si="1"/>
        <v>Central</v>
      </c>
    </row>
    <row r="20" spans="1:19" x14ac:dyDescent="0.2">
      <c r="A20" t="s">
        <v>19</v>
      </c>
      <c r="B20" s="1">
        <v>5000</v>
      </c>
      <c r="C20" s="1">
        <v>-58.33333333333357</v>
      </c>
      <c r="D20" t="s">
        <v>80</v>
      </c>
      <c r="H20" t="s">
        <v>1</v>
      </c>
      <c r="I20" s="2">
        <v>3607002</v>
      </c>
      <c r="J20" s="8">
        <v>-43313.569486391461</v>
      </c>
      <c r="K20" t="s">
        <v>88</v>
      </c>
      <c r="L20" t="str">
        <f t="shared" si="0"/>
        <v>Central</v>
      </c>
      <c r="O20" t="s">
        <v>1</v>
      </c>
      <c r="P20" s="2">
        <v>3410867</v>
      </c>
      <c r="Q20" s="8">
        <v>-43423.201391352421</v>
      </c>
      <c r="R20" t="s">
        <v>89</v>
      </c>
      <c r="S20" t="str">
        <f t="shared" si="1"/>
        <v>Central</v>
      </c>
    </row>
    <row r="21" spans="1:19" x14ac:dyDescent="0.2">
      <c r="A21" t="s">
        <v>20</v>
      </c>
      <c r="B21" s="1">
        <v>1090772</v>
      </c>
      <c r="C21" s="1">
        <v>-1269.7800159880737</v>
      </c>
      <c r="D21" t="s">
        <v>80</v>
      </c>
      <c r="H21" t="s">
        <v>1</v>
      </c>
      <c r="I21" s="2">
        <v>3410867</v>
      </c>
      <c r="J21" s="8">
        <v>-43423.201391352421</v>
      </c>
      <c r="K21" t="s">
        <v>89</v>
      </c>
      <c r="L21" t="str">
        <f t="shared" si="0"/>
        <v>Central</v>
      </c>
      <c r="O21" t="s">
        <v>2</v>
      </c>
      <c r="P21" s="1">
        <v>2064950</v>
      </c>
      <c r="Q21" s="9">
        <v>-45756.008724745698</v>
      </c>
      <c r="R21" t="s">
        <v>80</v>
      </c>
      <c r="S21" t="str">
        <f t="shared" si="1"/>
        <v>Central</v>
      </c>
    </row>
    <row r="22" spans="1:19" x14ac:dyDescent="0.2">
      <c r="A22" t="s">
        <v>21</v>
      </c>
      <c r="B22" s="1">
        <v>0</v>
      </c>
      <c r="C22" s="1">
        <v>0</v>
      </c>
      <c r="D22" t="s">
        <v>80</v>
      </c>
      <c r="H22" t="s">
        <v>2</v>
      </c>
      <c r="I22" s="1">
        <v>2064950</v>
      </c>
      <c r="J22" s="9">
        <v>-45756.008724745698</v>
      </c>
      <c r="K22" t="s">
        <v>80</v>
      </c>
      <c r="L22" t="str">
        <f t="shared" si="0"/>
        <v>Central</v>
      </c>
      <c r="O22" t="s">
        <v>2</v>
      </c>
      <c r="P22" s="2">
        <v>2738397</v>
      </c>
      <c r="Q22" s="8">
        <v>-31276.386580535873</v>
      </c>
      <c r="R22" t="s">
        <v>81</v>
      </c>
      <c r="S22" t="str">
        <f t="shared" si="1"/>
        <v>Central</v>
      </c>
    </row>
    <row r="23" spans="1:19" x14ac:dyDescent="0.2">
      <c r="A23" t="s">
        <v>22</v>
      </c>
      <c r="B23" s="1">
        <v>2551162</v>
      </c>
      <c r="C23" s="1">
        <v>-69272.350803806155</v>
      </c>
      <c r="D23" t="s">
        <v>80</v>
      </c>
      <c r="H23" t="s">
        <v>2</v>
      </c>
      <c r="I23" s="2">
        <v>2738397</v>
      </c>
      <c r="J23" s="8">
        <v>-31276.386580535873</v>
      </c>
      <c r="K23" t="s">
        <v>81</v>
      </c>
      <c r="L23" t="str">
        <f t="shared" si="0"/>
        <v>Central</v>
      </c>
      <c r="O23" t="s">
        <v>2</v>
      </c>
      <c r="P23" s="2">
        <v>4608302</v>
      </c>
      <c r="Q23" s="8">
        <v>-40167.678666435502</v>
      </c>
      <c r="R23" t="s">
        <v>82</v>
      </c>
      <c r="S23" t="str">
        <f t="shared" si="1"/>
        <v>Central</v>
      </c>
    </row>
    <row r="24" spans="1:19" x14ac:dyDescent="0.2">
      <c r="A24" t="s">
        <v>23</v>
      </c>
      <c r="B24" s="1">
        <v>0</v>
      </c>
      <c r="C24" s="1">
        <v>0</v>
      </c>
      <c r="D24" t="s">
        <v>80</v>
      </c>
      <c r="H24" t="s">
        <v>2</v>
      </c>
      <c r="I24" s="2">
        <v>4608302</v>
      </c>
      <c r="J24" s="8">
        <v>-40167.678666435502</v>
      </c>
      <c r="K24" t="s">
        <v>82</v>
      </c>
      <c r="L24" t="str">
        <f t="shared" si="0"/>
        <v>Central</v>
      </c>
      <c r="O24" t="s">
        <v>2</v>
      </c>
      <c r="P24" s="2">
        <v>3511894</v>
      </c>
      <c r="Q24" s="8">
        <v>-23813.265283785258</v>
      </c>
      <c r="R24" t="s">
        <v>83</v>
      </c>
      <c r="S24" t="str">
        <f t="shared" si="1"/>
        <v>Central</v>
      </c>
    </row>
    <row r="25" spans="1:19" x14ac:dyDescent="0.2">
      <c r="A25" t="s">
        <v>24</v>
      </c>
      <c r="B25" s="1">
        <v>12086816</v>
      </c>
      <c r="C25" s="1">
        <v>-260485.62029223933</v>
      </c>
      <c r="D25" t="s">
        <v>80</v>
      </c>
      <c r="H25" t="s">
        <v>2</v>
      </c>
      <c r="I25" s="2">
        <v>3511894</v>
      </c>
      <c r="J25" s="8">
        <v>-23813.265283785258</v>
      </c>
      <c r="K25" t="s">
        <v>83</v>
      </c>
      <c r="L25" t="str">
        <f t="shared" si="0"/>
        <v>Central</v>
      </c>
      <c r="O25" t="s">
        <v>2</v>
      </c>
      <c r="P25" s="2">
        <v>2993400</v>
      </c>
      <c r="Q25" s="8">
        <v>-15146.530273340659</v>
      </c>
      <c r="R25" t="s">
        <v>84</v>
      </c>
      <c r="S25" t="str">
        <f t="shared" si="1"/>
        <v>Central</v>
      </c>
    </row>
    <row r="26" spans="1:19" x14ac:dyDescent="0.2">
      <c r="A26" t="s">
        <v>25</v>
      </c>
      <c r="B26" s="1">
        <v>0</v>
      </c>
      <c r="C26" s="1">
        <v>0</v>
      </c>
      <c r="D26" t="s">
        <v>80</v>
      </c>
      <c r="H26" t="s">
        <v>2</v>
      </c>
      <c r="I26" s="2">
        <v>2993400</v>
      </c>
      <c r="J26" s="8">
        <v>-15146.530273340659</v>
      </c>
      <c r="K26" t="s">
        <v>84</v>
      </c>
      <c r="L26" t="str">
        <f t="shared" si="0"/>
        <v>Central</v>
      </c>
      <c r="O26" t="s">
        <v>2</v>
      </c>
      <c r="P26" s="2">
        <v>6624183</v>
      </c>
      <c r="Q26" s="8">
        <v>-76966.667279432397</v>
      </c>
      <c r="R26" t="s">
        <v>85</v>
      </c>
      <c r="S26" t="str">
        <f t="shared" si="1"/>
        <v>Central</v>
      </c>
    </row>
    <row r="27" spans="1:19" x14ac:dyDescent="0.2">
      <c r="A27" t="s">
        <v>26</v>
      </c>
      <c r="B27" s="1">
        <v>311762</v>
      </c>
      <c r="C27" s="1">
        <v>3782.1189012009122</v>
      </c>
      <c r="D27" t="s">
        <v>80</v>
      </c>
      <c r="H27" t="s">
        <v>2</v>
      </c>
      <c r="I27" s="2">
        <v>6624183</v>
      </c>
      <c r="J27" s="8">
        <v>-76966.667279432397</v>
      </c>
      <c r="K27" t="s">
        <v>85</v>
      </c>
      <c r="L27" t="str">
        <f t="shared" si="0"/>
        <v>Central</v>
      </c>
      <c r="O27" t="s">
        <v>2</v>
      </c>
      <c r="P27" s="2">
        <v>3925914</v>
      </c>
      <c r="Q27" s="8">
        <v>-61118.745530818167</v>
      </c>
      <c r="R27" t="s">
        <v>86</v>
      </c>
      <c r="S27" t="str">
        <f t="shared" si="1"/>
        <v>Central</v>
      </c>
    </row>
    <row r="28" spans="1:19" x14ac:dyDescent="0.2">
      <c r="A28" t="s">
        <v>27</v>
      </c>
      <c r="B28" s="1">
        <v>257691</v>
      </c>
      <c r="C28" s="1">
        <v>14789.428678034727</v>
      </c>
      <c r="D28" t="s">
        <v>80</v>
      </c>
      <c r="H28" t="s">
        <v>2</v>
      </c>
      <c r="I28" s="2">
        <v>3925914</v>
      </c>
      <c r="J28" s="8">
        <v>-61118.745530818167</v>
      </c>
      <c r="K28" t="s">
        <v>86</v>
      </c>
      <c r="L28" t="str">
        <f t="shared" si="0"/>
        <v>Central</v>
      </c>
      <c r="O28" t="s">
        <v>2</v>
      </c>
      <c r="P28" s="2">
        <v>1987696</v>
      </c>
      <c r="Q28" s="8">
        <v>-21400.615574684714</v>
      </c>
      <c r="R28" t="s">
        <v>87</v>
      </c>
      <c r="S28" t="str">
        <f t="shared" si="1"/>
        <v>Central</v>
      </c>
    </row>
    <row r="29" spans="1:19" x14ac:dyDescent="0.2">
      <c r="A29" t="s">
        <v>28</v>
      </c>
      <c r="B29" s="1">
        <v>4710740</v>
      </c>
      <c r="C29" s="1">
        <v>-71945.632315299183</v>
      </c>
      <c r="D29" t="s">
        <v>80</v>
      </c>
      <c r="H29" t="s">
        <v>2</v>
      </c>
      <c r="I29" s="2">
        <v>1987696</v>
      </c>
      <c r="J29" s="8">
        <v>-21400.615574684714</v>
      </c>
      <c r="K29" t="s">
        <v>87</v>
      </c>
      <c r="L29" t="str">
        <f t="shared" si="0"/>
        <v>Central</v>
      </c>
      <c r="O29" t="s">
        <v>2</v>
      </c>
      <c r="P29" s="2">
        <v>1529432</v>
      </c>
      <c r="Q29" s="8">
        <v>-19076.546767575772</v>
      </c>
      <c r="R29" t="s">
        <v>88</v>
      </c>
      <c r="S29" t="str">
        <f t="shared" si="1"/>
        <v>Central</v>
      </c>
    </row>
    <row r="30" spans="1:19" x14ac:dyDescent="0.2">
      <c r="A30" t="s">
        <v>29</v>
      </c>
      <c r="B30" s="1">
        <v>0</v>
      </c>
      <c r="C30" s="1">
        <v>0</v>
      </c>
      <c r="D30" t="s">
        <v>80</v>
      </c>
      <c r="H30" t="s">
        <v>2</v>
      </c>
      <c r="I30" s="2">
        <v>1529432</v>
      </c>
      <c r="J30" s="8">
        <v>-19076.546767575772</v>
      </c>
      <c r="K30" t="s">
        <v>88</v>
      </c>
      <c r="L30" t="str">
        <f t="shared" si="0"/>
        <v>Central</v>
      </c>
      <c r="O30" t="s">
        <v>2</v>
      </c>
      <c r="P30" s="2">
        <v>1808995</v>
      </c>
      <c r="Q30" s="8">
        <v>-44539.114713312636</v>
      </c>
      <c r="R30" t="s">
        <v>89</v>
      </c>
      <c r="S30" t="str">
        <f t="shared" si="1"/>
        <v>Central</v>
      </c>
    </row>
    <row r="31" spans="1:19" x14ac:dyDescent="0.2">
      <c r="A31" t="s">
        <v>30</v>
      </c>
      <c r="B31" s="1">
        <v>2793500</v>
      </c>
      <c r="C31" s="1">
        <v>-89367.488682011302</v>
      </c>
      <c r="D31" t="s">
        <v>80</v>
      </c>
      <c r="H31" t="s">
        <v>2</v>
      </c>
      <c r="I31" s="2">
        <v>1808995</v>
      </c>
      <c r="J31" s="8">
        <v>-44539.114713312636</v>
      </c>
      <c r="K31" t="s">
        <v>89</v>
      </c>
      <c r="L31" t="str">
        <f t="shared" si="0"/>
        <v>Central</v>
      </c>
      <c r="O31" t="s">
        <v>3</v>
      </c>
      <c r="P31" s="1">
        <v>15000</v>
      </c>
      <c r="Q31" s="9">
        <v>165.91579511932684</v>
      </c>
      <c r="R31" t="s">
        <v>80</v>
      </c>
      <c r="S31" t="str">
        <f t="shared" si="1"/>
        <v>Central</v>
      </c>
    </row>
    <row r="32" spans="1:19" x14ac:dyDescent="0.2">
      <c r="A32" t="s">
        <v>31</v>
      </c>
      <c r="B32" s="1">
        <v>2592822</v>
      </c>
      <c r="C32" s="1">
        <v>-45409.936702047584</v>
      </c>
      <c r="D32" t="s">
        <v>80</v>
      </c>
      <c r="H32" t="s">
        <v>3</v>
      </c>
      <c r="I32" s="1">
        <v>15000</v>
      </c>
      <c r="J32" s="9">
        <v>165.91579511932684</v>
      </c>
      <c r="K32" t="s">
        <v>80</v>
      </c>
      <c r="L32" t="str">
        <f t="shared" si="0"/>
        <v>Central</v>
      </c>
      <c r="O32" t="s">
        <v>3</v>
      </c>
      <c r="P32" s="2">
        <v>60000</v>
      </c>
      <c r="Q32" s="8">
        <v>2795.3513475258737</v>
      </c>
      <c r="R32" t="s">
        <v>81</v>
      </c>
      <c r="S32" t="str">
        <f t="shared" si="1"/>
        <v>Central</v>
      </c>
    </row>
    <row r="33" spans="1:19" x14ac:dyDescent="0.2">
      <c r="A33" t="s">
        <v>32</v>
      </c>
      <c r="B33" s="1">
        <v>4775000</v>
      </c>
      <c r="C33" s="1">
        <v>-582310.23067791003</v>
      </c>
      <c r="D33" t="s">
        <v>80</v>
      </c>
      <c r="H33" t="s">
        <v>3</v>
      </c>
      <c r="I33" s="2">
        <v>60000</v>
      </c>
      <c r="J33" s="8">
        <v>2795.3513475258737</v>
      </c>
      <c r="K33" t="s">
        <v>81</v>
      </c>
      <c r="L33" t="str">
        <f t="shared" si="0"/>
        <v>Central</v>
      </c>
      <c r="O33" t="s">
        <v>3</v>
      </c>
      <c r="P33" s="2">
        <v>50000</v>
      </c>
      <c r="Q33" s="8">
        <v>1431.7281802061821</v>
      </c>
      <c r="R33" t="s">
        <v>82</v>
      </c>
      <c r="S33" t="str">
        <f t="shared" si="1"/>
        <v>Central</v>
      </c>
    </row>
    <row r="34" spans="1:19" x14ac:dyDescent="0.2">
      <c r="A34" t="s">
        <v>33</v>
      </c>
      <c r="B34" s="1">
        <v>2317500</v>
      </c>
      <c r="C34" s="1">
        <v>-169082.00337515146</v>
      </c>
      <c r="D34" t="s">
        <v>80</v>
      </c>
      <c r="H34" t="s">
        <v>3</v>
      </c>
      <c r="I34" s="2">
        <v>50000</v>
      </c>
      <c r="J34" s="8">
        <v>1431.7281802061821</v>
      </c>
      <c r="K34" t="s">
        <v>82</v>
      </c>
      <c r="L34" t="str">
        <f t="shared" si="0"/>
        <v>Central</v>
      </c>
      <c r="O34" t="s">
        <v>3</v>
      </c>
      <c r="P34" s="2">
        <v>116816</v>
      </c>
      <c r="Q34" s="8">
        <v>4786.3845841474722</v>
      </c>
      <c r="R34" t="s">
        <v>83</v>
      </c>
      <c r="S34" t="str">
        <f t="shared" si="1"/>
        <v>Central</v>
      </c>
    </row>
    <row r="35" spans="1:19" x14ac:dyDescent="0.2">
      <c r="A35" t="s">
        <v>34</v>
      </c>
      <c r="B35" s="1">
        <v>5807875</v>
      </c>
      <c r="C35" s="1">
        <v>52169.715220771257</v>
      </c>
      <c r="D35" t="s">
        <v>80</v>
      </c>
      <c r="H35" t="s">
        <v>3</v>
      </c>
      <c r="I35" s="2">
        <v>116816</v>
      </c>
      <c r="J35" s="8">
        <v>4786.3845841474722</v>
      </c>
      <c r="K35" t="s">
        <v>83</v>
      </c>
      <c r="L35" t="str">
        <f t="shared" si="0"/>
        <v>Central</v>
      </c>
      <c r="O35" t="s">
        <v>3</v>
      </c>
      <c r="P35" s="2">
        <v>229563</v>
      </c>
      <c r="Q35" s="8">
        <v>1288.3364749252221</v>
      </c>
      <c r="R35" t="s">
        <v>84</v>
      </c>
      <c r="S35" t="str">
        <f t="shared" si="1"/>
        <v>Central</v>
      </c>
    </row>
    <row r="36" spans="1:19" x14ac:dyDescent="0.2">
      <c r="A36" t="s">
        <v>35</v>
      </c>
      <c r="B36" s="1">
        <v>3107863</v>
      </c>
      <c r="C36" s="1">
        <v>-33069.407697137816</v>
      </c>
      <c r="D36" t="s">
        <v>80</v>
      </c>
      <c r="H36" t="s">
        <v>3</v>
      </c>
      <c r="I36" s="2">
        <v>229563</v>
      </c>
      <c r="J36" s="8">
        <v>1288.3364749252221</v>
      </c>
      <c r="K36" t="s">
        <v>84</v>
      </c>
      <c r="L36" t="str">
        <f t="shared" si="0"/>
        <v>Central</v>
      </c>
      <c r="O36" t="s">
        <v>3</v>
      </c>
      <c r="P36" s="2">
        <v>597793</v>
      </c>
      <c r="Q36" s="8">
        <v>513.93498175961849</v>
      </c>
      <c r="R36" t="s">
        <v>85</v>
      </c>
      <c r="S36" t="str">
        <f t="shared" si="1"/>
        <v>Central</v>
      </c>
    </row>
    <row r="37" spans="1:19" x14ac:dyDescent="0.2">
      <c r="A37" t="s">
        <v>36</v>
      </c>
      <c r="B37" s="1">
        <v>2542317</v>
      </c>
      <c r="C37" s="1">
        <v>-28542.181760954663</v>
      </c>
      <c r="D37" t="s">
        <v>80</v>
      </c>
      <c r="H37" t="s">
        <v>3</v>
      </c>
      <c r="I37" s="2">
        <v>597793</v>
      </c>
      <c r="J37" s="8">
        <v>513.93498175961849</v>
      </c>
      <c r="K37" t="s">
        <v>85</v>
      </c>
      <c r="L37" t="str">
        <f t="shared" si="0"/>
        <v>Central</v>
      </c>
      <c r="O37" t="s">
        <v>3</v>
      </c>
      <c r="P37" s="2">
        <v>649497</v>
      </c>
      <c r="Q37" s="8">
        <v>21302.031058363871</v>
      </c>
      <c r="R37" t="s">
        <v>86</v>
      </c>
      <c r="S37" t="str">
        <f t="shared" si="1"/>
        <v>Central</v>
      </c>
    </row>
    <row r="38" spans="1:19" x14ac:dyDescent="0.2">
      <c r="A38" t="s">
        <v>37</v>
      </c>
      <c r="B38" s="1">
        <v>1522917</v>
      </c>
      <c r="C38" s="1">
        <v>-55703.296595297725</v>
      </c>
      <c r="D38" t="s">
        <v>80</v>
      </c>
      <c r="H38" t="s">
        <v>3</v>
      </c>
      <c r="I38" s="2">
        <v>649497</v>
      </c>
      <c r="J38" s="8">
        <v>21302.031058363871</v>
      </c>
      <c r="K38" t="s">
        <v>86</v>
      </c>
      <c r="L38" t="str">
        <f t="shared" si="0"/>
        <v>Central</v>
      </c>
      <c r="O38" t="s">
        <v>3</v>
      </c>
      <c r="P38" s="2">
        <v>382021</v>
      </c>
      <c r="Q38" s="8">
        <v>5975.2973660321131</v>
      </c>
      <c r="R38" t="s">
        <v>87</v>
      </c>
      <c r="S38" t="str">
        <f t="shared" si="1"/>
        <v>Central</v>
      </c>
    </row>
    <row r="39" spans="1:19" x14ac:dyDescent="0.2">
      <c r="A39" t="s">
        <v>38</v>
      </c>
      <c r="B39" s="1">
        <v>205391</v>
      </c>
      <c r="C39" s="1">
        <v>23745.146399009536</v>
      </c>
      <c r="D39" t="s">
        <v>80</v>
      </c>
      <c r="H39" t="s">
        <v>3</v>
      </c>
      <c r="I39" s="2">
        <v>382021</v>
      </c>
      <c r="J39" s="8">
        <v>5975.2973660321131</v>
      </c>
      <c r="K39" t="s">
        <v>87</v>
      </c>
      <c r="L39" t="str">
        <f t="shared" si="0"/>
        <v>Central</v>
      </c>
      <c r="O39" t="s">
        <v>3</v>
      </c>
      <c r="P39" s="2">
        <v>827334</v>
      </c>
      <c r="Q39" s="8">
        <v>-2688.8331420063487</v>
      </c>
      <c r="R39" t="s">
        <v>88</v>
      </c>
      <c r="S39" t="str">
        <f t="shared" si="1"/>
        <v>Central</v>
      </c>
    </row>
    <row r="40" spans="1:19" x14ac:dyDescent="0.2">
      <c r="A40" t="s">
        <v>39</v>
      </c>
      <c r="B40" s="1">
        <v>487562</v>
      </c>
      <c r="C40" s="1">
        <v>-2962.7500351933759</v>
      </c>
      <c r="D40" t="s">
        <v>80</v>
      </c>
      <c r="H40" t="s">
        <v>3</v>
      </c>
      <c r="I40" s="2">
        <v>827334</v>
      </c>
      <c r="J40" s="8">
        <v>-2688.8331420063487</v>
      </c>
      <c r="K40" t="s">
        <v>88</v>
      </c>
      <c r="L40" t="str">
        <f t="shared" si="0"/>
        <v>Central</v>
      </c>
      <c r="O40" t="s">
        <v>3</v>
      </c>
      <c r="P40" s="2">
        <v>290064</v>
      </c>
      <c r="Q40" s="8">
        <v>-214.88074074333082</v>
      </c>
      <c r="R40" t="s">
        <v>89</v>
      </c>
      <c r="S40" t="str">
        <f t="shared" si="1"/>
        <v>Central</v>
      </c>
    </row>
    <row r="41" spans="1:19" x14ac:dyDescent="0.2">
      <c r="A41" t="s">
        <v>40</v>
      </c>
      <c r="B41" s="1">
        <v>50969</v>
      </c>
      <c r="C41" s="1">
        <v>5170.6890577183713</v>
      </c>
      <c r="D41" t="s">
        <v>80</v>
      </c>
      <c r="H41" t="s">
        <v>3</v>
      </c>
      <c r="I41" s="2">
        <v>290064</v>
      </c>
      <c r="J41" s="8">
        <v>-214.88074074333082</v>
      </c>
      <c r="K41" t="s">
        <v>89</v>
      </c>
      <c r="L41" t="str">
        <f t="shared" si="0"/>
        <v>Central</v>
      </c>
      <c r="O41" t="s">
        <v>4</v>
      </c>
      <c r="P41" s="1">
        <v>15000</v>
      </c>
      <c r="Q41" s="9">
        <v>1077.0857142857037</v>
      </c>
      <c r="R41" t="s">
        <v>80</v>
      </c>
      <c r="S41" t="str">
        <f t="shared" si="1"/>
        <v>Central</v>
      </c>
    </row>
    <row r="42" spans="1:19" x14ac:dyDescent="0.2">
      <c r="A42" t="s">
        <v>41</v>
      </c>
      <c r="B42" s="1">
        <v>151344</v>
      </c>
      <c r="C42" s="1">
        <v>16726.578099487971</v>
      </c>
      <c r="D42" t="s">
        <v>80</v>
      </c>
      <c r="H42" t="s">
        <v>4</v>
      </c>
      <c r="I42" s="1">
        <v>15000</v>
      </c>
      <c r="J42" s="9">
        <v>1077.0857142857037</v>
      </c>
      <c r="K42" t="s">
        <v>80</v>
      </c>
      <c r="L42" t="str">
        <f t="shared" si="0"/>
        <v>Central</v>
      </c>
      <c r="O42" t="s">
        <v>4</v>
      </c>
      <c r="P42" s="2">
        <v>35000</v>
      </c>
      <c r="Q42" s="8">
        <v>-347.49999999999392</v>
      </c>
      <c r="R42" t="s">
        <v>81</v>
      </c>
      <c r="S42" t="str">
        <f t="shared" si="1"/>
        <v>Central</v>
      </c>
    </row>
    <row r="43" spans="1:19" x14ac:dyDescent="0.2">
      <c r="A43" t="s">
        <v>42</v>
      </c>
      <c r="B43" s="1">
        <v>1817265</v>
      </c>
      <c r="C43" s="1">
        <v>-19731.921325944197</v>
      </c>
      <c r="D43" t="s">
        <v>80</v>
      </c>
      <c r="H43" t="s">
        <v>4</v>
      </c>
      <c r="I43" s="2">
        <v>35000</v>
      </c>
      <c r="J43" s="8">
        <v>-347.49999999999392</v>
      </c>
      <c r="K43" t="s">
        <v>81</v>
      </c>
      <c r="L43" t="str">
        <f t="shared" si="0"/>
        <v>Central</v>
      </c>
      <c r="O43" t="s">
        <v>4</v>
      </c>
      <c r="P43" s="2">
        <v>0</v>
      </c>
      <c r="Q43" s="8">
        <v>0</v>
      </c>
      <c r="R43" t="s">
        <v>82</v>
      </c>
      <c r="S43" t="str">
        <f t="shared" si="1"/>
        <v>Central</v>
      </c>
    </row>
    <row r="44" spans="1:19" x14ac:dyDescent="0.2">
      <c r="A44" t="s">
        <v>43</v>
      </c>
      <c r="B44" s="1">
        <v>892682</v>
      </c>
      <c r="C44" s="1">
        <v>-24948.777303203813</v>
      </c>
      <c r="D44" t="s">
        <v>80</v>
      </c>
      <c r="H44" t="s">
        <v>4</v>
      </c>
      <c r="I44" s="2">
        <v>0</v>
      </c>
      <c r="J44" s="8">
        <v>0</v>
      </c>
      <c r="K44" t="s">
        <v>82</v>
      </c>
      <c r="L44" t="str">
        <f t="shared" si="0"/>
        <v>Central</v>
      </c>
      <c r="O44" t="s">
        <v>4</v>
      </c>
      <c r="P44" s="2">
        <v>0</v>
      </c>
      <c r="Q44" s="8">
        <v>0</v>
      </c>
      <c r="R44" t="s">
        <v>83</v>
      </c>
      <c r="S44" t="str">
        <f t="shared" si="1"/>
        <v>Central</v>
      </c>
    </row>
    <row r="45" spans="1:19" x14ac:dyDescent="0.2">
      <c r="A45" t="s">
        <v>44</v>
      </c>
      <c r="B45" s="1">
        <v>543273</v>
      </c>
      <c r="C45" s="1">
        <v>1522.1766233915032</v>
      </c>
      <c r="D45" t="s">
        <v>80</v>
      </c>
      <c r="H45" t="s">
        <v>4</v>
      </c>
      <c r="I45" s="2">
        <v>0</v>
      </c>
      <c r="J45" s="8">
        <v>0</v>
      </c>
      <c r="K45" t="s">
        <v>83</v>
      </c>
      <c r="L45" t="str">
        <f t="shared" si="0"/>
        <v>Central</v>
      </c>
      <c r="O45" t="s">
        <v>4</v>
      </c>
      <c r="P45" s="2">
        <v>0</v>
      </c>
      <c r="Q45" s="8">
        <v>0</v>
      </c>
      <c r="R45" t="s">
        <v>84</v>
      </c>
      <c r="S45" t="str">
        <f t="shared" si="1"/>
        <v>Central</v>
      </c>
    </row>
    <row r="46" spans="1:19" x14ac:dyDescent="0.2">
      <c r="A46" t="s">
        <v>45</v>
      </c>
      <c r="B46" s="1">
        <v>463855</v>
      </c>
      <c r="C46" s="1">
        <v>24845.685514462963</v>
      </c>
      <c r="D46" t="s">
        <v>80</v>
      </c>
      <c r="H46" t="s">
        <v>4</v>
      </c>
      <c r="I46" s="2">
        <v>0</v>
      </c>
      <c r="J46" s="8">
        <v>0</v>
      </c>
      <c r="K46" t="s">
        <v>84</v>
      </c>
      <c r="L46" t="str">
        <f t="shared" si="0"/>
        <v>Central</v>
      </c>
      <c r="O46" t="s">
        <v>4</v>
      </c>
      <c r="P46" s="2">
        <v>87004</v>
      </c>
      <c r="Q46" s="8">
        <v>-1740.8837801727918</v>
      </c>
      <c r="R46" t="s">
        <v>85</v>
      </c>
      <c r="S46" t="str">
        <f t="shared" si="1"/>
        <v>Central</v>
      </c>
    </row>
    <row r="47" spans="1:19" x14ac:dyDescent="0.2">
      <c r="A47" t="s">
        <v>46</v>
      </c>
      <c r="B47" s="1">
        <v>422649</v>
      </c>
      <c r="C47" s="1">
        <v>4682.036285194411</v>
      </c>
      <c r="D47" t="s">
        <v>80</v>
      </c>
      <c r="H47" t="s">
        <v>4</v>
      </c>
      <c r="I47" s="2">
        <v>87004</v>
      </c>
      <c r="J47" s="8">
        <v>-1740.8837801727918</v>
      </c>
      <c r="K47" t="s">
        <v>85</v>
      </c>
      <c r="L47" t="str">
        <f t="shared" si="0"/>
        <v>Central</v>
      </c>
      <c r="O47" t="s">
        <v>4</v>
      </c>
      <c r="P47" s="2">
        <v>3816</v>
      </c>
      <c r="Q47" s="8">
        <v>-62.354226804124849</v>
      </c>
      <c r="R47" t="s">
        <v>86</v>
      </c>
      <c r="S47" t="str">
        <f t="shared" si="1"/>
        <v>Central</v>
      </c>
    </row>
    <row r="48" spans="1:19" x14ac:dyDescent="0.2">
      <c r="A48" t="s">
        <v>47</v>
      </c>
      <c r="B48" s="1">
        <v>0</v>
      </c>
      <c r="C48" s="1">
        <v>0</v>
      </c>
      <c r="D48" t="s">
        <v>80</v>
      </c>
      <c r="H48" t="s">
        <v>4</v>
      </c>
      <c r="I48" s="2">
        <v>3816</v>
      </c>
      <c r="J48" s="8">
        <v>-62.354226804124849</v>
      </c>
      <c r="K48" t="s">
        <v>86</v>
      </c>
      <c r="L48" t="str">
        <f t="shared" si="0"/>
        <v>Central</v>
      </c>
      <c r="O48" t="s">
        <v>4</v>
      </c>
      <c r="P48" s="2">
        <v>157245</v>
      </c>
      <c r="Q48" s="8">
        <v>-6458.7961392031757</v>
      </c>
      <c r="R48" t="s">
        <v>87</v>
      </c>
      <c r="S48" t="str">
        <f t="shared" si="1"/>
        <v>Central</v>
      </c>
    </row>
    <row r="49" spans="1:19" x14ac:dyDescent="0.2">
      <c r="A49" t="s">
        <v>48</v>
      </c>
      <c r="B49" s="1">
        <v>0</v>
      </c>
      <c r="C49" s="1">
        <v>0</v>
      </c>
      <c r="D49" t="s">
        <v>80</v>
      </c>
      <c r="H49" t="s">
        <v>4</v>
      </c>
      <c r="I49" s="2">
        <v>157245</v>
      </c>
      <c r="J49" s="8">
        <v>-6458.7961392031757</v>
      </c>
      <c r="K49" t="s">
        <v>87</v>
      </c>
      <c r="L49" t="str">
        <f t="shared" si="0"/>
        <v>Central</v>
      </c>
      <c r="O49" t="s">
        <v>4</v>
      </c>
      <c r="P49" s="2">
        <v>130299</v>
      </c>
      <c r="Q49" s="8">
        <v>2005.035208818806</v>
      </c>
      <c r="R49" t="s">
        <v>88</v>
      </c>
      <c r="S49" t="str">
        <f t="shared" si="1"/>
        <v>Central</v>
      </c>
    </row>
    <row r="50" spans="1:19" x14ac:dyDescent="0.2">
      <c r="A50" t="s">
        <v>49</v>
      </c>
      <c r="B50" s="1">
        <v>0</v>
      </c>
      <c r="C50" s="1">
        <v>0</v>
      </c>
      <c r="D50" t="s">
        <v>80</v>
      </c>
      <c r="H50" t="s">
        <v>4</v>
      </c>
      <c r="I50" s="2">
        <v>130299</v>
      </c>
      <c r="J50" s="8">
        <v>2005.035208818806</v>
      </c>
      <c r="K50" t="s">
        <v>88</v>
      </c>
      <c r="L50" t="str">
        <f t="shared" si="0"/>
        <v>Central</v>
      </c>
      <c r="O50" t="s">
        <v>4</v>
      </c>
      <c r="P50" s="2">
        <v>35164</v>
      </c>
      <c r="Q50" s="8">
        <v>32.844633656228694</v>
      </c>
      <c r="R50" t="s">
        <v>89</v>
      </c>
      <c r="S50" t="str">
        <f t="shared" si="1"/>
        <v>Central</v>
      </c>
    </row>
    <row r="51" spans="1:19" x14ac:dyDescent="0.2">
      <c r="A51" t="s">
        <v>50</v>
      </c>
      <c r="B51" s="1">
        <v>297500</v>
      </c>
      <c r="C51" s="1">
        <v>751.96271929828652</v>
      </c>
      <c r="D51" t="s">
        <v>80</v>
      </c>
      <c r="H51" t="s">
        <v>4</v>
      </c>
      <c r="I51" s="2">
        <v>35164</v>
      </c>
      <c r="J51" s="8">
        <v>32.844633656228694</v>
      </c>
      <c r="K51" t="s">
        <v>89</v>
      </c>
      <c r="L51" t="str">
        <f t="shared" si="0"/>
        <v>Central</v>
      </c>
      <c r="O51" t="s">
        <v>6</v>
      </c>
      <c r="P51" s="1">
        <v>726003</v>
      </c>
      <c r="Q51" s="9">
        <v>1500.0544988923707</v>
      </c>
      <c r="R51" t="s">
        <v>80</v>
      </c>
      <c r="S51" t="str">
        <f t="shared" si="1"/>
        <v>Central</v>
      </c>
    </row>
    <row r="52" spans="1:19" x14ac:dyDescent="0.2">
      <c r="A52" t="s">
        <v>0</v>
      </c>
      <c r="B52" s="2">
        <v>40000</v>
      </c>
      <c r="C52" s="2">
        <v>1218.5362930741039</v>
      </c>
      <c r="D52" t="s">
        <v>81</v>
      </c>
      <c r="H52" t="s">
        <v>62</v>
      </c>
      <c r="I52" s="2">
        <v>25000</v>
      </c>
      <c r="J52" s="8">
        <v>-824.64788732394823</v>
      </c>
      <c r="K52" t="s">
        <v>84</v>
      </c>
      <c r="L52" t="str">
        <f t="shared" si="0"/>
        <v>East</v>
      </c>
      <c r="O52" t="s">
        <v>6</v>
      </c>
      <c r="P52" s="2">
        <v>1962650</v>
      </c>
      <c r="Q52" s="8">
        <v>2845.6456770420909</v>
      </c>
      <c r="R52" t="s">
        <v>81</v>
      </c>
      <c r="S52" t="str">
        <f t="shared" si="1"/>
        <v>Central</v>
      </c>
    </row>
    <row r="53" spans="1:19" x14ac:dyDescent="0.2">
      <c r="A53" t="s">
        <v>1</v>
      </c>
      <c r="B53" s="2">
        <v>4708460</v>
      </c>
      <c r="C53" s="2">
        <v>-124306.14734620989</v>
      </c>
      <c r="D53" t="s">
        <v>81</v>
      </c>
      <c r="H53" t="s">
        <v>62</v>
      </c>
      <c r="I53" s="2">
        <v>2269912</v>
      </c>
      <c r="J53" s="8">
        <v>52367.657075697709</v>
      </c>
      <c r="K53" t="s">
        <v>85</v>
      </c>
      <c r="L53" t="str">
        <f t="shared" si="0"/>
        <v>East</v>
      </c>
      <c r="O53" t="s">
        <v>6</v>
      </c>
      <c r="P53" s="2">
        <v>3749218</v>
      </c>
      <c r="Q53" s="8">
        <v>-10495.87616255007</v>
      </c>
      <c r="R53" t="s">
        <v>82</v>
      </c>
      <c r="S53" t="str">
        <f t="shared" si="1"/>
        <v>Central</v>
      </c>
    </row>
    <row r="54" spans="1:19" x14ac:dyDescent="0.2">
      <c r="A54" t="s">
        <v>2</v>
      </c>
      <c r="B54" s="2">
        <v>2738397</v>
      </c>
      <c r="C54" s="2">
        <v>-31276.386580535873</v>
      </c>
      <c r="D54" t="s">
        <v>81</v>
      </c>
      <c r="H54" t="s">
        <v>62</v>
      </c>
      <c r="I54" s="2">
        <v>550074</v>
      </c>
      <c r="J54" s="8">
        <v>25.411414043538429</v>
      </c>
      <c r="K54" t="s">
        <v>86</v>
      </c>
      <c r="L54" t="str">
        <f t="shared" si="0"/>
        <v>East</v>
      </c>
      <c r="O54" t="s">
        <v>6</v>
      </c>
      <c r="P54" s="2">
        <v>2362211</v>
      </c>
      <c r="Q54" s="8">
        <v>-283.59175468451247</v>
      </c>
      <c r="R54" t="s">
        <v>83</v>
      </c>
      <c r="S54" t="str">
        <f t="shared" si="1"/>
        <v>Central</v>
      </c>
    </row>
    <row r="55" spans="1:19" x14ac:dyDescent="0.2">
      <c r="A55" t="s">
        <v>3</v>
      </c>
      <c r="B55" s="2">
        <v>60000</v>
      </c>
      <c r="C55" s="2">
        <v>2795.3513475258737</v>
      </c>
      <c r="D55" t="s">
        <v>81</v>
      </c>
      <c r="H55" t="s">
        <v>62</v>
      </c>
      <c r="I55" s="2">
        <v>634039</v>
      </c>
      <c r="J55" s="8">
        <v>-231.94946522968644</v>
      </c>
      <c r="K55" t="s">
        <v>87</v>
      </c>
      <c r="L55" t="str">
        <f t="shared" si="0"/>
        <v>East</v>
      </c>
      <c r="O55" t="s">
        <v>6</v>
      </c>
      <c r="P55" s="2">
        <v>240850</v>
      </c>
      <c r="Q55" s="8">
        <v>4390.3765308904231</v>
      </c>
      <c r="R55" t="s">
        <v>84</v>
      </c>
      <c r="S55" t="str">
        <f t="shared" si="1"/>
        <v>Central</v>
      </c>
    </row>
    <row r="56" spans="1:19" x14ac:dyDescent="0.2">
      <c r="A56" t="s">
        <v>4</v>
      </c>
      <c r="B56" s="2">
        <v>35000</v>
      </c>
      <c r="C56" s="2">
        <v>-347.49999999999392</v>
      </c>
      <c r="D56" t="s">
        <v>81</v>
      </c>
      <c r="H56" t="s">
        <v>62</v>
      </c>
      <c r="I56" s="2">
        <v>531100</v>
      </c>
      <c r="J56" s="8">
        <v>-1343.8865419862932</v>
      </c>
      <c r="K56" t="s">
        <v>88</v>
      </c>
      <c r="L56" t="str">
        <f t="shared" si="0"/>
        <v>East</v>
      </c>
      <c r="O56" t="s">
        <v>6</v>
      </c>
      <c r="P56" s="2">
        <v>510680</v>
      </c>
      <c r="Q56" s="8">
        <v>5588.7612381395156</v>
      </c>
      <c r="R56" t="s">
        <v>85</v>
      </c>
      <c r="S56" t="str">
        <f t="shared" si="1"/>
        <v>Central</v>
      </c>
    </row>
    <row r="57" spans="1:19" x14ac:dyDescent="0.2">
      <c r="A57" t="s">
        <v>5</v>
      </c>
      <c r="B57" s="2">
        <v>163000</v>
      </c>
      <c r="C57" s="2">
        <v>1041.2445090900433</v>
      </c>
      <c r="D57" t="s">
        <v>81</v>
      </c>
      <c r="H57" t="s">
        <v>62</v>
      </c>
      <c r="I57" s="2">
        <v>313200</v>
      </c>
      <c r="J57" s="8">
        <v>1433.5237424634247</v>
      </c>
      <c r="K57" t="s">
        <v>89</v>
      </c>
      <c r="L57" t="str">
        <f t="shared" si="0"/>
        <v>East</v>
      </c>
      <c r="O57" t="s">
        <v>6</v>
      </c>
      <c r="P57" s="2">
        <v>297046</v>
      </c>
      <c r="Q57" s="8">
        <v>2465.4939827594203</v>
      </c>
      <c r="R57" t="s">
        <v>86</v>
      </c>
      <c r="S57" t="str">
        <f t="shared" si="1"/>
        <v>Central</v>
      </c>
    </row>
    <row r="58" spans="1:19" x14ac:dyDescent="0.2">
      <c r="A58" t="s">
        <v>6</v>
      </c>
      <c r="B58" s="2">
        <v>1962650</v>
      </c>
      <c r="C58" s="2">
        <v>2845.6456770420909</v>
      </c>
      <c r="D58" t="s">
        <v>81</v>
      </c>
      <c r="H58" t="s">
        <v>5</v>
      </c>
      <c r="I58" s="1">
        <v>120500</v>
      </c>
      <c r="J58" s="9">
        <v>202.94372294371186</v>
      </c>
      <c r="K58" t="s">
        <v>80</v>
      </c>
      <c r="L58" t="str">
        <f t="shared" si="0"/>
        <v>West</v>
      </c>
      <c r="O58" t="s">
        <v>6</v>
      </c>
      <c r="P58" s="2">
        <v>347598</v>
      </c>
      <c r="Q58" s="8">
        <v>10862.184570242503</v>
      </c>
      <c r="R58" t="s">
        <v>87</v>
      </c>
      <c r="S58" t="str">
        <f t="shared" si="1"/>
        <v>Central</v>
      </c>
    </row>
    <row r="59" spans="1:19" x14ac:dyDescent="0.2">
      <c r="A59" t="s">
        <v>7</v>
      </c>
      <c r="B59" s="2">
        <v>10000</v>
      </c>
      <c r="C59" s="2">
        <v>-625</v>
      </c>
      <c r="D59" t="s">
        <v>81</v>
      </c>
      <c r="H59" t="s">
        <v>5</v>
      </c>
      <c r="I59" s="2">
        <v>163000</v>
      </c>
      <c r="J59" s="8">
        <v>1041.2445090900433</v>
      </c>
      <c r="K59" t="s">
        <v>81</v>
      </c>
      <c r="L59" t="str">
        <f t="shared" si="0"/>
        <v>West</v>
      </c>
      <c r="O59" t="s">
        <v>6</v>
      </c>
      <c r="P59" s="2">
        <v>495074</v>
      </c>
      <c r="Q59" s="8">
        <v>3675.4319275662065</v>
      </c>
      <c r="R59" t="s">
        <v>88</v>
      </c>
      <c r="S59" t="str">
        <f t="shared" si="1"/>
        <v>Central</v>
      </c>
    </row>
    <row r="60" spans="1:19" x14ac:dyDescent="0.2">
      <c r="A60" t="s">
        <v>8</v>
      </c>
      <c r="B60" s="2">
        <v>132500</v>
      </c>
      <c r="C60" s="2">
        <v>-7109.1362639552908</v>
      </c>
      <c r="D60" t="s">
        <v>81</v>
      </c>
      <c r="H60" t="s">
        <v>5</v>
      </c>
      <c r="I60" s="2">
        <v>122446</v>
      </c>
      <c r="J60" s="8">
        <v>-2497.1293454797992</v>
      </c>
      <c r="K60" t="s">
        <v>82</v>
      </c>
      <c r="L60" t="str">
        <f t="shared" si="0"/>
        <v>West</v>
      </c>
      <c r="O60" t="s">
        <v>6</v>
      </c>
      <c r="P60" s="2">
        <v>287888</v>
      </c>
      <c r="Q60" s="8">
        <v>-4085.1847187156868</v>
      </c>
      <c r="R60" t="s">
        <v>89</v>
      </c>
      <c r="S60" t="str">
        <f t="shared" si="1"/>
        <v>Central</v>
      </c>
    </row>
    <row r="61" spans="1:19" x14ac:dyDescent="0.2">
      <c r="A61" t="s">
        <v>9</v>
      </c>
      <c r="B61" s="2">
        <v>0</v>
      </c>
      <c r="C61" s="2">
        <v>0</v>
      </c>
      <c r="D61" t="s">
        <v>81</v>
      </c>
      <c r="H61" t="s">
        <v>5</v>
      </c>
      <c r="I61" s="2">
        <v>170995</v>
      </c>
      <c r="J61" s="8">
        <v>-4459.1524695099197</v>
      </c>
      <c r="K61" t="s">
        <v>83</v>
      </c>
      <c r="L61" t="str">
        <f t="shared" si="0"/>
        <v>West</v>
      </c>
      <c r="O61" t="s">
        <v>7</v>
      </c>
      <c r="P61" s="1">
        <v>3100</v>
      </c>
      <c r="Q61" s="9">
        <v>248</v>
      </c>
      <c r="R61" t="s">
        <v>80</v>
      </c>
      <c r="S61" t="str">
        <f t="shared" si="1"/>
        <v>Central</v>
      </c>
    </row>
    <row r="62" spans="1:19" x14ac:dyDescent="0.2">
      <c r="A62" t="s">
        <v>10</v>
      </c>
      <c r="B62" s="2">
        <v>4115422</v>
      </c>
      <c r="C62" s="2">
        <v>8696.2055897296232</v>
      </c>
      <c r="D62" t="s">
        <v>81</v>
      </c>
      <c r="H62" t="s">
        <v>5</v>
      </c>
      <c r="I62" s="2">
        <v>327921</v>
      </c>
      <c r="J62" s="8">
        <v>-5419.5030504153638</v>
      </c>
      <c r="K62" t="s">
        <v>84</v>
      </c>
      <c r="L62" t="str">
        <f t="shared" si="0"/>
        <v>West</v>
      </c>
      <c r="O62" t="s">
        <v>7</v>
      </c>
      <c r="P62" s="2">
        <v>10000</v>
      </c>
      <c r="Q62" s="8">
        <v>-625</v>
      </c>
      <c r="R62" t="s">
        <v>81</v>
      </c>
      <c r="S62" t="str">
        <f t="shared" si="1"/>
        <v>Central</v>
      </c>
    </row>
    <row r="63" spans="1:19" x14ac:dyDescent="0.2">
      <c r="A63" t="s">
        <v>11</v>
      </c>
      <c r="B63" s="2">
        <v>1900897</v>
      </c>
      <c r="C63" s="2">
        <v>-17977.854623766161</v>
      </c>
      <c r="D63" t="s">
        <v>81</v>
      </c>
      <c r="H63" t="s">
        <v>5</v>
      </c>
      <c r="I63" s="2">
        <v>693645</v>
      </c>
      <c r="J63" s="8">
        <v>-14985.996400324751</v>
      </c>
      <c r="K63" t="s">
        <v>85</v>
      </c>
      <c r="L63" t="str">
        <f t="shared" si="0"/>
        <v>West</v>
      </c>
      <c r="O63" t="s">
        <v>7</v>
      </c>
      <c r="P63" s="2">
        <v>12000</v>
      </c>
      <c r="Q63" s="8">
        <v>90.000000000003411</v>
      </c>
      <c r="R63" t="s">
        <v>82</v>
      </c>
      <c r="S63" t="str">
        <f t="shared" si="1"/>
        <v>Central</v>
      </c>
    </row>
    <row r="64" spans="1:19" x14ac:dyDescent="0.2">
      <c r="A64" t="s">
        <v>12</v>
      </c>
      <c r="B64" s="2">
        <v>2184363</v>
      </c>
      <c r="C64" s="2">
        <v>-17132.581429347822</v>
      </c>
      <c r="D64" t="s">
        <v>81</v>
      </c>
      <c r="H64" t="s">
        <v>5</v>
      </c>
      <c r="I64" s="2">
        <v>469116</v>
      </c>
      <c r="J64" s="8">
        <v>-5418.4097349506101</v>
      </c>
      <c r="K64" t="s">
        <v>86</v>
      </c>
      <c r="L64" t="str">
        <f t="shared" si="0"/>
        <v>West</v>
      </c>
      <c r="O64" t="s">
        <v>7</v>
      </c>
      <c r="P64" s="2">
        <v>20000</v>
      </c>
      <c r="Q64" s="8">
        <v>440.00000000000483</v>
      </c>
      <c r="R64" t="s">
        <v>83</v>
      </c>
      <c r="S64" t="str">
        <f t="shared" si="1"/>
        <v>Central</v>
      </c>
    </row>
    <row r="65" spans="1:19" x14ac:dyDescent="0.2">
      <c r="A65" t="s">
        <v>13</v>
      </c>
      <c r="B65" s="2">
        <v>5022388</v>
      </c>
      <c r="C65" s="2">
        <v>-20702.631908305226</v>
      </c>
      <c r="D65" t="s">
        <v>81</v>
      </c>
      <c r="H65" t="s">
        <v>5</v>
      </c>
      <c r="I65" s="2">
        <v>895414</v>
      </c>
      <c r="J65" s="8">
        <v>3547.7611156071484</v>
      </c>
      <c r="K65" t="s">
        <v>87</v>
      </c>
      <c r="L65" t="str">
        <f t="shared" si="0"/>
        <v>West</v>
      </c>
      <c r="O65" t="s">
        <v>7</v>
      </c>
      <c r="P65" s="2">
        <v>5000</v>
      </c>
      <c r="Q65" s="8">
        <v>-25.000000000001688</v>
      </c>
      <c r="R65" t="s">
        <v>85</v>
      </c>
      <c r="S65" t="str">
        <f t="shared" si="1"/>
        <v>Central</v>
      </c>
    </row>
    <row r="66" spans="1:19" x14ac:dyDescent="0.2">
      <c r="A66" t="s">
        <v>14</v>
      </c>
      <c r="B66" s="2">
        <v>9084500</v>
      </c>
      <c r="C66" s="2">
        <v>2925427.9958841535</v>
      </c>
      <c r="D66" t="s">
        <v>81</v>
      </c>
      <c r="H66" t="s">
        <v>5</v>
      </c>
      <c r="I66" s="2">
        <v>720641</v>
      </c>
      <c r="J66" s="8">
        <v>-30966.27122289587</v>
      </c>
      <c r="K66" t="s">
        <v>88</v>
      </c>
      <c r="L66" t="str">
        <f t="shared" ref="L66:L129" si="2">VLOOKUP(H66,Region,2,0)</f>
        <v>West</v>
      </c>
      <c r="O66" t="s">
        <v>7</v>
      </c>
      <c r="P66" s="2">
        <v>5100</v>
      </c>
      <c r="Q66" s="8">
        <v>-22.499999999999474</v>
      </c>
      <c r="R66" t="s">
        <v>86</v>
      </c>
      <c r="S66" t="str">
        <f t="shared" ref="S66:S129" si="3">VLOOKUP(O66,Region,2,0)</f>
        <v>Central</v>
      </c>
    </row>
    <row r="67" spans="1:19" x14ac:dyDescent="0.2">
      <c r="A67" t="s">
        <v>15</v>
      </c>
      <c r="B67" s="2">
        <v>675584</v>
      </c>
      <c r="C67" s="2">
        <v>4412.5544221208438</v>
      </c>
      <c r="D67" t="s">
        <v>81</v>
      </c>
      <c r="H67" t="s">
        <v>5</v>
      </c>
      <c r="I67" s="2">
        <v>342005</v>
      </c>
      <c r="J67" s="8">
        <v>189.7847297802445</v>
      </c>
      <c r="K67" t="s">
        <v>89</v>
      </c>
      <c r="L67" t="str">
        <f t="shared" si="2"/>
        <v>West</v>
      </c>
      <c r="O67" t="s">
        <v>12</v>
      </c>
      <c r="P67" s="1">
        <v>1909303</v>
      </c>
      <c r="Q67" s="9">
        <v>47808.860899647305</v>
      </c>
      <c r="R67" t="s">
        <v>80</v>
      </c>
      <c r="S67" t="str">
        <f t="shared" si="3"/>
        <v>Central</v>
      </c>
    </row>
    <row r="68" spans="1:19" x14ac:dyDescent="0.2">
      <c r="A68" t="s">
        <v>16</v>
      </c>
      <c r="B68" s="2">
        <v>20756764</v>
      </c>
      <c r="C68" s="2">
        <v>31676.516132800232</v>
      </c>
      <c r="D68" t="s">
        <v>81</v>
      </c>
      <c r="H68" t="s">
        <v>6</v>
      </c>
      <c r="I68" s="1">
        <v>726003</v>
      </c>
      <c r="J68" s="9">
        <v>1500.0544988923707</v>
      </c>
      <c r="K68" t="s">
        <v>80</v>
      </c>
      <c r="L68" t="str">
        <f t="shared" si="2"/>
        <v>Central</v>
      </c>
      <c r="O68" t="s">
        <v>12</v>
      </c>
      <c r="P68" s="2">
        <v>2184363</v>
      </c>
      <c r="Q68" s="8">
        <v>-17132.581429347822</v>
      </c>
      <c r="R68" t="s">
        <v>81</v>
      </c>
      <c r="S68" t="str">
        <f t="shared" si="3"/>
        <v>Central</v>
      </c>
    </row>
    <row r="69" spans="1:19" x14ac:dyDescent="0.2">
      <c r="A69" t="s">
        <v>17</v>
      </c>
      <c r="B69" s="2">
        <v>1931421</v>
      </c>
      <c r="C69" s="2">
        <v>-26704.183045948346</v>
      </c>
      <c r="D69" t="s">
        <v>81</v>
      </c>
      <c r="H69" t="s">
        <v>6</v>
      </c>
      <c r="I69" s="2">
        <v>1962650</v>
      </c>
      <c r="J69" s="8">
        <v>2845.6456770420909</v>
      </c>
      <c r="K69" t="s">
        <v>81</v>
      </c>
      <c r="L69" t="str">
        <f t="shared" si="2"/>
        <v>Central</v>
      </c>
      <c r="O69" t="s">
        <v>12</v>
      </c>
      <c r="P69" s="2">
        <v>2612131</v>
      </c>
      <c r="Q69" s="8">
        <v>-11823.749521896076</v>
      </c>
      <c r="R69" t="s">
        <v>82</v>
      </c>
      <c r="S69" t="str">
        <f t="shared" si="3"/>
        <v>Central</v>
      </c>
    </row>
    <row r="70" spans="1:19" x14ac:dyDescent="0.2">
      <c r="A70" t="s">
        <v>18</v>
      </c>
      <c r="B70" s="2">
        <v>20000</v>
      </c>
      <c r="C70" s="2">
        <v>150.00000000000125</v>
      </c>
      <c r="D70" t="s">
        <v>81</v>
      </c>
      <c r="H70" t="s">
        <v>6</v>
      </c>
      <c r="I70" s="2">
        <v>3749218</v>
      </c>
      <c r="J70" s="8">
        <v>-10495.87616255007</v>
      </c>
      <c r="K70" t="s">
        <v>82</v>
      </c>
      <c r="L70" t="str">
        <f t="shared" si="2"/>
        <v>Central</v>
      </c>
      <c r="O70" t="s">
        <v>12</v>
      </c>
      <c r="P70" s="2">
        <v>2344645</v>
      </c>
      <c r="Q70" s="8">
        <v>-19774.417089652794</v>
      </c>
      <c r="R70" t="s">
        <v>83</v>
      </c>
      <c r="S70" t="str">
        <f t="shared" si="3"/>
        <v>Central</v>
      </c>
    </row>
    <row r="71" spans="1:19" x14ac:dyDescent="0.2">
      <c r="A71" t="s">
        <v>19</v>
      </c>
      <c r="B71" s="2">
        <v>0</v>
      </c>
      <c r="C71" s="2">
        <v>0</v>
      </c>
      <c r="D71" t="s">
        <v>81</v>
      </c>
      <c r="H71" t="s">
        <v>6</v>
      </c>
      <c r="I71" s="2">
        <v>2362211</v>
      </c>
      <c r="J71" s="8">
        <v>-283.59175468451247</v>
      </c>
      <c r="K71" t="s">
        <v>83</v>
      </c>
      <c r="L71" t="str">
        <f t="shared" si="2"/>
        <v>Central</v>
      </c>
      <c r="O71" t="s">
        <v>12</v>
      </c>
      <c r="P71" s="2">
        <v>1795097</v>
      </c>
      <c r="Q71" s="8">
        <v>-11477.906644102153</v>
      </c>
      <c r="R71" t="s">
        <v>84</v>
      </c>
      <c r="S71" t="str">
        <f t="shared" si="3"/>
        <v>Central</v>
      </c>
    </row>
    <row r="72" spans="1:19" x14ac:dyDescent="0.2">
      <c r="A72" t="s">
        <v>20</v>
      </c>
      <c r="B72" s="2">
        <v>1311052</v>
      </c>
      <c r="C72" s="2">
        <v>2681.2019116591346</v>
      </c>
      <c r="D72" t="s">
        <v>81</v>
      </c>
      <c r="H72" t="s">
        <v>6</v>
      </c>
      <c r="I72" s="2">
        <v>240850</v>
      </c>
      <c r="J72" s="8">
        <v>4390.3765308904231</v>
      </c>
      <c r="K72" t="s">
        <v>84</v>
      </c>
      <c r="L72" t="str">
        <f t="shared" si="2"/>
        <v>Central</v>
      </c>
      <c r="O72" t="s">
        <v>12</v>
      </c>
      <c r="P72" s="2">
        <v>3707772</v>
      </c>
      <c r="Q72" s="8">
        <v>-35315.018849949432</v>
      </c>
      <c r="R72" t="s">
        <v>85</v>
      </c>
      <c r="S72" t="str">
        <f t="shared" si="3"/>
        <v>Central</v>
      </c>
    </row>
    <row r="73" spans="1:19" x14ac:dyDescent="0.2">
      <c r="A73" t="s">
        <v>21</v>
      </c>
      <c r="B73" s="2">
        <v>0</v>
      </c>
      <c r="C73" s="2">
        <v>0</v>
      </c>
      <c r="D73" t="s">
        <v>81</v>
      </c>
      <c r="H73" t="s">
        <v>6</v>
      </c>
      <c r="I73" s="2">
        <v>510680</v>
      </c>
      <c r="J73" s="8">
        <v>5588.7612381395156</v>
      </c>
      <c r="K73" t="s">
        <v>85</v>
      </c>
      <c r="L73" t="str">
        <f t="shared" si="2"/>
        <v>Central</v>
      </c>
      <c r="O73" t="s">
        <v>12</v>
      </c>
      <c r="P73" s="2">
        <v>3877020</v>
      </c>
      <c r="Q73" s="8">
        <v>-31012.884297046399</v>
      </c>
      <c r="R73" t="s">
        <v>86</v>
      </c>
      <c r="S73" t="str">
        <f t="shared" si="3"/>
        <v>Central</v>
      </c>
    </row>
    <row r="74" spans="1:19" x14ac:dyDescent="0.2">
      <c r="A74" t="s">
        <v>22</v>
      </c>
      <c r="B74" s="2">
        <v>4257272</v>
      </c>
      <c r="C74" s="2">
        <v>-38566.252507732068</v>
      </c>
      <c r="D74" t="s">
        <v>81</v>
      </c>
      <c r="H74" t="s">
        <v>6</v>
      </c>
      <c r="I74" s="2">
        <v>297046</v>
      </c>
      <c r="J74" s="8">
        <v>2465.4939827594203</v>
      </c>
      <c r="K74" t="s">
        <v>86</v>
      </c>
      <c r="L74" t="str">
        <f t="shared" si="2"/>
        <v>Central</v>
      </c>
      <c r="O74" t="s">
        <v>12</v>
      </c>
      <c r="P74" s="2">
        <v>2394112</v>
      </c>
      <c r="Q74" s="8">
        <v>-31711.139271922028</v>
      </c>
      <c r="R74" t="s">
        <v>87</v>
      </c>
      <c r="S74" t="str">
        <f t="shared" si="3"/>
        <v>Central</v>
      </c>
    </row>
    <row r="75" spans="1:19" x14ac:dyDescent="0.2">
      <c r="A75" t="s">
        <v>23</v>
      </c>
      <c r="B75" s="2">
        <v>0</v>
      </c>
      <c r="C75" s="2">
        <v>0</v>
      </c>
      <c r="D75" t="s">
        <v>81</v>
      </c>
      <c r="H75" t="s">
        <v>6</v>
      </c>
      <c r="I75" s="2">
        <v>347598</v>
      </c>
      <c r="J75" s="8">
        <v>10862.184570242503</v>
      </c>
      <c r="K75" t="s">
        <v>87</v>
      </c>
      <c r="L75" t="str">
        <f t="shared" si="2"/>
        <v>Central</v>
      </c>
      <c r="O75" t="s">
        <v>12</v>
      </c>
      <c r="P75" s="2">
        <v>1341217</v>
      </c>
      <c r="Q75" s="8">
        <v>-16874.410586097656</v>
      </c>
      <c r="R75" t="s">
        <v>88</v>
      </c>
      <c r="S75" t="str">
        <f t="shared" si="3"/>
        <v>Central</v>
      </c>
    </row>
    <row r="76" spans="1:19" x14ac:dyDescent="0.2">
      <c r="A76" t="s">
        <v>24</v>
      </c>
      <c r="B76" s="2">
        <v>12931371</v>
      </c>
      <c r="C76" s="2">
        <v>-196807.80464790828</v>
      </c>
      <c r="D76" t="s">
        <v>81</v>
      </c>
      <c r="H76" t="s">
        <v>6</v>
      </c>
      <c r="I76" s="2">
        <v>495074</v>
      </c>
      <c r="J76" s="8">
        <v>3675.4319275662065</v>
      </c>
      <c r="K76" t="s">
        <v>88</v>
      </c>
      <c r="L76" t="str">
        <f t="shared" si="2"/>
        <v>Central</v>
      </c>
      <c r="O76" t="s">
        <v>12</v>
      </c>
      <c r="P76" s="2">
        <v>1393143</v>
      </c>
      <c r="Q76" s="8">
        <v>-15410.510366810164</v>
      </c>
      <c r="R76" t="s">
        <v>89</v>
      </c>
      <c r="S76" t="str">
        <f t="shared" si="3"/>
        <v>Central</v>
      </c>
    </row>
    <row r="77" spans="1:19" x14ac:dyDescent="0.2">
      <c r="A77" t="s">
        <v>25</v>
      </c>
      <c r="B77" s="2">
        <v>500</v>
      </c>
      <c r="C77" s="2">
        <v>-430</v>
      </c>
      <c r="D77" t="s">
        <v>81</v>
      </c>
      <c r="H77" t="s">
        <v>6</v>
      </c>
      <c r="I77" s="2">
        <v>287888</v>
      </c>
      <c r="J77" s="8">
        <v>-4085.1847187156868</v>
      </c>
      <c r="K77" t="s">
        <v>89</v>
      </c>
      <c r="L77" t="str">
        <f t="shared" si="2"/>
        <v>Central</v>
      </c>
      <c r="O77" t="s">
        <v>58</v>
      </c>
      <c r="P77" s="2">
        <v>0</v>
      </c>
      <c r="Q77" s="8">
        <v>0</v>
      </c>
      <c r="R77" t="s">
        <v>83</v>
      </c>
      <c r="S77" t="str">
        <f t="shared" si="3"/>
        <v>Central</v>
      </c>
    </row>
    <row r="78" spans="1:19" x14ac:dyDescent="0.2">
      <c r="A78" t="s">
        <v>26</v>
      </c>
      <c r="B78" s="2">
        <v>288740</v>
      </c>
      <c r="C78" s="2">
        <v>2840.6120423540551</v>
      </c>
      <c r="D78" t="s">
        <v>81</v>
      </c>
      <c r="H78" t="s">
        <v>7</v>
      </c>
      <c r="I78" s="1">
        <v>3100</v>
      </c>
      <c r="J78" s="9">
        <v>248</v>
      </c>
      <c r="K78" t="s">
        <v>80</v>
      </c>
      <c r="L78" t="str">
        <f t="shared" si="2"/>
        <v>Central</v>
      </c>
      <c r="O78" t="s">
        <v>58</v>
      </c>
      <c r="P78" s="2">
        <v>0</v>
      </c>
      <c r="Q78" s="8">
        <v>0</v>
      </c>
      <c r="R78" t="s">
        <v>84</v>
      </c>
      <c r="S78" t="str">
        <f t="shared" si="3"/>
        <v>Central</v>
      </c>
    </row>
    <row r="79" spans="1:19" x14ac:dyDescent="0.2">
      <c r="A79" t="s">
        <v>27</v>
      </c>
      <c r="B79" s="2">
        <v>267897</v>
      </c>
      <c r="C79" s="2">
        <v>5290.8549313364447</v>
      </c>
      <c r="D79" t="s">
        <v>81</v>
      </c>
      <c r="H79" t="s">
        <v>7</v>
      </c>
      <c r="I79" s="2">
        <v>10000</v>
      </c>
      <c r="J79" s="8">
        <v>-625</v>
      </c>
      <c r="K79" t="s">
        <v>81</v>
      </c>
      <c r="L79" t="str">
        <f t="shared" si="2"/>
        <v>Central</v>
      </c>
      <c r="O79" t="s">
        <v>58</v>
      </c>
      <c r="P79" s="2">
        <v>0</v>
      </c>
      <c r="Q79" s="8">
        <v>0</v>
      </c>
      <c r="R79" t="s">
        <v>85</v>
      </c>
      <c r="S79" t="str">
        <f t="shared" si="3"/>
        <v>Central</v>
      </c>
    </row>
    <row r="80" spans="1:19" x14ac:dyDescent="0.2">
      <c r="A80" t="s">
        <v>28</v>
      </c>
      <c r="B80" s="2">
        <v>6824976</v>
      </c>
      <c r="C80" s="2">
        <v>-109439.04595422585</v>
      </c>
      <c r="D80" t="s">
        <v>81</v>
      </c>
      <c r="H80" t="s">
        <v>7</v>
      </c>
      <c r="I80" s="2">
        <v>12000</v>
      </c>
      <c r="J80" s="8">
        <v>90.000000000003411</v>
      </c>
      <c r="K80" t="s">
        <v>82</v>
      </c>
      <c r="L80" t="str">
        <f t="shared" si="2"/>
        <v>Central</v>
      </c>
      <c r="O80" t="s">
        <v>58</v>
      </c>
      <c r="P80" s="2">
        <v>0</v>
      </c>
      <c r="Q80" s="8">
        <v>0</v>
      </c>
      <c r="R80" t="s">
        <v>86</v>
      </c>
      <c r="S80" t="str">
        <f t="shared" si="3"/>
        <v>Central</v>
      </c>
    </row>
    <row r="81" spans="1:19" x14ac:dyDescent="0.2">
      <c r="A81" t="s">
        <v>51</v>
      </c>
      <c r="B81" s="2">
        <v>5000</v>
      </c>
      <c r="C81" s="2">
        <v>325.00000000000193</v>
      </c>
      <c r="D81" t="s">
        <v>81</v>
      </c>
      <c r="H81" t="s">
        <v>7</v>
      </c>
      <c r="I81" s="2">
        <v>20000</v>
      </c>
      <c r="J81" s="8">
        <v>440.00000000000483</v>
      </c>
      <c r="K81" t="s">
        <v>83</v>
      </c>
      <c r="L81" t="str">
        <f t="shared" si="2"/>
        <v>Central</v>
      </c>
      <c r="O81" t="s">
        <v>58</v>
      </c>
      <c r="P81" s="2">
        <v>0</v>
      </c>
      <c r="Q81" s="8">
        <v>0</v>
      </c>
      <c r="R81" t="s">
        <v>87</v>
      </c>
      <c r="S81" t="str">
        <f t="shared" si="3"/>
        <v>Central</v>
      </c>
    </row>
    <row r="82" spans="1:19" x14ac:dyDescent="0.2">
      <c r="A82" t="s">
        <v>29</v>
      </c>
      <c r="B82" s="2">
        <v>9406</v>
      </c>
      <c r="C82" s="2">
        <v>-332.29760645699901</v>
      </c>
      <c r="D82" t="s">
        <v>81</v>
      </c>
      <c r="H82" t="s">
        <v>7</v>
      </c>
      <c r="I82" s="2">
        <v>5000</v>
      </c>
      <c r="J82" s="8">
        <v>-25.000000000001688</v>
      </c>
      <c r="K82" t="s">
        <v>85</v>
      </c>
      <c r="L82" t="str">
        <f t="shared" si="2"/>
        <v>Central</v>
      </c>
      <c r="O82" t="s">
        <v>58</v>
      </c>
      <c r="P82" s="2">
        <v>2436</v>
      </c>
      <c r="Q82" s="8">
        <v>-146.16</v>
      </c>
      <c r="R82" t="s">
        <v>88</v>
      </c>
      <c r="S82" t="str">
        <f t="shared" si="3"/>
        <v>Central</v>
      </c>
    </row>
    <row r="83" spans="1:19" x14ac:dyDescent="0.2">
      <c r="A83" t="s">
        <v>30</v>
      </c>
      <c r="B83" s="2">
        <v>2359500</v>
      </c>
      <c r="C83" s="2">
        <v>-45062.476094616752</v>
      </c>
      <c r="D83" t="s">
        <v>81</v>
      </c>
      <c r="H83" t="s">
        <v>7</v>
      </c>
      <c r="I83" s="2">
        <v>5100</v>
      </c>
      <c r="J83" s="8">
        <v>-22.499999999999474</v>
      </c>
      <c r="K83" t="s">
        <v>86</v>
      </c>
      <c r="L83" t="str">
        <f t="shared" si="2"/>
        <v>Central</v>
      </c>
      <c r="O83" t="s">
        <v>58</v>
      </c>
      <c r="P83" s="2">
        <v>42500</v>
      </c>
      <c r="Q83" s="8">
        <v>43.998113531412656</v>
      </c>
      <c r="R83" t="s">
        <v>89</v>
      </c>
      <c r="S83" t="str">
        <f t="shared" si="3"/>
        <v>Central</v>
      </c>
    </row>
    <row r="84" spans="1:19" x14ac:dyDescent="0.2">
      <c r="A84" t="s">
        <v>31</v>
      </c>
      <c r="B84" s="2">
        <v>4341029</v>
      </c>
      <c r="C84" s="2">
        <v>-38304.551489096746</v>
      </c>
      <c r="D84" t="s">
        <v>81</v>
      </c>
      <c r="H84" t="s">
        <v>8</v>
      </c>
      <c r="I84" s="1">
        <v>145000</v>
      </c>
      <c r="J84" s="9">
        <v>-80.312229437270275</v>
      </c>
      <c r="K84" t="s">
        <v>80</v>
      </c>
      <c r="L84" t="str">
        <f t="shared" si="2"/>
        <v>West</v>
      </c>
      <c r="O84" t="s">
        <v>17</v>
      </c>
      <c r="P84" s="1">
        <v>459079</v>
      </c>
      <c r="Q84" s="9">
        <v>7002.4350398760698</v>
      </c>
      <c r="R84" t="s">
        <v>80</v>
      </c>
      <c r="S84" t="str">
        <f t="shared" si="3"/>
        <v>Central</v>
      </c>
    </row>
    <row r="85" spans="1:19" x14ac:dyDescent="0.2">
      <c r="A85" t="s">
        <v>32</v>
      </c>
      <c r="B85" s="2">
        <v>4220233</v>
      </c>
      <c r="C85" s="2">
        <v>-832767.07106913964</v>
      </c>
      <c r="D85" t="s">
        <v>81</v>
      </c>
      <c r="H85" t="s">
        <v>8</v>
      </c>
      <c r="I85" s="2">
        <v>132500</v>
      </c>
      <c r="J85" s="8">
        <v>-7109.1362639552908</v>
      </c>
      <c r="K85" t="s">
        <v>81</v>
      </c>
      <c r="L85" t="str">
        <f t="shared" si="2"/>
        <v>West</v>
      </c>
      <c r="O85" t="s">
        <v>17</v>
      </c>
      <c r="P85" s="2">
        <v>1931421</v>
      </c>
      <c r="Q85" s="8">
        <v>-26704.183045948346</v>
      </c>
      <c r="R85" t="s">
        <v>81</v>
      </c>
      <c r="S85" t="str">
        <f t="shared" si="3"/>
        <v>Central</v>
      </c>
    </row>
    <row r="86" spans="1:19" x14ac:dyDescent="0.2">
      <c r="A86" t="s">
        <v>33</v>
      </c>
      <c r="B86" s="2">
        <v>1637000</v>
      </c>
      <c r="C86" s="2">
        <v>-112810.71479689881</v>
      </c>
      <c r="D86" t="s">
        <v>81</v>
      </c>
      <c r="H86" t="s">
        <v>8</v>
      </c>
      <c r="I86" s="2">
        <v>213800</v>
      </c>
      <c r="J86" s="8">
        <v>3623.5437345437776</v>
      </c>
      <c r="K86" t="s">
        <v>82</v>
      </c>
      <c r="L86" t="str">
        <f t="shared" si="2"/>
        <v>West</v>
      </c>
      <c r="O86" t="s">
        <v>17</v>
      </c>
      <c r="P86" s="2">
        <v>2254212</v>
      </c>
      <c r="Q86" s="8">
        <v>-4513.7012578553613</v>
      </c>
      <c r="R86" t="s">
        <v>82</v>
      </c>
      <c r="S86" t="str">
        <f t="shared" si="3"/>
        <v>Central</v>
      </c>
    </row>
    <row r="87" spans="1:19" x14ac:dyDescent="0.2">
      <c r="A87" t="s">
        <v>52</v>
      </c>
      <c r="B87" s="2">
        <v>30000</v>
      </c>
      <c r="C87" s="2">
        <v>11171.122994652425</v>
      </c>
      <c r="D87" t="s">
        <v>81</v>
      </c>
      <c r="H87" t="s">
        <v>8</v>
      </c>
      <c r="I87" s="2">
        <v>279850</v>
      </c>
      <c r="J87" s="8">
        <v>-10615.101797073252</v>
      </c>
      <c r="K87" t="s">
        <v>83</v>
      </c>
      <c r="L87" t="str">
        <f t="shared" si="2"/>
        <v>West</v>
      </c>
      <c r="O87" t="s">
        <v>17</v>
      </c>
      <c r="P87" s="2">
        <v>2651229</v>
      </c>
      <c r="Q87" s="8">
        <v>-1264.3522819458099</v>
      </c>
      <c r="R87" t="s">
        <v>83</v>
      </c>
      <c r="S87" t="str">
        <f t="shared" si="3"/>
        <v>Central</v>
      </c>
    </row>
    <row r="88" spans="1:19" x14ac:dyDescent="0.2">
      <c r="A88" t="s">
        <v>34</v>
      </c>
      <c r="B88" s="2">
        <v>8259481</v>
      </c>
      <c r="C88" s="2">
        <v>18373.503953901185</v>
      </c>
      <c r="D88" t="s">
        <v>81</v>
      </c>
      <c r="H88" t="s">
        <v>8</v>
      </c>
      <c r="I88" s="2">
        <v>225403</v>
      </c>
      <c r="J88" s="8">
        <v>-13243.496348383116</v>
      </c>
      <c r="K88" t="s">
        <v>84</v>
      </c>
      <c r="L88" t="str">
        <f t="shared" si="2"/>
        <v>West</v>
      </c>
      <c r="O88" t="s">
        <v>17</v>
      </c>
      <c r="P88" s="2">
        <v>2360922</v>
      </c>
      <c r="Q88" s="8">
        <v>-11951.042772698791</v>
      </c>
      <c r="R88" t="s">
        <v>84</v>
      </c>
      <c r="S88" t="str">
        <f t="shared" si="3"/>
        <v>Central</v>
      </c>
    </row>
    <row r="89" spans="1:19" x14ac:dyDescent="0.2">
      <c r="A89" t="s">
        <v>35</v>
      </c>
      <c r="B89" s="2">
        <v>4241063</v>
      </c>
      <c r="C89" s="2">
        <v>-32675.56943513123</v>
      </c>
      <c r="D89" t="s">
        <v>81</v>
      </c>
      <c r="H89" t="s">
        <v>8</v>
      </c>
      <c r="I89" s="2">
        <v>560881</v>
      </c>
      <c r="J89" s="8">
        <v>-62792.894864200272</v>
      </c>
      <c r="K89" t="s">
        <v>85</v>
      </c>
      <c r="L89" t="str">
        <f t="shared" si="2"/>
        <v>West</v>
      </c>
      <c r="O89" t="s">
        <v>17</v>
      </c>
      <c r="P89" s="2">
        <v>9314489</v>
      </c>
      <c r="Q89" s="8">
        <v>-50637.133106500594</v>
      </c>
      <c r="R89" t="s">
        <v>85</v>
      </c>
      <c r="S89" t="str">
        <f t="shared" si="3"/>
        <v>Central</v>
      </c>
    </row>
    <row r="90" spans="1:19" x14ac:dyDescent="0.2">
      <c r="A90" t="s">
        <v>36</v>
      </c>
      <c r="B90" s="2">
        <v>3414042</v>
      </c>
      <c r="C90" s="2">
        <v>-55887.984462461129</v>
      </c>
      <c r="D90" t="s">
        <v>81</v>
      </c>
      <c r="H90" t="s">
        <v>8</v>
      </c>
      <c r="I90" s="2">
        <v>649121</v>
      </c>
      <c r="J90" s="8">
        <v>-33526.183498499784</v>
      </c>
      <c r="K90" t="s">
        <v>86</v>
      </c>
      <c r="L90" t="str">
        <f t="shared" si="2"/>
        <v>West</v>
      </c>
      <c r="O90" t="s">
        <v>17</v>
      </c>
      <c r="P90" s="2">
        <v>4295959</v>
      </c>
      <c r="Q90" s="8">
        <v>-62792.552363742827</v>
      </c>
      <c r="R90" t="s">
        <v>86</v>
      </c>
      <c r="S90" t="str">
        <f t="shared" si="3"/>
        <v>Central</v>
      </c>
    </row>
    <row r="91" spans="1:19" x14ac:dyDescent="0.2">
      <c r="A91" t="s">
        <v>37</v>
      </c>
      <c r="B91" s="2">
        <v>1601846</v>
      </c>
      <c r="C91" s="2">
        <v>-22385.712633827727</v>
      </c>
      <c r="D91" t="s">
        <v>81</v>
      </c>
      <c r="H91" t="s">
        <v>8</v>
      </c>
      <c r="I91" s="2">
        <v>1463133</v>
      </c>
      <c r="J91" s="8">
        <v>11816.156384055852</v>
      </c>
      <c r="K91" t="s">
        <v>87</v>
      </c>
      <c r="L91" t="str">
        <f t="shared" si="2"/>
        <v>West</v>
      </c>
      <c r="O91" t="s">
        <v>17</v>
      </c>
      <c r="P91" s="2">
        <v>4379052</v>
      </c>
      <c r="Q91" s="8">
        <v>-29622.730950857585</v>
      </c>
      <c r="R91" t="s">
        <v>87</v>
      </c>
      <c r="S91" t="str">
        <f t="shared" si="3"/>
        <v>Central</v>
      </c>
    </row>
    <row r="92" spans="1:19" x14ac:dyDescent="0.2">
      <c r="A92" t="s">
        <v>38</v>
      </c>
      <c r="B92" s="2">
        <v>987162</v>
      </c>
      <c r="C92" s="2">
        <v>1443.0099521218178</v>
      </c>
      <c r="D92" t="s">
        <v>81</v>
      </c>
      <c r="H92" t="s">
        <v>8</v>
      </c>
      <c r="I92" s="2">
        <v>853900</v>
      </c>
      <c r="J92" s="8">
        <v>-15323.87402674326</v>
      </c>
      <c r="K92" t="s">
        <v>88</v>
      </c>
      <c r="L92" t="str">
        <f t="shared" si="2"/>
        <v>West</v>
      </c>
      <c r="O92" t="s">
        <v>17</v>
      </c>
      <c r="P92" s="2">
        <v>3171225</v>
      </c>
      <c r="Q92" s="8">
        <v>-61298.281266121819</v>
      </c>
      <c r="R92" t="s">
        <v>88</v>
      </c>
      <c r="S92" t="str">
        <f t="shared" si="3"/>
        <v>Central</v>
      </c>
    </row>
    <row r="93" spans="1:19" x14ac:dyDescent="0.2">
      <c r="A93" t="s">
        <v>39</v>
      </c>
      <c r="B93" s="2">
        <v>861131</v>
      </c>
      <c r="C93" s="2">
        <v>-21313.839452992099</v>
      </c>
      <c r="D93" t="s">
        <v>81</v>
      </c>
      <c r="H93" t="s">
        <v>8</v>
      </c>
      <c r="I93" s="2">
        <v>570361</v>
      </c>
      <c r="J93" s="8">
        <v>-5280.3702197438788</v>
      </c>
      <c r="K93" t="s">
        <v>89</v>
      </c>
      <c r="L93" t="str">
        <f t="shared" si="2"/>
        <v>West</v>
      </c>
      <c r="O93" t="s">
        <v>17</v>
      </c>
      <c r="P93" s="2">
        <v>2204535</v>
      </c>
      <c r="Q93" s="8">
        <v>-18503.514315920016</v>
      </c>
      <c r="R93" t="s">
        <v>89</v>
      </c>
      <c r="S93" t="str">
        <f t="shared" si="3"/>
        <v>Central</v>
      </c>
    </row>
    <row r="94" spans="1:19" x14ac:dyDescent="0.2">
      <c r="A94" t="s">
        <v>40</v>
      </c>
      <c r="B94" s="2">
        <v>163959</v>
      </c>
      <c r="C94" s="2">
        <v>518.80050983166439</v>
      </c>
      <c r="D94" t="s">
        <v>81</v>
      </c>
      <c r="H94" t="s">
        <v>9</v>
      </c>
      <c r="I94" s="1">
        <v>6000</v>
      </c>
      <c r="J94" s="9">
        <v>248.33333333333042</v>
      </c>
      <c r="K94" t="s">
        <v>80</v>
      </c>
      <c r="L94" t="str">
        <f t="shared" si="2"/>
        <v>East</v>
      </c>
      <c r="O94" t="s">
        <v>64</v>
      </c>
      <c r="P94" s="2">
        <v>27000</v>
      </c>
      <c r="Q94" s="8">
        <v>843.64314007922758</v>
      </c>
      <c r="R94" t="s">
        <v>84</v>
      </c>
      <c r="S94" t="str">
        <f t="shared" si="3"/>
        <v>Central</v>
      </c>
    </row>
    <row r="95" spans="1:19" x14ac:dyDescent="0.2">
      <c r="A95" t="s">
        <v>41</v>
      </c>
      <c r="B95" s="2">
        <v>436624</v>
      </c>
      <c r="C95" s="2">
        <v>482.620199898561</v>
      </c>
      <c r="D95" t="s">
        <v>81</v>
      </c>
      <c r="H95" t="s">
        <v>9</v>
      </c>
      <c r="I95" s="2">
        <v>0</v>
      </c>
      <c r="J95" s="8">
        <v>0</v>
      </c>
      <c r="K95" t="s">
        <v>81</v>
      </c>
      <c r="L95" t="str">
        <f t="shared" si="2"/>
        <v>East</v>
      </c>
      <c r="O95" t="s">
        <v>64</v>
      </c>
      <c r="P95" s="2">
        <v>18000</v>
      </c>
      <c r="Q95" s="8">
        <v>350.84975369458164</v>
      </c>
      <c r="R95" t="s">
        <v>85</v>
      </c>
      <c r="S95" t="str">
        <f t="shared" si="3"/>
        <v>Central</v>
      </c>
    </row>
    <row r="96" spans="1:19" x14ac:dyDescent="0.2">
      <c r="A96" t="s">
        <v>42</v>
      </c>
      <c r="B96" s="2">
        <v>1479459</v>
      </c>
      <c r="C96" s="2">
        <v>6811.2569570655114</v>
      </c>
      <c r="D96" t="s">
        <v>81</v>
      </c>
      <c r="H96" t="s">
        <v>10</v>
      </c>
      <c r="I96" s="1">
        <v>1183808</v>
      </c>
      <c r="J96" s="9">
        <v>59620.225267204311</v>
      </c>
      <c r="K96" t="s">
        <v>80</v>
      </c>
      <c r="L96" t="str">
        <f t="shared" si="2"/>
        <v>East</v>
      </c>
      <c r="O96" t="s">
        <v>64</v>
      </c>
      <c r="P96" s="2">
        <v>0</v>
      </c>
      <c r="Q96" s="8">
        <v>0</v>
      </c>
      <c r="R96" t="s">
        <v>86</v>
      </c>
      <c r="S96" t="str">
        <f t="shared" si="3"/>
        <v>Central</v>
      </c>
    </row>
    <row r="97" spans="1:19" x14ac:dyDescent="0.2">
      <c r="A97" t="s">
        <v>43</v>
      </c>
      <c r="B97" s="2">
        <v>1020032</v>
      </c>
      <c r="C97" s="2">
        <v>7411.4360334080693</v>
      </c>
      <c r="D97" t="s">
        <v>81</v>
      </c>
      <c r="H97" t="s">
        <v>10</v>
      </c>
      <c r="I97" s="2">
        <v>4115422</v>
      </c>
      <c r="J97" s="8">
        <v>8696.2055897296232</v>
      </c>
      <c r="K97" t="s">
        <v>81</v>
      </c>
      <c r="L97" t="str">
        <f t="shared" si="2"/>
        <v>East</v>
      </c>
      <c r="O97" t="s">
        <v>64</v>
      </c>
      <c r="P97" s="2">
        <v>0</v>
      </c>
      <c r="Q97" s="8">
        <v>0</v>
      </c>
      <c r="R97" t="s">
        <v>87</v>
      </c>
      <c r="S97" t="str">
        <f t="shared" si="3"/>
        <v>Central</v>
      </c>
    </row>
    <row r="98" spans="1:19" x14ac:dyDescent="0.2">
      <c r="A98" t="s">
        <v>44</v>
      </c>
      <c r="B98" s="2">
        <v>1076765</v>
      </c>
      <c r="C98" s="2">
        <v>-65946.338684559363</v>
      </c>
      <c r="D98" t="s">
        <v>81</v>
      </c>
      <c r="H98" t="s">
        <v>10</v>
      </c>
      <c r="I98" s="2">
        <v>3910530</v>
      </c>
      <c r="J98" s="8">
        <v>-28150.617817749619</v>
      </c>
      <c r="K98" t="s">
        <v>82</v>
      </c>
      <c r="L98" t="str">
        <f t="shared" si="2"/>
        <v>East</v>
      </c>
      <c r="O98" t="s">
        <v>64</v>
      </c>
      <c r="P98" s="2">
        <v>7176</v>
      </c>
      <c r="Q98" s="8">
        <v>161.46</v>
      </c>
      <c r="R98" t="s">
        <v>88</v>
      </c>
      <c r="S98" t="str">
        <f t="shared" si="3"/>
        <v>Central</v>
      </c>
    </row>
    <row r="99" spans="1:19" x14ac:dyDescent="0.2">
      <c r="A99" t="s">
        <v>45</v>
      </c>
      <c r="B99" s="2">
        <v>842049</v>
      </c>
      <c r="C99" s="2">
        <v>-18399.64337091097</v>
      </c>
      <c r="D99" t="s">
        <v>81</v>
      </c>
      <c r="H99" t="s">
        <v>10</v>
      </c>
      <c r="I99" s="2">
        <v>2498115</v>
      </c>
      <c r="J99" s="8">
        <v>-26626.088861363285</v>
      </c>
      <c r="K99" t="s">
        <v>83</v>
      </c>
      <c r="L99" t="str">
        <f t="shared" si="2"/>
        <v>East</v>
      </c>
      <c r="O99" t="s">
        <v>64</v>
      </c>
      <c r="P99" s="2">
        <v>31000</v>
      </c>
      <c r="Q99" s="8">
        <v>422.0760299840407</v>
      </c>
      <c r="R99" t="s">
        <v>89</v>
      </c>
      <c r="S99" t="str">
        <f t="shared" si="3"/>
        <v>Central</v>
      </c>
    </row>
    <row r="100" spans="1:19" x14ac:dyDescent="0.2">
      <c r="A100" t="s">
        <v>46</v>
      </c>
      <c r="B100" s="2">
        <v>1195083</v>
      </c>
      <c r="C100" s="2">
        <v>-19810.817864165707</v>
      </c>
      <c r="D100" t="s">
        <v>81</v>
      </c>
      <c r="H100" t="s">
        <v>55</v>
      </c>
      <c r="I100" s="2">
        <v>35089</v>
      </c>
      <c r="J100" s="8">
        <v>95.4800000000088</v>
      </c>
      <c r="K100" t="s">
        <v>83</v>
      </c>
      <c r="L100" t="str">
        <f t="shared" si="2"/>
        <v>East</v>
      </c>
      <c r="O100" t="s">
        <v>18</v>
      </c>
      <c r="P100" s="1">
        <v>6300</v>
      </c>
      <c r="Q100" s="9">
        <v>179.47708193643876</v>
      </c>
      <c r="R100" t="s">
        <v>80</v>
      </c>
      <c r="S100" t="str">
        <f t="shared" si="3"/>
        <v>Central</v>
      </c>
    </row>
    <row r="101" spans="1:19" x14ac:dyDescent="0.2">
      <c r="A101" t="s">
        <v>47</v>
      </c>
      <c r="B101" s="2">
        <v>0</v>
      </c>
      <c r="C101" s="2">
        <v>0</v>
      </c>
      <c r="D101" t="s">
        <v>81</v>
      </c>
      <c r="H101" t="s">
        <v>55</v>
      </c>
      <c r="I101" s="2">
        <v>0</v>
      </c>
      <c r="J101" s="8">
        <v>0</v>
      </c>
      <c r="K101" t="s">
        <v>84</v>
      </c>
      <c r="L101" t="str">
        <f t="shared" si="2"/>
        <v>East</v>
      </c>
      <c r="O101" t="s">
        <v>18</v>
      </c>
      <c r="P101" s="2">
        <v>20000</v>
      </c>
      <c r="Q101" s="8">
        <v>150.00000000000125</v>
      </c>
      <c r="R101" t="s">
        <v>81</v>
      </c>
      <c r="S101" t="str">
        <f t="shared" si="3"/>
        <v>Central</v>
      </c>
    </row>
    <row r="102" spans="1:19" x14ac:dyDescent="0.2">
      <c r="A102" t="s">
        <v>48</v>
      </c>
      <c r="B102" s="2">
        <v>0</v>
      </c>
      <c r="C102" s="2">
        <v>0</v>
      </c>
      <c r="D102" t="s">
        <v>81</v>
      </c>
      <c r="H102" t="s">
        <v>11</v>
      </c>
      <c r="I102" s="1">
        <v>2164263</v>
      </c>
      <c r="J102" s="9">
        <v>21950.500335081015</v>
      </c>
      <c r="K102" t="s">
        <v>80</v>
      </c>
      <c r="L102" t="str">
        <f t="shared" si="2"/>
        <v>East</v>
      </c>
      <c r="O102" t="s">
        <v>18</v>
      </c>
      <c r="P102" s="2">
        <v>5000</v>
      </c>
      <c r="Q102" s="8">
        <v>99.999999999997868</v>
      </c>
      <c r="R102" t="s">
        <v>82</v>
      </c>
      <c r="S102" t="str">
        <f t="shared" si="3"/>
        <v>Central</v>
      </c>
    </row>
    <row r="103" spans="1:19" x14ac:dyDescent="0.2">
      <c r="A103" t="s">
        <v>49</v>
      </c>
      <c r="B103" s="2">
        <v>0</v>
      </c>
      <c r="C103" s="2">
        <v>0</v>
      </c>
      <c r="D103" t="s">
        <v>81</v>
      </c>
      <c r="H103" t="s">
        <v>11</v>
      </c>
      <c r="I103" s="2">
        <v>1900897</v>
      </c>
      <c r="J103" s="8">
        <v>-17977.854623766161</v>
      </c>
      <c r="K103" t="s">
        <v>81</v>
      </c>
      <c r="L103" t="str">
        <f t="shared" si="2"/>
        <v>East</v>
      </c>
      <c r="O103" t="s">
        <v>18</v>
      </c>
      <c r="P103" s="2">
        <v>0</v>
      </c>
      <c r="Q103" s="8">
        <v>0</v>
      </c>
      <c r="R103" t="s">
        <v>83</v>
      </c>
      <c r="S103" t="str">
        <f t="shared" si="3"/>
        <v>Central</v>
      </c>
    </row>
    <row r="104" spans="1:19" x14ac:dyDescent="0.2">
      <c r="A104" t="s">
        <v>50</v>
      </c>
      <c r="B104" s="2">
        <v>290500</v>
      </c>
      <c r="C104" s="2">
        <v>-17319.116557258931</v>
      </c>
      <c r="D104" t="s">
        <v>81</v>
      </c>
      <c r="H104" t="s">
        <v>11</v>
      </c>
      <c r="I104" s="2">
        <v>4771295</v>
      </c>
      <c r="J104" s="8">
        <v>2111.2013443115006</v>
      </c>
      <c r="K104" t="s">
        <v>82</v>
      </c>
      <c r="L104" t="str">
        <f t="shared" si="2"/>
        <v>East</v>
      </c>
      <c r="O104" t="s">
        <v>18</v>
      </c>
      <c r="P104" s="2">
        <v>50000</v>
      </c>
      <c r="Q104" s="8">
        <v>1165.719091581685</v>
      </c>
      <c r="R104" t="s">
        <v>84</v>
      </c>
      <c r="S104" t="str">
        <f t="shared" si="3"/>
        <v>Central</v>
      </c>
    </row>
    <row r="105" spans="1:19" x14ac:dyDescent="0.2">
      <c r="A105" t="s">
        <v>0</v>
      </c>
      <c r="B105" s="2">
        <v>111142</v>
      </c>
      <c r="C105" s="2">
        <v>1216.8942306548397</v>
      </c>
      <c r="D105" t="s">
        <v>82</v>
      </c>
      <c r="H105" t="s">
        <v>11</v>
      </c>
      <c r="I105" s="2">
        <v>3569858</v>
      </c>
      <c r="J105" s="8">
        <v>10200.621010426974</v>
      </c>
      <c r="K105" t="s">
        <v>83</v>
      </c>
      <c r="L105" t="str">
        <f t="shared" si="2"/>
        <v>East</v>
      </c>
      <c r="O105" t="s">
        <v>18</v>
      </c>
      <c r="P105" s="2">
        <v>291901</v>
      </c>
      <c r="Q105" s="8">
        <v>-12535.667431004282</v>
      </c>
      <c r="R105" t="s">
        <v>85</v>
      </c>
      <c r="S105" t="str">
        <f t="shared" si="3"/>
        <v>Central</v>
      </c>
    </row>
    <row r="106" spans="1:19" x14ac:dyDescent="0.2">
      <c r="A106" t="s">
        <v>1</v>
      </c>
      <c r="B106" s="2">
        <v>3691095</v>
      </c>
      <c r="C106" s="2">
        <v>-28926.122190508915</v>
      </c>
      <c r="D106" t="s">
        <v>82</v>
      </c>
      <c r="H106" t="s">
        <v>11</v>
      </c>
      <c r="I106" s="2">
        <v>3553785</v>
      </c>
      <c r="J106" s="8">
        <v>3296.176571203644</v>
      </c>
      <c r="K106" t="s">
        <v>84</v>
      </c>
      <c r="L106" t="str">
        <f t="shared" si="2"/>
        <v>East</v>
      </c>
      <c r="O106" t="s">
        <v>18</v>
      </c>
      <c r="P106" s="2">
        <v>79101</v>
      </c>
      <c r="Q106" s="8">
        <v>2173.7075708724246</v>
      </c>
      <c r="R106" t="s">
        <v>86</v>
      </c>
      <c r="S106" t="str">
        <f t="shared" si="3"/>
        <v>Central</v>
      </c>
    </row>
    <row r="107" spans="1:19" x14ac:dyDescent="0.2">
      <c r="A107" t="s">
        <v>2</v>
      </c>
      <c r="B107" s="2">
        <v>4608302</v>
      </c>
      <c r="C107" s="2">
        <v>-40167.678666435502</v>
      </c>
      <c r="D107" t="s">
        <v>82</v>
      </c>
      <c r="H107" t="s">
        <v>11</v>
      </c>
      <c r="I107" s="2">
        <v>7514164</v>
      </c>
      <c r="J107" s="8">
        <v>-249394.25452879819</v>
      </c>
      <c r="K107" t="s">
        <v>85</v>
      </c>
      <c r="L107" t="str">
        <f t="shared" si="2"/>
        <v>East</v>
      </c>
      <c r="O107" t="s">
        <v>18</v>
      </c>
      <c r="P107" s="2">
        <v>26010</v>
      </c>
      <c r="Q107" s="8">
        <v>-34.7168606618159</v>
      </c>
      <c r="R107" t="s">
        <v>87</v>
      </c>
      <c r="S107" t="str">
        <f t="shared" si="3"/>
        <v>Central</v>
      </c>
    </row>
    <row r="108" spans="1:19" x14ac:dyDescent="0.2">
      <c r="A108" t="s">
        <v>3</v>
      </c>
      <c r="B108" s="2">
        <v>50000</v>
      </c>
      <c r="C108" s="2">
        <v>1431.7281802061821</v>
      </c>
      <c r="D108" t="s">
        <v>82</v>
      </c>
      <c r="H108" t="s">
        <v>11</v>
      </c>
      <c r="I108" s="2">
        <v>3540578</v>
      </c>
      <c r="J108" s="8">
        <v>22383.706377918301</v>
      </c>
      <c r="K108" t="s">
        <v>86</v>
      </c>
      <c r="L108" t="str">
        <f t="shared" si="2"/>
        <v>East</v>
      </c>
      <c r="O108" t="s">
        <v>18</v>
      </c>
      <c r="P108" s="2">
        <v>426252</v>
      </c>
      <c r="Q108" s="8">
        <v>1978.9822290750426</v>
      </c>
      <c r="R108" t="s">
        <v>88</v>
      </c>
      <c r="S108" t="str">
        <f t="shared" si="3"/>
        <v>Central</v>
      </c>
    </row>
    <row r="109" spans="1:19" x14ac:dyDescent="0.2">
      <c r="A109" t="s">
        <v>4</v>
      </c>
      <c r="B109" s="2">
        <v>0</v>
      </c>
      <c r="C109" s="2">
        <v>0</v>
      </c>
      <c r="D109" t="s">
        <v>82</v>
      </c>
      <c r="H109" t="s">
        <v>11</v>
      </c>
      <c r="I109" s="2">
        <v>3816234</v>
      </c>
      <c r="J109" s="8">
        <v>26536.511415618475</v>
      </c>
      <c r="K109" t="s">
        <v>87</v>
      </c>
      <c r="L109" t="str">
        <f t="shared" si="2"/>
        <v>East</v>
      </c>
      <c r="O109" t="s">
        <v>18</v>
      </c>
      <c r="P109" s="2">
        <v>363638</v>
      </c>
      <c r="Q109" s="8">
        <v>1231.9520845827883</v>
      </c>
      <c r="R109" t="s">
        <v>89</v>
      </c>
      <c r="S109" t="str">
        <f t="shared" si="3"/>
        <v>Central</v>
      </c>
    </row>
    <row r="110" spans="1:19" x14ac:dyDescent="0.2">
      <c r="A110" t="s">
        <v>5</v>
      </c>
      <c r="B110" s="2">
        <v>122446</v>
      </c>
      <c r="C110" s="2">
        <v>-2497.1293454797992</v>
      </c>
      <c r="D110" t="s">
        <v>82</v>
      </c>
      <c r="H110" t="s">
        <v>11</v>
      </c>
      <c r="I110" s="2">
        <v>3391970</v>
      </c>
      <c r="J110" s="8">
        <v>23895.57834394879</v>
      </c>
      <c r="K110" t="s">
        <v>88</v>
      </c>
      <c r="L110" t="str">
        <f t="shared" si="2"/>
        <v>East</v>
      </c>
      <c r="O110" t="s">
        <v>71</v>
      </c>
      <c r="P110" s="2">
        <v>0</v>
      </c>
      <c r="Q110" s="8">
        <v>0</v>
      </c>
      <c r="R110" t="s">
        <v>86</v>
      </c>
      <c r="S110" t="str">
        <f t="shared" si="3"/>
        <v>Central</v>
      </c>
    </row>
    <row r="111" spans="1:19" x14ac:dyDescent="0.2">
      <c r="A111" t="s">
        <v>6</v>
      </c>
      <c r="B111" s="2">
        <v>3749218</v>
      </c>
      <c r="C111" s="2">
        <v>-10495.87616255007</v>
      </c>
      <c r="D111" t="s">
        <v>82</v>
      </c>
      <c r="H111" t="s">
        <v>11</v>
      </c>
      <c r="I111" s="2">
        <v>2449752</v>
      </c>
      <c r="J111" s="8">
        <v>14889.680653199674</v>
      </c>
      <c r="K111" t="s">
        <v>89</v>
      </c>
      <c r="L111" t="str">
        <f t="shared" si="2"/>
        <v>East</v>
      </c>
      <c r="O111" t="s">
        <v>71</v>
      </c>
      <c r="P111" s="2">
        <v>0</v>
      </c>
      <c r="Q111" s="8">
        <v>0</v>
      </c>
      <c r="R111" t="s">
        <v>87</v>
      </c>
      <c r="S111" t="str">
        <f t="shared" si="3"/>
        <v>Central</v>
      </c>
    </row>
    <row r="112" spans="1:19" x14ac:dyDescent="0.2">
      <c r="A112" t="s">
        <v>7</v>
      </c>
      <c r="B112" s="2">
        <v>12000</v>
      </c>
      <c r="C112" s="2">
        <v>90.000000000003411</v>
      </c>
      <c r="D112" t="s">
        <v>82</v>
      </c>
      <c r="H112" t="s">
        <v>12</v>
      </c>
      <c r="I112" s="1">
        <v>1909303</v>
      </c>
      <c r="J112" s="9">
        <v>47808.860899647305</v>
      </c>
      <c r="K112" t="s">
        <v>80</v>
      </c>
      <c r="L112" t="str">
        <f t="shared" si="2"/>
        <v>Central</v>
      </c>
      <c r="O112" t="s">
        <v>71</v>
      </c>
      <c r="P112" s="2">
        <v>0</v>
      </c>
      <c r="Q112" s="8">
        <v>0</v>
      </c>
      <c r="R112" t="s">
        <v>88</v>
      </c>
      <c r="S112" t="str">
        <f t="shared" si="3"/>
        <v>Central</v>
      </c>
    </row>
    <row r="113" spans="1:19" x14ac:dyDescent="0.2">
      <c r="A113" t="s">
        <v>8</v>
      </c>
      <c r="B113" s="2">
        <v>213800</v>
      </c>
      <c r="C113" s="2">
        <v>3623.5437345437776</v>
      </c>
      <c r="D113" t="s">
        <v>82</v>
      </c>
      <c r="H113" t="s">
        <v>12</v>
      </c>
      <c r="I113" s="2">
        <v>2184363</v>
      </c>
      <c r="J113" s="8">
        <v>-17132.581429347822</v>
      </c>
      <c r="K113" t="s">
        <v>81</v>
      </c>
      <c r="L113" t="str">
        <f t="shared" si="2"/>
        <v>Central</v>
      </c>
      <c r="O113" t="s">
        <v>71</v>
      </c>
      <c r="P113" s="2">
        <v>0</v>
      </c>
      <c r="Q113" s="8">
        <v>0</v>
      </c>
      <c r="R113" t="s">
        <v>89</v>
      </c>
      <c r="S113" t="str">
        <f t="shared" si="3"/>
        <v>Central</v>
      </c>
    </row>
    <row r="114" spans="1:19" x14ac:dyDescent="0.2">
      <c r="A114" t="s">
        <v>10</v>
      </c>
      <c r="B114" s="2">
        <v>3910530</v>
      </c>
      <c r="C114" s="2">
        <v>-28150.617817749619</v>
      </c>
      <c r="D114" t="s">
        <v>82</v>
      </c>
      <c r="H114" t="s">
        <v>12</v>
      </c>
      <c r="I114" s="2">
        <v>2612131</v>
      </c>
      <c r="J114" s="8">
        <v>-11823.749521896076</v>
      </c>
      <c r="K114" t="s">
        <v>82</v>
      </c>
      <c r="L114" t="str">
        <f t="shared" si="2"/>
        <v>Central</v>
      </c>
      <c r="O114" t="s">
        <v>19</v>
      </c>
      <c r="P114" s="1">
        <v>5000</v>
      </c>
      <c r="Q114" s="9">
        <v>-58.33333333333357</v>
      </c>
      <c r="R114" t="s">
        <v>80</v>
      </c>
      <c r="S114" t="str">
        <f t="shared" si="3"/>
        <v>Central</v>
      </c>
    </row>
    <row r="115" spans="1:19" x14ac:dyDescent="0.2">
      <c r="A115" t="s">
        <v>11</v>
      </c>
      <c r="B115" s="2">
        <v>4771295</v>
      </c>
      <c r="C115" s="2">
        <v>2111.2013443115006</v>
      </c>
      <c r="D115" t="s">
        <v>82</v>
      </c>
      <c r="H115" t="s">
        <v>12</v>
      </c>
      <c r="I115" s="2">
        <v>2344645</v>
      </c>
      <c r="J115" s="8">
        <v>-19774.417089652794</v>
      </c>
      <c r="K115" t="s">
        <v>83</v>
      </c>
      <c r="L115" t="str">
        <f t="shared" si="2"/>
        <v>Central</v>
      </c>
      <c r="O115" t="s">
        <v>19</v>
      </c>
      <c r="P115" s="2">
        <v>0</v>
      </c>
      <c r="Q115" s="8">
        <v>0</v>
      </c>
      <c r="R115" t="s">
        <v>81</v>
      </c>
      <c r="S115" t="str">
        <f t="shared" si="3"/>
        <v>Central</v>
      </c>
    </row>
    <row r="116" spans="1:19" x14ac:dyDescent="0.2">
      <c r="A116" t="s">
        <v>12</v>
      </c>
      <c r="B116" s="2">
        <v>2612131</v>
      </c>
      <c r="C116" s="2">
        <v>-11823.749521896076</v>
      </c>
      <c r="D116" t="s">
        <v>82</v>
      </c>
      <c r="H116" t="s">
        <v>12</v>
      </c>
      <c r="I116" s="2">
        <v>1795097</v>
      </c>
      <c r="J116" s="8">
        <v>-11477.906644102153</v>
      </c>
      <c r="K116" t="s">
        <v>84</v>
      </c>
      <c r="L116" t="str">
        <f t="shared" si="2"/>
        <v>Central</v>
      </c>
      <c r="O116" t="s">
        <v>19</v>
      </c>
      <c r="P116" s="2">
        <v>25000</v>
      </c>
      <c r="Q116" s="8">
        <v>109.05688981303277</v>
      </c>
      <c r="R116" t="s">
        <v>82</v>
      </c>
      <c r="S116" t="str">
        <f t="shared" si="3"/>
        <v>Central</v>
      </c>
    </row>
    <row r="117" spans="1:19" x14ac:dyDescent="0.2">
      <c r="A117" t="s">
        <v>13</v>
      </c>
      <c r="B117" s="2">
        <v>4443090</v>
      </c>
      <c r="C117" s="2">
        <v>46838.889253987865</v>
      </c>
      <c r="D117" t="s">
        <v>82</v>
      </c>
      <c r="H117" t="s">
        <v>12</v>
      </c>
      <c r="I117" s="2">
        <v>3707772</v>
      </c>
      <c r="J117" s="8">
        <v>-35315.018849949432</v>
      </c>
      <c r="K117" t="s">
        <v>85</v>
      </c>
      <c r="L117" t="str">
        <f t="shared" si="2"/>
        <v>Central</v>
      </c>
      <c r="O117" t="s">
        <v>19</v>
      </c>
      <c r="P117" s="2">
        <v>0</v>
      </c>
      <c r="Q117" s="8">
        <v>0</v>
      </c>
      <c r="R117" t="s">
        <v>83</v>
      </c>
      <c r="S117" t="str">
        <f t="shared" si="3"/>
        <v>Central</v>
      </c>
    </row>
    <row r="118" spans="1:19" x14ac:dyDescent="0.2">
      <c r="A118" t="s">
        <v>14</v>
      </c>
      <c r="B118" s="2">
        <v>1655000</v>
      </c>
      <c r="C118" s="2">
        <v>-42415.777625153176</v>
      </c>
      <c r="D118" t="s">
        <v>82</v>
      </c>
      <c r="H118" t="s">
        <v>12</v>
      </c>
      <c r="I118" s="2">
        <v>3877020</v>
      </c>
      <c r="J118" s="8">
        <v>-31012.884297046399</v>
      </c>
      <c r="K118" t="s">
        <v>86</v>
      </c>
      <c r="L118" t="str">
        <f t="shared" si="2"/>
        <v>Central</v>
      </c>
      <c r="O118" t="s">
        <v>19</v>
      </c>
      <c r="P118" s="2">
        <v>4331</v>
      </c>
      <c r="Q118" s="8">
        <v>173.23999999999822</v>
      </c>
      <c r="R118" t="s">
        <v>84</v>
      </c>
      <c r="S118" t="str">
        <f t="shared" si="3"/>
        <v>Central</v>
      </c>
    </row>
    <row r="119" spans="1:19" x14ac:dyDescent="0.2">
      <c r="A119" t="s">
        <v>15</v>
      </c>
      <c r="B119" s="2">
        <v>1577433</v>
      </c>
      <c r="C119" s="2">
        <v>-15851.267992682064</v>
      </c>
      <c r="D119" t="s">
        <v>82</v>
      </c>
      <c r="H119" t="s">
        <v>12</v>
      </c>
      <c r="I119" s="2">
        <v>2394112</v>
      </c>
      <c r="J119" s="8">
        <v>-31711.139271922028</v>
      </c>
      <c r="K119" t="s">
        <v>87</v>
      </c>
      <c r="L119" t="str">
        <f t="shared" si="2"/>
        <v>Central</v>
      </c>
      <c r="O119" t="s">
        <v>19</v>
      </c>
      <c r="P119" s="2">
        <v>0</v>
      </c>
      <c r="Q119" s="8">
        <v>0</v>
      </c>
      <c r="R119" t="s">
        <v>85</v>
      </c>
      <c r="S119" t="str">
        <f t="shared" si="3"/>
        <v>Central</v>
      </c>
    </row>
    <row r="120" spans="1:19" x14ac:dyDescent="0.2">
      <c r="A120" t="s">
        <v>16</v>
      </c>
      <c r="B120" s="2">
        <v>24990521</v>
      </c>
      <c r="C120" s="2">
        <v>-84141.960945187806</v>
      </c>
      <c r="D120" t="s">
        <v>82</v>
      </c>
      <c r="H120" t="s">
        <v>12</v>
      </c>
      <c r="I120" s="2">
        <v>1341217</v>
      </c>
      <c r="J120" s="8">
        <v>-16874.410586097656</v>
      </c>
      <c r="K120" t="s">
        <v>88</v>
      </c>
      <c r="L120" t="str">
        <f t="shared" si="2"/>
        <v>Central</v>
      </c>
      <c r="O120" t="s">
        <v>19</v>
      </c>
      <c r="P120" s="2">
        <v>35000</v>
      </c>
      <c r="Q120" s="8">
        <v>-4775</v>
      </c>
      <c r="R120" t="s">
        <v>86</v>
      </c>
      <c r="S120" t="str">
        <f t="shared" si="3"/>
        <v>Central</v>
      </c>
    </row>
    <row r="121" spans="1:19" x14ac:dyDescent="0.2">
      <c r="A121" t="s">
        <v>17</v>
      </c>
      <c r="B121" s="2">
        <v>2254212</v>
      </c>
      <c r="C121" s="2">
        <v>-4513.7012578553613</v>
      </c>
      <c r="D121" t="s">
        <v>82</v>
      </c>
      <c r="H121" t="s">
        <v>12</v>
      </c>
      <c r="I121" s="2">
        <v>1393143</v>
      </c>
      <c r="J121" s="8">
        <v>-15410.510366810164</v>
      </c>
      <c r="K121" t="s">
        <v>89</v>
      </c>
      <c r="L121" t="str">
        <f t="shared" si="2"/>
        <v>Central</v>
      </c>
      <c r="O121" t="s">
        <v>19</v>
      </c>
      <c r="P121" s="2">
        <v>10000</v>
      </c>
      <c r="Q121" s="8">
        <v>-458.82352941176487</v>
      </c>
      <c r="R121" t="s">
        <v>87</v>
      </c>
      <c r="S121" t="str">
        <f t="shared" si="3"/>
        <v>Central</v>
      </c>
    </row>
    <row r="122" spans="1:19" x14ac:dyDescent="0.2">
      <c r="A122" t="s">
        <v>18</v>
      </c>
      <c r="B122" s="2">
        <v>5000</v>
      </c>
      <c r="C122" s="2">
        <v>99.999999999997868</v>
      </c>
      <c r="D122" t="s">
        <v>82</v>
      </c>
      <c r="H122" t="s">
        <v>56</v>
      </c>
      <c r="I122" s="2">
        <v>46099</v>
      </c>
      <c r="J122" s="8">
        <v>-619.43756372990913</v>
      </c>
      <c r="K122" t="s">
        <v>83</v>
      </c>
      <c r="L122" t="str">
        <f t="shared" si="2"/>
        <v>East</v>
      </c>
      <c r="O122" t="s">
        <v>19</v>
      </c>
      <c r="P122" s="2">
        <v>12398</v>
      </c>
      <c r="Q122" s="8">
        <v>-335.77054764942693</v>
      </c>
      <c r="R122" t="s">
        <v>88</v>
      </c>
      <c r="S122" t="str">
        <f t="shared" si="3"/>
        <v>Central</v>
      </c>
    </row>
    <row r="123" spans="1:19" x14ac:dyDescent="0.2">
      <c r="A123" t="s">
        <v>19</v>
      </c>
      <c r="B123" s="2">
        <v>25000</v>
      </c>
      <c r="C123" s="2">
        <v>109.05688981303277</v>
      </c>
      <c r="D123" t="s">
        <v>82</v>
      </c>
      <c r="H123" t="s">
        <v>56</v>
      </c>
      <c r="I123" s="2">
        <v>2373261</v>
      </c>
      <c r="J123" s="8">
        <v>-4289.455987825505</v>
      </c>
      <c r="K123" t="s">
        <v>84</v>
      </c>
      <c r="L123" t="str">
        <f t="shared" si="2"/>
        <v>East</v>
      </c>
      <c r="O123" t="s">
        <v>19</v>
      </c>
      <c r="P123" s="2">
        <v>34290</v>
      </c>
      <c r="Q123" s="8">
        <v>-9931.8566306109169</v>
      </c>
      <c r="R123" t="s">
        <v>89</v>
      </c>
      <c r="S123" t="str">
        <f t="shared" si="3"/>
        <v>Central</v>
      </c>
    </row>
    <row r="124" spans="1:19" x14ac:dyDescent="0.2">
      <c r="A124" t="s">
        <v>53</v>
      </c>
      <c r="B124" s="2">
        <v>0</v>
      </c>
      <c r="C124" s="2">
        <v>0</v>
      </c>
      <c r="D124" t="s">
        <v>82</v>
      </c>
      <c r="H124" t="s">
        <v>56</v>
      </c>
      <c r="I124" s="2">
        <v>7521491</v>
      </c>
      <c r="J124" s="8">
        <v>-46904.174553222081</v>
      </c>
      <c r="K124" t="s">
        <v>85</v>
      </c>
      <c r="L124" t="str">
        <f t="shared" si="2"/>
        <v>East</v>
      </c>
      <c r="O124" t="s">
        <v>65</v>
      </c>
      <c r="P124" s="2">
        <v>0</v>
      </c>
      <c r="Q124" s="8">
        <v>0</v>
      </c>
      <c r="R124" t="s">
        <v>84</v>
      </c>
      <c r="S124" t="str">
        <f t="shared" si="3"/>
        <v>Central</v>
      </c>
    </row>
    <row r="125" spans="1:19" x14ac:dyDescent="0.2">
      <c r="A125" t="s">
        <v>20</v>
      </c>
      <c r="B125" s="2">
        <v>3151446</v>
      </c>
      <c r="C125" s="2">
        <v>-8239.3207690954769</v>
      </c>
      <c r="D125" t="s">
        <v>82</v>
      </c>
      <c r="H125" t="s">
        <v>56</v>
      </c>
      <c r="I125" s="2">
        <v>4248831</v>
      </c>
      <c r="J125" s="8">
        <v>-21558.680757083966</v>
      </c>
      <c r="K125" t="s">
        <v>86</v>
      </c>
      <c r="L125" t="str">
        <f t="shared" si="2"/>
        <v>East</v>
      </c>
      <c r="O125" t="s">
        <v>53</v>
      </c>
      <c r="P125" s="2">
        <v>0</v>
      </c>
      <c r="Q125" s="8">
        <v>0</v>
      </c>
      <c r="R125" t="s">
        <v>82</v>
      </c>
      <c r="S125" t="str">
        <f t="shared" si="3"/>
        <v>Central</v>
      </c>
    </row>
    <row r="126" spans="1:19" x14ac:dyDescent="0.2">
      <c r="A126" t="s">
        <v>22</v>
      </c>
      <c r="B126" s="2">
        <v>6657067</v>
      </c>
      <c r="C126" s="2">
        <v>-48059.884882817198</v>
      </c>
      <c r="D126" t="s">
        <v>82</v>
      </c>
      <c r="H126" t="s">
        <v>56</v>
      </c>
      <c r="I126" s="2">
        <v>3343529</v>
      </c>
      <c r="J126" s="8">
        <v>-29443.993544650486</v>
      </c>
      <c r="K126" t="s">
        <v>87</v>
      </c>
      <c r="L126" t="str">
        <f t="shared" si="2"/>
        <v>East</v>
      </c>
      <c r="O126" t="s">
        <v>53</v>
      </c>
      <c r="P126" s="2">
        <v>0</v>
      </c>
      <c r="Q126" s="8">
        <v>0</v>
      </c>
      <c r="R126" t="s">
        <v>83</v>
      </c>
      <c r="S126" t="str">
        <f t="shared" si="3"/>
        <v>Central</v>
      </c>
    </row>
    <row r="127" spans="1:19" x14ac:dyDescent="0.2">
      <c r="A127" t="s">
        <v>23</v>
      </c>
      <c r="B127" s="2">
        <v>0</v>
      </c>
      <c r="C127" s="2">
        <v>0</v>
      </c>
      <c r="D127" t="s">
        <v>82</v>
      </c>
      <c r="H127" t="s">
        <v>56</v>
      </c>
      <c r="I127" s="2">
        <v>1426053</v>
      </c>
      <c r="J127" s="8">
        <v>-5064.3013269591665</v>
      </c>
      <c r="K127" t="s">
        <v>88</v>
      </c>
      <c r="L127" t="str">
        <f t="shared" si="2"/>
        <v>East</v>
      </c>
      <c r="O127" t="s">
        <v>53</v>
      </c>
      <c r="P127" s="2">
        <v>0</v>
      </c>
      <c r="Q127" s="8">
        <v>0</v>
      </c>
      <c r="R127" t="s">
        <v>85</v>
      </c>
      <c r="S127" t="str">
        <f t="shared" si="3"/>
        <v>Central</v>
      </c>
    </row>
    <row r="128" spans="1:19" x14ac:dyDescent="0.2">
      <c r="A128" t="s">
        <v>24</v>
      </c>
      <c r="B128" s="2">
        <v>9927275</v>
      </c>
      <c r="C128" s="2">
        <v>-47495.248948673929</v>
      </c>
      <c r="D128" t="s">
        <v>82</v>
      </c>
      <c r="H128" t="s">
        <v>56</v>
      </c>
      <c r="I128" s="2">
        <v>2014240</v>
      </c>
      <c r="J128" s="8">
        <v>-20916.77705570234</v>
      </c>
      <c r="K128" t="s">
        <v>89</v>
      </c>
      <c r="L128" t="str">
        <f t="shared" si="2"/>
        <v>East</v>
      </c>
      <c r="O128" t="s">
        <v>53</v>
      </c>
      <c r="P128" s="2">
        <v>207</v>
      </c>
      <c r="Q128" s="8">
        <v>-0.50038395168250593</v>
      </c>
      <c r="R128" t="s">
        <v>86</v>
      </c>
      <c r="S128" t="str">
        <f t="shared" si="3"/>
        <v>Central</v>
      </c>
    </row>
    <row r="129" spans="1:19" x14ac:dyDescent="0.2">
      <c r="A129" t="s">
        <v>25</v>
      </c>
      <c r="B129" s="2">
        <v>73400</v>
      </c>
      <c r="C129" s="2">
        <v>-470.24897833991071</v>
      </c>
      <c r="D129" t="s">
        <v>82</v>
      </c>
      <c r="H129" t="s">
        <v>57</v>
      </c>
      <c r="I129" s="2">
        <v>76407</v>
      </c>
      <c r="J129" s="8">
        <v>-46.423130709658281</v>
      </c>
      <c r="K129" t="s">
        <v>83</v>
      </c>
      <c r="L129" t="str">
        <f t="shared" si="2"/>
        <v>West</v>
      </c>
      <c r="O129" t="s">
        <v>53</v>
      </c>
      <c r="P129" s="2">
        <v>0</v>
      </c>
      <c r="Q129" s="8">
        <v>0</v>
      </c>
      <c r="R129" t="s">
        <v>87</v>
      </c>
      <c r="S129" t="str">
        <f t="shared" si="3"/>
        <v>Central</v>
      </c>
    </row>
    <row r="130" spans="1:19" x14ac:dyDescent="0.2">
      <c r="A130" t="s">
        <v>26</v>
      </c>
      <c r="B130" s="2">
        <v>587650</v>
      </c>
      <c r="C130" s="2">
        <v>4332.7908320837905</v>
      </c>
      <c r="D130" t="s">
        <v>82</v>
      </c>
      <c r="H130" t="s">
        <v>57</v>
      </c>
      <c r="I130" s="2">
        <v>1866863</v>
      </c>
      <c r="J130" s="8">
        <v>-43538.004880389017</v>
      </c>
      <c r="K130" t="s">
        <v>84</v>
      </c>
      <c r="L130" t="str">
        <f t="shared" ref="L130:L193" si="4">VLOOKUP(H130,Region,2,0)</f>
        <v>West</v>
      </c>
      <c r="O130" t="s">
        <v>53</v>
      </c>
      <c r="P130" s="2">
        <v>0</v>
      </c>
      <c r="Q130" s="8">
        <v>0</v>
      </c>
      <c r="R130" t="s">
        <v>88</v>
      </c>
      <c r="S130" t="str">
        <f t="shared" ref="S130:S193" si="5">VLOOKUP(O130,Region,2,0)</f>
        <v>Central</v>
      </c>
    </row>
    <row r="131" spans="1:19" x14ac:dyDescent="0.2">
      <c r="A131" t="s">
        <v>27</v>
      </c>
      <c r="B131" s="2">
        <v>730219</v>
      </c>
      <c r="C131" s="2">
        <v>-1371.0540367962394</v>
      </c>
      <c r="D131" t="s">
        <v>82</v>
      </c>
      <c r="H131" t="s">
        <v>57</v>
      </c>
      <c r="I131" s="2">
        <v>4289408</v>
      </c>
      <c r="J131" s="8">
        <v>-31665.955047134179</v>
      </c>
      <c r="K131" t="s">
        <v>85</v>
      </c>
      <c r="L131" t="str">
        <f t="shared" si="4"/>
        <v>West</v>
      </c>
      <c r="O131" t="s">
        <v>53</v>
      </c>
      <c r="P131" s="2">
        <v>0</v>
      </c>
      <c r="Q131" s="8">
        <v>0</v>
      </c>
      <c r="R131" t="s">
        <v>89</v>
      </c>
      <c r="S131" t="str">
        <f t="shared" si="5"/>
        <v>Central</v>
      </c>
    </row>
    <row r="132" spans="1:19" x14ac:dyDescent="0.2">
      <c r="A132" t="s">
        <v>28</v>
      </c>
      <c r="B132" s="2">
        <v>7657181</v>
      </c>
      <c r="C132" s="2">
        <v>-77983.657900769496</v>
      </c>
      <c r="D132" t="s">
        <v>82</v>
      </c>
      <c r="H132" t="s">
        <v>57</v>
      </c>
      <c r="I132" s="2">
        <v>4073000</v>
      </c>
      <c r="J132" s="8">
        <v>32312.080669554951</v>
      </c>
      <c r="K132" t="s">
        <v>86</v>
      </c>
      <c r="L132" t="str">
        <f t="shared" si="4"/>
        <v>West</v>
      </c>
      <c r="O132" t="s">
        <v>20</v>
      </c>
      <c r="P132" s="1">
        <v>1090772</v>
      </c>
      <c r="Q132" s="9">
        <v>-1269.7800159880737</v>
      </c>
      <c r="R132" t="s">
        <v>80</v>
      </c>
      <c r="S132" t="str">
        <f t="shared" si="5"/>
        <v>Central</v>
      </c>
    </row>
    <row r="133" spans="1:19" x14ac:dyDescent="0.2">
      <c r="A133" t="s">
        <v>54</v>
      </c>
      <c r="B133" s="2">
        <v>36208</v>
      </c>
      <c r="C133" s="2">
        <v>68.912280701736066</v>
      </c>
      <c r="D133" t="s">
        <v>82</v>
      </c>
      <c r="H133" t="s">
        <v>57</v>
      </c>
      <c r="I133" s="2">
        <v>6943498</v>
      </c>
      <c r="J133" s="8">
        <v>-10704.53072605657</v>
      </c>
      <c r="K133" t="s">
        <v>87</v>
      </c>
      <c r="L133" t="str">
        <f t="shared" si="4"/>
        <v>West</v>
      </c>
      <c r="O133" t="s">
        <v>20</v>
      </c>
      <c r="P133" s="2">
        <v>1311052</v>
      </c>
      <c r="Q133" s="8">
        <v>2681.2019116591346</v>
      </c>
      <c r="R133" t="s">
        <v>81</v>
      </c>
      <c r="S133" t="str">
        <f t="shared" si="5"/>
        <v>Central</v>
      </c>
    </row>
    <row r="134" spans="1:19" x14ac:dyDescent="0.2">
      <c r="A134" t="s">
        <v>51</v>
      </c>
      <c r="B134" s="2">
        <v>5000</v>
      </c>
      <c r="C134" s="2">
        <v>124.99999999999733</v>
      </c>
      <c r="D134" t="s">
        <v>82</v>
      </c>
      <c r="H134" t="s">
        <v>57</v>
      </c>
      <c r="I134" s="2">
        <v>5114536</v>
      </c>
      <c r="J134" s="8">
        <v>-26997.435662291005</v>
      </c>
      <c r="K134" t="s">
        <v>88</v>
      </c>
      <c r="L134" t="str">
        <f t="shared" si="4"/>
        <v>West</v>
      </c>
      <c r="O134" t="s">
        <v>20</v>
      </c>
      <c r="P134" s="2">
        <v>3151446</v>
      </c>
      <c r="Q134" s="8">
        <v>-8239.3207690954769</v>
      </c>
      <c r="R134" t="s">
        <v>82</v>
      </c>
      <c r="S134" t="str">
        <f t="shared" si="5"/>
        <v>Central</v>
      </c>
    </row>
    <row r="135" spans="1:19" x14ac:dyDescent="0.2">
      <c r="A135" t="s">
        <v>29</v>
      </c>
      <c r="B135" s="2">
        <v>11608</v>
      </c>
      <c r="C135" s="2">
        <v>-176.35230769231066</v>
      </c>
      <c r="D135" t="s">
        <v>82</v>
      </c>
      <c r="H135" t="s">
        <v>13</v>
      </c>
      <c r="I135" s="1">
        <v>2576001</v>
      </c>
      <c r="J135" s="9">
        <v>-116702.34745876087</v>
      </c>
      <c r="K135" t="s">
        <v>80</v>
      </c>
      <c r="L135" t="str">
        <f t="shared" si="4"/>
        <v>West</v>
      </c>
      <c r="O135" t="s">
        <v>20</v>
      </c>
      <c r="P135" s="2">
        <v>3211685</v>
      </c>
      <c r="Q135" s="8">
        <v>-17962.882368749448</v>
      </c>
      <c r="R135" t="s">
        <v>83</v>
      </c>
      <c r="S135" t="str">
        <f t="shared" si="5"/>
        <v>Central</v>
      </c>
    </row>
    <row r="136" spans="1:19" x14ac:dyDescent="0.2">
      <c r="A136" t="s">
        <v>30</v>
      </c>
      <c r="B136" s="2">
        <v>2170527</v>
      </c>
      <c r="C136" s="2">
        <v>-19523.411162884655</v>
      </c>
      <c r="D136" t="s">
        <v>82</v>
      </c>
      <c r="H136" t="s">
        <v>13</v>
      </c>
      <c r="I136" s="2">
        <v>5022388</v>
      </c>
      <c r="J136" s="8">
        <v>-20702.631908305226</v>
      </c>
      <c r="K136" t="s">
        <v>81</v>
      </c>
      <c r="L136" t="str">
        <f t="shared" si="4"/>
        <v>West</v>
      </c>
      <c r="O136" t="s">
        <v>20</v>
      </c>
      <c r="P136" s="2">
        <v>5967164</v>
      </c>
      <c r="Q136" s="8">
        <v>-66549.247423794804</v>
      </c>
      <c r="R136" t="s">
        <v>84</v>
      </c>
      <c r="S136" t="str">
        <f t="shared" si="5"/>
        <v>Central</v>
      </c>
    </row>
    <row r="137" spans="1:19" x14ac:dyDescent="0.2">
      <c r="A137" t="s">
        <v>31</v>
      </c>
      <c r="B137" s="2">
        <v>6716110</v>
      </c>
      <c r="C137" s="2">
        <v>-49584.095088453359</v>
      </c>
      <c r="D137" t="s">
        <v>82</v>
      </c>
      <c r="H137" t="s">
        <v>13</v>
      </c>
      <c r="I137" s="2">
        <v>4443090</v>
      </c>
      <c r="J137" s="8">
        <v>46838.889253987865</v>
      </c>
      <c r="K137" t="s">
        <v>82</v>
      </c>
      <c r="L137" t="str">
        <f t="shared" si="4"/>
        <v>West</v>
      </c>
      <c r="O137" t="s">
        <v>20</v>
      </c>
      <c r="P137" s="2">
        <v>10171106</v>
      </c>
      <c r="Q137" s="8">
        <v>-171288.69338591758</v>
      </c>
      <c r="R137" t="s">
        <v>85</v>
      </c>
      <c r="S137" t="str">
        <f t="shared" si="5"/>
        <v>Central</v>
      </c>
    </row>
    <row r="138" spans="1:19" x14ac:dyDescent="0.2">
      <c r="A138" t="s">
        <v>32</v>
      </c>
      <c r="B138" s="2">
        <v>2956300</v>
      </c>
      <c r="C138" s="2">
        <v>-16621.232080775553</v>
      </c>
      <c r="D138" t="s">
        <v>82</v>
      </c>
      <c r="H138" t="s">
        <v>13</v>
      </c>
      <c r="I138" s="2">
        <v>3430311</v>
      </c>
      <c r="J138" s="8">
        <v>-45960.044700234736</v>
      </c>
      <c r="K138" t="s">
        <v>83</v>
      </c>
      <c r="L138" t="str">
        <f t="shared" si="4"/>
        <v>West</v>
      </c>
      <c r="O138" t="s">
        <v>20</v>
      </c>
      <c r="P138" s="2">
        <v>12538027</v>
      </c>
      <c r="Q138" s="8">
        <v>-181224.23125986016</v>
      </c>
      <c r="R138" t="s">
        <v>86</v>
      </c>
      <c r="S138" t="str">
        <f t="shared" si="5"/>
        <v>Central</v>
      </c>
    </row>
    <row r="139" spans="1:19" x14ac:dyDescent="0.2">
      <c r="A139" t="s">
        <v>33</v>
      </c>
      <c r="B139" s="2">
        <v>857809</v>
      </c>
      <c r="C139" s="2">
        <v>-107722.82964796267</v>
      </c>
      <c r="D139" t="s">
        <v>82</v>
      </c>
      <c r="H139" t="s">
        <v>13</v>
      </c>
      <c r="I139" s="2">
        <v>6090571</v>
      </c>
      <c r="J139" s="8">
        <v>64568.446573184498</v>
      </c>
      <c r="K139" t="s">
        <v>84</v>
      </c>
      <c r="L139" t="str">
        <f t="shared" si="4"/>
        <v>West</v>
      </c>
      <c r="O139" t="s">
        <v>20</v>
      </c>
      <c r="P139" s="2">
        <v>10658340</v>
      </c>
      <c r="Q139" s="8">
        <v>-114761.84878125554</v>
      </c>
      <c r="R139" t="s">
        <v>87</v>
      </c>
      <c r="S139" t="str">
        <f t="shared" si="5"/>
        <v>Central</v>
      </c>
    </row>
    <row r="140" spans="1:19" x14ac:dyDescent="0.2">
      <c r="A140" t="s">
        <v>52</v>
      </c>
      <c r="B140" s="2">
        <v>4623000</v>
      </c>
      <c r="C140" s="2">
        <v>-1005176.237259486</v>
      </c>
      <c r="D140" t="s">
        <v>82</v>
      </c>
      <c r="H140" t="s">
        <v>13</v>
      </c>
      <c r="I140" s="2">
        <v>4794436</v>
      </c>
      <c r="J140" s="8">
        <v>-20571.657610489587</v>
      </c>
      <c r="K140" t="s">
        <v>85</v>
      </c>
      <c r="L140" t="str">
        <f t="shared" si="4"/>
        <v>West</v>
      </c>
      <c r="O140" t="s">
        <v>20</v>
      </c>
      <c r="P140" s="2">
        <v>3913634</v>
      </c>
      <c r="Q140" s="8">
        <v>-74074.844442933201</v>
      </c>
      <c r="R140" t="s">
        <v>88</v>
      </c>
      <c r="S140" t="str">
        <f t="shared" si="5"/>
        <v>Central</v>
      </c>
    </row>
    <row r="141" spans="1:19" x14ac:dyDescent="0.2">
      <c r="A141" t="s">
        <v>34</v>
      </c>
      <c r="B141" s="2">
        <v>6920912</v>
      </c>
      <c r="C141" s="2">
        <v>-2289.5540779660446</v>
      </c>
      <c r="D141" t="s">
        <v>82</v>
      </c>
      <c r="H141" t="s">
        <v>13</v>
      </c>
      <c r="I141" s="2">
        <v>2346315</v>
      </c>
      <c r="J141" s="8">
        <v>-4855.6454867356642</v>
      </c>
      <c r="K141" t="s">
        <v>86</v>
      </c>
      <c r="L141" t="str">
        <f t="shared" si="4"/>
        <v>West</v>
      </c>
      <c r="O141" t="s">
        <v>20</v>
      </c>
      <c r="P141" s="2">
        <v>3443928</v>
      </c>
      <c r="Q141" s="8">
        <v>-60898.442918007066</v>
      </c>
      <c r="R141" t="s">
        <v>89</v>
      </c>
      <c r="S141" t="str">
        <f t="shared" si="5"/>
        <v>Central</v>
      </c>
    </row>
    <row r="142" spans="1:19" x14ac:dyDescent="0.2">
      <c r="A142" t="s">
        <v>35</v>
      </c>
      <c r="B142" s="2">
        <v>4730626</v>
      </c>
      <c r="C142" s="2">
        <v>-39846.20300754717</v>
      </c>
      <c r="D142" t="s">
        <v>82</v>
      </c>
      <c r="H142" t="s">
        <v>13</v>
      </c>
      <c r="I142" s="2">
        <v>7558923</v>
      </c>
      <c r="J142" s="8">
        <v>-117189.33209887678</v>
      </c>
      <c r="K142" t="s">
        <v>87</v>
      </c>
      <c r="L142" t="str">
        <f t="shared" si="4"/>
        <v>West</v>
      </c>
      <c r="O142" t="s">
        <v>21</v>
      </c>
      <c r="P142" s="1">
        <v>0</v>
      </c>
      <c r="Q142" s="9">
        <v>0</v>
      </c>
      <c r="R142" t="s">
        <v>80</v>
      </c>
      <c r="S142" t="str">
        <f t="shared" si="5"/>
        <v>Central</v>
      </c>
    </row>
    <row r="143" spans="1:19" x14ac:dyDescent="0.2">
      <c r="A143" t="s">
        <v>36</v>
      </c>
      <c r="B143" s="2">
        <v>5065608</v>
      </c>
      <c r="C143" s="2">
        <v>-19206.901622769707</v>
      </c>
      <c r="D143" t="s">
        <v>82</v>
      </c>
      <c r="H143" t="s">
        <v>13</v>
      </c>
      <c r="I143" s="2">
        <v>6607634</v>
      </c>
      <c r="J143" s="8">
        <v>-76504.035553248032</v>
      </c>
      <c r="K143" t="s">
        <v>88</v>
      </c>
      <c r="L143" t="str">
        <f t="shared" si="4"/>
        <v>West</v>
      </c>
      <c r="O143" t="s">
        <v>21</v>
      </c>
      <c r="P143" s="2">
        <v>0</v>
      </c>
      <c r="Q143" s="8">
        <v>0</v>
      </c>
      <c r="R143" t="s">
        <v>81</v>
      </c>
      <c r="S143" t="str">
        <f t="shared" si="5"/>
        <v>Central</v>
      </c>
    </row>
    <row r="144" spans="1:19" x14ac:dyDescent="0.2">
      <c r="A144" t="s">
        <v>37</v>
      </c>
      <c r="B144" s="2">
        <v>3065043</v>
      </c>
      <c r="C144" s="2">
        <v>-12870.790652996848</v>
      </c>
      <c r="D144" t="s">
        <v>82</v>
      </c>
      <c r="H144" t="s">
        <v>13</v>
      </c>
      <c r="I144" s="2">
        <v>4039730</v>
      </c>
      <c r="J144" s="8">
        <v>-74557.201385654495</v>
      </c>
      <c r="K144" t="s">
        <v>89</v>
      </c>
      <c r="L144" t="str">
        <f t="shared" si="4"/>
        <v>West</v>
      </c>
      <c r="O144" t="s">
        <v>21</v>
      </c>
      <c r="P144" s="2">
        <v>0</v>
      </c>
      <c r="Q144" s="8">
        <v>0</v>
      </c>
      <c r="R144" t="s">
        <v>86</v>
      </c>
      <c r="S144" t="str">
        <f t="shared" si="5"/>
        <v>Central</v>
      </c>
    </row>
    <row r="145" spans="1:19" x14ac:dyDescent="0.2">
      <c r="A145" t="s">
        <v>38</v>
      </c>
      <c r="B145" s="2">
        <v>2312085</v>
      </c>
      <c r="C145" s="2">
        <v>-5722.2125669427442</v>
      </c>
      <c r="D145" t="s">
        <v>82</v>
      </c>
      <c r="H145" t="s">
        <v>14</v>
      </c>
      <c r="I145" s="1">
        <v>9296808</v>
      </c>
      <c r="J145" s="9">
        <v>-173282.77181106547</v>
      </c>
      <c r="K145" t="s">
        <v>80</v>
      </c>
      <c r="L145" t="str">
        <f t="shared" si="4"/>
        <v>West</v>
      </c>
      <c r="O145" t="s">
        <v>21</v>
      </c>
      <c r="P145" s="2">
        <v>5000</v>
      </c>
      <c r="Q145" s="8">
        <v>325</v>
      </c>
      <c r="R145" t="s">
        <v>87</v>
      </c>
      <c r="S145" t="str">
        <f t="shared" si="5"/>
        <v>Central</v>
      </c>
    </row>
    <row r="146" spans="1:19" x14ac:dyDescent="0.2">
      <c r="A146" t="s">
        <v>39</v>
      </c>
      <c r="B146" s="2">
        <v>1854499</v>
      </c>
      <c r="C146" s="2">
        <v>5016.5752277969268</v>
      </c>
      <c r="D146" t="s">
        <v>82</v>
      </c>
      <c r="H146" t="s">
        <v>14</v>
      </c>
      <c r="I146" s="2">
        <v>9084500</v>
      </c>
      <c r="J146" s="8">
        <v>2925427.9958841535</v>
      </c>
      <c r="K146" t="s">
        <v>81</v>
      </c>
      <c r="L146" t="str">
        <f t="shared" si="4"/>
        <v>West</v>
      </c>
      <c r="O146" t="s">
        <v>21</v>
      </c>
      <c r="P146" s="2">
        <v>5000</v>
      </c>
      <c r="Q146" s="8">
        <v>200</v>
      </c>
      <c r="R146" t="s">
        <v>88</v>
      </c>
      <c r="S146" t="str">
        <f t="shared" si="5"/>
        <v>Central</v>
      </c>
    </row>
    <row r="147" spans="1:19" x14ac:dyDescent="0.2">
      <c r="A147" t="s">
        <v>40</v>
      </c>
      <c r="B147" s="2">
        <v>330545</v>
      </c>
      <c r="C147" s="2">
        <v>-330.31123270606997</v>
      </c>
      <c r="D147" t="s">
        <v>82</v>
      </c>
      <c r="H147" t="s">
        <v>14</v>
      </c>
      <c r="I147" s="2">
        <v>1655000</v>
      </c>
      <c r="J147" s="8">
        <v>-42415.777625153176</v>
      </c>
      <c r="K147" t="s">
        <v>82</v>
      </c>
      <c r="L147" t="str">
        <f t="shared" si="4"/>
        <v>West</v>
      </c>
      <c r="O147" t="s">
        <v>22</v>
      </c>
      <c r="P147" s="1">
        <v>2551162</v>
      </c>
      <c r="Q147" s="9">
        <v>-69272.350803806155</v>
      </c>
      <c r="R147" t="s">
        <v>80</v>
      </c>
      <c r="S147" t="str">
        <f t="shared" si="5"/>
        <v>Central</v>
      </c>
    </row>
    <row r="148" spans="1:19" x14ac:dyDescent="0.2">
      <c r="A148" t="s">
        <v>41</v>
      </c>
      <c r="B148" s="2">
        <v>500837</v>
      </c>
      <c r="C148" s="2">
        <v>2031.7018443409306</v>
      </c>
      <c r="D148" t="s">
        <v>82</v>
      </c>
      <c r="H148" t="s">
        <v>14</v>
      </c>
      <c r="I148" s="2">
        <v>2499000</v>
      </c>
      <c r="J148" s="8">
        <v>-129259.86837222488</v>
      </c>
      <c r="K148" t="s">
        <v>83</v>
      </c>
      <c r="L148" t="str">
        <f t="shared" si="4"/>
        <v>West</v>
      </c>
      <c r="O148" t="s">
        <v>22</v>
      </c>
      <c r="P148" s="2">
        <v>4257272</v>
      </c>
      <c r="Q148" s="8">
        <v>-38566.252507732068</v>
      </c>
      <c r="R148" t="s">
        <v>81</v>
      </c>
      <c r="S148" t="str">
        <f t="shared" si="5"/>
        <v>Central</v>
      </c>
    </row>
    <row r="149" spans="1:19" x14ac:dyDescent="0.2">
      <c r="A149" t="s">
        <v>42</v>
      </c>
      <c r="B149" s="2">
        <v>2523077</v>
      </c>
      <c r="C149" s="2">
        <v>1437.2056070879351</v>
      </c>
      <c r="D149" t="s">
        <v>82</v>
      </c>
      <c r="H149" t="s">
        <v>14</v>
      </c>
      <c r="I149" s="2">
        <v>2317500</v>
      </c>
      <c r="J149" s="8">
        <v>-168245.7074602207</v>
      </c>
      <c r="K149" t="s">
        <v>84</v>
      </c>
      <c r="L149" t="str">
        <f t="shared" si="4"/>
        <v>West</v>
      </c>
      <c r="O149" t="s">
        <v>22</v>
      </c>
      <c r="P149" s="2">
        <v>6657067</v>
      </c>
      <c r="Q149" s="8">
        <v>-48059.884882817198</v>
      </c>
      <c r="R149" t="s">
        <v>82</v>
      </c>
      <c r="S149" t="str">
        <f t="shared" si="5"/>
        <v>Central</v>
      </c>
    </row>
    <row r="150" spans="1:19" x14ac:dyDescent="0.2">
      <c r="A150" t="s">
        <v>43</v>
      </c>
      <c r="B150" s="2">
        <v>1713277</v>
      </c>
      <c r="C150" s="2">
        <v>-3379.6007944936382</v>
      </c>
      <c r="D150" t="s">
        <v>82</v>
      </c>
      <c r="H150" t="s">
        <v>14</v>
      </c>
      <c r="I150" s="2">
        <v>5035268</v>
      </c>
      <c r="J150" s="8">
        <v>-442656.20907022565</v>
      </c>
      <c r="K150" t="s">
        <v>85</v>
      </c>
      <c r="L150" t="str">
        <f t="shared" si="4"/>
        <v>West</v>
      </c>
      <c r="O150" t="s">
        <v>22</v>
      </c>
      <c r="P150" s="2">
        <v>5589150</v>
      </c>
      <c r="Q150" s="8">
        <v>-18691.077995405838</v>
      </c>
      <c r="R150" t="s">
        <v>83</v>
      </c>
      <c r="S150" t="str">
        <f t="shared" si="5"/>
        <v>Central</v>
      </c>
    </row>
    <row r="151" spans="1:19" x14ac:dyDescent="0.2">
      <c r="A151" t="s">
        <v>44</v>
      </c>
      <c r="B151" s="2">
        <v>1773986</v>
      </c>
      <c r="C151" s="2">
        <v>-31834.645774475757</v>
      </c>
      <c r="D151" t="s">
        <v>82</v>
      </c>
      <c r="H151" t="s">
        <v>14</v>
      </c>
      <c r="I151" s="2">
        <v>2231421</v>
      </c>
      <c r="J151" s="8">
        <v>-85187.694143555374</v>
      </c>
      <c r="K151" t="s">
        <v>86</v>
      </c>
      <c r="L151" t="str">
        <f t="shared" si="4"/>
        <v>West</v>
      </c>
      <c r="O151" t="s">
        <v>22</v>
      </c>
      <c r="P151" s="2">
        <v>4691343</v>
      </c>
      <c r="Q151" s="8">
        <v>-21036.649996483706</v>
      </c>
      <c r="R151" t="s">
        <v>84</v>
      </c>
      <c r="S151" t="str">
        <f t="shared" si="5"/>
        <v>Central</v>
      </c>
    </row>
    <row r="152" spans="1:19" x14ac:dyDescent="0.2">
      <c r="A152" t="s">
        <v>45</v>
      </c>
      <c r="B152" s="2">
        <v>1262578</v>
      </c>
      <c r="C152" s="2">
        <v>-26242.787253188872</v>
      </c>
      <c r="D152" t="s">
        <v>82</v>
      </c>
      <c r="H152" t="s">
        <v>14</v>
      </c>
      <c r="I152" s="2">
        <v>745924</v>
      </c>
      <c r="J152" s="8">
        <v>-7465.7088747588205</v>
      </c>
      <c r="K152" t="s">
        <v>87</v>
      </c>
      <c r="L152" t="str">
        <f t="shared" si="4"/>
        <v>West</v>
      </c>
      <c r="O152" t="s">
        <v>22</v>
      </c>
      <c r="P152" s="2">
        <v>9545950</v>
      </c>
      <c r="Q152" s="8">
        <v>-103895.25873234803</v>
      </c>
      <c r="R152" t="s">
        <v>85</v>
      </c>
      <c r="S152" t="str">
        <f t="shared" si="5"/>
        <v>Central</v>
      </c>
    </row>
    <row r="153" spans="1:19" x14ac:dyDescent="0.2">
      <c r="A153" t="s">
        <v>46</v>
      </c>
      <c r="B153" s="2">
        <v>1304707</v>
      </c>
      <c r="C153" s="2">
        <v>-6153.0288241494163</v>
      </c>
      <c r="D153" t="s">
        <v>82</v>
      </c>
      <c r="H153" t="s">
        <v>63</v>
      </c>
      <c r="I153" s="2">
        <v>55500</v>
      </c>
      <c r="J153" s="8">
        <v>-906.05140186916719</v>
      </c>
      <c r="K153" t="s">
        <v>84</v>
      </c>
      <c r="L153" t="str">
        <f t="shared" si="4"/>
        <v>Texas</v>
      </c>
      <c r="O153" t="s">
        <v>22</v>
      </c>
      <c r="P153" s="2">
        <v>5702894</v>
      </c>
      <c r="Q153" s="8">
        <v>-73032.792256940229</v>
      </c>
      <c r="R153" t="s">
        <v>86</v>
      </c>
      <c r="S153" t="str">
        <f t="shared" si="5"/>
        <v>Central</v>
      </c>
    </row>
    <row r="154" spans="1:19" x14ac:dyDescent="0.2">
      <c r="A154" t="s">
        <v>47</v>
      </c>
      <c r="B154" s="2">
        <v>0</v>
      </c>
      <c r="C154" s="2">
        <v>0</v>
      </c>
      <c r="D154" t="s">
        <v>82</v>
      </c>
      <c r="H154" t="s">
        <v>63</v>
      </c>
      <c r="I154" s="2">
        <v>2303146</v>
      </c>
      <c r="J154" s="8">
        <v>7658.1469609351507</v>
      </c>
      <c r="K154" t="s">
        <v>85</v>
      </c>
      <c r="L154" t="str">
        <f t="shared" si="4"/>
        <v>Texas</v>
      </c>
      <c r="O154" t="s">
        <v>22</v>
      </c>
      <c r="P154" s="2">
        <v>5127469</v>
      </c>
      <c r="Q154" s="8">
        <v>-21746.166469391021</v>
      </c>
      <c r="R154" t="s">
        <v>87</v>
      </c>
      <c r="S154" t="str">
        <f t="shared" si="5"/>
        <v>Central</v>
      </c>
    </row>
    <row r="155" spans="1:19" x14ac:dyDescent="0.2">
      <c r="A155" t="s">
        <v>48</v>
      </c>
      <c r="B155" s="2">
        <v>0</v>
      </c>
      <c r="C155" s="2">
        <v>0</v>
      </c>
      <c r="D155" t="s">
        <v>82</v>
      </c>
      <c r="H155" t="s">
        <v>63</v>
      </c>
      <c r="I155" s="2">
        <v>1396696</v>
      </c>
      <c r="J155" s="8">
        <v>-3975.2027649542024</v>
      </c>
      <c r="K155" t="s">
        <v>86</v>
      </c>
      <c r="L155" t="str">
        <f t="shared" si="4"/>
        <v>Texas</v>
      </c>
      <c r="O155" t="s">
        <v>22</v>
      </c>
      <c r="P155" s="2">
        <v>3399649</v>
      </c>
      <c r="Q155" s="8">
        <v>-4667.8480728831191</v>
      </c>
      <c r="R155" t="s">
        <v>88</v>
      </c>
      <c r="S155" t="str">
        <f t="shared" si="5"/>
        <v>Central</v>
      </c>
    </row>
    <row r="156" spans="1:19" x14ac:dyDescent="0.2">
      <c r="A156" t="s">
        <v>49</v>
      </c>
      <c r="B156" s="2">
        <v>5000</v>
      </c>
      <c r="C156" s="2">
        <v>58.225954901054422</v>
      </c>
      <c r="D156" t="s">
        <v>82</v>
      </c>
      <c r="H156" t="s">
        <v>63</v>
      </c>
      <c r="I156" s="2">
        <v>1316601</v>
      </c>
      <c r="J156" s="8">
        <v>-9722.3524867198666</v>
      </c>
      <c r="K156" t="s">
        <v>87</v>
      </c>
      <c r="L156" t="str">
        <f t="shared" si="4"/>
        <v>Texas</v>
      </c>
      <c r="O156" t="s">
        <v>22</v>
      </c>
      <c r="P156" s="2">
        <v>2887861</v>
      </c>
      <c r="Q156" s="8">
        <v>-27268.802350593101</v>
      </c>
      <c r="R156" t="s">
        <v>89</v>
      </c>
      <c r="S156" t="str">
        <f t="shared" si="5"/>
        <v>Central</v>
      </c>
    </row>
    <row r="157" spans="1:19" x14ac:dyDescent="0.2">
      <c r="A157" t="s">
        <v>50</v>
      </c>
      <c r="B157" s="2">
        <v>199280</v>
      </c>
      <c r="C157" s="2">
        <v>-992.63846425953648</v>
      </c>
      <c r="D157" t="s">
        <v>82</v>
      </c>
      <c r="H157" t="s">
        <v>63</v>
      </c>
      <c r="I157" s="2">
        <v>793000</v>
      </c>
      <c r="J157" s="8">
        <v>-3193.0648112009994</v>
      </c>
      <c r="K157" t="s">
        <v>88</v>
      </c>
      <c r="L157" t="str">
        <f t="shared" si="4"/>
        <v>Texas</v>
      </c>
      <c r="O157" t="s">
        <v>23</v>
      </c>
      <c r="P157" s="1">
        <v>0</v>
      </c>
      <c r="Q157" s="9">
        <v>0</v>
      </c>
      <c r="R157" t="s">
        <v>80</v>
      </c>
      <c r="S157" t="str">
        <f t="shared" si="5"/>
        <v>Central</v>
      </c>
    </row>
    <row r="158" spans="1:19" x14ac:dyDescent="0.2">
      <c r="A158" t="s">
        <v>0</v>
      </c>
      <c r="B158" s="2">
        <v>55897</v>
      </c>
      <c r="C158" s="2">
        <v>12.961519494609954</v>
      </c>
      <c r="D158" t="s">
        <v>83</v>
      </c>
      <c r="H158" t="s">
        <v>63</v>
      </c>
      <c r="I158" s="2">
        <v>435000</v>
      </c>
      <c r="J158" s="8">
        <v>1995.4349177289296</v>
      </c>
      <c r="K158" t="s">
        <v>89</v>
      </c>
      <c r="L158" t="str">
        <f t="shared" si="4"/>
        <v>Texas</v>
      </c>
      <c r="O158" t="s">
        <v>23</v>
      </c>
      <c r="P158" s="2">
        <v>0</v>
      </c>
      <c r="Q158" s="8">
        <v>0</v>
      </c>
      <c r="R158" t="s">
        <v>81</v>
      </c>
      <c r="S158" t="str">
        <f t="shared" si="5"/>
        <v>Central</v>
      </c>
    </row>
    <row r="159" spans="1:19" x14ac:dyDescent="0.2">
      <c r="A159" t="s">
        <v>1</v>
      </c>
      <c r="B159" s="2">
        <v>4480931</v>
      </c>
      <c r="C159" s="2">
        <v>-44395.420797744191</v>
      </c>
      <c r="D159" t="s">
        <v>83</v>
      </c>
      <c r="H159" t="s">
        <v>15</v>
      </c>
      <c r="I159" s="1">
        <v>666891</v>
      </c>
      <c r="J159" s="9">
        <v>-4276.4004107313312</v>
      </c>
      <c r="K159" t="s">
        <v>80</v>
      </c>
      <c r="L159" t="str">
        <f t="shared" si="4"/>
        <v>East</v>
      </c>
      <c r="O159" t="s">
        <v>23</v>
      </c>
      <c r="P159" s="2">
        <v>0</v>
      </c>
      <c r="Q159" s="8">
        <v>0</v>
      </c>
      <c r="R159" t="s">
        <v>82</v>
      </c>
      <c r="S159" t="str">
        <f t="shared" si="5"/>
        <v>Central</v>
      </c>
    </row>
    <row r="160" spans="1:19" x14ac:dyDescent="0.2">
      <c r="A160" t="s">
        <v>2</v>
      </c>
      <c r="B160" s="2">
        <v>3511894</v>
      </c>
      <c r="C160" s="2">
        <v>-23813.265283785258</v>
      </c>
      <c r="D160" t="s">
        <v>83</v>
      </c>
      <c r="H160" t="s">
        <v>15</v>
      </c>
      <c r="I160" s="2">
        <v>675584</v>
      </c>
      <c r="J160" s="8">
        <v>4412.5544221208438</v>
      </c>
      <c r="K160" t="s">
        <v>81</v>
      </c>
      <c r="L160" t="str">
        <f t="shared" si="4"/>
        <v>East</v>
      </c>
      <c r="O160" t="s">
        <v>23</v>
      </c>
      <c r="P160" s="2">
        <v>0</v>
      </c>
      <c r="Q160" s="8">
        <v>0</v>
      </c>
      <c r="R160" t="s">
        <v>83</v>
      </c>
      <c r="S160" t="str">
        <f t="shared" si="5"/>
        <v>Central</v>
      </c>
    </row>
    <row r="161" spans="1:19" x14ac:dyDescent="0.2">
      <c r="A161" t="s">
        <v>3</v>
      </c>
      <c r="B161" s="2">
        <v>116816</v>
      </c>
      <c r="C161" s="2">
        <v>4786.3845841474722</v>
      </c>
      <c r="D161" t="s">
        <v>83</v>
      </c>
      <c r="H161" t="s">
        <v>15</v>
      </c>
      <c r="I161" s="2">
        <v>1577433</v>
      </c>
      <c r="J161" s="8">
        <v>-15851.267992682064</v>
      </c>
      <c r="K161" t="s">
        <v>82</v>
      </c>
      <c r="L161" t="str">
        <f t="shared" si="4"/>
        <v>East</v>
      </c>
      <c r="O161" t="s">
        <v>24</v>
      </c>
      <c r="P161" s="1">
        <v>12086816</v>
      </c>
      <c r="Q161" s="9">
        <v>-260485.62029223933</v>
      </c>
      <c r="R161" t="s">
        <v>80</v>
      </c>
      <c r="S161" t="str">
        <f t="shared" si="5"/>
        <v>Central</v>
      </c>
    </row>
    <row r="162" spans="1:19" x14ac:dyDescent="0.2">
      <c r="A162" t="s">
        <v>4</v>
      </c>
      <c r="B162" s="2">
        <v>0</v>
      </c>
      <c r="C162" s="2">
        <v>0</v>
      </c>
      <c r="D162" t="s">
        <v>83</v>
      </c>
      <c r="H162" t="s">
        <v>15</v>
      </c>
      <c r="I162" s="2">
        <v>2148974</v>
      </c>
      <c r="J162" s="8">
        <v>-3070.6637773402099</v>
      </c>
      <c r="K162" t="s">
        <v>83</v>
      </c>
      <c r="L162" t="str">
        <f t="shared" si="4"/>
        <v>East</v>
      </c>
      <c r="O162" t="s">
        <v>24</v>
      </c>
      <c r="P162" s="2">
        <v>12931371</v>
      </c>
      <c r="Q162" s="8">
        <v>-196807.80464790828</v>
      </c>
      <c r="R162" t="s">
        <v>81</v>
      </c>
      <c r="S162" t="str">
        <f t="shared" si="5"/>
        <v>Central</v>
      </c>
    </row>
    <row r="163" spans="1:19" x14ac:dyDescent="0.2">
      <c r="A163" t="s">
        <v>5</v>
      </c>
      <c r="B163" s="2">
        <v>170995</v>
      </c>
      <c r="C163" s="2">
        <v>-4459.1524695099197</v>
      </c>
      <c r="D163" t="s">
        <v>83</v>
      </c>
      <c r="H163" t="s">
        <v>15</v>
      </c>
      <c r="I163" s="2">
        <v>2398393</v>
      </c>
      <c r="J163" s="8">
        <v>9250.8151222217457</v>
      </c>
      <c r="K163" t="s">
        <v>84</v>
      </c>
      <c r="L163" t="str">
        <f t="shared" si="4"/>
        <v>East</v>
      </c>
      <c r="O163" t="s">
        <v>24</v>
      </c>
      <c r="P163" s="2">
        <v>9927275</v>
      </c>
      <c r="Q163" s="8">
        <v>-47495.248948673929</v>
      </c>
      <c r="R163" t="s">
        <v>82</v>
      </c>
      <c r="S163" t="str">
        <f t="shared" si="5"/>
        <v>Central</v>
      </c>
    </row>
    <row r="164" spans="1:19" x14ac:dyDescent="0.2">
      <c r="A164" t="s">
        <v>6</v>
      </c>
      <c r="B164" s="2">
        <v>2362211</v>
      </c>
      <c r="C164" s="2">
        <v>-283.59175468451247</v>
      </c>
      <c r="D164" t="s">
        <v>83</v>
      </c>
      <c r="H164" t="s">
        <v>15</v>
      </c>
      <c r="I164" s="2">
        <v>2080976</v>
      </c>
      <c r="J164" s="8">
        <v>25745.905362634148</v>
      </c>
      <c r="K164" t="s">
        <v>85</v>
      </c>
      <c r="L164" t="str">
        <f t="shared" si="4"/>
        <v>East</v>
      </c>
      <c r="O164" t="s">
        <v>24</v>
      </c>
      <c r="P164" s="2">
        <v>10181488</v>
      </c>
      <c r="Q164" s="8">
        <v>-36430.228369405333</v>
      </c>
      <c r="R164" t="s">
        <v>83</v>
      </c>
      <c r="S164" t="str">
        <f t="shared" si="5"/>
        <v>Central</v>
      </c>
    </row>
    <row r="165" spans="1:19" x14ac:dyDescent="0.2">
      <c r="A165" t="s">
        <v>7</v>
      </c>
      <c r="B165" s="2">
        <v>20000</v>
      </c>
      <c r="C165" s="2">
        <v>440.00000000000483</v>
      </c>
      <c r="D165" t="s">
        <v>83</v>
      </c>
      <c r="H165" t="s">
        <v>15</v>
      </c>
      <c r="I165" s="2">
        <v>2045068</v>
      </c>
      <c r="J165" s="8">
        <v>-8614.5824243322968</v>
      </c>
      <c r="K165" t="s">
        <v>86</v>
      </c>
      <c r="L165" t="str">
        <f t="shared" si="4"/>
        <v>East</v>
      </c>
      <c r="O165" t="s">
        <v>24</v>
      </c>
      <c r="P165" s="2">
        <v>19283224</v>
      </c>
      <c r="Q165" s="8">
        <v>-146389.10288317443</v>
      </c>
      <c r="R165" t="s">
        <v>84</v>
      </c>
      <c r="S165" t="str">
        <f t="shared" si="5"/>
        <v>Central</v>
      </c>
    </row>
    <row r="166" spans="1:19" x14ac:dyDescent="0.2">
      <c r="A166" t="s">
        <v>8</v>
      </c>
      <c r="B166" s="2">
        <v>279850</v>
      </c>
      <c r="C166" s="2">
        <v>-10615.101797073252</v>
      </c>
      <c r="D166" t="s">
        <v>83</v>
      </c>
      <c r="H166" t="s">
        <v>15</v>
      </c>
      <c r="I166" s="2">
        <v>1730908</v>
      </c>
      <c r="J166" s="8">
        <v>14470.786486015364</v>
      </c>
      <c r="K166" t="s">
        <v>87</v>
      </c>
      <c r="L166" t="str">
        <f t="shared" si="4"/>
        <v>East</v>
      </c>
      <c r="O166" t="s">
        <v>24</v>
      </c>
      <c r="P166" s="2">
        <v>41364021</v>
      </c>
      <c r="Q166" s="8">
        <v>-367774.4760359684</v>
      </c>
      <c r="R166" t="s">
        <v>85</v>
      </c>
      <c r="S166" t="str">
        <f t="shared" si="5"/>
        <v>Central</v>
      </c>
    </row>
    <row r="167" spans="1:19" x14ac:dyDescent="0.2">
      <c r="A167" t="s">
        <v>10</v>
      </c>
      <c r="B167" s="2">
        <v>2498115</v>
      </c>
      <c r="C167" s="2">
        <v>-26626.088861363285</v>
      </c>
      <c r="D167" t="s">
        <v>83</v>
      </c>
      <c r="H167" t="s">
        <v>15</v>
      </c>
      <c r="I167" s="2">
        <v>806906</v>
      </c>
      <c r="J167" s="8">
        <v>3790.692859689319</v>
      </c>
      <c r="K167" t="s">
        <v>88</v>
      </c>
      <c r="L167" t="str">
        <f t="shared" si="4"/>
        <v>East</v>
      </c>
      <c r="O167" t="s">
        <v>24</v>
      </c>
      <c r="P167" s="2">
        <v>29610016</v>
      </c>
      <c r="Q167" s="8">
        <v>-182653.02710916763</v>
      </c>
      <c r="R167" t="s">
        <v>86</v>
      </c>
      <c r="S167" t="str">
        <f t="shared" si="5"/>
        <v>Central</v>
      </c>
    </row>
    <row r="168" spans="1:19" x14ac:dyDescent="0.2">
      <c r="A168" t="s">
        <v>55</v>
      </c>
      <c r="B168" s="2">
        <v>35089</v>
      </c>
      <c r="C168" s="2">
        <v>95.4800000000088</v>
      </c>
      <c r="D168" t="s">
        <v>83</v>
      </c>
      <c r="H168" t="s">
        <v>15</v>
      </c>
      <c r="I168" s="2">
        <v>1307895</v>
      </c>
      <c r="J168" s="8">
        <v>-24694.531362252714</v>
      </c>
      <c r="K168" t="s">
        <v>89</v>
      </c>
      <c r="L168" t="str">
        <f t="shared" si="4"/>
        <v>East</v>
      </c>
      <c r="O168" t="s">
        <v>24</v>
      </c>
      <c r="P168" s="2">
        <v>17274869</v>
      </c>
      <c r="Q168" s="8">
        <v>-58201.383351694596</v>
      </c>
      <c r="R168" t="s">
        <v>87</v>
      </c>
      <c r="S168" t="str">
        <f t="shared" si="5"/>
        <v>Central</v>
      </c>
    </row>
    <row r="169" spans="1:19" x14ac:dyDescent="0.2">
      <c r="A169" t="s">
        <v>11</v>
      </c>
      <c r="B169" s="2">
        <v>3569858</v>
      </c>
      <c r="C169" s="2">
        <v>10200.621010426974</v>
      </c>
      <c r="D169" t="s">
        <v>83</v>
      </c>
      <c r="H169" t="s">
        <v>58</v>
      </c>
      <c r="I169" s="2">
        <v>0</v>
      </c>
      <c r="J169" s="8">
        <v>0</v>
      </c>
      <c r="K169" t="s">
        <v>83</v>
      </c>
      <c r="L169" t="str">
        <f t="shared" si="4"/>
        <v>Central</v>
      </c>
      <c r="O169" t="s">
        <v>24</v>
      </c>
      <c r="P169" s="2">
        <v>12934147</v>
      </c>
      <c r="Q169" s="8">
        <v>-79773.891908408681</v>
      </c>
      <c r="R169" t="s">
        <v>88</v>
      </c>
      <c r="S169" t="str">
        <f t="shared" si="5"/>
        <v>Central</v>
      </c>
    </row>
    <row r="170" spans="1:19" x14ac:dyDescent="0.2">
      <c r="A170" t="s">
        <v>12</v>
      </c>
      <c r="B170" s="2">
        <v>2344645</v>
      </c>
      <c r="C170" s="2">
        <v>-19774.417089652794</v>
      </c>
      <c r="D170" t="s">
        <v>83</v>
      </c>
      <c r="H170" t="s">
        <v>58</v>
      </c>
      <c r="I170" s="2">
        <v>0</v>
      </c>
      <c r="J170" s="8">
        <v>0</v>
      </c>
      <c r="K170" t="s">
        <v>84</v>
      </c>
      <c r="L170" t="str">
        <f t="shared" si="4"/>
        <v>Central</v>
      </c>
      <c r="O170" t="s">
        <v>24</v>
      </c>
      <c r="P170" s="2">
        <v>11606596</v>
      </c>
      <c r="Q170" s="8">
        <v>-101187.53875378853</v>
      </c>
      <c r="R170" t="s">
        <v>89</v>
      </c>
      <c r="S170" t="str">
        <f t="shared" si="5"/>
        <v>Central</v>
      </c>
    </row>
    <row r="171" spans="1:19" x14ac:dyDescent="0.2">
      <c r="A171" t="s">
        <v>56</v>
      </c>
      <c r="B171" s="2">
        <v>46099</v>
      </c>
      <c r="C171" s="2">
        <v>-619.43756372990913</v>
      </c>
      <c r="D171" t="s">
        <v>83</v>
      </c>
      <c r="H171" t="s">
        <v>58</v>
      </c>
      <c r="I171" s="2">
        <v>0</v>
      </c>
      <c r="J171" s="8">
        <v>0</v>
      </c>
      <c r="K171" t="s">
        <v>85</v>
      </c>
      <c r="L171" t="str">
        <f t="shared" si="4"/>
        <v>Central</v>
      </c>
      <c r="O171" t="s">
        <v>25</v>
      </c>
      <c r="P171" s="1">
        <v>0</v>
      </c>
      <c r="Q171" s="9">
        <v>0</v>
      </c>
      <c r="R171" t="s">
        <v>80</v>
      </c>
      <c r="S171" t="str">
        <f t="shared" si="5"/>
        <v>Central</v>
      </c>
    </row>
    <row r="172" spans="1:19" x14ac:dyDescent="0.2">
      <c r="A172" t="s">
        <v>57</v>
      </c>
      <c r="B172" s="2">
        <v>76407</v>
      </c>
      <c r="C172" s="2">
        <v>-46.423130709658281</v>
      </c>
      <c r="D172" t="s">
        <v>83</v>
      </c>
      <c r="H172" t="s">
        <v>58</v>
      </c>
      <c r="I172" s="2">
        <v>0</v>
      </c>
      <c r="J172" s="8">
        <v>0</v>
      </c>
      <c r="K172" t="s">
        <v>86</v>
      </c>
      <c r="L172" t="str">
        <f t="shared" si="4"/>
        <v>Central</v>
      </c>
      <c r="O172" t="s">
        <v>25</v>
      </c>
      <c r="P172" s="2">
        <v>500</v>
      </c>
      <c r="Q172" s="8">
        <v>-430</v>
      </c>
      <c r="R172" t="s">
        <v>81</v>
      </c>
      <c r="S172" t="str">
        <f t="shared" si="5"/>
        <v>Central</v>
      </c>
    </row>
    <row r="173" spans="1:19" x14ac:dyDescent="0.2">
      <c r="A173" t="s">
        <v>13</v>
      </c>
      <c r="B173" s="2">
        <v>3430311</v>
      </c>
      <c r="C173" s="2">
        <v>-45960.044700234736</v>
      </c>
      <c r="D173" t="s">
        <v>83</v>
      </c>
      <c r="H173" t="s">
        <v>58</v>
      </c>
      <c r="I173" s="2">
        <v>0</v>
      </c>
      <c r="J173" s="8">
        <v>0</v>
      </c>
      <c r="K173" t="s">
        <v>87</v>
      </c>
      <c r="L173" t="str">
        <f t="shared" si="4"/>
        <v>Central</v>
      </c>
      <c r="O173" t="s">
        <v>25</v>
      </c>
      <c r="P173" s="2">
        <v>73400</v>
      </c>
      <c r="Q173" s="8">
        <v>-470.24897833991071</v>
      </c>
      <c r="R173" t="s">
        <v>82</v>
      </c>
      <c r="S173" t="str">
        <f t="shared" si="5"/>
        <v>Central</v>
      </c>
    </row>
    <row r="174" spans="1:19" x14ac:dyDescent="0.2">
      <c r="A174" t="s">
        <v>14</v>
      </c>
      <c r="B174" s="2">
        <v>2499000</v>
      </c>
      <c r="C174" s="2">
        <v>-129259.86837222488</v>
      </c>
      <c r="D174" t="s">
        <v>83</v>
      </c>
      <c r="H174" t="s">
        <v>58</v>
      </c>
      <c r="I174" s="2">
        <v>2436</v>
      </c>
      <c r="J174" s="8">
        <v>-146.16</v>
      </c>
      <c r="K174" t="s">
        <v>88</v>
      </c>
      <c r="L174" t="str">
        <f t="shared" si="4"/>
        <v>Central</v>
      </c>
      <c r="O174" t="s">
        <v>25</v>
      </c>
      <c r="P174" s="2">
        <v>148391</v>
      </c>
      <c r="Q174" s="8">
        <v>309.68707573057702</v>
      </c>
      <c r="R174" t="s">
        <v>83</v>
      </c>
      <c r="S174" t="str">
        <f t="shared" si="5"/>
        <v>Central</v>
      </c>
    </row>
    <row r="175" spans="1:19" x14ac:dyDescent="0.2">
      <c r="A175" t="s">
        <v>15</v>
      </c>
      <c r="B175" s="2">
        <v>2148974</v>
      </c>
      <c r="C175" s="2">
        <v>-3070.6637773402099</v>
      </c>
      <c r="D175" t="s">
        <v>83</v>
      </c>
      <c r="H175" t="s">
        <v>58</v>
      </c>
      <c r="I175" s="2">
        <v>42500</v>
      </c>
      <c r="J175" s="8">
        <v>43.998113531412656</v>
      </c>
      <c r="K175" t="s">
        <v>89</v>
      </c>
      <c r="L175" t="str">
        <f t="shared" si="4"/>
        <v>Central</v>
      </c>
      <c r="O175" t="s">
        <v>25</v>
      </c>
      <c r="P175" s="2">
        <v>321580</v>
      </c>
      <c r="Q175" s="8">
        <v>-3678.8442734544997</v>
      </c>
      <c r="R175" t="s">
        <v>84</v>
      </c>
      <c r="S175" t="str">
        <f t="shared" si="5"/>
        <v>Central</v>
      </c>
    </row>
    <row r="176" spans="1:19" x14ac:dyDescent="0.2">
      <c r="A176" t="s">
        <v>58</v>
      </c>
      <c r="B176" s="2">
        <v>0</v>
      </c>
      <c r="C176" s="2">
        <v>0</v>
      </c>
      <c r="D176" t="s">
        <v>83</v>
      </c>
      <c r="H176" t="s">
        <v>16</v>
      </c>
      <c r="I176" s="1">
        <v>18297993</v>
      </c>
      <c r="J176" s="9">
        <v>72920.374671932732</v>
      </c>
      <c r="K176" t="s">
        <v>80</v>
      </c>
      <c r="L176" t="str">
        <f t="shared" si="4"/>
        <v>East</v>
      </c>
      <c r="O176" t="s">
        <v>25</v>
      </c>
      <c r="P176" s="2">
        <v>139608</v>
      </c>
      <c r="Q176" s="8">
        <v>-3696.6112764503787</v>
      </c>
      <c r="R176" t="s">
        <v>85</v>
      </c>
      <c r="S176" t="str">
        <f t="shared" si="5"/>
        <v>Central</v>
      </c>
    </row>
    <row r="177" spans="1:19" x14ac:dyDescent="0.2">
      <c r="A177" t="s">
        <v>16</v>
      </c>
      <c r="B177" s="2">
        <v>24878328</v>
      </c>
      <c r="C177" s="2">
        <v>-22736.397797263147</v>
      </c>
      <c r="D177" t="s">
        <v>83</v>
      </c>
      <c r="H177" t="s">
        <v>16</v>
      </c>
      <c r="I177" s="2">
        <v>20756764</v>
      </c>
      <c r="J177" s="8">
        <v>31676.516132800232</v>
      </c>
      <c r="K177" t="s">
        <v>81</v>
      </c>
      <c r="L177" t="str">
        <f t="shared" si="4"/>
        <v>East</v>
      </c>
      <c r="O177" t="s">
        <v>25</v>
      </c>
      <c r="P177" s="2">
        <v>357932</v>
      </c>
      <c r="Q177" s="8">
        <v>-3324.4520607137497</v>
      </c>
      <c r="R177" t="s">
        <v>86</v>
      </c>
      <c r="S177" t="str">
        <f t="shared" si="5"/>
        <v>Central</v>
      </c>
    </row>
    <row r="178" spans="1:19" x14ac:dyDescent="0.2">
      <c r="A178" t="s">
        <v>17</v>
      </c>
      <c r="B178" s="2">
        <v>2651229</v>
      </c>
      <c r="C178" s="2">
        <v>-1264.3522819458099</v>
      </c>
      <c r="D178" t="s">
        <v>83</v>
      </c>
      <c r="H178" t="s">
        <v>16</v>
      </c>
      <c r="I178" s="2">
        <v>24990521</v>
      </c>
      <c r="J178" s="8">
        <v>-84141.960945187806</v>
      </c>
      <c r="K178" t="s">
        <v>82</v>
      </c>
      <c r="L178" t="str">
        <f t="shared" si="4"/>
        <v>East</v>
      </c>
      <c r="O178" t="s">
        <v>25</v>
      </c>
      <c r="P178" s="2">
        <v>139335</v>
      </c>
      <c r="Q178" s="8">
        <v>-1618.8264092709699</v>
      </c>
      <c r="R178" t="s">
        <v>87</v>
      </c>
      <c r="S178" t="str">
        <f t="shared" si="5"/>
        <v>Central</v>
      </c>
    </row>
    <row r="179" spans="1:19" x14ac:dyDescent="0.2">
      <c r="A179" t="s">
        <v>18</v>
      </c>
      <c r="B179" s="2">
        <v>0</v>
      </c>
      <c r="C179" s="2">
        <v>0</v>
      </c>
      <c r="D179" t="s">
        <v>83</v>
      </c>
      <c r="H179" t="s">
        <v>16</v>
      </c>
      <c r="I179" s="2">
        <v>24878328</v>
      </c>
      <c r="J179" s="8">
        <v>-22736.397797263147</v>
      </c>
      <c r="K179" t="s">
        <v>83</v>
      </c>
      <c r="L179" t="str">
        <f t="shared" si="4"/>
        <v>East</v>
      </c>
      <c r="O179" t="s">
        <v>25</v>
      </c>
      <c r="P179" s="2">
        <v>347978</v>
      </c>
      <c r="Q179" s="8">
        <v>492.30663373907487</v>
      </c>
      <c r="R179" t="s">
        <v>88</v>
      </c>
      <c r="S179" t="str">
        <f t="shared" si="5"/>
        <v>Central</v>
      </c>
    </row>
    <row r="180" spans="1:19" x14ac:dyDescent="0.2">
      <c r="A180" t="s">
        <v>19</v>
      </c>
      <c r="B180" s="2">
        <v>0</v>
      </c>
      <c r="C180" s="2">
        <v>0</v>
      </c>
      <c r="D180" t="s">
        <v>83</v>
      </c>
      <c r="H180" t="s">
        <v>16</v>
      </c>
      <c r="I180" s="2">
        <v>39094547</v>
      </c>
      <c r="J180" s="8">
        <v>-277338.94219148136</v>
      </c>
      <c r="K180" t="s">
        <v>84</v>
      </c>
      <c r="L180" t="str">
        <f t="shared" si="4"/>
        <v>East</v>
      </c>
      <c r="O180" t="s">
        <v>25</v>
      </c>
      <c r="P180" s="2">
        <v>366864</v>
      </c>
      <c r="Q180" s="8">
        <v>-400.1513702125232</v>
      </c>
      <c r="R180" t="s">
        <v>89</v>
      </c>
      <c r="S180" t="str">
        <f t="shared" si="5"/>
        <v>Central</v>
      </c>
    </row>
    <row r="181" spans="1:19" x14ac:dyDescent="0.2">
      <c r="A181" t="s">
        <v>53</v>
      </c>
      <c r="B181" s="2">
        <v>0</v>
      </c>
      <c r="C181" s="2">
        <v>0</v>
      </c>
      <c r="D181" t="s">
        <v>83</v>
      </c>
      <c r="H181" t="s">
        <v>16</v>
      </c>
      <c r="I181" s="2">
        <v>66204450</v>
      </c>
      <c r="J181" s="8">
        <v>-537893.00856191211</v>
      </c>
      <c r="K181" t="s">
        <v>85</v>
      </c>
      <c r="L181" t="str">
        <f t="shared" si="4"/>
        <v>East</v>
      </c>
      <c r="O181" t="s">
        <v>77</v>
      </c>
      <c r="P181" s="2">
        <v>0</v>
      </c>
      <c r="Q181" s="8">
        <v>0</v>
      </c>
      <c r="R181" t="s">
        <v>88</v>
      </c>
      <c r="S181" t="str">
        <f t="shared" si="5"/>
        <v>Central</v>
      </c>
    </row>
    <row r="182" spans="1:19" x14ac:dyDescent="0.2">
      <c r="A182" t="s">
        <v>20</v>
      </c>
      <c r="B182" s="2">
        <v>3211685</v>
      </c>
      <c r="C182" s="2">
        <v>-17962.882368749448</v>
      </c>
      <c r="D182" t="s">
        <v>83</v>
      </c>
      <c r="H182" t="s">
        <v>16</v>
      </c>
      <c r="I182" s="2">
        <v>34747104</v>
      </c>
      <c r="J182" s="8">
        <v>-173589.84738486476</v>
      </c>
      <c r="K182" t="s">
        <v>86</v>
      </c>
      <c r="L182" t="str">
        <f t="shared" si="4"/>
        <v>East</v>
      </c>
      <c r="O182" t="s">
        <v>26</v>
      </c>
      <c r="P182" s="1">
        <v>311762</v>
      </c>
      <c r="Q182" s="9">
        <v>3782.1189012009122</v>
      </c>
      <c r="R182" t="s">
        <v>80</v>
      </c>
      <c r="S182" t="str">
        <f t="shared" si="5"/>
        <v>Central</v>
      </c>
    </row>
    <row r="183" spans="1:19" x14ac:dyDescent="0.2">
      <c r="A183" t="s">
        <v>22</v>
      </c>
      <c r="B183" s="2">
        <v>5589150</v>
      </c>
      <c r="C183" s="2">
        <v>-18691.077995405838</v>
      </c>
      <c r="D183" t="s">
        <v>83</v>
      </c>
      <c r="H183" t="s">
        <v>16</v>
      </c>
      <c r="I183" s="2">
        <v>38405541</v>
      </c>
      <c r="J183" s="8">
        <v>-52633.833653266862</v>
      </c>
      <c r="K183" t="s">
        <v>87</v>
      </c>
      <c r="L183" t="str">
        <f t="shared" si="4"/>
        <v>East</v>
      </c>
      <c r="O183" t="s">
        <v>26</v>
      </c>
      <c r="P183" s="2">
        <v>288740</v>
      </c>
      <c r="Q183" s="8">
        <v>2840.6120423540551</v>
      </c>
      <c r="R183" t="s">
        <v>81</v>
      </c>
      <c r="S183" t="str">
        <f t="shared" si="5"/>
        <v>Central</v>
      </c>
    </row>
    <row r="184" spans="1:19" x14ac:dyDescent="0.2">
      <c r="A184" t="s">
        <v>23</v>
      </c>
      <c r="B184" s="2">
        <v>0</v>
      </c>
      <c r="C184" s="2">
        <v>0</v>
      </c>
      <c r="D184" t="s">
        <v>83</v>
      </c>
      <c r="H184" t="s">
        <v>16</v>
      </c>
      <c r="I184" s="2">
        <v>22706383</v>
      </c>
      <c r="J184" s="8">
        <v>58303.178270488272</v>
      </c>
      <c r="K184" t="s">
        <v>88</v>
      </c>
      <c r="L184" t="str">
        <f t="shared" si="4"/>
        <v>East</v>
      </c>
      <c r="O184" t="s">
        <v>26</v>
      </c>
      <c r="P184" s="2">
        <v>587650</v>
      </c>
      <c r="Q184" s="8">
        <v>4332.7908320837905</v>
      </c>
      <c r="R184" t="s">
        <v>82</v>
      </c>
      <c r="S184" t="str">
        <f t="shared" si="5"/>
        <v>Central</v>
      </c>
    </row>
    <row r="185" spans="1:19" x14ac:dyDescent="0.2">
      <c r="A185" t="s">
        <v>24</v>
      </c>
      <c r="B185" s="2">
        <v>10181488</v>
      </c>
      <c r="C185" s="2">
        <v>-36430.228369405333</v>
      </c>
      <c r="D185" t="s">
        <v>83</v>
      </c>
      <c r="H185" t="s">
        <v>16</v>
      </c>
      <c r="I185" s="2">
        <v>17165474</v>
      </c>
      <c r="J185" s="8">
        <v>-157526.23256615159</v>
      </c>
      <c r="K185" t="s">
        <v>89</v>
      </c>
      <c r="L185" t="str">
        <f t="shared" si="4"/>
        <v>East</v>
      </c>
      <c r="O185" t="s">
        <v>26</v>
      </c>
      <c r="P185" s="2">
        <v>411684</v>
      </c>
      <c r="Q185" s="8">
        <v>1441.864546700966</v>
      </c>
      <c r="R185" t="s">
        <v>83</v>
      </c>
      <c r="S185" t="str">
        <f t="shared" si="5"/>
        <v>Central</v>
      </c>
    </row>
    <row r="186" spans="1:19" x14ac:dyDescent="0.2">
      <c r="A186" t="s">
        <v>25</v>
      </c>
      <c r="B186" s="2">
        <v>148391</v>
      </c>
      <c r="C186" s="2">
        <v>309.68707573057702</v>
      </c>
      <c r="D186" t="s">
        <v>83</v>
      </c>
      <c r="H186" t="s">
        <v>68</v>
      </c>
      <c r="I186" s="2">
        <v>0</v>
      </c>
      <c r="J186" s="8">
        <v>0</v>
      </c>
      <c r="K186" t="s">
        <v>85</v>
      </c>
      <c r="L186" t="str">
        <f t="shared" si="4"/>
        <v>East</v>
      </c>
      <c r="O186" t="s">
        <v>26</v>
      </c>
      <c r="P186" s="2">
        <v>332353</v>
      </c>
      <c r="Q186" s="8">
        <v>873.16439809766689</v>
      </c>
      <c r="R186" t="s">
        <v>84</v>
      </c>
      <c r="S186" t="str">
        <f t="shared" si="5"/>
        <v>Central</v>
      </c>
    </row>
    <row r="187" spans="1:19" x14ac:dyDescent="0.2">
      <c r="A187" t="s">
        <v>26</v>
      </c>
      <c r="B187" s="2">
        <v>411684</v>
      </c>
      <c r="C187" s="2">
        <v>1441.864546700966</v>
      </c>
      <c r="D187" t="s">
        <v>83</v>
      </c>
      <c r="H187" t="s">
        <v>17</v>
      </c>
      <c r="I187" s="1">
        <v>459079</v>
      </c>
      <c r="J187" s="9">
        <v>7002.4350398760698</v>
      </c>
      <c r="K187" t="s">
        <v>80</v>
      </c>
      <c r="L187" t="str">
        <f t="shared" si="4"/>
        <v>Central</v>
      </c>
      <c r="O187" t="s">
        <v>26</v>
      </c>
      <c r="P187" s="2">
        <v>969293</v>
      </c>
      <c r="Q187" s="8">
        <v>-24442.913422504917</v>
      </c>
      <c r="R187" t="s">
        <v>85</v>
      </c>
      <c r="S187" t="str">
        <f t="shared" si="5"/>
        <v>Central</v>
      </c>
    </row>
    <row r="188" spans="1:19" x14ac:dyDescent="0.2">
      <c r="A188" t="s">
        <v>27</v>
      </c>
      <c r="B188" s="2">
        <v>579541</v>
      </c>
      <c r="C188" s="2">
        <v>264.46800134911325</v>
      </c>
      <c r="D188" t="s">
        <v>83</v>
      </c>
      <c r="H188" t="s">
        <v>17</v>
      </c>
      <c r="I188" s="2">
        <v>1931421</v>
      </c>
      <c r="J188" s="8">
        <v>-26704.183045948346</v>
      </c>
      <c r="K188" t="s">
        <v>81</v>
      </c>
      <c r="L188" t="str">
        <f t="shared" si="4"/>
        <v>Central</v>
      </c>
      <c r="O188" t="s">
        <v>26</v>
      </c>
      <c r="P188" s="2">
        <v>937725</v>
      </c>
      <c r="Q188" s="8">
        <v>-18294.988053570898</v>
      </c>
      <c r="R188" t="s">
        <v>86</v>
      </c>
      <c r="S188" t="str">
        <f t="shared" si="5"/>
        <v>Central</v>
      </c>
    </row>
    <row r="189" spans="1:19" x14ac:dyDescent="0.2">
      <c r="A189" t="s">
        <v>28</v>
      </c>
      <c r="B189" s="2">
        <v>5093485</v>
      </c>
      <c r="C189" s="2">
        <v>-37097.643162776272</v>
      </c>
      <c r="D189" t="s">
        <v>83</v>
      </c>
      <c r="H189" t="s">
        <v>17</v>
      </c>
      <c r="I189" s="2">
        <v>2254212</v>
      </c>
      <c r="J189" s="8">
        <v>-4513.7012578553613</v>
      </c>
      <c r="K189" t="s">
        <v>82</v>
      </c>
      <c r="L189" t="str">
        <f t="shared" si="4"/>
        <v>Central</v>
      </c>
      <c r="O189" t="s">
        <v>26</v>
      </c>
      <c r="P189" s="2">
        <v>1380321</v>
      </c>
      <c r="Q189" s="8">
        <v>-28198.898945523739</v>
      </c>
      <c r="R189" t="s">
        <v>87</v>
      </c>
      <c r="S189" t="str">
        <f t="shared" si="5"/>
        <v>Central</v>
      </c>
    </row>
    <row r="190" spans="1:19" x14ac:dyDescent="0.2">
      <c r="A190" t="s">
        <v>54</v>
      </c>
      <c r="B190" s="2">
        <v>224154</v>
      </c>
      <c r="C190" s="2">
        <v>-2710.0941315337996</v>
      </c>
      <c r="D190" t="s">
        <v>83</v>
      </c>
      <c r="H190" t="s">
        <v>17</v>
      </c>
      <c r="I190" s="2">
        <v>2651229</v>
      </c>
      <c r="J190" s="8">
        <v>-1264.3522819458099</v>
      </c>
      <c r="K190" t="s">
        <v>83</v>
      </c>
      <c r="L190" t="str">
        <f t="shared" si="4"/>
        <v>Central</v>
      </c>
      <c r="O190" t="s">
        <v>26</v>
      </c>
      <c r="P190" s="2">
        <v>820154</v>
      </c>
      <c r="Q190" s="8">
        <v>-13838.417480491884</v>
      </c>
      <c r="R190" t="s">
        <v>88</v>
      </c>
      <c r="S190" t="str">
        <f t="shared" si="5"/>
        <v>Central</v>
      </c>
    </row>
    <row r="191" spans="1:19" x14ac:dyDescent="0.2">
      <c r="A191" t="s">
        <v>59</v>
      </c>
      <c r="B191" s="2">
        <v>60000</v>
      </c>
      <c r="C191" s="2">
        <v>1307.3822229873322</v>
      </c>
      <c r="D191" t="s">
        <v>83</v>
      </c>
      <c r="H191" t="s">
        <v>17</v>
      </c>
      <c r="I191" s="2">
        <v>2360922</v>
      </c>
      <c r="J191" s="8">
        <v>-11951.042772698791</v>
      </c>
      <c r="K191" t="s">
        <v>84</v>
      </c>
      <c r="L191" t="str">
        <f t="shared" si="4"/>
        <v>Central</v>
      </c>
      <c r="O191" t="s">
        <v>26</v>
      </c>
      <c r="P191" s="2">
        <v>5798</v>
      </c>
      <c r="Q191" s="8">
        <v>28.321258834691776</v>
      </c>
      <c r="R191" t="s">
        <v>89</v>
      </c>
      <c r="S191" t="str">
        <f t="shared" si="5"/>
        <v>Central</v>
      </c>
    </row>
    <row r="192" spans="1:19" x14ac:dyDescent="0.2">
      <c r="A192" t="s">
        <v>60</v>
      </c>
      <c r="B192" s="2">
        <v>25000</v>
      </c>
      <c r="C192" s="2">
        <v>899.99999999999841</v>
      </c>
      <c r="D192" t="s">
        <v>83</v>
      </c>
      <c r="H192" t="s">
        <v>17</v>
      </c>
      <c r="I192" s="2">
        <v>9314489</v>
      </c>
      <c r="J192" s="8">
        <v>-50637.133106500594</v>
      </c>
      <c r="K192" t="s">
        <v>85</v>
      </c>
      <c r="L192" t="str">
        <f t="shared" si="4"/>
        <v>Central</v>
      </c>
      <c r="O192" t="s">
        <v>72</v>
      </c>
      <c r="P192" s="2">
        <v>0</v>
      </c>
      <c r="Q192" s="8">
        <v>0</v>
      </c>
      <c r="R192" t="s">
        <v>87</v>
      </c>
      <c r="S192" t="str">
        <f t="shared" si="5"/>
        <v>Central</v>
      </c>
    </row>
    <row r="193" spans="1:19" x14ac:dyDescent="0.2">
      <c r="A193" t="s">
        <v>51</v>
      </c>
      <c r="B193" s="2">
        <v>10000</v>
      </c>
      <c r="C193" s="2">
        <v>-10.449735449737915</v>
      </c>
      <c r="D193" t="s">
        <v>83</v>
      </c>
      <c r="H193" t="s">
        <v>17</v>
      </c>
      <c r="I193" s="2">
        <v>4295959</v>
      </c>
      <c r="J193" s="8">
        <v>-62792.552363742827</v>
      </c>
      <c r="K193" t="s">
        <v>86</v>
      </c>
      <c r="L193" t="str">
        <f t="shared" si="4"/>
        <v>Central</v>
      </c>
      <c r="O193" t="s">
        <v>27</v>
      </c>
      <c r="P193" s="1">
        <v>257691</v>
      </c>
      <c r="Q193" s="9">
        <v>14789.428678034727</v>
      </c>
      <c r="R193" t="s">
        <v>80</v>
      </c>
      <c r="S193" t="str">
        <f t="shared" si="5"/>
        <v>Central</v>
      </c>
    </row>
    <row r="194" spans="1:19" x14ac:dyDescent="0.2">
      <c r="A194" t="s">
        <v>29</v>
      </c>
      <c r="B194" s="2">
        <v>21740</v>
      </c>
      <c r="C194" s="2">
        <v>55.959469297326685</v>
      </c>
      <c r="D194" t="s">
        <v>83</v>
      </c>
      <c r="H194" t="s">
        <v>17</v>
      </c>
      <c r="I194" s="2">
        <v>4379052</v>
      </c>
      <c r="J194" s="8">
        <v>-29622.730950857585</v>
      </c>
      <c r="K194" t="s">
        <v>87</v>
      </c>
      <c r="L194" t="str">
        <f t="shared" ref="L194:L257" si="6">VLOOKUP(H194,Region,2,0)</f>
        <v>Central</v>
      </c>
      <c r="O194" t="s">
        <v>27</v>
      </c>
      <c r="P194" s="2">
        <v>267897</v>
      </c>
      <c r="Q194" s="8">
        <v>5290.8549313364447</v>
      </c>
      <c r="R194" t="s">
        <v>81</v>
      </c>
      <c r="S194" t="str">
        <f t="shared" ref="S194:S257" si="7">VLOOKUP(O194,Region,2,0)</f>
        <v>Central</v>
      </c>
    </row>
    <row r="195" spans="1:19" x14ac:dyDescent="0.2">
      <c r="A195" t="s">
        <v>30</v>
      </c>
      <c r="B195" s="2">
        <v>1288669</v>
      </c>
      <c r="C195" s="2">
        <v>-11785.170850873295</v>
      </c>
      <c r="D195" t="s">
        <v>83</v>
      </c>
      <c r="H195" t="s">
        <v>17</v>
      </c>
      <c r="I195" s="2">
        <v>3171225</v>
      </c>
      <c r="J195" s="8">
        <v>-61298.281266121819</v>
      </c>
      <c r="K195" t="s">
        <v>88</v>
      </c>
      <c r="L195" t="str">
        <f t="shared" si="6"/>
        <v>Central</v>
      </c>
      <c r="O195" t="s">
        <v>27</v>
      </c>
      <c r="P195" s="2">
        <v>730219</v>
      </c>
      <c r="Q195" s="8">
        <v>-1371.0540367962394</v>
      </c>
      <c r="R195" t="s">
        <v>82</v>
      </c>
      <c r="S195" t="str">
        <f t="shared" si="7"/>
        <v>Central</v>
      </c>
    </row>
    <row r="196" spans="1:19" x14ac:dyDescent="0.2">
      <c r="A196" t="s">
        <v>31</v>
      </c>
      <c r="B196" s="2">
        <v>4693403</v>
      </c>
      <c r="C196" s="2">
        <v>-28829.802988662846</v>
      </c>
      <c r="D196" t="s">
        <v>83</v>
      </c>
      <c r="H196" t="s">
        <v>17</v>
      </c>
      <c r="I196" s="2">
        <v>2204535</v>
      </c>
      <c r="J196" s="8">
        <v>-18503.514315920016</v>
      </c>
      <c r="K196" t="s">
        <v>89</v>
      </c>
      <c r="L196" t="str">
        <f t="shared" si="6"/>
        <v>Central</v>
      </c>
      <c r="O196" t="s">
        <v>27</v>
      </c>
      <c r="P196" s="2">
        <v>579541</v>
      </c>
      <c r="Q196" s="8">
        <v>264.46800134911325</v>
      </c>
      <c r="R196" t="s">
        <v>83</v>
      </c>
      <c r="S196" t="str">
        <f t="shared" si="7"/>
        <v>Central</v>
      </c>
    </row>
    <row r="197" spans="1:19" x14ac:dyDescent="0.2">
      <c r="A197" t="s">
        <v>32</v>
      </c>
      <c r="B197" s="2">
        <v>2965000</v>
      </c>
      <c r="C197" s="2">
        <v>214292.52816874027</v>
      </c>
      <c r="D197" t="s">
        <v>83</v>
      </c>
      <c r="H197" t="s">
        <v>64</v>
      </c>
      <c r="I197" s="2">
        <v>27000</v>
      </c>
      <c r="J197" s="8">
        <v>843.64314007922758</v>
      </c>
      <c r="K197" t="s">
        <v>84</v>
      </c>
      <c r="L197" t="str">
        <f t="shared" si="6"/>
        <v>Central</v>
      </c>
      <c r="O197" t="s">
        <v>27</v>
      </c>
      <c r="P197" s="2">
        <v>676082</v>
      </c>
      <c r="Q197" s="8">
        <v>644.62763066123</v>
      </c>
      <c r="R197" t="s">
        <v>84</v>
      </c>
      <c r="S197" t="str">
        <f t="shared" si="7"/>
        <v>Central</v>
      </c>
    </row>
    <row r="198" spans="1:19" x14ac:dyDescent="0.2">
      <c r="A198" t="s">
        <v>61</v>
      </c>
      <c r="B198" s="2">
        <v>865000</v>
      </c>
      <c r="C198" s="2">
        <v>-133866.91252587986</v>
      </c>
      <c r="D198" t="s">
        <v>83</v>
      </c>
      <c r="H198" t="s">
        <v>64</v>
      </c>
      <c r="I198" s="2">
        <v>18000</v>
      </c>
      <c r="J198" s="8">
        <v>350.84975369458164</v>
      </c>
      <c r="K198" t="s">
        <v>85</v>
      </c>
      <c r="L198" t="str">
        <f t="shared" si="6"/>
        <v>Central</v>
      </c>
      <c r="O198" t="s">
        <v>27</v>
      </c>
      <c r="P198" s="2">
        <v>5003287</v>
      </c>
      <c r="Q198" s="8">
        <v>-58209.530582613865</v>
      </c>
      <c r="R198" t="s">
        <v>85</v>
      </c>
      <c r="S198" t="str">
        <f t="shared" si="7"/>
        <v>Central</v>
      </c>
    </row>
    <row r="199" spans="1:19" x14ac:dyDescent="0.2">
      <c r="A199" t="s">
        <v>33</v>
      </c>
      <c r="B199" s="2">
        <v>1100203</v>
      </c>
      <c r="C199" s="2">
        <v>-122843.07809362366</v>
      </c>
      <c r="D199" t="s">
        <v>83</v>
      </c>
      <c r="H199" t="s">
        <v>64</v>
      </c>
      <c r="I199" s="2">
        <v>0</v>
      </c>
      <c r="J199" s="8">
        <v>0</v>
      </c>
      <c r="K199" t="s">
        <v>86</v>
      </c>
      <c r="L199" t="str">
        <f t="shared" si="6"/>
        <v>Central</v>
      </c>
      <c r="O199" t="s">
        <v>27</v>
      </c>
      <c r="P199" s="2">
        <v>3987286</v>
      </c>
      <c r="Q199" s="8">
        <v>-36150.663115158321</v>
      </c>
      <c r="R199" t="s">
        <v>86</v>
      </c>
      <c r="S199" t="str">
        <f t="shared" si="7"/>
        <v>Central</v>
      </c>
    </row>
    <row r="200" spans="1:19" x14ac:dyDescent="0.2">
      <c r="A200" t="s">
        <v>52</v>
      </c>
      <c r="B200" s="2">
        <v>1902000</v>
      </c>
      <c r="C200" s="2">
        <v>-141987.86306736252</v>
      </c>
      <c r="D200" t="s">
        <v>83</v>
      </c>
      <c r="H200" t="s">
        <v>64</v>
      </c>
      <c r="I200" s="2">
        <v>0</v>
      </c>
      <c r="J200" s="8">
        <v>0</v>
      </c>
      <c r="K200" t="s">
        <v>87</v>
      </c>
      <c r="L200" t="str">
        <f t="shared" si="6"/>
        <v>Central</v>
      </c>
      <c r="O200" t="s">
        <v>27</v>
      </c>
      <c r="P200" s="2">
        <v>5761500</v>
      </c>
      <c r="Q200" s="8">
        <v>-64917.355255891729</v>
      </c>
      <c r="R200" t="s">
        <v>87</v>
      </c>
      <c r="S200" t="str">
        <f t="shared" si="7"/>
        <v>Central</v>
      </c>
    </row>
    <row r="201" spans="1:19" x14ac:dyDescent="0.2">
      <c r="A201" t="s">
        <v>34</v>
      </c>
      <c r="B201" s="2">
        <v>6366059</v>
      </c>
      <c r="C201" s="2">
        <v>818.89072090810896</v>
      </c>
      <c r="D201" t="s">
        <v>83</v>
      </c>
      <c r="H201" t="s">
        <v>64</v>
      </c>
      <c r="I201" s="2">
        <v>7176</v>
      </c>
      <c r="J201" s="8">
        <v>161.46</v>
      </c>
      <c r="K201" t="s">
        <v>88</v>
      </c>
      <c r="L201" t="str">
        <f t="shared" si="6"/>
        <v>Central</v>
      </c>
      <c r="O201" t="s">
        <v>27</v>
      </c>
      <c r="P201" s="2">
        <v>2401834</v>
      </c>
      <c r="Q201" s="8">
        <v>-15964.051480770078</v>
      </c>
      <c r="R201" t="s">
        <v>88</v>
      </c>
      <c r="S201" t="str">
        <f t="shared" si="7"/>
        <v>Central</v>
      </c>
    </row>
    <row r="202" spans="1:19" x14ac:dyDescent="0.2">
      <c r="A202" t="s">
        <v>35</v>
      </c>
      <c r="B202" s="2">
        <v>5966020</v>
      </c>
      <c r="C202" s="2">
        <v>-32536.717892151584</v>
      </c>
      <c r="D202" t="s">
        <v>83</v>
      </c>
      <c r="H202" t="s">
        <v>64</v>
      </c>
      <c r="I202" s="2">
        <v>31000</v>
      </c>
      <c r="J202" s="8">
        <v>422.0760299840407</v>
      </c>
      <c r="K202" t="s">
        <v>89</v>
      </c>
      <c r="L202" t="str">
        <f t="shared" si="6"/>
        <v>Central</v>
      </c>
      <c r="O202" t="s">
        <v>27</v>
      </c>
      <c r="P202" s="2">
        <v>2328344</v>
      </c>
      <c r="Q202" s="8">
        <v>-19545.86325716849</v>
      </c>
      <c r="R202" t="s">
        <v>89</v>
      </c>
      <c r="S202" t="str">
        <f t="shared" si="7"/>
        <v>Central</v>
      </c>
    </row>
    <row r="203" spans="1:19" x14ac:dyDescent="0.2">
      <c r="A203" t="s">
        <v>36</v>
      </c>
      <c r="B203" s="2">
        <v>5394370</v>
      </c>
      <c r="C203" s="2">
        <v>-5205.6888028927096</v>
      </c>
      <c r="D203" t="s">
        <v>83</v>
      </c>
      <c r="H203" t="s">
        <v>18</v>
      </c>
      <c r="I203" s="1">
        <v>6300</v>
      </c>
      <c r="J203" s="9">
        <v>179.47708193643876</v>
      </c>
      <c r="K203" t="s">
        <v>80</v>
      </c>
      <c r="L203" t="str">
        <f t="shared" si="6"/>
        <v>Central</v>
      </c>
      <c r="O203" t="s">
        <v>28</v>
      </c>
      <c r="P203" s="1">
        <v>4710740</v>
      </c>
      <c r="Q203" s="9">
        <v>-71945.632315299183</v>
      </c>
      <c r="R203" t="s">
        <v>80</v>
      </c>
      <c r="S203" t="str">
        <f t="shared" si="7"/>
        <v>Central</v>
      </c>
    </row>
    <row r="204" spans="1:19" x14ac:dyDescent="0.2">
      <c r="A204" t="s">
        <v>37</v>
      </c>
      <c r="B204" s="2">
        <v>1818317</v>
      </c>
      <c r="C204" s="2">
        <v>-5068.912347282333</v>
      </c>
      <c r="D204" t="s">
        <v>83</v>
      </c>
      <c r="H204" t="s">
        <v>18</v>
      </c>
      <c r="I204" s="2">
        <v>20000</v>
      </c>
      <c r="J204" s="8">
        <v>150.00000000000125</v>
      </c>
      <c r="K204" t="s">
        <v>81</v>
      </c>
      <c r="L204" t="str">
        <f t="shared" si="6"/>
        <v>Central</v>
      </c>
      <c r="O204" t="s">
        <v>28</v>
      </c>
      <c r="P204" s="2">
        <v>6824976</v>
      </c>
      <c r="Q204" s="8">
        <v>-109439.04595422585</v>
      </c>
      <c r="R204" t="s">
        <v>81</v>
      </c>
      <c r="S204" t="str">
        <f t="shared" si="7"/>
        <v>Central</v>
      </c>
    </row>
    <row r="205" spans="1:19" x14ac:dyDescent="0.2">
      <c r="A205" t="s">
        <v>38</v>
      </c>
      <c r="B205" s="2">
        <v>1802323</v>
      </c>
      <c r="C205" s="2">
        <v>-7327.0796357441914</v>
      </c>
      <c r="D205" t="s">
        <v>83</v>
      </c>
      <c r="H205" t="s">
        <v>18</v>
      </c>
      <c r="I205" s="2">
        <v>5000</v>
      </c>
      <c r="J205" s="8">
        <v>99.999999999997868</v>
      </c>
      <c r="K205" t="s">
        <v>82</v>
      </c>
      <c r="L205" t="str">
        <f t="shared" si="6"/>
        <v>Central</v>
      </c>
      <c r="O205" t="s">
        <v>28</v>
      </c>
      <c r="P205" s="2">
        <v>7657181</v>
      </c>
      <c r="Q205" s="8">
        <v>-77983.657900769496</v>
      </c>
      <c r="R205" t="s">
        <v>82</v>
      </c>
      <c r="S205" t="str">
        <f t="shared" si="7"/>
        <v>Central</v>
      </c>
    </row>
    <row r="206" spans="1:19" x14ac:dyDescent="0.2">
      <c r="A206" t="s">
        <v>39</v>
      </c>
      <c r="B206" s="2">
        <v>1940252</v>
      </c>
      <c r="C206" s="2">
        <v>5445.2928577051189</v>
      </c>
      <c r="D206" t="s">
        <v>83</v>
      </c>
      <c r="H206" t="s">
        <v>18</v>
      </c>
      <c r="I206" s="2">
        <v>0</v>
      </c>
      <c r="J206" s="8">
        <v>0</v>
      </c>
      <c r="K206" t="s">
        <v>83</v>
      </c>
      <c r="L206" t="str">
        <f t="shared" si="6"/>
        <v>Central</v>
      </c>
      <c r="O206" t="s">
        <v>28</v>
      </c>
      <c r="P206" s="2">
        <v>5093485</v>
      </c>
      <c r="Q206" s="8">
        <v>-37097.643162776272</v>
      </c>
      <c r="R206" t="s">
        <v>83</v>
      </c>
      <c r="S206" t="str">
        <f t="shared" si="7"/>
        <v>Central</v>
      </c>
    </row>
    <row r="207" spans="1:19" x14ac:dyDescent="0.2">
      <c r="A207" t="s">
        <v>40</v>
      </c>
      <c r="B207" s="2">
        <v>481112</v>
      </c>
      <c r="C207" s="2">
        <v>-2911.3967910658253</v>
      </c>
      <c r="D207" t="s">
        <v>83</v>
      </c>
      <c r="H207" t="s">
        <v>18</v>
      </c>
      <c r="I207" s="2">
        <v>50000</v>
      </c>
      <c r="J207" s="8">
        <v>1165.719091581685</v>
      </c>
      <c r="K207" t="s">
        <v>84</v>
      </c>
      <c r="L207" t="str">
        <f t="shared" si="6"/>
        <v>Central</v>
      </c>
      <c r="O207" t="s">
        <v>28</v>
      </c>
      <c r="P207" s="2">
        <v>4233944</v>
      </c>
      <c r="Q207" s="8">
        <v>-41352.906706969683</v>
      </c>
      <c r="R207" t="s">
        <v>84</v>
      </c>
      <c r="S207" t="str">
        <f t="shared" si="7"/>
        <v>Central</v>
      </c>
    </row>
    <row r="208" spans="1:19" x14ac:dyDescent="0.2">
      <c r="A208" t="s">
        <v>41</v>
      </c>
      <c r="B208" s="2">
        <v>624720</v>
      </c>
      <c r="C208" s="2">
        <v>1239.497151424071</v>
      </c>
      <c r="D208" t="s">
        <v>83</v>
      </c>
      <c r="H208" t="s">
        <v>18</v>
      </c>
      <c r="I208" s="2">
        <v>291901</v>
      </c>
      <c r="J208" s="8">
        <v>-12535.667431004282</v>
      </c>
      <c r="K208" t="s">
        <v>85</v>
      </c>
      <c r="L208" t="str">
        <f t="shared" si="6"/>
        <v>Central</v>
      </c>
      <c r="O208" t="s">
        <v>28</v>
      </c>
      <c r="P208" s="2">
        <v>9187473</v>
      </c>
      <c r="Q208" s="8">
        <v>-140760.92513104083</v>
      </c>
      <c r="R208" t="s">
        <v>85</v>
      </c>
      <c r="S208" t="str">
        <f t="shared" si="7"/>
        <v>Central</v>
      </c>
    </row>
    <row r="209" spans="1:19" x14ac:dyDescent="0.2">
      <c r="A209" t="s">
        <v>42</v>
      </c>
      <c r="B209" s="2">
        <v>3220457</v>
      </c>
      <c r="C209" s="2">
        <v>-2771.8106281796699</v>
      </c>
      <c r="D209" t="s">
        <v>83</v>
      </c>
      <c r="H209" t="s">
        <v>18</v>
      </c>
      <c r="I209" s="2">
        <v>79101</v>
      </c>
      <c r="J209" s="8">
        <v>2173.7075708724246</v>
      </c>
      <c r="K209" t="s">
        <v>86</v>
      </c>
      <c r="L209" t="str">
        <f t="shared" si="6"/>
        <v>Central</v>
      </c>
      <c r="O209" t="s">
        <v>28</v>
      </c>
      <c r="P209" s="2">
        <v>4095749</v>
      </c>
      <c r="Q209" s="8">
        <v>-72513.008651235185</v>
      </c>
      <c r="R209" t="s">
        <v>86</v>
      </c>
      <c r="S209" t="str">
        <f t="shared" si="7"/>
        <v>Central</v>
      </c>
    </row>
    <row r="210" spans="1:19" x14ac:dyDescent="0.2">
      <c r="A210" t="s">
        <v>43</v>
      </c>
      <c r="B210" s="2">
        <v>2093506</v>
      </c>
      <c r="C210" s="2">
        <v>608.42650290732036</v>
      </c>
      <c r="D210" t="s">
        <v>83</v>
      </c>
      <c r="H210" t="s">
        <v>18</v>
      </c>
      <c r="I210" s="2">
        <v>26010</v>
      </c>
      <c r="J210" s="8">
        <v>-34.7168606618159</v>
      </c>
      <c r="K210" t="s">
        <v>87</v>
      </c>
      <c r="L210" t="str">
        <f t="shared" si="6"/>
        <v>Central</v>
      </c>
      <c r="O210" t="s">
        <v>28</v>
      </c>
      <c r="P210" s="2">
        <v>3820033</v>
      </c>
      <c r="Q210" s="8">
        <v>-1184.3034999122428</v>
      </c>
      <c r="R210" t="s">
        <v>87</v>
      </c>
      <c r="S210" t="str">
        <f t="shared" si="7"/>
        <v>Central</v>
      </c>
    </row>
    <row r="211" spans="1:19" x14ac:dyDescent="0.2">
      <c r="A211" t="s">
        <v>44</v>
      </c>
      <c r="B211" s="2">
        <v>1199853</v>
      </c>
      <c r="C211" s="2">
        <v>-19917.590163639667</v>
      </c>
      <c r="D211" t="s">
        <v>83</v>
      </c>
      <c r="H211" t="s">
        <v>18</v>
      </c>
      <c r="I211" s="2">
        <v>426252</v>
      </c>
      <c r="J211" s="8">
        <v>1978.9822290750426</v>
      </c>
      <c r="K211" t="s">
        <v>88</v>
      </c>
      <c r="L211" t="str">
        <f t="shared" si="6"/>
        <v>Central</v>
      </c>
      <c r="O211" t="s">
        <v>28</v>
      </c>
      <c r="P211" s="2">
        <v>3244182</v>
      </c>
      <c r="Q211" s="8">
        <v>-20926.821218155575</v>
      </c>
      <c r="R211" t="s">
        <v>88</v>
      </c>
      <c r="S211" t="str">
        <f t="shared" si="7"/>
        <v>Central</v>
      </c>
    </row>
    <row r="212" spans="1:19" x14ac:dyDescent="0.2">
      <c r="A212" t="s">
        <v>45</v>
      </c>
      <c r="B212" s="2">
        <v>1315801</v>
      </c>
      <c r="C212" s="2">
        <v>-20600.016597970825</v>
      </c>
      <c r="D212" t="s">
        <v>83</v>
      </c>
      <c r="H212" t="s">
        <v>18</v>
      </c>
      <c r="I212" s="2">
        <v>363638</v>
      </c>
      <c r="J212" s="8">
        <v>1231.9520845827883</v>
      </c>
      <c r="K212" t="s">
        <v>89</v>
      </c>
      <c r="L212" t="str">
        <f t="shared" si="6"/>
        <v>Central</v>
      </c>
      <c r="O212" t="s">
        <v>28</v>
      </c>
      <c r="P212" s="2">
        <v>3111246</v>
      </c>
      <c r="Q212" s="8">
        <v>-26163.277104354998</v>
      </c>
      <c r="R212" t="s">
        <v>89</v>
      </c>
      <c r="S212" t="str">
        <f t="shared" si="7"/>
        <v>Central</v>
      </c>
    </row>
    <row r="213" spans="1:19" x14ac:dyDescent="0.2">
      <c r="A213" t="s">
        <v>46</v>
      </c>
      <c r="B213" s="2">
        <v>1162159</v>
      </c>
      <c r="C213" s="2">
        <v>-23627.834873029766</v>
      </c>
      <c r="D213" t="s">
        <v>83</v>
      </c>
      <c r="H213" t="s">
        <v>71</v>
      </c>
      <c r="I213" s="2">
        <v>0</v>
      </c>
      <c r="J213" s="8">
        <v>0</v>
      </c>
      <c r="K213" t="s">
        <v>86</v>
      </c>
      <c r="L213" t="str">
        <f t="shared" si="6"/>
        <v>Central</v>
      </c>
      <c r="O213" t="s">
        <v>54</v>
      </c>
      <c r="P213" s="2">
        <v>36208</v>
      </c>
      <c r="Q213" s="8">
        <v>68.912280701736066</v>
      </c>
      <c r="R213" t="s">
        <v>82</v>
      </c>
      <c r="S213" t="str">
        <f t="shared" si="7"/>
        <v>Central</v>
      </c>
    </row>
    <row r="214" spans="1:19" x14ac:dyDescent="0.2">
      <c r="A214" t="s">
        <v>47</v>
      </c>
      <c r="B214" s="2">
        <v>0</v>
      </c>
      <c r="C214" s="2">
        <v>0</v>
      </c>
      <c r="D214" t="s">
        <v>83</v>
      </c>
      <c r="H214" t="s">
        <v>71</v>
      </c>
      <c r="I214" s="2">
        <v>0</v>
      </c>
      <c r="J214" s="8">
        <v>0</v>
      </c>
      <c r="K214" t="s">
        <v>87</v>
      </c>
      <c r="L214" t="str">
        <f t="shared" si="6"/>
        <v>Central</v>
      </c>
      <c r="O214" t="s">
        <v>54</v>
      </c>
      <c r="P214" s="2">
        <v>224154</v>
      </c>
      <c r="Q214" s="8">
        <v>-2710.0941315337996</v>
      </c>
      <c r="R214" t="s">
        <v>83</v>
      </c>
      <c r="S214" t="str">
        <f t="shared" si="7"/>
        <v>Central</v>
      </c>
    </row>
    <row r="215" spans="1:19" x14ac:dyDescent="0.2">
      <c r="A215" t="s">
        <v>48</v>
      </c>
      <c r="B215" s="2">
        <v>0</v>
      </c>
      <c r="C215" s="2">
        <v>0</v>
      </c>
      <c r="D215" t="s">
        <v>83</v>
      </c>
      <c r="H215" t="s">
        <v>71</v>
      </c>
      <c r="I215" s="2">
        <v>0</v>
      </c>
      <c r="J215" s="8">
        <v>0</v>
      </c>
      <c r="K215" t="s">
        <v>88</v>
      </c>
      <c r="L215" t="str">
        <f t="shared" si="6"/>
        <v>Central</v>
      </c>
      <c r="O215" t="s">
        <v>54</v>
      </c>
      <c r="P215" s="2">
        <v>322235</v>
      </c>
      <c r="Q215" s="8">
        <v>-8106.8831758511369</v>
      </c>
      <c r="R215" t="s">
        <v>84</v>
      </c>
      <c r="S215" t="str">
        <f t="shared" si="7"/>
        <v>Central</v>
      </c>
    </row>
    <row r="216" spans="1:19" x14ac:dyDescent="0.2">
      <c r="A216" t="s">
        <v>49</v>
      </c>
      <c r="B216" s="2">
        <v>0</v>
      </c>
      <c r="C216" s="2">
        <v>0</v>
      </c>
      <c r="D216" t="s">
        <v>83</v>
      </c>
      <c r="H216" t="s">
        <v>71</v>
      </c>
      <c r="I216" s="2">
        <v>0</v>
      </c>
      <c r="J216" s="8">
        <v>0</v>
      </c>
      <c r="K216" t="s">
        <v>89</v>
      </c>
      <c r="L216" t="str">
        <f t="shared" si="6"/>
        <v>Central</v>
      </c>
      <c r="O216" t="s">
        <v>54</v>
      </c>
      <c r="P216" s="2">
        <v>798847</v>
      </c>
      <c r="Q216" s="8">
        <v>-1358.8694673208265</v>
      </c>
      <c r="R216" t="s">
        <v>85</v>
      </c>
      <c r="S216" t="str">
        <f t="shared" si="7"/>
        <v>Central</v>
      </c>
    </row>
    <row r="217" spans="1:19" x14ac:dyDescent="0.2">
      <c r="A217" t="s">
        <v>50</v>
      </c>
      <c r="B217" s="2">
        <v>190090</v>
      </c>
      <c r="C217" s="2">
        <v>-7204.157549708737</v>
      </c>
      <c r="D217" t="s">
        <v>83</v>
      </c>
      <c r="H217" t="s">
        <v>19</v>
      </c>
      <c r="I217" s="1">
        <v>5000</v>
      </c>
      <c r="J217" s="9">
        <v>-58.33333333333357</v>
      </c>
      <c r="K217" t="s">
        <v>80</v>
      </c>
      <c r="L217" t="str">
        <f t="shared" si="6"/>
        <v>Central</v>
      </c>
      <c r="O217" t="s">
        <v>54</v>
      </c>
      <c r="P217" s="2">
        <v>2131913</v>
      </c>
      <c r="Q217" s="8">
        <v>-28927.116526390902</v>
      </c>
      <c r="R217" t="s">
        <v>86</v>
      </c>
      <c r="S217" t="str">
        <f t="shared" si="7"/>
        <v>Central</v>
      </c>
    </row>
    <row r="218" spans="1:19" x14ac:dyDescent="0.2">
      <c r="A218" t="s">
        <v>0</v>
      </c>
      <c r="B218" s="2">
        <v>79994</v>
      </c>
      <c r="C218" s="2">
        <v>3680.8066658284279</v>
      </c>
      <c r="D218" t="s">
        <v>84</v>
      </c>
      <c r="H218" t="s">
        <v>19</v>
      </c>
      <c r="I218" s="2">
        <v>0</v>
      </c>
      <c r="J218" s="8">
        <v>0</v>
      </c>
      <c r="K218" t="s">
        <v>81</v>
      </c>
      <c r="L218" t="str">
        <f t="shared" si="6"/>
        <v>Central</v>
      </c>
      <c r="O218" t="s">
        <v>54</v>
      </c>
      <c r="P218" s="2">
        <v>2130030</v>
      </c>
      <c r="Q218" s="8">
        <v>-4317.1195904265323</v>
      </c>
      <c r="R218" t="s">
        <v>87</v>
      </c>
      <c r="S218" t="str">
        <f t="shared" si="7"/>
        <v>Central</v>
      </c>
    </row>
    <row r="219" spans="1:19" x14ac:dyDescent="0.2">
      <c r="A219" t="s">
        <v>1</v>
      </c>
      <c r="B219" s="2">
        <v>6069287</v>
      </c>
      <c r="C219" s="2">
        <v>-117831.0704556079</v>
      </c>
      <c r="D219" t="s">
        <v>84</v>
      </c>
      <c r="H219" t="s">
        <v>19</v>
      </c>
      <c r="I219" s="2">
        <v>25000</v>
      </c>
      <c r="J219" s="8">
        <v>109.05688981303277</v>
      </c>
      <c r="K219" t="s">
        <v>82</v>
      </c>
      <c r="L219" t="str">
        <f t="shared" si="6"/>
        <v>Central</v>
      </c>
      <c r="O219" t="s">
        <v>54</v>
      </c>
      <c r="P219" s="2">
        <v>1324380</v>
      </c>
      <c r="Q219" s="8">
        <v>-7372.9801299802857</v>
      </c>
      <c r="R219" t="s">
        <v>88</v>
      </c>
      <c r="S219" t="str">
        <f t="shared" si="7"/>
        <v>Central</v>
      </c>
    </row>
    <row r="220" spans="1:19" x14ac:dyDescent="0.2">
      <c r="A220" t="s">
        <v>2</v>
      </c>
      <c r="B220" s="2">
        <v>2993400</v>
      </c>
      <c r="C220" s="2">
        <v>-15146.530273340659</v>
      </c>
      <c r="D220" t="s">
        <v>84</v>
      </c>
      <c r="H220" t="s">
        <v>19</v>
      </c>
      <c r="I220" s="2">
        <v>0</v>
      </c>
      <c r="J220" s="8">
        <v>0</v>
      </c>
      <c r="K220" t="s">
        <v>83</v>
      </c>
      <c r="L220" t="str">
        <f t="shared" si="6"/>
        <v>Central</v>
      </c>
      <c r="O220" t="s">
        <v>54</v>
      </c>
      <c r="P220" s="2">
        <v>778168</v>
      </c>
      <c r="Q220" s="8">
        <v>-10356.224300485954</v>
      </c>
      <c r="R220" t="s">
        <v>89</v>
      </c>
      <c r="S220" t="str">
        <f t="shared" si="7"/>
        <v>Central</v>
      </c>
    </row>
    <row r="221" spans="1:19" x14ac:dyDescent="0.2">
      <c r="A221" t="s">
        <v>3</v>
      </c>
      <c r="B221" s="2">
        <v>229563</v>
      </c>
      <c r="C221" s="2">
        <v>1288.3364749252221</v>
      </c>
      <c r="D221" t="s">
        <v>84</v>
      </c>
      <c r="H221" t="s">
        <v>19</v>
      </c>
      <c r="I221" s="2">
        <v>4331</v>
      </c>
      <c r="J221" s="8">
        <v>173.23999999999822</v>
      </c>
      <c r="K221" t="s">
        <v>84</v>
      </c>
      <c r="L221" t="str">
        <f t="shared" si="6"/>
        <v>Central</v>
      </c>
      <c r="O221" t="s">
        <v>29</v>
      </c>
      <c r="P221" s="1">
        <v>0</v>
      </c>
      <c r="Q221" s="9">
        <v>0</v>
      </c>
      <c r="R221" t="s">
        <v>80</v>
      </c>
      <c r="S221" t="str">
        <f t="shared" si="7"/>
        <v>Central</v>
      </c>
    </row>
    <row r="222" spans="1:19" x14ac:dyDescent="0.2">
      <c r="A222" t="s">
        <v>4</v>
      </c>
      <c r="B222" s="2">
        <v>0</v>
      </c>
      <c r="C222" s="2">
        <v>0</v>
      </c>
      <c r="D222" t="s">
        <v>84</v>
      </c>
      <c r="H222" t="s">
        <v>19</v>
      </c>
      <c r="I222" s="2">
        <v>0</v>
      </c>
      <c r="J222" s="8">
        <v>0</v>
      </c>
      <c r="K222" t="s">
        <v>85</v>
      </c>
      <c r="L222" t="str">
        <f t="shared" si="6"/>
        <v>Central</v>
      </c>
      <c r="O222" t="s">
        <v>29</v>
      </c>
      <c r="P222" s="2">
        <v>9406</v>
      </c>
      <c r="Q222" s="8">
        <v>-332.29760645699901</v>
      </c>
      <c r="R222" t="s">
        <v>81</v>
      </c>
      <c r="S222" t="str">
        <f t="shared" si="7"/>
        <v>Central</v>
      </c>
    </row>
    <row r="223" spans="1:19" x14ac:dyDescent="0.2">
      <c r="A223" t="s">
        <v>62</v>
      </c>
      <c r="B223" s="2">
        <v>25000</v>
      </c>
      <c r="C223" s="2">
        <v>-824.64788732394823</v>
      </c>
      <c r="D223" t="s">
        <v>84</v>
      </c>
      <c r="H223" t="s">
        <v>19</v>
      </c>
      <c r="I223" s="2">
        <v>35000</v>
      </c>
      <c r="J223" s="8">
        <v>-4775</v>
      </c>
      <c r="K223" t="s">
        <v>86</v>
      </c>
      <c r="L223" t="str">
        <f t="shared" si="6"/>
        <v>Central</v>
      </c>
      <c r="O223" t="s">
        <v>29</v>
      </c>
      <c r="P223" s="2">
        <v>11608</v>
      </c>
      <c r="Q223" s="8">
        <v>-176.35230769231066</v>
      </c>
      <c r="R223" t="s">
        <v>82</v>
      </c>
      <c r="S223" t="str">
        <f t="shared" si="7"/>
        <v>Central</v>
      </c>
    </row>
    <row r="224" spans="1:19" x14ac:dyDescent="0.2">
      <c r="A224" t="s">
        <v>5</v>
      </c>
      <c r="B224" s="2">
        <v>327921</v>
      </c>
      <c r="C224" s="2">
        <v>-5419.5030504153638</v>
      </c>
      <c r="D224" t="s">
        <v>84</v>
      </c>
      <c r="H224" t="s">
        <v>19</v>
      </c>
      <c r="I224" s="2">
        <v>10000</v>
      </c>
      <c r="J224" s="8">
        <v>-458.82352941176487</v>
      </c>
      <c r="K224" t="s">
        <v>87</v>
      </c>
      <c r="L224" t="str">
        <f t="shared" si="6"/>
        <v>Central</v>
      </c>
      <c r="O224" t="s">
        <v>29</v>
      </c>
      <c r="P224" s="2">
        <v>21740</v>
      </c>
      <c r="Q224" s="8">
        <v>55.959469297326685</v>
      </c>
      <c r="R224" t="s">
        <v>83</v>
      </c>
      <c r="S224" t="str">
        <f t="shared" si="7"/>
        <v>Central</v>
      </c>
    </row>
    <row r="225" spans="1:19" x14ac:dyDescent="0.2">
      <c r="A225" t="s">
        <v>6</v>
      </c>
      <c r="B225" s="2">
        <v>240850</v>
      </c>
      <c r="C225" s="2">
        <v>4390.3765308904231</v>
      </c>
      <c r="D225" t="s">
        <v>84</v>
      </c>
      <c r="H225" t="s">
        <v>19</v>
      </c>
      <c r="I225" s="2">
        <v>12398</v>
      </c>
      <c r="J225" s="8">
        <v>-335.77054764942693</v>
      </c>
      <c r="K225" t="s">
        <v>88</v>
      </c>
      <c r="L225" t="str">
        <f t="shared" si="6"/>
        <v>Central</v>
      </c>
      <c r="O225" t="s">
        <v>29</v>
      </c>
      <c r="P225" s="2">
        <v>47753</v>
      </c>
      <c r="Q225" s="8">
        <v>231.2065893549651</v>
      </c>
      <c r="R225" t="s">
        <v>84</v>
      </c>
      <c r="S225" t="str">
        <f t="shared" si="7"/>
        <v>Central</v>
      </c>
    </row>
    <row r="226" spans="1:19" x14ac:dyDescent="0.2">
      <c r="A226" t="s">
        <v>8</v>
      </c>
      <c r="B226" s="2">
        <v>225403</v>
      </c>
      <c r="C226" s="2">
        <v>-13243.496348383116</v>
      </c>
      <c r="D226" t="s">
        <v>84</v>
      </c>
      <c r="H226" t="s">
        <v>19</v>
      </c>
      <c r="I226" s="2">
        <v>34290</v>
      </c>
      <c r="J226" s="8">
        <v>-9931.8566306109169</v>
      </c>
      <c r="K226" t="s">
        <v>89</v>
      </c>
      <c r="L226" t="str">
        <f t="shared" si="6"/>
        <v>Central</v>
      </c>
      <c r="O226" t="s">
        <v>29</v>
      </c>
      <c r="P226" s="2">
        <v>302289</v>
      </c>
      <c r="Q226" s="8">
        <v>-2548.6121608300323</v>
      </c>
      <c r="R226" t="s">
        <v>85</v>
      </c>
      <c r="S226" t="str">
        <f t="shared" si="7"/>
        <v>Central</v>
      </c>
    </row>
    <row r="227" spans="1:19" x14ac:dyDescent="0.2">
      <c r="A227" t="s">
        <v>55</v>
      </c>
      <c r="B227" s="2">
        <v>0</v>
      </c>
      <c r="C227" s="2">
        <v>0</v>
      </c>
      <c r="D227" t="s">
        <v>84</v>
      </c>
      <c r="H227" t="s">
        <v>65</v>
      </c>
      <c r="I227" s="2">
        <v>0</v>
      </c>
      <c r="J227" s="8">
        <v>0</v>
      </c>
      <c r="K227" t="s">
        <v>84</v>
      </c>
      <c r="L227" t="str">
        <f t="shared" si="6"/>
        <v>Central</v>
      </c>
      <c r="O227" t="s">
        <v>29</v>
      </c>
      <c r="P227" s="2">
        <v>44542</v>
      </c>
      <c r="Q227" s="8">
        <v>-360.0069848688633</v>
      </c>
      <c r="R227" t="s">
        <v>86</v>
      </c>
      <c r="S227" t="str">
        <f t="shared" si="7"/>
        <v>Central</v>
      </c>
    </row>
    <row r="228" spans="1:19" x14ac:dyDescent="0.2">
      <c r="A228" t="s">
        <v>11</v>
      </c>
      <c r="B228" s="2">
        <v>3553785</v>
      </c>
      <c r="C228" s="2">
        <v>3296.176571203644</v>
      </c>
      <c r="D228" t="s">
        <v>84</v>
      </c>
      <c r="H228" t="s">
        <v>53</v>
      </c>
      <c r="I228" s="2">
        <v>0</v>
      </c>
      <c r="J228" s="8">
        <v>0</v>
      </c>
      <c r="K228" t="s">
        <v>82</v>
      </c>
      <c r="L228" t="str">
        <f t="shared" si="6"/>
        <v>Central</v>
      </c>
      <c r="O228" t="s">
        <v>29</v>
      </c>
      <c r="P228" s="2">
        <v>10675</v>
      </c>
      <c r="Q228" s="8">
        <v>19.099999999999724</v>
      </c>
      <c r="R228" t="s">
        <v>87</v>
      </c>
      <c r="S228" t="str">
        <f t="shared" si="7"/>
        <v>Central</v>
      </c>
    </row>
    <row r="229" spans="1:19" x14ac:dyDescent="0.2">
      <c r="A229" t="s">
        <v>12</v>
      </c>
      <c r="B229" s="2">
        <v>1795097</v>
      </c>
      <c r="C229" s="2">
        <v>-11477.906644102153</v>
      </c>
      <c r="D229" t="s">
        <v>84</v>
      </c>
      <c r="H229" t="s">
        <v>53</v>
      </c>
      <c r="I229" s="2">
        <v>0</v>
      </c>
      <c r="J229" s="8">
        <v>0</v>
      </c>
      <c r="K229" t="s">
        <v>83</v>
      </c>
      <c r="L229" t="str">
        <f t="shared" si="6"/>
        <v>Central</v>
      </c>
      <c r="O229" t="s">
        <v>29</v>
      </c>
      <c r="P229" s="2">
        <v>15868</v>
      </c>
      <c r="Q229" s="8">
        <v>212.37690700775403</v>
      </c>
      <c r="R229" t="s">
        <v>88</v>
      </c>
      <c r="S229" t="str">
        <f t="shared" si="7"/>
        <v>Central</v>
      </c>
    </row>
    <row r="230" spans="1:19" x14ac:dyDescent="0.2">
      <c r="A230" t="s">
        <v>56</v>
      </c>
      <c r="B230" s="2">
        <v>2373261</v>
      </c>
      <c r="C230" s="2">
        <v>-4289.455987825505</v>
      </c>
      <c r="D230" t="s">
        <v>84</v>
      </c>
      <c r="H230" t="s">
        <v>53</v>
      </c>
      <c r="I230" s="2">
        <v>0</v>
      </c>
      <c r="J230" s="8">
        <v>0</v>
      </c>
      <c r="K230" t="s">
        <v>85</v>
      </c>
      <c r="L230" t="str">
        <f t="shared" si="6"/>
        <v>Central</v>
      </c>
      <c r="O230" t="s">
        <v>29</v>
      </c>
      <c r="P230" s="2">
        <v>0</v>
      </c>
      <c r="Q230" s="8">
        <v>0</v>
      </c>
      <c r="R230" t="s">
        <v>89</v>
      </c>
      <c r="S230" t="str">
        <f t="shared" si="7"/>
        <v>Central</v>
      </c>
    </row>
    <row r="231" spans="1:19" x14ac:dyDescent="0.2">
      <c r="A231" t="s">
        <v>57</v>
      </c>
      <c r="B231" s="2">
        <v>1866863</v>
      </c>
      <c r="C231" s="2">
        <v>-43538.004880389017</v>
      </c>
      <c r="D231" t="s">
        <v>84</v>
      </c>
      <c r="H231" t="s">
        <v>53</v>
      </c>
      <c r="I231" s="2">
        <v>207</v>
      </c>
      <c r="J231" s="8">
        <v>-0.50038395168250593</v>
      </c>
      <c r="K231" t="s">
        <v>86</v>
      </c>
      <c r="L231" t="str">
        <f t="shared" si="6"/>
        <v>Central</v>
      </c>
      <c r="O231" t="s">
        <v>31</v>
      </c>
      <c r="P231" s="1">
        <v>2592822</v>
      </c>
      <c r="Q231" s="9">
        <v>-45409.936702047584</v>
      </c>
      <c r="R231" t="s">
        <v>80</v>
      </c>
      <c r="S231" t="str">
        <f t="shared" si="7"/>
        <v>Central</v>
      </c>
    </row>
    <row r="232" spans="1:19" x14ac:dyDescent="0.2">
      <c r="A232" t="s">
        <v>13</v>
      </c>
      <c r="B232" s="2">
        <v>6090571</v>
      </c>
      <c r="C232" s="2">
        <v>64568.446573184498</v>
      </c>
      <c r="D232" t="s">
        <v>84</v>
      </c>
      <c r="H232" t="s">
        <v>53</v>
      </c>
      <c r="I232" s="2">
        <v>0</v>
      </c>
      <c r="J232" s="8">
        <v>0</v>
      </c>
      <c r="K232" t="s">
        <v>87</v>
      </c>
      <c r="L232" t="str">
        <f t="shared" si="6"/>
        <v>Central</v>
      </c>
      <c r="O232" t="s">
        <v>31</v>
      </c>
      <c r="P232" s="2">
        <v>4341029</v>
      </c>
      <c r="Q232" s="8">
        <v>-38304.551489096746</v>
      </c>
      <c r="R232" t="s">
        <v>81</v>
      </c>
      <c r="S232" t="str">
        <f t="shared" si="7"/>
        <v>Central</v>
      </c>
    </row>
    <row r="233" spans="1:19" x14ac:dyDescent="0.2">
      <c r="A233" t="s">
        <v>14</v>
      </c>
      <c r="B233" s="2">
        <v>2317500</v>
      </c>
      <c r="C233" s="2">
        <v>-168245.7074602207</v>
      </c>
      <c r="D233" t="s">
        <v>84</v>
      </c>
      <c r="H233" t="s">
        <v>53</v>
      </c>
      <c r="I233" s="2">
        <v>0</v>
      </c>
      <c r="J233" s="8">
        <v>0</v>
      </c>
      <c r="K233" t="s">
        <v>88</v>
      </c>
      <c r="L233" t="str">
        <f t="shared" si="6"/>
        <v>Central</v>
      </c>
      <c r="O233" t="s">
        <v>31</v>
      </c>
      <c r="P233" s="2">
        <v>6716110</v>
      </c>
      <c r="Q233" s="8">
        <v>-49584.095088453359</v>
      </c>
      <c r="R233" t="s">
        <v>82</v>
      </c>
      <c r="S233" t="str">
        <f t="shared" si="7"/>
        <v>Central</v>
      </c>
    </row>
    <row r="234" spans="1:19" x14ac:dyDescent="0.2">
      <c r="A234" t="s">
        <v>63</v>
      </c>
      <c r="B234" s="2">
        <v>55500</v>
      </c>
      <c r="C234" s="2">
        <v>-906.05140186916719</v>
      </c>
      <c r="D234" t="s">
        <v>84</v>
      </c>
      <c r="H234" t="s">
        <v>53</v>
      </c>
      <c r="I234" s="2">
        <v>0</v>
      </c>
      <c r="J234" s="8">
        <v>0</v>
      </c>
      <c r="K234" t="s">
        <v>89</v>
      </c>
      <c r="L234" t="str">
        <f t="shared" si="6"/>
        <v>Central</v>
      </c>
      <c r="O234" t="s">
        <v>31</v>
      </c>
      <c r="P234" s="2">
        <v>4693403</v>
      </c>
      <c r="Q234" s="8">
        <v>-28829.802988662846</v>
      </c>
      <c r="R234" t="s">
        <v>83</v>
      </c>
      <c r="S234" t="str">
        <f t="shared" si="7"/>
        <v>Central</v>
      </c>
    </row>
    <row r="235" spans="1:19" x14ac:dyDescent="0.2">
      <c r="A235" t="s">
        <v>15</v>
      </c>
      <c r="B235" s="2">
        <v>2398393</v>
      </c>
      <c r="C235" s="2">
        <v>9250.8151222217457</v>
      </c>
      <c r="D235" t="s">
        <v>84</v>
      </c>
      <c r="H235" t="s">
        <v>20</v>
      </c>
      <c r="I235" s="1">
        <v>1090772</v>
      </c>
      <c r="J235" s="9">
        <v>-1269.7800159880737</v>
      </c>
      <c r="K235" t="s">
        <v>80</v>
      </c>
      <c r="L235" t="str">
        <f t="shared" si="6"/>
        <v>Central</v>
      </c>
      <c r="O235" t="s">
        <v>31</v>
      </c>
      <c r="P235" s="2">
        <v>3860662</v>
      </c>
      <c r="Q235" s="8">
        <v>-7634.4174388176198</v>
      </c>
      <c r="R235" t="s">
        <v>84</v>
      </c>
      <c r="S235" t="str">
        <f t="shared" si="7"/>
        <v>Central</v>
      </c>
    </row>
    <row r="236" spans="1:19" x14ac:dyDescent="0.2">
      <c r="A236" t="s">
        <v>58</v>
      </c>
      <c r="B236" s="2">
        <v>0</v>
      </c>
      <c r="C236" s="2">
        <v>0</v>
      </c>
      <c r="D236" t="s">
        <v>84</v>
      </c>
      <c r="H236" t="s">
        <v>20</v>
      </c>
      <c r="I236" s="2">
        <v>1311052</v>
      </c>
      <c r="J236" s="8">
        <v>2681.2019116591346</v>
      </c>
      <c r="K236" t="s">
        <v>81</v>
      </c>
      <c r="L236" t="str">
        <f t="shared" si="6"/>
        <v>Central</v>
      </c>
      <c r="O236" t="s">
        <v>31</v>
      </c>
      <c r="P236" s="2">
        <v>10167332</v>
      </c>
      <c r="Q236" s="8">
        <v>-42338.588419863794</v>
      </c>
      <c r="R236" t="s">
        <v>85</v>
      </c>
      <c r="S236" t="str">
        <f t="shared" si="7"/>
        <v>Central</v>
      </c>
    </row>
    <row r="237" spans="1:19" x14ac:dyDescent="0.2">
      <c r="A237" t="s">
        <v>16</v>
      </c>
      <c r="B237" s="2">
        <v>39094547</v>
      </c>
      <c r="C237" s="2">
        <v>-277338.94219148136</v>
      </c>
      <c r="D237" t="s">
        <v>84</v>
      </c>
      <c r="H237" t="s">
        <v>20</v>
      </c>
      <c r="I237" s="2">
        <v>3151446</v>
      </c>
      <c r="J237" s="8">
        <v>-8239.3207690954769</v>
      </c>
      <c r="K237" t="s">
        <v>82</v>
      </c>
      <c r="L237" t="str">
        <f t="shared" si="6"/>
        <v>Central</v>
      </c>
      <c r="O237" t="s">
        <v>31</v>
      </c>
      <c r="P237" s="2">
        <v>5545664</v>
      </c>
      <c r="Q237" s="8">
        <v>-63928.441459627509</v>
      </c>
      <c r="R237" t="s">
        <v>86</v>
      </c>
      <c r="S237" t="str">
        <f t="shared" si="7"/>
        <v>Central</v>
      </c>
    </row>
    <row r="238" spans="1:19" x14ac:dyDescent="0.2">
      <c r="A238" t="s">
        <v>17</v>
      </c>
      <c r="B238" s="2">
        <v>2360922</v>
      </c>
      <c r="C238" s="2">
        <v>-11951.042772698791</v>
      </c>
      <c r="D238" t="s">
        <v>84</v>
      </c>
      <c r="H238" t="s">
        <v>20</v>
      </c>
      <c r="I238" s="2">
        <v>3211685</v>
      </c>
      <c r="J238" s="8">
        <v>-17962.882368749448</v>
      </c>
      <c r="K238" t="s">
        <v>83</v>
      </c>
      <c r="L238" t="str">
        <f t="shared" si="6"/>
        <v>Central</v>
      </c>
      <c r="O238" t="s">
        <v>31</v>
      </c>
      <c r="P238" s="2">
        <v>3421508</v>
      </c>
      <c r="Q238" s="8">
        <v>-34539.957322679365</v>
      </c>
      <c r="R238" t="s">
        <v>87</v>
      </c>
      <c r="S238" t="str">
        <f t="shared" si="7"/>
        <v>Central</v>
      </c>
    </row>
    <row r="239" spans="1:19" x14ac:dyDescent="0.2">
      <c r="A239" t="s">
        <v>64</v>
      </c>
      <c r="B239" s="2">
        <v>27000</v>
      </c>
      <c r="C239" s="2">
        <v>843.64314007922758</v>
      </c>
      <c r="D239" t="s">
        <v>84</v>
      </c>
      <c r="H239" t="s">
        <v>20</v>
      </c>
      <c r="I239" s="2">
        <v>5967164</v>
      </c>
      <c r="J239" s="8">
        <v>-66549.247423794804</v>
      </c>
      <c r="K239" t="s">
        <v>84</v>
      </c>
      <c r="L239" t="str">
        <f t="shared" si="6"/>
        <v>Central</v>
      </c>
      <c r="O239" t="s">
        <v>31</v>
      </c>
      <c r="P239" s="2">
        <v>2094055</v>
      </c>
      <c r="Q239" s="8">
        <v>-15289.396551349386</v>
      </c>
      <c r="R239" t="s">
        <v>88</v>
      </c>
      <c r="S239" t="str">
        <f t="shared" si="7"/>
        <v>Central</v>
      </c>
    </row>
    <row r="240" spans="1:19" x14ac:dyDescent="0.2">
      <c r="A240" t="s">
        <v>18</v>
      </c>
      <c r="B240" s="2">
        <v>50000</v>
      </c>
      <c r="C240" s="2">
        <v>1165.719091581685</v>
      </c>
      <c r="D240" t="s">
        <v>84</v>
      </c>
      <c r="H240" t="s">
        <v>20</v>
      </c>
      <c r="I240" s="2">
        <v>10171106</v>
      </c>
      <c r="J240" s="8">
        <v>-171288.69338591758</v>
      </c>
      <c r="K240" t="s">
        <v>85</v>
      </c>
      <c r="L240" t="str">
        <f t="shared" si="6"/>
        <v>Central</v>
      </c>
      <c r="O240" t="s">
        <v>31</v>
      </c>
      <c r="P240" s="2">
        <v>3108514</v>
      </c>
      <c r="Q240" s="8">
        <v>-46667.378563374405</v>
      </c>
      <c r="R240" t="s">
        <v>89</v>
      </c>
      <c r="S240" t="str">
        <f t="shared" si="7"/>
        <v>Central</v>
      </c>
    </row>
    <row r="241" spans="1:19" x14ac:dyDescent="0.2">
      <c r="A241" t="s">
        <v>19</v>
      </c>
      <c r="B241" s="2">
        <v>4331</v>
      </c>
      <c r="C241" s="2">
        <v>173.23999999999822</v>
      </c>
      <c r="D241" t="s">
        <v>84</v>
      </c>
      <c r="H241" t="s">
        <v>20</v>
      </c>
      <c r="I241" s="2">
        <v>12538027</v>
      </c>
      <c r="J241" s="8">
        <v>-181224.23125986016</v>
      </c>
      <c r="K241" t="s">
        <v>86</v>
      </c>
      <c r="L241" t="str">
        <f t="shared" si="6"/>
        <v>Central</v>
      </c>
      <c r="O241" t="s">
        <v>46</v>
      </c>
      <c r="P241" s="1">
        <v>422649</v>
      </c>
      <c r="Q241" s="9">
        <v>4682.036285194411</v>
      </c>
      <c r="R241" t="s">
        <v>80</v>
      </c>
      <c r="S241" t="str">
        <f t="shared" si="7"/>
        <v>Central</v>
      </c>
    </row>
    <row r="242" spans="1:19" x14ac:dyDescent="0.2">
      <c r="A242" t="s">
        <v>65</v>
      </c>
      <c r="B242" s="2">
        <v>0</v>
      </c>
      <c r="C242" s="2">
        <v>0</v>
      </c>
      <c r="D242" t="s">
        <v>84</v>
      </c>
      <c r="H242" t="s">
        <v>20</v>
      </c>
      <c r="I242" s="2">
        <v>10658340</v>
      </c>
      <c r="J242" s="8">
        <v>-114761.84878125554</v>
      </c>
      <c r="K242" t="s">
        <v>87</v>
      </c>
      <c r="L242" t="str">
        <f t="shared" si="6"/>
        <v>Central</v>
      </c>
      <c r="O242" t="s">
        <v>46</v>
      </c>
      <c r="P242" s="2">
        <v>1195083</v>
      </c>
      <c r="Q242" s="8">
        <v>-19810.817864165707</v>
      </c>
      <c r="R242" t="s">
        <v>81</v>
      </c>
      <c r="S242" t="str">
        <f t="shared" si="7"/>
        <v>Central</v>
      </c>
    </row>
    <row r="243" spans="1:19" x14ac:dyDescent="0.2">
      <c r="A243" t="s">
        <v>20</v>
      </c>
      <c r="B243" s="2">
        <v>5967164</v>
      </c>
      <c r="C243" s="2">
        <v>-66549.247423794804</v>
      </c>
      <c r="D243" t="s">
        <v>84</v>
      </c>
      <c r="H243" t="s">
        <v>20</v>
      </c>
      <c r="I243" s="2">
        <v>3913634</v>
      </c>
      <c r="J243" s="8">
        <v>-74074.844442933201</v>
      </c>
      <c r="K243" t="s">
        <v>88</v>
      </c>
      <c r="L243" t="str">
        <f t="shared" si="6"/>
        <v>Central</v>
      </c>
      <c r="O243" t="s">
        <v>46</v>
      </c>
      <c r="P243" s="2">
        <v>1304707</v>
      </c>
      <c r="Q243" s="8">
        <v>-6153.0288241494163</v>
      </c>
      <c r="R243" t="s">
        <v>82</v>
      </c>
      <c r="S243" t="str">
        <f t="shared" si="7"/>
        <v>Central</v>
      </c>
    </row>
    <row r="244" spans="1:19" x14ac:dyDescent="0.2">
      <c r="A244" t="s">
        <v>22</v>
      </c>
      <c r="B244" s="2">
        <v>4691343</v>
      </c>
      <c r="C244" s="2">
        <v>-21036.649996483706</v>
      </c>
      <c r="D244" t="s">
        <v>84</v>
      </c>
      <c r="H244" t="s">
        <v>20</v>
      </c>
      <c r="I244" s="2">
        <v>3443928</v>
      </c>
      <c r="J244" s="8">
        <v>-60898.442918007066</v>
      </c>
      <c r="K244" t="s">
        <v>89</v>
      </c>
      <c r="L244" t="str">
        <f t="shared" si="6"/>
        <v>Central</v>
      </c>
      <c r="O244" t="s">
        <v>46</v>
      </c>
      <c r="P244" s="2">
        <v>1162159</v>
      </c>
      <c r="Q244" s="8">
        <v>-23627.834873029766</v>
      </c>
      <c r="R244" t="s">
        <v>83</v>
      </c>
      <c r="S244" t="str">
        <f t="shared" si="7"/>
        <v>Central</v>
      </c>
    </row>
    <row r="245" spans="1:19" x14ac:dyDescent="0.2">
      <c r="A245" t="s">
        <v>24</v>
      </c>
      <c r="B245" s="2">
        <v>19283224</v>
      </c>
      <c r="C245" s="2">
        <v>-146389.10288317443</v>
      </c>
      <c r="D245" t="s">
        <v>84</v>
      </c>
      <c r="H245" t="s">
        <v>21</v>
      </c>
      <c r="I245" s="1">
        <v>0</v>
      </c>
      <c r="J245" s="9">
        <v>0</v>
      </c>
      <c r="K245" t="s">
        <v>80</v>
      </c>
      <c r="L245" t="str">
        <f t="shared" si="6"/>
        <v>Central</v>
      </c>
      <c r="O245" t="s">
        <v>46</v>
      </c>
      <c r="P245" s="2">
        <v>1710704</v>
      </c>
      <c r="Q245" s="8">
        <v>-11754.412150974873</v>
      </c>
      <c r="R245" t="s">
        <v>84</v>
      </c>
      <c r="S245" t="str">
        <f t="shared" si="7"/>
        <v>Central</v>
      </c>
    </row>
    <row r="246" spans="1:19" x14ac:dyDescent="0.2">
      <c r="A246" t="s">
        <v>25</v>
      </c>
      <c r="B246" s="2">
        <v>321580</v>
      </c>
      <c r="C246" s="2">
        <v>-3678.8442734544997</v>
      </c>
      <c r="D246" t="s">
        <v>84</v>
      </c>
      <c r="H246" t="s">
        <v>21</v>
      </c>
      <c r="I246" s="2">
        <v>0</v>
      </c>
      <c r="J246" s="8">
        <v>0</v>
      </c>
      <c r="K246" t="s">
        <v>81</v>
      </c>
      <c r="L246" t="str">
        <f t="shared" si="6"/>
        <v>Central</v>
      </c>
      <c r="O246" t="s">
        <v>46</v>
      </c>
      <c r="P246" s="2">
        <v>2665614</v>
      </c>
      <c r="Q246" s="8">
        <v>-71327.1239572622</v>
      </c>
      <c r="R246" t="s">
        <v>85</v>
      </c>
      <c r="S246" t="str">
        <f t="shared" si="7"/>
        <v>Central</v>
      </c>
    </row>
    <row r="247" spans="1:19" x14ac:dyDescent="0.2">
      <c r="A247" t="s">
        <v>26</v>
      </c>
      <c r="B247" s="2">
        <v>332353</v>
      </c>
      <c r="C247" s="2">
        <v>873.16439809766689</v>
      </c>
      <c r="D247" t="s">
        <v>84</v>
      </c>
      <c r="H247" t="s">
        <v>21</v>
      </c>
      <c r="I247" s="2">
        <v>0</v>
      </c>
      <c r="J247" s="8">
        <v>0</v>
      </c>
      <c r="K247" t="s">
        <v>86</v>
      </c>
      <c r="L247" t="str">
        <f t="shared" si="6"/>
        <v>Central</v>
      </c>
      <c r="O247" t="s">
        <v>46</v>
      </c>
      <c r="P247" s="2">
        <v>1742090</v>
      </c>
      <c r="Q247" s="8">
        <v>-33104.497811304216</v>
      </c>
      <c r="R247" t="s">
        <v>86</v>
      </c>
      <c r="S247" t="str">
        <f t="shared" si="7"/>
        <v>Central</v>
      </c>
    </row>
    <row r="248" spans="1:19" x14ac:dyDescent="0.2">
      <c r="A248" t="s">
        <v>27</v>
      </c>
      <c r="B248" s="2">
        <v>676082</v>
      </c>
      <c r="C248" s="2">
        <v>644.62763066123</v>
      </c>
      <c r="D248" t="s">
        <v>84</v>
      </c>
      <c r="H248" t="s">
        <v>21</v>
      </c>
      <c r="I248" s="2">
        <v>5000</v>
      </c>
      <c r="J248" s="8">
        <v>325</v>
      </c>
      <c r="K248" t="s">
        <v>87</v>
      </c>
      <c r="L248" t="str">
        <f t="shared" si="6"/>
        <v>Central</v>
      </c>
      <c r="O248" t="s">
        <v>46</v>
      </c>
      <c r="P248" s="2">
        <v>2603570</v>
      </c>
      <c r="Q248" s="8">
        <v>-109098.44114345437</v>
      </c>
      <c r="R248" t="s">
        <v>87</v>
      </c>
      <c r="S248" t="str">
        <f t="shared" si="7"/>
        <v>Central</v>
      </c>
    </row>
    <row r="249" spans="1:19" x14ac:dyDescent="0.2">
      <c r="A249" t="s">
        <v>28</v>
      </c>
      <c r="B249" s="2">
        <v>4233944</v>
      </c>
      <c r="C249" s="2">
        <v>-41352.906706969683</v>
      </c>
      <c r="D249" t="s">
        <v>84</v>
      </c>
      <c r="H249" t="s">
        <v>21</v>
      </c>
      <c r="I249" s="2">
        <v>5000</v>
      </c>
      <c r="J249" s="8">
        <v>200</v>
      </c>
      <c r="K249" t="s">
        <v>88</v>
      </c>
      <c r="L249" t="str">
        <f t="shared" si="6"/>
        <v>Central</v>
      </c>
      <c r="O249" t="s">
        <v>46</v>
      </c>
      <c r="P249" s="2">
        <v>1649036</v>
      </c>
      <c r="Q249" s="8">
        <v>-34525.96024705677</v>
      </c>
      <c r="R249" t="s">
        <v>88</v>
      </c>
      <c r="S249" t="str">
        <f t="shared" si="7"/>
        <v>Central</v>
      </c>
    </row>
    <row r="250" spans="1:19" x14ac:dyDescent="0.2">
      <c r="A250" t="s">
        <v>54</v>
      </c>
      <c r="B250" s="2">
        <v>322235</v>
      </c>
      <c r="C250" s="2">
        <v>-8106.8831758511369</v>
      </c>
      <c r="D250" t="s">
        <v>84</v>
      </c>
      <c r="H250" t="s">
        <v>22</v>
      </c>
      <c r="I250" s="1">
        <v>2551162</v>
      </c>
      <c r="J250" s="9">
        <v>-69272.350803806155</v>
      </c>
      <c r="K250" t="s">
        <v>80</v>
      </c>
      <c r="L250" t="str">
        <f t="shared" si="6"/>
        <v>Central</v>
      </c>
      <c r="O250" t="s">
        <v>46</v>
      </c>
      <c r="P250" s="2">
        <v>1680605</v>
      </c>
      <c r="Q250" s="8">
        <v>-47570.179141165521</v>
      </c>
      <c r="R250" t="s">
        <v>89</v>
      </c>
      <c r="S250" t="str">
        <f t="shared" si="7"/>
        <v>Central</v>
      </c>
    </row>
    <row r="251" spans="1:19" x14ac:dyDescent="0.2">
      <c r="A251" t="s">
        <v>29</v>
      </c>
      <c r="B251" s="2">
        <v>47753</v>
      </c>
      <c r="C251" s="2">
        <v>231.2065893549651</v>
      </c>
      <c r="D251" t="s">
        <v>84</v>
      </c>
      <c r="H251" t="s">
        <v>22</v>
      </c>
      <c r="I251" s="2">
        <v>4257272</v>
      </c>
      <c r="J251" s="8">
        <v>-38566.252507732068</v>
      </c>
      <c r="K251" t="s">
        <v>81</v>
      </c>
      <c r="L251" t="str">
        <f t="shared" si="6"/>
        <v>Central</v>
      </c>
      <c r="O251" t="s">
        <v>47</v>
      </c>
      <c r="P251" s="1">
        <v>0</v>
      </c>
      <c r="Q251" s="9">
        <v>0</v>
      </c>
      <c r="R251" t="s">
        <v>80</v>
      </c>
      <c r="S251" t="str">
        <f t="shared" si="7"/>
        <v>Central</v>
      </c>
    </row>
    <row r="252" spans="1:19" x14ac:dyDescent="0.2">
      <c r="A252" t="s">
        <v>30</v>
      </c>
      <c r="B252" s="2">
        <v>1965136</v>
      </c>
      <c r="C252" s="2">
        <v>-27687.991989673716</v>
      </c>
      <c r="D252" t="s">
        <v>84</v>
      </c>
      <c r="H252" t="s">
        <v>22</v>
      </c>
      <c r="I252" s="2">
        <v>6657067</v>
      </c>
      <c r="J252" s="8">
        <v>-48059.884882817198</v>
      </c>
      <c r="K252" t="s">
        <v>82</v>
      </c>
      <c r="L252" t="str">
        <f t="shared" si="6"/>
        <v>Central</v>
      </c>
      <c r="O252" t="s">
        <v>47</v>
      </c>
      <c r="P252" s="2">
        <v>0</v>
      </c>
      <c r="Q252" s="8">
        <v>0</v>
      </c>
      <c r="R252" t="s">
        <v>81</v>
      </c>
      <c r="S252" t="str">
        <f t="shared" si="7"/>
        <v>Central</v>
      </c>
    </row>
    <row r="253" spans="1:19" x14ac:dyDescent="0.2">
      <c r="A253" t="s">
        <v>31</v>
      </c>
      <c r="B253" s="2">
        <v>3860662</v>
      </c>
      <c r="C253" s="2">
        <v>-7634.4174388176198</v>
      </c>
      <c r="D253" t="s">
        <v>84</v>
      </c>
      <c r="H253" t="s">
        <v>22</v>
      </c>
      <c r="I253" s="2">
        <v>5589150</v>
      </c>
      <c r="J253" s="8">
        <v>-18691.077995405838</v>
      </c>
      <c r="K253" t="s">
        <v>83</v>
      </c>
      <c r="L253" t="str">
        <f t="shared" si="6"/>
        <v>Central</v>
      </c>
      <c r="O253" t="s">
        <v>47</v>
      </c>
      <c r="P253" s="2">
        <v>0</v>
      </c>
      <c r="Q253" s="8">
        <v>0</v>
      </c>
      <c r="R253" t="s">
        <v>82</v>
      </c>
      <c r="S253" t="str">
        <f t="shared" si="7"/>
        <v>Central</v>
      </c>
    </row>
    <row r="254" spans="1:19" x14ac:dyDescent="0.2">
      <c r="A254" t="s">
        <v>32</v>
      </c>
      <c r="B254" s="2">
        <v>6410394</v>
      </c>
      <c r="C254" s="2">
        <v>-782427.38190157746</v>
      </c>
      <c r="D254" t="s">
        <v>84</v>
      </c>
      <c r="H254" t="s">
        <v>22</v>
      </c>
      <c r="I254" s="2">
        <v>4691343</v>
      </c>
      <c r="J254" s="8">
        <v>-21036.649996483706</v>
      </c>
      <c r="K254" t="s">
        <v>84</v>
      </c>
      <c r="L254" t="str">
        <f t="shared" si="6"/>
        <v>Central</v>
      </c>
      <c r="O254" t="s">
        <v>47</v>
      </c>
      <c r="P254" s="2">
        <v>0</v>
      </c>
      <c r="Q254" s="8">
        <v>0</v>
      </c>
      <c r="R254" t="s">
        <v>83</v>
      </c>
      <c r="S254" t="str">
        <f t="shared" si="7"/>
        <v>Central</v>
      </c>
    </row>
    <row r="255" spans="1:19" x14ac:dyDescent="0.2">
      <c r="A255" t="s">
        <v>61</v>
      </c>
      <c r="B255" s="2">
        <v>755000</v>
      </c>
      <c r="C255" s="2">
        <v>-89966.80232652527</v>
      </c>
      <c r="D255" t="s">
        <v>84</v>
      </c>
      <c r="H255" t="s">
        <v>22</v>
      </c>
      <c r="I255" s="2">
        <v>9545950</v>
      </c>
      <c r="J255" s="8">
        <v>-103895.25873234803</v>
      </c>
      <c r="K255" t="s">
        <v>85</v>
      </c>
      <c r="L255" t="str">
        <f t="shared" si="6"/>
        <v>Central</v>
      </c>
      <c r="O255" t="s">
        <v>47</v>
      </c>
      <c r="P255" s="2">
        <v>0</v>
      </c>
      <c r="Q255" s="8">
        <v>0</v>
      </c>
      <c r="R255" t="s">
        <v>85</v>
      </c>
      <c r="S255" t="str">
        <f t="shared" si="7"/>
        <v>Central</v>
      </c>
    </row>
    <row r="256" spans="1:19" x14ac:dyDescent="0.2">
      <c r="A256" t="s">
        <v>33</v>
      </c>
      <c r="B256" s="2">
        <v>1412715</v>
      </c>
      <c r="C256" s="2">
        <v>-102026.27275591469</v>
      </c>
      <c r="D256" t="s">
        <v>84</v>
      </c>
      <c r="H256" t="s">
        <v>22</v>
      </c>
      <c r="I256" s="2">
        <v>5702894</v>
      </c>
      <c r="J256" s="8">
        <v>-73032.792256940229</v>
      </c>
      <c r="K256" t="s">
        <v>86</v>
      </c>
      <c r="L256" t="str">
        <f t="shared" si="6"/>
        <v>Central</v>
      </c>
      <c r="O256" t="s">
        <v>48</v>
      </c>
      <c r="P256" s="1">
        <v>0</v>
      </c>
      <c r="Q256" s="9">
        <v>0</v>
      </c>
      <c r="R256" t="s">
        <v>80</v>
      </c>
      <c r="S256" t="str">
        <f t="shared" si="7"/>
        <v>Central</v>
      </c>
    </row>
    <row r="257" spans="1:19" x14ac:dyDescent="0.2">
      <c r="A257" t="s">
        <v>52</v>
      </c>
      <c r="B257" s="2">
        <v>4301692</v>
      </c>
      <c r="C257" s="2">
        <v>-135272.55472656622</v>
      </c>
      <c r="D257" t="s">
        <v>84</v>
      </c>
      <c r="H257" t="s">
        <v>22</v>
      </c>
      <c r="I257" s="2">
        <v>5127469</v>
      </c>
      <c r="J257" s="8">
        <v>-21746.166469391021</v>
      </c>
      <c r="K257" t="s">
        <v>87</v>
      </c>
      <c r="L257" t="str">
        <f t="shared" si="6"/>
        <v>Central</v>
      </c>
      <c r="O257" t="s">
        <v>48</v>
      </c>
      <c r="P257" s="2">
        <v>0</v>
      </c>
      <c r="Q257" s="8">
        <v>0</v>
      </c>
      <c r="R257" t="s">
        <v>81</v>
      </c>
      <c r="S257" t="str">
        <f t="shared" si="7"/>
        <v>Central</v>
      </c>
    </row>
    <row r="258" spans="1:19" x14ac:dyDescent="0.2">
      <c r="A258" t="s">
        <v>34</v>
      </c>
      <c r="B258" s="2">
        <v>6928496</v>
      </c>
      <c r="C258" s="2">
        <v>24165.329685664117</v>
      </c>
      <c r="D258" t="s">
        <v>84</v>
      </c>
      <c r="H258" t="s">
        <v>22</v>
      </c>
      <c r="I258" s="2">
        <v>3399649</v>
      </c>
      <c r="J258" s="8">
        <v>-4667.8480728831191</v>
      </c>
      <c r="K258" t="s">
        <v>88</v>
      </c>
      <c r="L258" t="str">
        <f t="shared" ref="L258:L321" si="8">VLOOKUP(H258,Region,2,0)</f>
        <v>Central</v>
      </c>
      <c r="O258" t="s">
        <v>48</v>
      </c>
      <c r="P258" s="2">
        <v>0</v>
      </c>
      <c r="Q258" s="8">
        <v>0</v>
      </c>
      <c r="R258" t="s">
        <v>82</v>
      </c>
      <c r="S258" t="str">
        <f t="shared" ref="S258:S271" si="9">VLOOKUP(O258,Region,2,0)</f>
        <v>Central</v>
      </c>
    </row>
    <row r="259" spans="1:19" x14ac:dyDescent="0.2">
      <c r="A259" t="s">
        <v>35</v>
      </c>
      <c r="B259" s="2">
        <v>3955550</v>
      </c>
      <c r="C259" s="2">
        <v>-16450.687371114214</v>
      </c>
      <c r="D259" t="s">
        <v>84</v>
      </c>
      <c r="H259" t="s">
        <v>22</v>
      </c>
      <c r="I259" s="2">
        <v>2887861</v>
      </c>
      <c r="J259" s="8">
        <v>-27268.802350593101</v>
      </c>
      <c r="K259" t="s">
        <v>89</v>
      </c>
      <c r="L259" t="str">
        <f t="shared" si="8"/>
        <v>Central</v>
      </c>
      <c r="O259" t="s">
        <v>48</v>
      </c>
      <c r="P259" s="2">
        <v>0</v>
      </c>
      <c r="Q259" s="8">
        <v>0</v>
      </c>
      <c r="R259" t="s">
        <v>83</v>
      </c>
      <c r="S259" t="str">
        <f t="shared" si="9"/>
        <v>Central</v>
      </c>
    </row>
    <row r="260" spans="1:19" x14ac:dyDescent="0.2">
      <c r="A260" t="s">
        <v>36</v>
      </c>
      <c r="B260" s="2">
        <v>4585962</v>
      </c>
      <c r="C260" s="2">
        <v>-1437.7504985688365</v>
      </c>
      <c r="D260" t="s">
        <v>84</v>
      </c>
      <c r="H260" t="s">
        <v>23</v>
      </c>
      <c r="I260" s="1">
        <v>0</v>
      </c>
      <c r="J260" s="9">
        <v>0</v>
      </c>
      <c r="K260" t="s">
        <v>80</v>
      </c>
      <c r="L260" t="str">
        <f t="shared" si="8"/>
        <v>Central</v>
      </c>
      <c r="O260" t="s">
        <v>48</v>
      </c>
      <c r="P260" s="2">
        <v>0</v>
      </c>
      <c r="Q260" s="8">
        <v>0</v>
      </c>
      <c r="R260" t="s">
        <v>88</v>
      </c>
      <c r="S260" t="str">
        <f t="shared" si="9"/>
        <v>Central</v>
      </c>
    </row>
    <row r="261" spans="1:19" x14ac:dyDescent="0.2">
      <c r="A261" t="s">
        <v>37</v>
      </c>
      <c r="B261" s="2">
        <v>1472692</v>
      </c>
      <c r="C261" s="2">
        <v>2882.9387530599347</v>
      </c>
      <c r="D261" t="s">
        <v>84</v>
      </c>
      <c r="H261" t="s">
        <v>23</v>
      </c>
      <c r="I261" s="2">
        <v>0</v>
      </c>
      <c r="J261" s="8">
        <v>0</v>
      </c>
      <c r="K261" t="s">
        <v>81</v>
      </c>
      <c r="L261" t="str">
        <f t="shared" si="8"/>
        <v>Central</v>
      </c>
      <c r="O261" t="s">
        <v>48</v>
      </c>
      <c r="P261" s="2">
        <v>1000</v>
      </c>
      <c r="Q261" s="8">
        <v>0</v>
      </c>
      <c r="R261" t="s">
        <v>89</v>
      </c>
      <c r="S261" t="str">
        <f t="shared" si="9"/>
        <v>Central</v>
      </c>
    </row>
    <row r="262" spans="1:19" x14ac:dyDescent="0.2">
      <c r="A262" t="s">
        <v>38</v>
      </c>
      <c r="B262" s="2">
        <v>1671887</v>
      </c>
      <c r="C262" s="2">
        <v>-8232.6261408289556</v>
      </c>
      <c r="D262" t="s">
        <v>84</v>
      </c>
      <c r="H262" t="s">
        <v>23</v>
      </c>
      <c r="I262" s="2">
        <v>0</v>
      </c>
      <c r="J262" s="8">
        <v>0</v>
      </c>
      <c r="K262" t="s">
        <v>82</v>
      </c>
      <c r="L262" t="str">
        <f t="shared" si="8"/>
        <v>Central</v>
      </c>
      <c r="O262" t="s">
        <v>49</v>
      </c>
      <c r="P262" s="1">
        <v>0</v>
      </c>
      <c r="Q262" s="9">
        <v>0</v>
      </c>
      <c r="R262" t="s">
        <v>80</v>
      </c>
      <c r="S262" t="str">
        <f t="shared" si="9"/>
        <v>Central</v>
      </c>
    </row>
    <row r="263" spans="1:19" x14ac:dyDescent="0.2">
      <c r="A263" t="s">
        <v>39</v>
      </c>
      <c r="B263" s="2">
        <v>1799343</v>
      </c>
      <c r="C263" s="2">
        <v>-14423.865662540074</v>
      </c>
      <c r="D263" t="s">
        <v>84</v>
      </c>
      <c r="H263" t="s">
        <v>23</v>
      </c>
      <c r="I263" s="2">
        <v>0</v>
      </c>
      <c r="J263" s="8">
        <v>0</v>
      </c>
      <c r="K263" t="s">
        <v>83</v>
      </c>
      <c r="L263" t="str">
        <f t="shared" si="8"/>
        <v>Central</v>
      </c>
      <c r="O263" t="s">
        <v>49</v>
      </c>
      <c r="P263" s="2">
        <v>0</v>
      </c>
      <c r="Q263" s="8">
        <v>0</v>
      </c>
      <c r="R263" t="s">
        <v>81</v>
      </c>
      <c r="S263" t="str">
        <f t="shared" si="9"/>
        <v>Central</v>
      </c>
    </row>
    <row r="264" spans="1:19" x14ac:dyDescent="0.2">
      <c r="A264" t="s">
        <v>40</v>
      </c>
      <c r="B264" s="2">
        <v>402918</v>
      </c>
      <c r="C264" s="2">
        <v>-5697.2421763834427</v>
      </c>
      <c r="D264" t="s">
        <v>84</v>
      </c>
      <c r="H264" t="s">
        <v>24</v>
      </c>
      <c r="I264" s="1">
        <v>12086816</v>
      </c>
      <c r="J264" s="9">
        <v>-260485.62029223933</v>
      </c>
      <c r="K264" t="s">
        <v>80</v>
      </c>
      <c r="L264" t="str">
        <f t="shared" si="8"/>
        <v>Central</v>
      </c>
      <c r="O264" t="s">
        <v>49</v>
      </c>
      <c r="P264" s="2">
        <v>5000</v>
      </c>
      <c r="Q264" s="8">
        <v>58.225954901054422</v>
      </c>
      <c r="R264" t="s">
        <v>82</v>
      </c>
      <c r="S264" t="str">
        <f t="shared" si="9"/>
        <v>Central</v>
      </c>
    </row>
    <row r="265" spans="1:19" x14ac:dyDescent="0.2">
      <c r="A265" t="s">
        <v>41</v>
      </c>
      <c r="B265" s="2">
        <v>926256</v>
      </c>
      <c r="C265" s="2">
        <v>1638.5035785725304</v>
      </c>
      <c r="D265" t="s">
        <v>84</v>
      </c>
      <c r="H265" t="s">
        <v>24</v>
      </c>
      <c r="I265" s="2">
        <v>12931371</v>
      </c>
      <c r="J265" s="8">
        <v>-196807.80464790828</v>
      </c>
      <c r="K265" t="s">
        <v>81</v>
      </c>
      <c r="L265" t="str">
        <f t="shared" si="8"/>
        <v>Central</v>
      </c>
      <c r="O265" t="s">
        <v>49</v>
      </c>
      <c r="P265" s="2">
        <v>0</v>
      </c>
      <c r="Q265" s="8">
        <v>0</v>
      </c>
      <c r="R265" t="s">
        <v>83</v>
      </c>
      <c r="S265" t="str">
        <f t="shared" si="9"/>
        <v>Central</v>
      </c>
    </row>
    <row r="266" spans="1:19" x14ac:dyDescent="0.2">
      <c r="A266" t="s">
        <v>42</v>
      </c>
      <c r="B266" s="2">
        <v>2325312</v>
      </c>
      <c r="C266" s="2">
        <v>17622.891542615995</v>
      </c>
      <c r="D266" t="s">
        <v>84</v>
      </c>
      <c r="H266" t="s">
        <v>24</v>
      </c>
      <c r="I266" s="2">
        <v>9927275</v>
      </c>
      <c r="J266" s="8">
        <v>-47495.248948673929</v>
      </c>
      <c r="K266" t="s">
        <v>82</v>
      </c>
      <c r="L266" t="str">
        <f t="shared" si="8"/>
        <v>Central</v>
      </c>
      <c r="O266" t="s">
        <v>49</v>
      </c>
      <c r="P266" s="2">
        <v>112787</v>
      </c>
      <c r="Q266" s="8">
        <v>2626.3305200806708</v>
      </c>
      <c r="R266" t="s">
        <v>84</v>
      </c>
      <c r="S266" t="str">
        <f t="shared" si="9"/>
        <v>Central</v>
      </c>
    </row>
    <row r="267" spans="1:19" x14ac:dyDescent="0.2">
      <c r="A267" t="s">
        <v>43</v>
      </c>
      <c r="B267" s="2">
        <v>2111852</v>
      </c>
      <c r="C267" s="2">
        <v>19169.278677010989</v>
      </c>
      <c r="D267" t="s">
        <v>84</v>
      </c>
      <c r="H267" t="s">
        <v>24</v>
      </c>
      <c r="I267" s="2">
        <v>10181488</v>
      </c>
      <c r="J267" s="8">
        <v>-36430.228369405333</v>
      </c>
      <c r="K267" t="s">
        <v>83</v>
      </c>
      <c r="L267" t="str">
        <f t="shared" si="8"/>
        <v>Central</v>
      </c>
      <c r="O267" t="s">
        <v>49</v>
      </c>
      <c r="P267" s="2">
        <v>43200</v>
      </c>
      <c r="Q267" s="8">
        <v>526.81199037220767</v>
      </c>
      <c r="R267" t="s">
        <v>85</v>
      </c>
      <c r="S267" t="str">
        <f t="shared" si="9"/>
        <v>Central</v>
      </c>
    </row>
    <row r="268" spans="1:19" x14ac:dyDescent="0.2">
      <c r="A268" t="s">
        <v>44</v>
      </c>
      <c r="B268" s="2">
        <v>2261808</v>
      </c>
      <c r="C268" s="2">
        <v>-30118.370506749012</v>
      </c>
      <c r="D268" t="s">
        <v>84</v>
      </c>
      <c r="H268" t="s">
        <v>24</v>
      </c>
      <c r="I268" s="2">
        <v>19283224</v>
      </c>
      <c r="J268" s="8">
        <v>-146389.10288317443</v>
      </c>
      <c r="K268" t="s">
        <v>84</v>
      </c>
      <c r="L268" t="str">
        <f t="shared" si="8"/>
        <v>Central</v>
      </c>
      <c r="O268" t="s">
        <v>49</v>
      </c>
      <c r="P268" s="2">
        <v>134700</v>
      </c>
      <c r="Q268" s="8">
        <v>151.76902220097531</v>
      </c>
      <c r="R268" t="s">
        <v>86</v>
      </c>
      <c r="S268" t="str">
        <f t="shared" si="9"/>
        <v>Central</v>
      </c>
    </row>
    <row r="269" spans="1:19" x14ac:dyDescent="0.2">
      <c r="A269" t="s">
        <v>45</v>
      </c>
      <c r="B269" s="2">
        <v>1090480</v>
      </c>
      <c r="C269" s="2">
        <v>-27672.9146015882</v>
      </c>
      <c r="D269" t="s">
        <v>84</v>
      </c>
      <c r="H269" t="s">
        <v>24</v>
      </c>
      <c r="I269" s="2">
        <v>41364021</v>
      </c>
      <c r="J269" s="8">
        <v>-367774.4760359684</v>
      </c>
      <c r="K269" t="s">
        <v>85</v>
      </c>
      <c r="L269" t="str">
        <f t="shared" si="8"/>
        <v>Central</v>
      </c>
      <c r="O269" t="s">
        <v>49</v>
      </c>
      <c r="P269" s="2">
        <v>21000</v>
      </c>
      <c r="Q269" s="8">
        <v>502.37479858497477</v>
      </c>
      <c r="R269" t="s">
        <v>87</v>
      </c>
      <c r="S269" t="str">
        <f t="shared" si="9"/>
        <v>Central</v>
      </c>
    </row>
    <row r="270" spans="1:19" x14ac:dyDescent="0.2">
      <c r="A270" t="s">
        <v>46</v>
      </c>
      <c r="B270" s="2">
        <v>1710704</v>
      </c>
      <c r="C270" s="2">
        <v>-11754.412150974873</v>
      </c>
      <c r="D270" t="s">
        <v>84</v>
      </c>
      <c r="H270" t="s">
        <v>24</v>
      </c>
      <c r="I270" s="2">
        <v>29610016</v>
      </c>
      <c r="J270" s="8">
        <v>-182653.02710916763</v>
      </c>
      <c r="K270" t="s">
        <v>86</v>
      </c>
      <c r="L270" t="str">
        <f t="shared" si="8"/>
        <v>Central</v>
      </c>
      <c r="O270" t="s">
        <v>49</v>
      </c>
      <c r="P270" s="2">
        <v>93103</v>
      </c>
      <c r="Q270" s="8">
        <v>-326.86330359845391</v>
      </c>
      <c r="R270" t="s">
        <v>88</v>
      </c>
      <c r="S270" t="str">
        <f t="shared" si="9"/>
        <v>Central</v>
      </c>
    </row>
    <row r="271" spans="1:19" x14ac:dyDescent="0.2">
      <c r="A271" t="s">
        <v>49</v>
      </c>
      <c r="B271" s="2">
        <v>112787</v>
      </c>
      <c r="C271" s="2">
        <v>2626.3305200806708</v>
      </c>
      <c r="D271" t="s">
        <v>84</v>
      </c>
      <c r="H271" t="s">
        <v>24</v>
      </c>
      <c r="I271" s="2">
        <v>17274869</v>
      </c>
      <c r="J271" s="8">
        <v>-58201.383351694596</v>
      </c>
      <c r="K271" t="s">
        <v>87</v>
      </c>
      <c r="L271" t="str">
        <f t="shared" si="8"/>
        <v>Central</v>
      </c>
      <c r="O271" t="s">
        <v>49</v>
      </c>
      <c r="P271" s="2">
        <v>2998</v>
      </c>
      <c r="Q271" s="8">
        <v>-8.0740227762389321</v>
      </c>
      <c r="R271" t="s">
        <v>89</v>
      </c>
      <c r="S271" t="str">
        <f t="shared" si="9"/>
        <v>Central</v>
      </c>
    </row>
    <row r="272" spans="1:19" x14ac:dyDescent="0.2">
      <c r="A272" t="s">
        <v>66</v>
      </c>
      <c r="B272" s="2">
        <v>80000</v>
      </c>
      <c r="C272" s="2">
        <v>1996.1538461538453</v>
      </c>
      <c r="D272" t="s">
        <v>84</v>
      </c>
      <c r="H272" t="s">
        <v>24</v>
      </c>
      <c r="I272" s="2">
        <v>12934147</v>
      </c>
      <c r="J272" s="8">
        <v>-79773.891908408681</v>
      </c>
      <c r="K272" t="s">
        <v>88</v>
      </c>
      <c r="L272" t="str">
        <f t="shared" si="8"/>
        <v>Central</v>
      </c>
    </row>
    <row r="273" spans="1:19" x14ac:dyDescent="0.2">
      <c r="A273" t="s">
        <v>50</v>
      </c>
      <c r="B273" s="2">
        <v>293768</v>
      </c>
      <c r="C273" s="2">
        <v>-7470.3716977552176</v>
      </c>
      <c r="D273" t="s">
        <v>84</v>
      </c>
      <c r="H273" t="s">
        <v>24</v>
      </c>
      <c r="I273" s="2">
        <v>11606596</v>
      </c>
      <c r="J273" s="8">
        <v>-101187.53875378853</v>
      </c>
      <c r="K273" t="s">
        <v>89</v>
      </c>
      <c r="L273" t="str">
        <f t="shared" si="8"/>
        <v>Central</v>
      </c>
    </row>
    <row r="274" spans="1:19" x14ac:dyDescent="0.2">
      <c r="A274" t="s">
        <v>67</v>
      </c>
      <c r="B274" s="2">
        <v>279000</v>
      </c>
      <c r="C274" s="2">
        <v>697.49999999998511</v>
      </c>
      <c r="D274" t="s">
        <v>85</v>
      </c>
      <c r="H274" t="s">
        <v>25</v>
      </c>
      <c r="I274" s="1">
        <v>0</v>
      </c>
      <c r="J274" s="9">
        <v>0</v>
      </c>
      <c r="K274" t="s">
        <v>80</v>
      </c>
      <c r="L274" t="str">
        <f t="shared" si="8"/>
        <v>Central</v>
      </c>
    </row>
    <row r="275" spans="1:19" x14ac:dyDescent="0.2">
      <c r="A275" t="s">
        <v>0</v>
      </c>
      <c r="B275" s="2">
        <v>242948</v>
      </c>
      <c r="C275" s="2">
        <v>1039.4234288797747</v>
      </c>
      <c r="D275" t="s">
        <v>85</v>
      </c>
      <c r="H275" t="s">
        <v>25</v>
      </c>
      <c r="I275" s="2">
        <v>500</v>
      </c>
      <c r="J275" s="8">
        <v>-430</v>
      </c>
      <c r="K275" t="s">
        <v>81</v>
      </c>
      <c r="L275" t="str">
        <f t="shared" si="8"/>
        <v>Central</v>
      </c>
    </row>
    <row r="276" spans="1:19" x14ac:dyDescent="0.2">
      <c r="A276" t="s">
        <v>1</v>
      </c>
      <c r="B276" s="2">
        <v>8879341</v>
      </c>
      <c r="C276" s="2">
        <v>-302150.76400691055</v>
      </c>
      <c r="D276" t="s">
        <v>85</v>
      </c>
      <c r="H276" t="s">
        <v>25</v>
      </c>
      <c r="I276" s="2">
        <v>73400</v>
      </c>
      <c r="J276" s="8">
        <v>-470.24897833991071</v>
      </c>
      <c r="K276" t="s">
        <v>82</v>
      </c>
      <c r="L276" t="str">
        <f t="shared" si="8"/>
        <v>Central</v>
      </c>
      <c r="O276" t="s">
        <v>67</v>
      </c>
      <c r="P276" s="2">
        <v>279000</v>
      </c>
      <c r="Q276" s="8">
        <v>697.49999999998511</v>
      </c>
      <c r="R276" t="s">
        <v>85</v>
      </c>
      <c r="S276" t="str">
        <f t="shared" ref="S276:S307" si="10">VLOOKUP(O276,Region,2,0)</f>
        <v>East</v>
      </c>
    </row>
    <row r="277" spans="1:19" x14ac:dyDescent="0.2">
      <c r="A277" t="s">
        <v>2</v>
      </c>
      <c r="B277" s="2">
        <v>6624183</v>
      </c>
      <c r="C277" s="2">
        <v>-76966.667279432397</v>
      </c>
      <c r="D277" t="s">
        <v>85</v>
      </c>
      <c r="H277" t="s">
        <v>25</v>
      </c>
      <c r="I277" s="2">
        <v>148391</v>
      </c>
      <c r="J277" s="8">
        <v>309.68707573057702</v>
      </c>
      <c r="K277" t="s">
        <v>83</v>
      </c>
      <c r="L277" t="str">
        <f t="shared" si="8"/>
        <v>Central</v>
      </c>
      <c r="O277" t="s">
        <v>62</v>
      </c>
      <c r="P277" s="2">
        <v>25000</v>
      </c>
      <c r="Q277" s="8">
        <v>-824.64788732394823</v>
      </c>
      <c r="R277" t="s">
        <v>84</v>
      </c>
      <c r="S277" t="str">
        <f t="shared" si="10"/>
        <v>East</v>
      </c>
    </row>
    <row r="278" spans="1:19" x14ac:dyDescent="0.2">
      <c r="A278" t="s">
        <v>3</v>
      </c>
      <c r="B278" s="2">
        <v>597793</v>
      </c>
      <c r="C278" s="2">
        <v>513.93498175961849</v>
      </c>
      <c r="D278" t="s">
        <v>85</v>
      </c>
      <c r="H278" t="s">
        <v>25</v>
      </c>
      <c r="I278" s="2">
        <v>321580</v>
      </c>
      <c r="J278" s="8">
        <v>-3678.8442734544997</v>
      </c>
      <c r="K278" t="s">
        <v>84</v>
      </c>
      <c r="L278" t="str">
        <f t="shared" si="8"/>
        <v>Central</v>
      </c>
      <c r="O278" t="s">
        <v>62</v>
      </c>
      <c r="P278" s="2">
        <v>2269912</v>
      </c>
      <c r="Q278" s="8">
        <v>52367.657075697709</v>
      </c>
      <c r="R278" t="s">
        <v>85</v>
      </c>
      <c r="S278" t="str">
        <f t="shared" si="10"/>
        <v>East</v>
      </c>
    </row>
    <row r="279" spans="1:19" x14ac:dyDescent="0.2">
      <c r="A279" t="s">
        <v>4</v>
      </c>
      <c r="B279" s="2">
        <v>87004</v>
      </c>
      <c r="C279" s="2">
        <v>-1740.8837801727918</v>
      </c>
      <c r="D279" t="s">
        <v>85</v>
      </c>
      <c r="H279" t="s">
        <v>25</v>
      </c>
      <c r="I279" s="2">
        <v>139608</v>
      </c>
      <c r="J279" s="8">
        <v>-3696.6112764503787</v>
      </c>
      <c r="K279" t="s">
        <v>85</v>
      </c>
      <c r="L279" t="str">
        <f t="shared" si="8"/>
        <v>Central</v>
      </c>
      <c r="O279" t="s">
        <v>62</v>
      </c>
      <c r="P279" s="2">
        <v>550074</v>
      </c>
      <c r="Q279" s="8">
        <v>25.411414043538429</v>
      </c>
      <c r="R279" t="s">
        <v>86</v>
      </c>
      <c r="S279" t="str">
        <f t="shared" si="10"/>
        <v>East</v>
      </c>
    </row>
    <row r="280" spans="1:19" x14ac:dyDescent="0.2">
      <c r="A280" t="s">
        <v>62</v>
      </c>
      <c r="B280" s="2">
        <v>2269912</v>
      </c>
      <c r="C280" s="2">
        <v>52367.657075697709</v>
      </c>
      <c r="D280" t="s">
        <v>85</v>
      </c>
      <c r="H280" t="s">
        <v>25</v>
      </c>
      <c r="I280" s="2">
        <v>357932</v>
      </c>
      <c r="J280" s="8">
        <v>-3324.4520607137497</v>
      </c>
      <c r="K280" t="s">
        <v>86</v>
      </c>
      <c r="L280" t="str">
        <f t="shared" si="8"/>
        <v>Central</v>
      </c>
      <c r="O280" t="s">
        <v>62</v>
      </c>
      <c r="P280" s="2">
        <v>634039</v>
      </c>
      <c r="Q280" s="8">
        <v>-231.94946522968644</v>
      </c>
      <c r="R280" t="s">
        <v>87</v>
      </c>
      <c r="S280" t="str">
        <f t="shared" si="10"/>
        <v>East</v>
      </c>
    </row>
    <row r="281" spans="1:19" x14ac:dyDescent="0.2">
      <c r="A281" t="s">
        <v>5</v>
      </c>
      <c r="B281" s="2">
        <v>693645</v>
      </c>
      <c r="C281" s="2">
        <v>-14985.996400324751</v>
      </c>
      <c r="D281" t="s">
        <v>85</v>
      </c>
      <c r="H281" t="s">
        <v>25</v>
      </c>
      <c r="I281" s="2">
        <v>139335</v>
      </c>
      <c r="J281" s="8">
        <v>-1618.8264092709699</v>
      </c>
      <c r="K281" t="s">
        <v>87</v>
      </c>
      <c r="L281" t="str">
        <f t="shared" si="8"/>
        <v>Central</v>
      </c>
      <c r="O281" t="s">
        <v>62</v>
      </c>
      <c r="P281" s="2">
        <v>531100</v>
      </c>
      <c r="Q281" s="8">
        <v>-1343.8865419862932</v>
      </c>
      <c r="R281" t="s">
        <v>88</v>
      </c>
      <c r="S281" t="str">
        <f t="shared" si="10"/>
        <v>East</v>
      </c>
    </row>
    <row r="282" spans="1:19" x14ac:dyDescent="0.2">
      <c r="A282" t="s">
        <v>6</v>
      </c>
      <c r="B282" s="2">
        <v>510680</v>
      </c>
      <c r="C282" s="2">
        <v>5588.7612381395156</v>
      </c>
      <c r="D282" t="s">
        <v>85</v>
      </c>
      <c r="H282" t="s">
        <v>25</v>
      </c>
      <c r="I282" s="2">
        <v>347978</v>
      </c>
      <c r="J282" s="8">
        <v>492.30663373907487</v>
      </c>
      <c r="K282" t="s">
        <v>88</v>
      </c>
      <c r="L282" t="str">
        <f t="shared" si="8"/>
        <v>Central</v>
      </c>
      <c r="O282" t="s">
        <v>62</v>
      </c>
      <c r="P282" s="2">
        <v>313200</v>
      </c>
      <c r="Q282" s="8">
        <v>1433.5237424634247</v>
      </c>
      <c r="R282" t="s">
        <v>89</v>
      </c>
      <c r="S282" t="str">
        <f t="shared" si="10"/>
        <v>East</v>
      </c>
    </row>
    <row r="283" spans="1:19" x14ac:dyDescent="0.2">
      <c r="A283" t="s">
        <v>7</v>
      </c>
      <c r="B283" s="2">
        <v>5000</v>
      </c>
      <c r="C283" s="2">
        <v>-25.000000000001688</v>
      </c>
      <c r="D283" t="s">
        <v>85</v>
      </c>
      <c r="H283" t="s">
        <v>25</v>
      </c>
      <c r="I283" s="2">
        <v>366864</v>
      </c>
      <c r="J283" s="8">
        <v>-400.1513702125232</v>
      </c>
      <c r="K283" t="s">
        <v>89</v>
      </c>
      <c r="L283" t="str">
        <f t="shared" si="8"/>
        <v>Central</v>
      </c>
      <c r="O283" t="s">
        <v>9</v>
      </c>
      <c r="P283" s="1">
        <v>6000</v>
      </c>
      <c r="Q283" s="9">
        <v>248.33333333333042</v>
      </c>
      <c r="R283" t="s">
        <v>80</v>
      </c>
      <c r="S283" t="str">
        <f t="shared" si="10"/>
        <v>East</v>
      </c>
    </row>
    <row r="284" spans="1:19" x14ac:dyDescent="0.2">
      <c r="A284" t="s">
        <v>8</v>
      </c>
      <c r="B284" s="2">
        <v>560881</v>
      </c>
      <c r="C284" s="2">
        <v>-62792.894864200272</v>
      </c>
      <c r="D284" t="s">
        <v>85</v>
      </c>
      <c r="H284" t="s">
        <v>77</v>
      </c>
      <c r="I284" s="2">
        <v>0</v>
      </c>
      <c r="J284" s="8">
        <v>0</v>
      </c>
      <c r="K284" t="s">
        <v>88</v>
      </c>
      <c r="L284" t="str">
        <f t="shared" si="8"/>
        <v>Central</v>
      </c>
      <c r="O284" t="s">
        <v>9</v>
      </c>
      <c r="P284" s="2">
        <v>0</v>
      </c>
      <c r="Q284" s="8">
        <v>0</v>
      </c>
      <c r="R284" t="s">
        <v>81</v>
      </c>
      <c r="S284" t="str">
        <f t="shared" si="10"/>
        <v>East</v>
      </c>
    </row>
    <row r="285" spans="1:19" x14ac:dyDescent="0.2">
      <c r="A285" t="s">
        <v>11</v>
      </c>
      <c r="B285" s="2">
        <v>7514164</v>
      </c>
      <c r="C285" s="2">
        <v>-249394.25452879819</v>
      </c>
      <c r="D285" t="s">
        <v>85</v>
      </c>
      <c r="H285" t="s">
        <v>26</v>
      </c>
      <c r="I285" s="1">
        <v>311762</v>
      </c>
      <c r="J285" s="9">
        <v>3782.1189012009122</v>
      </c>
      <c r="K285" t="s">
        <v>80</v>
      </c>
      <c r="L285" t="str">
        <f t="shared" si="8"/>
        <v>Central</v>
      </c>
      <c r="O285" t="s">
        <v>10</v>
      </c>
      <c r="P285" s="1">
        <v>1183808</v>
      </c>
      <c r="Q285" s="9">
        <v>59620.225267204311</v>
      </c>
      <c r="R285" t="s">
        <v>80</v>
      </c>
      <c r="S285" t="str">
        <f t="shared" si="10"/>
        <v>East</v>
      </c>
    </row>
    <row r="286" spans="1:19" x14ac:dyDescent="0.2">
      <c r="A286" t="s">
        <v>12</v>
      </c>
      <c r="B286" s="2">
        <v>3707772</v>
      </c>
      <c r="C286" s="2">
        <v>-35315.018849949432</v>
      </c>
      <c r="D286" t="s">
        <v>85</v>
      </c>
      <c r="H286" t="s">
        <v>26</v>
      </c>
      <c r="I286" s="2">
        <v>288740</v>
      </c>
      <c r="J286" s="8">
        <v>2840.6120423540551</v>
      </c>
      <c r="K286" t="s">
        <v>81</v>
      </c>
      <c r="L286" t="str">
        <f t="shared" si="8"/>
        <v>Central</v>
      </c>
      <c r="O286" t="s">
        <v>10</v>
      </c>
      <c r="P286" s="2">
        <v>4115422</v>
      </c>
      <c r="Q286" s="8">
        <v>8696.2055897296232</v>
      </c>
      <c r="R286" t="s">
        <v>81</v>
      </c>
      <c r="S286" t="str">
        <f t="shared" si="10"/>
        <v>East</v>
      </c>
    </row>
    <row r="287" spans="1:19" x14ac:dyDescent="0.2">
      <c r="A287" t="s">
        <v>56</v>
      </c>
      <c r="B287" s="2">
        <v>7521491</v>
      </c>
      <c r="C287" s="2">
        <v>-46904.174553222081</v>
      </c>
      <c r="D287" t="s">
        <v>85</v>
      </c>
      <c r="H287" t="s">
        <v>26</v>
      </c>
      <c r="I287" s="2">
        <v>587650</v>
      </c>
      <c r="J287" s="8">
        <v>4332.7908320837905</v>
      </c>
      <c r="K287" t="s">
        <v>82</v>
      </c>
      <c r="L287" t="str">
        <f t="shared" si="8"/>
        <v>Central</v>
      </c>
      <c r="O287" t="s">
        <v>10</v>
      </c>
      <c r="P287" s="2">
        <v>3910530</v>
      </c>
      <c r="Q287" s="8">
        <v>-28150.617817749619</v>
      </c>
      <c r="R287" t="s">
        <v>82</v>
      </c>
      <c r="S287" t="str">
        <f t="shared" si="10"/>
        <v>East</v>
      </c>
    </row>
    <row r="288" spans="1:19" x14ac:dyDescent="0.2">
      <c r="A288" t="s">
        <v>57</v>
      </c>
      <c r="B288" s="2">
        <v>4289408</v>
      </c>
      <c r="C288" s="2">
        <v>-31665.955047134179</v>
      </c>
      <c r="D288" t="s">
        <v>85</v>
      </c>
      <c r="H288" t="s">
        <v>26</v>
      </c>
      <c r="I288" s="2">
        <v>411684</v>
      </c>
      <c r="J288" s="8">
        <v>1441.864546700966</v>
      </c>
      <c r="K288" t="s">
        <v>83</v>
      </c>
      <c r="L288" t="str">
        <f t="shared" si="8"/>
        <v>Central</v>
      </c>
      <c r="O288" t="s">
        <v>10</v>
      </c>
      <c r="P288" s="2">
        <v>2498115</v>
      </c>
      <c r="Q288" s="8">
        <v>-26626.088861363285</v>
      </c>
      <c r="R288" t="s">
        <v>83</v>
      </c>
      <c r="S288" t="str">
        <f t="shared" si="10"/>
        <v>East</v>
      </c>
    </row>
    <row r="289" spans="1:19" x14ac:dyDescent="0.2">
      <c r="A289" t="s">
        <v>13</v>
      </c>
      <c r="B289" s="2">
        <v>4794436</v>
      </c>
      <c r="C289" s="2">
        <v>-20571.657610489587</v>
      </c>
      <c r="D289" t="s">
        <v>85</v>
      </c>
      <c r="H289" t="s">
        <v>26</v>
      </c>
      <c r="I289" s="2">
        <v>332353</v>
      </c>
      <c r="J289" s="8">
        <v>873.16439809766689</v>
      </c>
      <c r="K289" t="s">
        <v>84</v>
      </c>
      <c r="L289" t="str">
        <f t="shared" si="8"/>
        <v>Central</v>
      </c>
      <c r="O289" t="s">
        <v>55</v>
      </c>
      <c r="P289" s="2">
        <v>35089</v>
      </c>
      <c r="Q289" s="8">
        <v>95.4800000000088</v>
      </c>
      <c r="R289" t="s">
        <v>83</v>
      </c>
      <c r="S289" t="str">
        <f t="shared" si="10"/>
        <v>East</v>
      </c>
    </row>
    <row r="290" spans="1:19" x14ac:dyDescent="0.2">
      <c r="A290" t="s">
        <v>14</v>
      </c>
      <c r="B290" s="2">
        <v>5035268</v>
      </c>
      <c r="C290" s="2">
        <v>-442656.20907022565</v>
      </c>
      <c r="D290" t="s">
        <v>85</v>
      </c>
      <c r="H290" t="s">
        <v>26</v>
      </c>
      <c r="I290" s="2">
        <v>969293</v>
      </c>
      <c r="J290" s="8">
        <v>-24442.913422504917</v>
      </c>
      <c r="K290" t="s">
        <v>85</v>
      </c>
      <c r="L290" t="str">
        <f t="shared" si="8"/>
        <v>Central</v>
      </c>
      <c r="O290" t="s">
        <v>55</v>
      </c>
      <c r="P290" s="2">
        <v>0</v>
      </c>
      <c r="Q290" s="8">
        <v>0</v>
      </c>
      <c r="R290" t="s">
        <v>84</v>
      </c>
      <c r="S290" t="str">
        <f t="shared" si="10"/>
        <v>East</v>
      </c>
    </row>
    <row r="291" spans="1:19" x14ac:dyDescent="0.2">
      <c r="A291" t="s">
        <v>63</v>
      </c>
      <c r="B291" s="2">
        <v>2303146</v>
      </c>
      <c r="C291" s="2">
        <v>7658.1469609351507</v>
      </c>
      <c r="D291" t="s">
        <v>85</v>
      </c>
      <c r="H291" t="s">
        <v>26</v>
      </c>
      <c r="I291" s="2">
        <v>937725</v>
      </c>
      <c r="J291" s="8">
        <v>-18294.988053570898</v>
      </c>
      <c r="K291" t="s">
        <v>86</v>
      </c>
      <c r="L291" t="str">
        <f t="shared" si="8"/>
        <v>Central</v>
      </c>
      <c r="O291" t="s">
        <v>11</v>
      </c>
      <c r="P291" s="1">
        <v>2164263</v>
      </c>
      <c r="Q291" s="9">
        <v>21950.500335081015</v>
      </c>
      <c r="R291" t="s">
        <v>80</v>
      </c>
      <c r="S291" t="str">
        <f t="shared" si="10"/>
        <v>East</v>
      </c>
    </row>
    <row r="292" spans="1:19" x14ac:dyDescent="0.2">
      <c r="A292" t="s">
        <v>15</v>
      </c>
      <c r="B292" s="2">
        <v>2080976</v>
      </c>
      <c r="C292" s="2">
        <v>25745.905362634148</v>
      </c>
      <c r="D292" t="s">
        <v>85</v>
      </c>
      <c r="H292" t="s">
        <v>26</v>
      </c>
      <c r="I292" s="2">
        <v>1380321</v>
      </c>
      <c r="J292" s="8">
        <v>-28198.898945523739</v>
      </c>
      <c r="K292" t="s">
        <v>87</v>
      </c>
      <c r="L292" t="str">
        <f t="shared" si="8"/>
        <v>Central</v>
      </c>
      <c r="O292" t="s">
        <v>11</v>
      </c>
      <c r="P292" s="2">
        <v>1900897</v>
      </c>
      <c r="Q292" s="8">
        <v>-17977.854623766161</v>
      </c>
      <c r="R292" t="s">
        <v>81</v>
      </c>
      <c r="S292" t="str">
        <f t="shared" si="10"/>
        <v>East</v>
      </c>
    </row>
    <row r="293" spans="1:19" x14ac:dyDescent="0.2">
      <c r="A293" t="s">
        <v>58</v>
      </c>
      <c r="B293" s="2">
        <v>0</v>
      </c>
      <c r="C293" s="2">
        <v>0</v>
      </c>
      <c r="D293" t="s">
        <v>85</v>
      </c>
      <c r="H293" t="s">
        <v>26</v>
      </c>
      <c r="I293" s="2">
        <v>820154</v>
      </c>
      <c r="J293" s="8">
        <v>-13838.417480491884</v>
      </c>
      <c r="K293" t="s">
        <v>88</v>
      </c>
      <c r="L293" t="str">
        <f t="shared" si="8"/>
        <v>Central</v>
      </c>
      <c r="O293" t="s">
        <v>11</v>
      </c>
      <c r="P293" s="2">
        <v>4771295</v>
      </c>
      <c r="Q293" s="8">
        <v>2111.2013443115006</v>
      </c>
      <c r="R293" t="s">
        <v>82</v>
      </c>
      <c r="S293" t="str">
        <f t="shared" si="10"/>
        <v>East</v>
      </c>
    </row>
    <row r="294" spans="1:19" x14ac:dyDescent="0.2">
      <c r="A294" t="s">
        <v>16</v>
      </c>
      <c r="B294" s="2">
        <v>66204450</v>
      </c>
      <c r="C294" s="2">
        <v>-537893.00856191211</v>
      </c>
      <c r="D294" t="s">
        <v>85</v>
      </c>
      <c r="H294" t="s">
        <v>26</v>
      </c>
      <c r="I294" s="2">
        <v>5798</v>
      </c>
      <c r="J294" s="8">
        <v>28.321258834691776</v>
      </c>
      <c r="K294" t="s">
        <v>89</v>
      </c>
      <c r="L294" t="str">
        <f t="shared" si="8"/>
        <v>Central</v>
      </c>
      <c r="O294" t="s">
        <v>11</v>
      </c>
      <c r="P294" s="2">
        <v>3569858</v>
      </c>
      <c r="Q294" s="8">
        <v>10200.621010426974</v>
      </c>
      <c r="R294" t="s">
        <v>83</v>
      </c>
      <c r="S294" t="str">
        <f t="shared" si="10"/>
        <v>East</v>
      </c>
    </row>
    <row r="295" spans="1:19" x14ac:dyDescent="0.2">
      <c r="A295" t="s">
        <v>68</v>
      </c>
      <c r="B295" s="2">
        <v>0</v>
      </c>
      <c r="C295" s="2">
        <v>0</v>
      </c>
      <c r="D295" t="s">
        <v>85</v>
      </c>
      <c r="H295" t="s">
        <v>72</v>
      </c>
      <c r="I295" s="2">
        <v>0</v>
      </c>
      <c r="J295" s="8">
        <v>0</v>
      </c>
      <c r="K295" t="s">
        <v>87</v>
      </c>
      <c r="L295" t="str">
        <f t="shared" si="8"/>
        <v>Central</v>
      </c>
      <c r="O295" t="s">
        <v>11</v>
      </c>
      <c r="P295" s="2">
        <v>3553785</v>
      </c>
      <c r="Q295" s="8">
        <v>3296.176571203644</v>
      </c>
      <c r="R295" t="s">
        <v>84</v>
      </c>
      <c r="S295" t="str">
        <f t="shared" si="10"/>
        <v>East</v>
      </c>
    </row>
    <row r="296" spans="1:19" x14ac:dyDescent="0.2">
      <c r="A296" t="s">
        <v>17</v>
      </c>
      <c r="B296" s="2">
        <v>9314489</v>
      </c>
      <c r="C296" s="2">
        <v>-50637.133106500594</v>
      </c>
      <c r="D296" t="s">
        <v>85</v>
      </c>
      <c r="H296" t="s">
        <v>27</v>
      </c>
      <c r="I296" s="1">
        <v>257691</v>
      </c>
      <c r="J296" s="9">
        <v>14789.428678034727</v>
      </c>
      <c r="K296" t="s">
        <v>80</v>
      </c>
      <c r="L296" t="str">
        <f t="shared" si="8"/>
        <v>Central</v>
      </c>
      <c r="O296" t="s">
        <v>11</v>
      </c>
      <c r="P296" s="2">
        <v>7514164</v>
      </c>
      <c r="Q296" s="8">
        <v>-249394.25452879819</v>
      </c>
      <c r="R296" t="s">
        <v>85</v>
      </c>
      <c r="S296" t="str">
        <f t="shared" si="10"/>
        <v>East</v>
      </c>
    </row>
    <row r="297" spans="1:19" x14ac:dyDescent="0.2">
      <c r="A297" t="s">
        <v>64</v>
      </c>
      <c r="B297" s="2">
        <v>18000</v>
      </c>
      <c r="C297" s="2">
        <v>350.84975369458164</v>
      </c>
      <c r="D297" t="s">
        <v>85</v>
      </c>
      <c r="H297" t="s">
        <v>27</v>
      </c>
      <c r="I297" s="2">
        <v>267897</v>
      </c>
      <c r="J297" s="8">
        <v>5290.8549313364447</v>
      </c>
      <c r="K297" t="s">
        <v>81</v>
      </c>
      <c r="L297" t="str">
        <f t="shared" si="8"/>
        <v>Central</v>
      </c>
      <c r="O297" t="s">
        <v>11</v>
      </c>
      <c r="P297" s="2">
        <v>3540578</v>
      </c>
      <c r="Q297" s="8">
        <v>22383.706377918301</v>
      </c>
      <c r="R297" t="s">
        <v>86</v>
      </c>
      <c r="S297" t="str">
        <f t="shared" si="10"/>
        <v>East</v>
      </c>
    </row>
    <row r="298" spans="1:19" x14ac:dyDescent="0.2">
      <c r="A298" t="s">
        <v>18</v>
      </c>
      <c r="B298" s="2">
        <v>291901</v>
      </c>
      <c r="C298" s="2">
        <v>-12535.667431004282</v>
      </c>
      <c r="D298" t="s">
        <v>85</v>
      </c>
      <c r="H298" t="s">
        <v>27</v>
      </c>
      <c r="I298" s="2">
        <v>730219</v>
      </c>
      <c r="J298" s="8">
        <v>-1371.0540367962394</v>
      </c>
      <c r="K298" t="s">
        <v>82</v>
      </c>
      <c r="L298" t="str">
        <f t="shared" si="8"/>
        <v>Central</v>
      </c>
      <c r="O298" t="s">
        <v>11</v>
      </c>
      <c r="P298" s="2">
        <v>3816234</v>
      </c>
      <c r="Q298" s="8">
        <v>26536.511415618475</v>
      </c>
      <c r="R298" t="s">
        <v>87</v>
      </c>
      <c r="S298" t="str">
        <f t="shared" si="10"/>
        <v>East</v>
      </c>
    </row>
    <row r="299" spans="1:19" x14ac:dyDescent="0.2">
      <c r="A299" t="s">
        <v>19</v>
      </c>
      <c r="B299" s="2">
        <v>0</v>
      </c>
      <c r="C299" s="2">
        <v>0</v>
      </c>
      <c r="D299" t="s">
        <v>85</v>
      </c>
      <c r="H299" t="s">
        <v>27</v>
      </c>
      <c r="I299" s="2">
        <v>579541</v>
      </c>
      <c r="J299" s="8">
        <v>264.46800134911325</v>
      </c>
      <c r="K299" t="s">
        <v>83</v>
      </c>
      <c r="L299" t="str">
        <f t="shared" si="8"/>
        <v>Central</v>
      </c>
      <c r="O299" t="s">
        <v>11</v>
      </c>
      <c r="P299" s="2">
        <v>3391970</v>
      </c>
      <c r="Q299" s="8">
        <v>23895.57834394879</v>
      </c>
      <c r="R299" t="s">
        <v>88</v>
      </c>
      <c r="S299" t="str">
        <f t="shared" si="10"/>
        <v>East</v>
      </c>
    </row>
    <row r="300" spans="1:19" x14ac:dyDescent="0.2">
      <c r="A300" t="s">
        <v>53</v>
      </c>
      <c r="B300" s="2">
        <v>0</v>
      </c>
      <c r="C300" s="2">
        <v>0</v>
      </c>
      <c r="D300" t="s">
        <v>85</v>
      </c>
      <c r="H300" t="s">
        <v>27</v>
      </c>
      <c r="I300" s="2">
        <v>676082</v>
      </c>
      <c r="J300" s="8">
        <v>644.62763066123</v>
      </c>
      <c r="K300" t="s">
        <v>84</v>
      </c>
      <c r="L300" t="str">
        <f t="shared" si="8"/>
        <v>Central</v>
      </c>
      <c r="O300" t="s">
        <v>11</v>
      </c>
      <c r="P300" s="2">
        <v>2449752</v>
      </c>
      <c r="Q300" s="8">
        <v>14889.680653199674</v>
      </c>
      <c r="R300" t="s">
        <v>89</v>
      </c>
      <c r="S300" t="str">
        <f t="shared" si="10"/>
        <v>East</v>
      </c>
    </row>
    <row r="301" spans="1:19" x14ac:dyDescent="0.2">
      <c r="A301" t="s">
        <v>20</v>
      </c>
      <c r="B301" s="2">
        <v>10171106</v>
      </c>
      <c r="C301" s="2">
        <v>-171288.69338591758</v>
      </c>
      <c r="D301" t="s">
        <v>85</v>
      </c>
      <c r="H301" t="s">
        <v>27</v>
      </c>
      <c r="I301" s="2">
        <v>5003287</v>
      </c>
      <c r="J301" s="8">
        <v>-58209.530582613865</v>
      </c>
      <c r="K301" t="s">
        <v>85</v>
      </c>
      <c r="L301" t="str">
        <f t="shared" si="8"/>
        <v>Central</v>
      </c>
      <c r="O301" t="s">
        <v>56</v>
      </c>
      <c r="P301" s="2">
        <v>46099</v>
      </c>
      <c r="Q301" s="8">
        <v>-619.43756372990913</v>
      </c>
      <c r="R301" t="s">
        <v>83</v>
      </c>
      <c r="S301" t="str">
        <f t="shared" si="10"/>
        <v>East</v>
      </c>
    </row>
    <row r="302" spans="1:19" x14ac:dyDescent="0.2">
      <c r="A302" t="s">
        <v>22</v>
      </c>
      <c r="B302" s="2">
        <v>9545950</v>
      </c>
      <c r="C302" s="2">
        <v>-103895.25873234803</v>
      </c>
      <c r="D302" t="s">
        <v>85</v>
      </c>
      <c r="H302" t="s">
        <v>27</v>
      </c>
      <c r="I302" s="2">
        <v>3987286</v>
      </c>
      <c r="J302" s="8">
        <v>-36150.663115158321</v>
      </c>
      <c r="K302" t="s">
        <v>86</v>
      </c>
      <c r="L302" t="str">
        <f t="shared" si="8"/>
        <v>Central</v>
      </c>
      <c r="O302" t="s">
        <v>56</v>
      </c>
      <c r="P302" s="2">
        <v>2373261</v>
      </c>
      <c r="Q302" s="8">
        <v>-4289.455987825505</v>
      </c>
      <c r="R302" t="s">
        <v>84</v>
      </c>
      <c r="S302" t="str">
        <f t="shared" si="10"/>
        <v>East</v>
      </c>
    </row>
    <row r="303" spans="1:19" x14ac:dyDescent="0.2">
      <c r="A303" t="s">
        <v>24</v>
      </c>
      <c r="B303" s="2">
        <v>41364021</v>
      </c>
      <c r="C303" s="2">
        <v>-367774.4760359684</v>
      </c>
      <c r="D303" t="s">
        <v>85</v>
      </c>
      <c r="H303" t="s">
        <v>27</v>
      </c>
      <c r="I303" s="2">
        <v>5761500</v>
      </c>
      <c r="J303" s="8">
        <v>-64917.355255891729</v>
      </c>
      <c r="K303" t="s">
        <v>87</v>
      </c>
      <c r="L303" t="str">
        <f t="shared" si="8"/>
        <v>Central</v>
      </c>
      <c r="O303" t="s">
        <v>56</v>
      </c>
      <c r="P303" s="2">
        <v>7521491</v>
      </c>
      <c r="Q303" s="8">
        <v>-46904.174553222081</v>
      </c>
      <c r="R303" t="s">
        <v>85</v>
      </c>
      <c r="S303" t="str">
        <f t="shared" si="10"/>
        <v>East</v>
      </c>
    </row>
    <row r="304" spans="1:19" x14ac:dyDescent="0.2">
      <c r="A304" t="s">
        <v>25</v>
      </c>
      <c r="B304" s="2">
        <v>139608</v>
      </c>
      <c r="C304" s="2">
        <v>-3696.6112764503787</v>
      </c>
      <c r="D304" t="s">
        <v>85</v>
      </c>
      <c r="H304" t="s">
        <v>27</v>
      </c>
      <c r="I304" s="2">
        <v>2401834</v>
      </c>
      <c r="J304" s="8">
        <v>-15964.051480770078</v>
      </c>
      <c r="K304" t="s">
        <v>88</v>
      </c>
      <c r="L304" t="str">
        <f t="shared" si="8"/>
        <v>Central</v>
      </c>
      <c r="O304" t="s">
        <v>56</v>
      </c>
      <c r="P304" s="2">
        <v>4248831</v>
      </c>
      <c r="Q304" s="8">
        <v>-21558.680757083966</v>
      </c>
      <c r="R304" t="s">
        <v>86</v>
      </c>
      <c r="S304" t="str">
        <f t="shared" si="10"/>
        <v>East</v>
      </c>
    </row>
    <row r="305" spans="1:19" x14ac:dyDescent="0.2">
      <c r="A305" t="s">
        <v>26</v>
      </c>
      <c r="B305" s="2">
        <v>969293</v>
      </c>
      <c r="C305" s="2">
        <v>-24442.913422504917</v>
      </c>
      <c r="D305" t="s">
        <v>85</v>
      </c>
      <c r="H305" t="s">
        <v>27</v>
      </c>
      <c r="I305" s="2">
        <v>2328344</v>
      </c>
      <c r="J305" s="8">
        <v>-19545.86325716849</v>
      </c>
      <c r="K305" t="s">
        <v>89</v>
      </c>
      <c r="L305" t="str">
        <f t="shared" si="8"/>
        <v>Central</v>
      </c>
      <c r="O305" t="s">
        <v>56</v>
      </c>
      <c r="P305" s="2">
        <v>3343529</v>
      </c>
      <c r="Q305" s="8">
        <v>-29443.993544650486</v>
      </c>
      <c r="R305" t="s">
        <v>87</v>
      </c>
      <c r="S305" t="str">
        <f t="shared" si="10"/>
        <v>East</v>
      </c>
    </row>
    <row r="306" spans="1:19" x14ac:dyDescent="0.2">
      <c r="A306" t="s">
        <v>27</v>
      </c>
      <c r="B306" s="2">
        <v>5003287</v>
      </c>
      <c r="C306" s="2">
        <v>-58209.530582613865</v>
      </c>
      <c r="D306" t="s">
        <v>85</v>
      </c>
      <c r="H306" t="s">
        <v>28</v>
      </c>
      <c r="I306" s="1">
        <v>4710740</v>
      </c>
      <c r="J306" s="9">
        <v>-71945.632315299183</v>
      </c>
      <c r="K306" t="s">
        <v>80</v>
      </c>
      <c r="L306" t="str">
        <f t="shared" si="8"/>
        <v>Central</v>
      </c>
      <c r="O306" t="s">
        <v>56</v>
      </c>
      <c r="P306" s="2">
        <v>1426053</v>
      </c>
      <c r="Q306" s="8">
        <v>-5064.3013269591665</v>
      </c>
      <c r="R306" t="s">
        <v>88</v>
      </c>
      <c r="S306" t="str">
        <f t="shared" si="10"/>
        <v>East</v>
      </c>
    </row>
    <row r="307" spans="1:19" x14ac:dyDescent="0.2">
      <c r="A307" t="s">
        <v>28</v>
      </c>
      <c r="B307" s="2">
        <v>9187473</v>
      </c>
      <c r="C307" s="2">
        <v>-140760.92513104083</v>
      </c>
      <c r="D307" t="s">
        <v>85</v>
      </c>
      <c r="H307" t="s">
        <v>28</v>
      </c>
      <c r="I307" s="2">
        <v>6824976</v>
      </c>
      <c r="J307" s="8">
        <v>-109439.04595422585</v>
      </c>
      <c r="K307" t="s">
        <v>81</v>
      </c>
      <c r="L307" t="str">
        <f t="shared" si="8"/>
        <v>Central</v>
      </c>
      <c r="O307" t="s">
        <v>56</v>
      </c>
      <c r="P307" s="2">
        <v>2014240</v>
      </c>
      <c r="Q307" s="8">
        <v>-20916.77705570234</v>
      </c>
      <c r="R307" t="s">
        <v>89</v>
      </c>
      <c r="S307" t="str">
        <f t="shared" si="10"/>
        <v>East</v>
      </c>
    </row>
    <row r="308" spans="1:19" x14ac:dyDescent="0.2">
      <c r="A308" t="s">
        <v>54</v>
      </c>
      <c r="B308" s="2">
        <v>798847</v>
      </c>
      <c r="C308" s="2">
        <v>-1358.8694673208265</v>
      </c>
      <c r="D308" t="s">
        <v>85</v>
      </c>
      <c r="H308" t="s">
        <v>28</v>
      </c>
      <c r="I308" s="2">
        <v>7657181</v>
      </c>
      <c r="J308" s="8">
        <v>-77983.657900769496</v>
      </c>
      <c r="K308" t="s">
        <v>82</v>
      </c>
      <c r="L308" t="str">
        <f t="shared" si="8"/>
        <v>Central</v>
      </c>
      <c r="O308" t="s">
        <v>15</v>
      </c>
      <c r="P308" s="1">
        <v>666891</v>
      </c>
      <c r="Q308" s="9">
        <v>-4276.4004107313312</v>
      </c>
      <c r="R308" t="s">
        <v>80</v>
      </c>
      <c r="S308" t="str">
        <f t="shared" ref="S308:S325" si="11">VLOOKUP(O308,Region,2,0)</f>
        <v>East</v>
      </c>
    </row>
    <row r="309" spans="1:19" x14ac:dyDescent="0.2">
      <c r="A309" t="s">
        <v>29</v>
      </c>
      <c r="B309" s="2">
        <v>302289</v>
      </c>
      <c r="C309" s="2">
        <v>-2548.6121608300323</v>
      </c>
      <c r="D309" t="s">
        <v>85</v>
      </c>
      <c r="H309" t="s">
        <v>28</v>
      </c>
      <c r="I309" s="2">
        <v>5093485</v>
      </c>
      <c r="J309" s="8">
        <v>-37097.643162776272</v>
      </c>
      <c r="K309" t="s">
        <v>83</v>
      </c>
      <c r="L309" t="str">
        <f t="shared" si="8"/>
        <v>Central</v>
      </c>
      <c r="O309" t="s">
        <v>15</v>
      </c>
      <c r="P309" s="2">
        <v>675584</v>
      </c>
      <c r="Q309" s="8">
        <v>4412.5544221208438</v>
      </c>
      <c r="R309" t="s">
        <v>81</v>
      </c>
      <c r="S309" t="str">
        <f t="shared" si="11"/>
        <v>East</v>
      </c>
    </row>
    <row r="310" spans="1:19" x14ac:dyDescent="0.2">
      <c r="A310" t="s">
        <v>30</v>
      </c>
      <c r="B310" s="2">
        <v>2883557</v>
      </c>
      <c r="C310" s="2">
        <v>-21237.254810795243</v>
      </c>
      <c r="D310" t="s">
        <v>85</v>
      </c>
      <c r="H310" t="s">
        <v>28</v>
      </c>
      <c r="I310" s="2">
        <v>4233944</v>
      </c>
      <c r="J310" s="8">
        <v>-41352.906706969683</v>
      </c>
      <c r="K310" t="s">
        <v>84</v>
      </c>
      <c r="L310" t="str">
        <f t="shared" si="8"/>
        <v>Central</v>
      </c>
      <c r="O310" t="s">
        <v>15</v>
      </c>
      <c r="P310" s="2">
        <v>1577433</v>
      </c>
      <c r="Q310" s="8">
        <v>-15851.267992682064</v>
      </c>
      <c r="R310" t="s">
        <v>82</v>
      </c>
      <c r="S310" t="str">
        <f t="shared" si="11"/>
        <v>East</v>
      </c>
    </row>
    <row r="311" spans="1:19" x14ac:dyDescent="0.2">
      <c r="A311" t="s">
        <v>31</v>
      </c>
      <c r="B311" s="2">
        <v>10167332</v>
      </c>
      <c r="C311" s="2">
        <v>-42338.588419863794</v>
      </c>
      <c r="D311" t="s">
        <v>85</v>
      </c>
      <c r="H311" t="s">
        <v>28</v>
      </c>
      <c r="I311" s="2">
        <v>9187473</v>
      </c>
      <c r="J311" s="8">
        <v>-140760.92513104083</v>
      </c>
      <c r="K311" t="s">
        <v>85</v>
      </c>
      <c r="L311" t="str">
        <f t="shared" si="8"/>
        <v>Central</v>
      </c>
      <c r="O311" t="s">
        <v>15</v>
      </c>
      <c r="P311" s="2">
        <v>2148974</v>
      </c>
      <c r="Q311" s="8">
        <v>-3070.6637773402099</v>
      </c>
      <c r="R311" t="s">
        <v>83</v>
      </c>
      <c r="S311" t="str">
        <f t="shared" si="11"/>
        <v>East</v>
      </c>
    </row>
    <row r="312" spans="1:19" x14ac:dyDescent="0.2">
      <c r="A312" t="s">
        <v>32</v>
      </c>
      <c r="B312" s="2">
        <v>5016512</v>
      </c>
      <c r="C312" s="2">
        <v>83292.588602172749</v>
      </c>
      <c r="D312" t="s">
        <v>85</v>
      </c>
      <c r="H312" t="s">
        <v>28</v>
      </c>
      <c r="I312" s="2">
        <v>4095749</v>
      </c>
      <c r="J312" s="8">
        <v>-72513.008651235185</v>
      </c>
      <c r="K312" t="s">
        <v>86</v>
      </c>
      <c r="L312" t="str">
        <f t="shared" si="8"/>
        <v>Central</v>
      </c>
      <c r="O312" t="s">
        <v>15</v>
      </c>
      <c r="P312" s="2">
        <v>2398393</v>
      </c>
      <c r="Q312" s="8">
        <v>9250.8151222217457</v>
      </c>
      <c r="R312" t="s">
        <v>84</v>
      </c>
      <c r="S312" t="str">
        <f t="shared" si="11"/>
        <v>East</v>
      </c>
    </row>
    <row r="313" spans="1:19" x14ac:dyDescent="0.2">
      <c r="A313" t="s">
        <v>33</v>
      </c>
      <c r="B313" s="2">
        <v>3582875</v>
      </c>
      <c r="C313" s="2">
        <v>66845.198597305352</v>
      </c>
      <c r="D313" t="s">
        <v>85</v>
      </c>
      <c r="H313" t="s">
        <v>28</v>
      </c>
      <c r="I313" s="2">
        <v>3820033</v>
      </c>
      <c r="J313" s="8">
        <v>-1184.3034999122428</v>
      </c>
      <c r="K313" t="s">
        <v>87</v>
      </c>
      <c r="L313" t="str">
        <f t="shared" si="8"/>
        <v>Central</v>
      </c>
      <c r="O313" t="s">
        <v>15</v>
      </c>
      <c r="P313" s="2">
        <v>2080976</v>
      </c>
      <c r="Q313" s="8">
        <v>25745.905362634148</v>
      </c>
      <c r="R313" t="s">
        <v>85</v>
      </c>
      <c r="S313" t="str">
        <f t="shared" si="11"/>
        <v>East</v>
      </c>
    </row>
    <row r="314" spans="1:19" x14ac:dyDescent="0.2">
      <c r="A314" t="s">
        <v>52</v>
      </c>
      <c r="B314" s="2">
        <v>2623050</v>
      </c>
      <c r="C314" s="2">
        <v>164732.91604874947</v>
      </c>
      <c r="D314" t="s">
        <v>85</v>
      </c>
      <c r="H314" t="s">
        <v>28</v>
      </c>
      <c r="I314" s="2">
        <v>3244182</v>
      </c>
      <c r="J314" s="8">
        <v>-20926.821218155575</v>
      </c>
      <c r="K314" t="s">
        <v>88</v>
      </c>
      <c r="L314" t="str">
        <f t="shared" si="8"/>
        <v>Central</v>
      </c>
      <c r="O314" t="s">
        <v>15</v>
      </c>
      <c r="P314" s="2">
        <v>2045068</v>
      </c>
      <c r="Q314" s="8">
        <v>-8614.5824243322968</v>
      </c>
      <c r="R314" t="s">
        <v>86</v>
      </c>
      <c r="S314" t="str">
        <f t="shared" si="11"/>
        <v>East</v>
      </c>
    </row>
    <row r="315" spans="1:19" x14ac:dyDescent="0.2">
      <c r="A315" t="s">
        <v>69</v>
      </c>
      <c r="B315" s="2">
        <v>599143</v>
      </c>
      <c r="C315" s="2">
        <v>-6366.3201553127328</v>
      </c>
      <c r="D315" t="s">
        <v>85</v>
      </c>
      <c r="H315" t="s">
        <v>28</v>
      </c>
      <c r="I315" s="2">
        <v>3111246</v>
      </c>
      <c r="J315" s="8">
        <v>-26163.277104354998</v>
      </c>
      <c r="K315" t="s">
        <v>89</v>
      </c>
      <c r="L315" t="str">
        <f t="shared" si="8"/>
        <v>Central</v>
      </c>
      <c r="O315" t="s">
        <v>15</v>
      </c>
      <c r="P315" s="2">
        <v>1730908</v>
      </c>
      <c r="Q315" s="8">
        <v>14470.786486015364</v>
      </c>
      <c r="R315" t="s">
        <v>87</v>
      </c>
      <c r="S315" t="str">
        <f t="shared" si="11"/>
        <v>East</v>
      </c>
    </row>
    <row r="316" spans="1:19" x14ac:dyDescent="0.2">
      <c r="A316" t="s">
        <v>34</v>
      </c>
      <c r="B316" s="2">
        <v>9644513</v>
      </c>
      <c r="C316" s="2">
        <v>28448.302301069976</v>
      </c>
      <c r="D316" t="s">
        <v>85</v>
      </c>
      <c r="H316" t="s">
        <v>54</v>
      </c>
      <c r="I316" s="2">
        <v>36208</v>
      </c>
      <c r="J316" s="8">
        <v>68.912280701736066</v>
      </c>
      <c r="K316" t="s">
        <v>82</v>
      </c>
      <c r="L316" t="str">
        <f t="shared" si="8"/>
        <v>Central</v>
      </c>
      <c r="O316" t="s">
        <v>15</v>
      </c>
      <c r="P316" s="2">
        <v>806906</v>
      </c>
      <c r="Q316" s="8">
        <v>3790.692859689319</v>
      </c>
      <c r="R316" t="s">
        <v>88</v>
      </c>
      <c r="S316" t="str">
        <f t="shared" si="11"/>
        <v>East</v>
      </c>
    </row>
    <row r="317" spans="1:19" x14ac:dyDescent="0.2">
      <c r="A317" t="s">
        <v>35</v>
      </c>
      <c r="B317" s="2">
        <v>5392225</v>
      </c>
      <c r="C317" s="2">
        <v>-189816.14168672974</v>
      </c>
      <c r="D317" t="s">
        <v>85</v>
      </c>
      <c r="H317" t="s">
        <v>54</v>
      </c>
      <c r="I317" s="2">
        <v>224154</v>
      </c>
      <c r="J317" s="8">
        <v>-2710.0941315337996</v>
      </c>
      <c r="K317" t="s">
        <v>83</v>
      </c>
      <c r="L317" t="str">
        <f t="shared" si="8"/>
        <v>Central</v>
      </c>
      <c r="O317" t="s">
        <v>15</v>
      </c>
      <c r="P317" s="2">
        <v>1307895</v>
      </c>
      <c r="Q317" s="8">
        <v>-24694.531362252714</v>
      </c>
      <c r="R317" t="s">
        <v>89</v>
      </c>
      <c r="S317" t="str">
        <f t="shared" si="11"/>
        <v>East</v>
      </c>
    </row>
    <row r="318" spans="1:19" x14ac:dyDescent="0.2">
      <c r="A318" t="s">
        <v>36</v>
      </c>
      <c r="B318" s="2">
        <v>2541480</v>
      </c>
      <c r="C318" s="2">
        <v>-76287.973235530313</v>
      </c>
      <c r="D318" t="s">
        <v>85</v>
      </c>
      <c r="H318" t="s">
        <v>54</v>
      </c>
      <c r="I318" s="2">
        <v>322235</v>
      </c>
      <c r="J318" s="8">
        <v>-8106.8831758511369</v>
      </c>
      <c r="K318" t="s">
        <v>84</v>
      </c>
      <c r="L318" t="str">
        <f t="shared" si="8"/>
        <v>Central</v>
      </c>
      <c r="O318" t="s">
        <v>16</v>
      </c>
      <c r="P318" s="1">
        <v>18297993</v>
      </c>
      <c r="Q318" s="9">
        <v>72920.374671932732</v>
      </c>
      <c r="R318" t="s">
        <v>80</v>
      </c>
      <c r="S318" t="str">
        <f t="shared" si="11"/>
        <v>East</v>
      </c>
    </row>
    <row r="319" spans="1:19" x14ac:dyDescent="0.2">
      <c r="A319" t="s">
        <v>70</v>
      </c>
      <c r="B319" s="2">
        <v>0</v>
      </c>
      <c r="C319" s="2">
        <v>0</v>
      </c>
      <c r="D319" t="s">
        <v>85</v>
      </c>
      <c r="H319" t="s">
        <v>54</v>
      </c>
      <c r="I319" s="2">
        <v>798847</v>
      </c>
      <c r="J319" s="8">
        <v>-1358.8694673208265</v>
      </c>
      <c r="K319" t="s">
        <v>85</v>
      </c>
      <c r="L319" t="str">
        <f t="shared" si="8"/>
        <v>Central</v>
      </c>
      <c r="O319" t="s">
        <v>16</v>
      </c>
      <c r="P319" s="2">
        <v>20756764</v>
      </c>
      <c r="Q319" s="8">
        <v>31676.516132800232</v>
      </c>
      <c r="R319" t="s">
        <v>81</v>
      </c>
      <c r="S319" t="str">
        <f t="shared" si="11"/>
        <v>East</v>
      </c>
    </row>
    <row r="320" spans="1:19" x14ac:dyDescent="0.2">
      <c r="A320" t="s">
        <v>37</v>
      </c>
      <c r="B320" s="2">
        <v>2954252</v>
      </c>
      <c r="C320" s="2">
        <v>52051.527297284592</v>
      </c>
      <c r="D320" t="s">
        <v>85</v>
      </c>
      <c r="H320" t="s">
        <v>54</v>
      </c>
      <c r="I320" s="2">
        <v>2131913</v>
      </c>
      <c r="J320" s="8">
        <v>-28927.116526390902</v>
      </c>
      <c r="K320" t="s">
        <v>86</v>
      </c>
      <c r="L320" t="str">
        <f t="shared" si="8"/>
        <v>Central</v>
      </c>
      <c r="O320" t="s">
        <v>16</v>
      </c>
      <c r="P320" s="2">
        <v>24990521</v>
      </c>
      <c r="Q320" s="8">
        <v>-84141.960945187806</v>
      </c>
      <c r="R320" t="s">
        <v>82</v>
      </c>
      <c r="S320" t="str">
        <f t="shared" si="11"/>
        <v>East</v>
      </c>
    </row>
    <row r="321" spans="1:19" x14ac:dyDescent="0.2">
      <c r="A321" t="s">
        <v>38</v>
      </c>
      <c r="B321" s="2">
        <v>2121785</v>
      </c>
      <c r="C321" s="2">
        <v>-7179.6183623953602</v>
      </c>
      <c r="D321" t="s">
        <v>85</v>
      </c>
      <c r="H321" t="s">
        <v>54</v>
      </c>
      <c r="I321" s="2">
        <v>2130030</v>
      </c>
      <c r="J321" s="8">
        <v>-4317.1195904265323</v>
      </c>
      <c r="K321" t="s">
        <v>87</v>
      </c>
      <c r="L321" t="str">
        <f t="shared" si="8"/>
        <v>Central</v>
      </c>
      <c r="O321" t="s">
        <v>16</v>
      </c>
      <c r="P321" s="2">
        <v>24878328</v>
      </c>
      <c r="Q321" s="8">
        <v>-22736.397797263147</v>
      </c>
      <c r="R321" t="s">
        <v>83</v>
      </c>
      <c r="S321" t="str">
        <f t="shared" si="11"/>
        <v>East</v>
      </c>
    </row>
    <row r="322" spans="1:19" x14ac:dyDescent="0.2">
      <c r="A322" t="s">
        <v>39</v>
      </c>
      <c r="B322" s="2">
        <v>4180987</v>
      </c>
      <c r="C322" s="2">
        <v>-5765.1634877503675</v>
      </c>
      <c r="D322" t="s">
        <v>85</v>
      </c>
      <c r="H322" t="s">
        <v>54</v>
      </c>
      <c r="I322" s="2">
        <v>1324380</v>
      </c>
      <c r="J322" s="8">
        <v>-7372.9801299802857</v>
      </c>
      <c r="K322" t="s">
        <v>88</v>
      </c>
      <c r="L322" t="str">
        <f t="shared" ref="L322:L385" si="12">VLOOKUP(H322,Region,2,0)</f>
        <v>Central</v>
      </c>
      <c r="O322" t="s">
        <v>16</v>
      </c>
      <c r="P322" s="2">
        <v>39094547</v>
      </c>
      <c r="Q322" s="8">
        <v>-277338.94219148136</v>
      </c>
      <c r="R322" t="s">
        <v>84</v>
      </c>
      <c r="S322" t="str">
        <f t="shared" si="11"/>
        <v>East</v>
      </c>
    </row>
    <row r="323" spans="1:19" x14ac:dyDescent="0.2">
      <c r="A323" t="s">
        <v>40</v>
      </c>
      <c r="B323" s="2">
        <v>582017</v>
      </c>
      <c r="C323" s="2">
        <v>-12073.271928689843</v>
      </c>
      <c r="D323" t="s">
        <v>85</v>
      </c>
      <c r="H323" t="s">
        <v>54</v>
      </c>
      <c r="I323" s="2">
        <v>778168</v>
      </c>
      <c r="J323" s="8">
        <v>-10356.224300485954</v>
      </c>
      <c r="K323" t="s">
        <v>89</v>
      </c>
      <c r="L323" t="str">
        <f t="shared" si="12"/>
        <v>Central</v>
      </c>
      <c r="O323" t="s">
        <v>16</v>
      </c>
      <c r="P323" s="2">
        <v>66204450</v>
      </c>
      <c r="Q323" s="8">
        <v>-537893.00856191211</v>
      </c>
      <c r="R323" t="s">
        <v>85</v>
      </c>
      <c r="S323" t="str">
        <f t="shared" si="11"/>
        <v>East</v>
      </c>
    </row>
    <row r="324" spans="1:19" x14ac:dyDescent="0.2">
      <c r="A324" t="s">
        <v>41</v>
      </c>
      <c r="B324" s="2">
        <v>1283162</v>
      </c>
      <c r="C324" s="2">
        <v>-1666.7794313026213</v>
      </c>
      <c r="D324" t="s">
        <v>85</v>
      </c>
      <c r="H324" t="s">
        <v>59</v>
      </c>
      <c r="I324" s="2">
        <v>60000</v>
      </c>
      <c r="J324" s="8">
        <v>1307.3822229873322</v>
      </c>
      <c r="K324" t="s">
        <v>83</v>
      </c>
      <c r="L324" t="str">
        <f t="shared" si="12"/>
        <v>West</v>
      </c>
      <c r="O324" t="s">
        <v>16</v>
      </c>
      <c r="P324" s="2">
        <v>34747104</v>
      </c>
      <c r="Q324" s="8">
        <v>-173589.84738486476</v>
      </c>
      <c r="R324" t="s">
        <v>86</v>
      </c>
      <c r="S324" t="str">
        <f t="shared" si="11"/>
        <v>East</v>
      </c>
    </row>
    <row r="325" spans="1:19" x14ac:dyDescent="0.2">
      <c r="A325" t="s">
        <v>42</v>
      </c>
      <c r="B325" s="2">
        <v>5850106</v>
      </c>
      <c r="C325" s="2">
        <v>-123860.99608393406</v>
      </c>
      <c r="D325" t="s">
        <v>85</v>
      </c>
      <c r="H325" t="s">
        <v>59</v>
      </c>
      <c r="I325" s="2">
        <v>0</v>
      </c>
      <c r="J325" s="8">
        <v>0</v>
      </c>
      <c r="K325" t="s">
        <v>89</v>
      </c>
      <c r="L325" t="str">
        <f t="shared" si="12"/>
        <v>West</v>
      </c>
      <c r="O325" t="s">
        <v>16</v>
      </c>
      <c r="P325" s="2">
        <v>38405541</v>
      </c>
      <c r="Q325" s="8">
        <v>-52633.833653266862</v>
      </c>
      <c r="R325" t="s">
        <v>87</v>
      </c>
      <c r="S325" t="str">
        <f t="shared" si="11"/>
        <v>East</v>
      </c>
    </row>
    <row r="326" spans="1:19" x14ac:dyDescent="0.2">
      <c r="A326" t="s">
        <v>43</v>
      </c>
      <c r="B326" s="2">
        <v>3265921</v>
      </c>
      <c r="C326" s="2">
        <v>112902.23494680651</v>
      </c>
      <c r="D326" t="s">
        <v>85</v>
      </c>
      <c r="H326" t="s">
        <v>60</v>
      </c>
      <c r="I326" s="2">
        <v>25000</v>
      </c>
      <c r="J326" s="8">
        <v>899.99999999999841</v>
      </c>
      <c r="K326" t="s">
        <v>83</v>
      </c>
      <c r="L326" t="str">
        <f t="shared" si="12"/>
        <v>West</v>
      </c>
      <c r="O326" t="s">
        <v>16</v>
      </c>
      <c r="P326" s="2">
        <v>22706383</v>
      </c>
      <c r="Q326" s="8">
        <v>58303.178270488272</v>
      </c>
      <c r="R326" t="s">
        <v>88</v>
      </c>
      <c r="S326" t="str">
        <f t="shared" ref="S326:S389" si="13">VLOOKUP(O326,Region,2,0)</f>
        <v>East</v>
      </c>
    </row>
    <row r="327" spans="1:19" x14ac:dyDescent="0.2">
      <c r="A327" t="s">
        <v>44</v>
      </c>
      <c r="B327" s="2">
        <v>5798985</v>
      </c>
      <c r="C327" s="2">
        <v>122658.64552011385</v>
      </c>
      <c r="D327" t="s">
        <v>85</v>
      </c>
      <c r="H327" t="s">
        <v>51</v>
      </c>
      <c r="I327" s="2">
        <v>5000</v>
      </c>
      <c r="J327" s="8">
        <v>325.00000000000193</v>
      </c>
      <c r="K327" t="s">
        <v>81</v>
      </c>
      <c r="L327" t="str">
        <f t="shared" si="12"/>
        <v>West</v>
      </c>
      <c r="O327" t="s">
        <v>16</v>
      </c>
      <c r="P327" s="2">
        <v>17165474</v>
      </c>
      <c r="Q327" s="8">
        <v>-157526.23256615159</v>
      </c>
      <c r="R327" t="s">
        <v>89</v>
      </c>
      <c r="S327" t="str">
        <f t="shared" si="13"/>
        <v>East</v>
      </c>
    </row>
    <row r="328" spans="1:19" x14ac:dyDescent="0.2">
      <c r="A328" t="s">
        <v>45</v>
      </c>
      <c r="B328" s="2">
        <v>1737243</v>
      </c>
      <c r="C328" s="2">
        <v>-22810.669245662568</v>
      </c>
      <c r="D328" t="s">
        <v>85</v>
      </c>
      <c r="H328" t="s">
        <v>51</v>
      </c>
      <c r="I328" s="2">
        <v>5000</v>
      </c>
      <c r="J328" s="8">
        <v>124.99999999999733</v>
      </c>
      <c r="K328" t="s">
        <v>82</v>
      </c>
      <c r="L328" t="str">
        <f t="shared" si="12"/>
        <v>West</v>
      </c>
      <c r="O328" t="s">
        <v>68</v>
      </c>
      <c r="P328" s="2">
        <v>0</v>
      </c>
      <c r="Q328" s="8">
        <v>0</v>
      </c>
      <c r="R328" t="s">
        <v>85</v>
      </c>
      <c r="S328" t="str">
        <f t="shared" si="13"/>
        <v>East</v>
      </c>
    </row>
    <row r="329" spans="1:19" x14ac:dyDescent="0.2">
      <c r="A329" t="s">
        <v>46</v>
      </c>
      <c r="B329" s="2">
        <v>2665614</v>
      </c>
      <c r="C329" s="2">
        <v>-71327.1239572622</v>
      </c>
      <c r="D329" t="s">
        <v>85</v>
      </c>
      <c r="H329" t="s">
        <v>51</v>
      </c>
      <c r="I329" s="2">
        <v>10000</v>
      </c>
      <c r="J329" s="8">
        <v>-10.449735449737915</v>
      </c>
      <c r="K329" t="s">
        <v>83</v>
      </c>
      <c r="L329" t="str">
        <f t="shared" si="12"/>
        <v>West</v>
      </c>
      <c r="O329" t="s">
        <v>69</v>
      </c>
      <c r="P329" s="2">
        <v>599143</v>
      </c>
      <c r="Q329" s="8">
        <v>-6366.3201553127328</v>
      </c>
      <c r="R329" t="s">
        <v>85</v>
      </c>
      <c r="S329" t="str">
        <f t="shared" si="13"/>
        <v>East</v>
      </c>
    </row>
    <row r="330" spans="1:19" x14ac:dyDescent="0.2">
      <c r="A330" t="s">
        <v>47</v>
      </c>
      <c r="B330" s="2">
        <v>0</v>
      </c>
      <c r="C330" s="2">
        <v>0</v>
      </c>
      <c r="D330" t="s">
        <v>85</v>
      </c>
      <c r="H330" t="s">
        <v>51</v>
      </c>
      <c r="I330" s="2">
        <v>19000</v>
      </c>
      <c r="J330" s="8">
        <v>-310.00000000000136</v>
      </c>
      <c r="K330" t="s">
        <v>88</v>
      </c>
      <c r="L330" t="str">
        <f t="shared" si="12"/>
        <v>West</v>
      </c>
      <c r="O330" t="s">
        <v>69</v>
      </c>
      <c r="P330" s="2">
        <v>763659</v>
      </c>
      <c r="Q330" s="8">
        <v>-1764.0767603612221</v>
      </c>
      <c r="R330" t="s">
        <v>86</v>
      </c>
      <c r="S330" t="str">
        <f t="shared" si="13"/>
        <v>East</v>
      </c>
    </row>
    <row r="331" spans="1:19" x14ac:dyDescent="0.2">
      <c r="A331" t="s">
        <v>49</v>
      </c>
      <c r="B331" s="2">
        <v>43200</v>
      </c>
      <c r="C331" s="2">
        <v>526.81199037220767</v>
      </c>
      <c r="D331" t="s">
        <v>85</v>
      </c>
      <c r="H331" t="s">
        <v>51</v>
      </c>
      <c r="I331" s="2">
        <v>132800</v>
      </c>
      <c r="J331" s="8">
        <v>-3061.7742081918591</v>
      </c>
      <c r="K331" t="s">
        <v>89</v>
      </c>
      <c r="L331" t="str">
        <f t="shared" si="12"/>
        <v>West</v>
      </c>
      <c r="O331" t="s">
        <v>69</v>
      </c>
      <c r="P331" s="2">
        <v>1309725</v>
      </c>
      <c r="Q331" s="8">
        <v>-29547.458322701852</v>
      </c>
      <c r="R331" t="s">
        <v>87</v>
      </c>
      <c r="S331" t="str">
        <f t="shared" si="13"/>
        <v>East</v>
      </c>
    </row>
    <row r="332" spans="1:19" x14ac:dyDescent="0.2">
      <c r="A332" t="s">
        <v>66</v>
      </c>
      <c r="B332" s="2">
        <v>9002500</v>
      </c>
      <c r="C332" s="2">
        <v>62983.317695516533</v>
      </c>
      <c r="D332" t="s">
        <v>85</v>
      </c>
      <c r="H332" t="s">
        <v>29</v>
      </c>
      <c r="I332" s="1">
        <v>0</v>
      </c>
      <c r="J332" s="9">
        <v>0</v>
      </c>
      <c r="K332" t="s">
        <v>80</v>
      </c>
      <c r="L332" t="str">
        <f t="shared" si="12"/>
        <v>Central</v>
      </c>
      <c r="O332" t="s">
        <v>69</v>
      </c>
      <c r="P332" s="2">
        <v>1045137</v>
      </c>
      <c r="Q332" s="8">
        <v>-4095.7966585724339</v>
      </c>
      <c r="R332" t="s">
        <v>88</v>
      </c>
      <c r="S332" t="str">
        <f t="shared" si="13"/>
        <v>East</v>
      </c>
    </row>
    <row r="333" spans="1:19" x14ac:dyDescent="0.2">
      <c r="A333" t="s">
        <v>50</v>
      </c>
      <c r="B333" s="2">
        <v>286255</v>
      </c>
      <c r="C333" s="2">
        <v>-16288.697521534372</v>
      </c>
      <c r="D333" t="s">
        <v>85</v>
      </c>
      <c r="H333" t="s">
        <v>29</v>
      </c>
      <c r="I333" s="2">
        <v>9406</v>
      </c>
      <c r="J333" s="8">
        <v>-332.29760645699901</v>
      </c>
      <c r="K333" t="s">
        <v>81</v>
      </c>
      <c r="L333" t="str">
        <f t="shared" si="12"/>
        <v>Central</v>
      </c>
      <c r="O333" t="s">
        <v>69</v>
      </c>
      <c r="P333" s="2">
        <v>1008370</v>
      </c>
      <c r="Q333" s="8">
        <v>-26678.34042275721</v>
      </c>
      <c r="R333" t="s">
        <v>89</v>
      </c>
      <c r="S333" t="str">
        <f t="shared" si="13"/>
        <v>East</v>
      </c>
    </row>
    <row r="334" spans="1:19" x14ac:dyDescent="0.2">
      <c r="A334" t="s">
        <v>0</v>
      </c>
      <c r="B334" s="2">
        <v>433593</v>
      </c>
      <c r="C334" s="2">
        <v>-76.376074387360063</v>
      </c>
      <c r="D334" t="s">
        <v>86</v>
      </c>
      <c r="H334" t="s">
        <v>29</v>
      </c>
      <c r="I334" s="2">
        <v>11608</v>
      </c>
      <c r="J334" s="8">
        <v>-176.35230769231066</v>
      </c>
      <c r="K334" t="s">
        <v>82</v>
      </c>
      <c r="L334" t="str">
        <f t="shared" si="12"/>
        <v>Central</v>
      </c>
      <c r="O334" t="s">
        <v>34</v>
      </c>
      <c r="P334" s="1">
        <v>5807875</v>
      </c>
      <c r="Q334" s="9">
        <v>52169.715220771257</v>
      </c>
      <c r="R334" t="s">
        <v>80</v>
      </c>
      <c r="S334" t="str">
        <f t="shared" si="13"/>
        <v>East</v>
      </c>
    </row>
    <row r="335" spans="1:19" x14ac:dyDescent="0.2">
      <c r="A335" t="s">
        <v>1</v>
      </c>
      <c r="B335" s="2">
        <v>7985131</v>
      </c>
      <c r="C335" s="2">
        <v>-125014.96455340466</v>
      </c>
      <c r="D335" t="s">
        <v>86</v>
      </c>
      <c r="H335" t="s">
        <v>29</v>
      </c>
      <c r="I335" s="2">
        <v>21740</v>
      </c>
      <c r="J335" s="8">
        <v>55.959469297326685</v>
      </c>
      <c r="K335" t="s">
        <v>83</v>
      </c>
      <c r="L335" t="str">
        <f t="shared" si="12"/>
        <v>Central</v>
      </c>
      <c r="O335" t="s">
        <v>34</v>
      </c>
      <c r="P335" s="2">
        <v>8259481</v>
      </c>
      <c r="Q335" s="8">
        <v>18373.503953901185</v>
      </c>
      <c r="R335" t="s">
        <v>81</v>
      </c>
      <c r="S335" t="str">
        <f t="shared" si="13"/>
        <v>East</v>
      </c>
    </row>
    <row r="336" spans="1:19" x14ac:dyDescent="0.2">
      <c r="A336" t="s">
        <v>2</v>
      </c>
      <c r="B336" s="2">
        <v>3925914</v>
      </c>
      <c r="C336" s="2">
        <v>-61118.745530818167</v>
      </c>
      <c r="D336" t="s">
        <v>86</v>
      </c>
      <c r="H336" t="s">
        <v>29</v>
      </c>
      <c r="I336" s="2">
        <v>47753</v>
      </c>
      <c r="J336" s="8">
        <v>231.2065893549651</v>
      </c>
      <c r="K336" t="s">
        <v>84</v>
      </c>
      <c r="L336" t="str">
        <f t="shared" si="12"/>
        <v>Central</v>
      </c>
      <c r="O336" t="s">
        <v>34</v>
      </c>
      <c r="P336" s="2">
        <v>6920912</v>
      </c>
      <c r="Q336" s="8">
        <v>-2289.5540779660446</v>
      </c>
      <c r="R336" t="s">
        <v>82</v>
      </c>
      <c r="S336" t="str">
        <f t="shared" si="13"/>
        <v>East</v>
      </c>
    </row>
    <row r="337" spans="1:19" x14ac:dyDescent="0.2">
      <c r="A337" t="s">
        <v>3</v>
      </c>
      <c r="B337" s="2">
        <v>649497</v>
      </c>
      <c r="C337" s="2">
        <v>21302.031058363871</v>
      </c>
      <c r="D337" t="s">
        <v>86</v>
      </c>
      <c r="H337" t="s">
        <v>29</v>
      </c>
      <c r="I337" s="2">
        <v>302289</v>
      </c>
      <c r="J337" s="8">
        <v>-2548.6121608300323</v>
      </c>
      <c r="K337" t="s">
        <v>85</v>
      </c>
      <c r="L337" t="str">
        <f t="shared" si="12"/>
        <v>Central</v>
      </c>
      <c r="O337" t="s">
        <v>34</v>
      </c>
      <c r="P337" s="2">
        <v>6366059</v>
      </c>
      <c r="Q337" s="8">
        <v>818.89072090810896</v>
      </c>
      <c r="R337" t="s">
        <v>83</v>
      </c>
      <c r="S337" t="str">
        <f t="shared" si="13"/>
        <v>East</v>
      </c>
    </row>
    <row r="338" spans="1:19" x14ac:dyDescent="0.2">
      <c r="A338" t="s">
        <v>4</v>
      </c>
      <c r="B338" s="2">
        <v>3816</v>
      </c>
      <c r="C338" s="2">
        <v>-62.354226804124849</v>
      </c>
      <c r="D338" t="s">
        <v>86</v>
      </c>
      <c r="H338" t="s">
        <v>29</v>
      </c>
      <c r="I338" s="2">
        <v>44542</v>
      </c>
      <c r="J338" s="8">
        <v>-360.0069848688633</v>
      </c>
      <c r="K338" t="s">
        <v>86</v>
      </c>
      <c r="L338" t="str">
        <f t="shared" si="12"/>
        <v>Central</v>
      </c>
      <c r="O338" t="s">
        <v>34</v>
      </c>
      <c r="P338" s="2">
        <v>6928496</v>
      </c>
      <c r="Q338" s="8">
        <v>24165.329685664117</v>
      </c>
      <c r="R338" t="s">
        <v>84</v>
      </c>
      <c r="S338" t="str">
        <f t="shared" si="13"/>
        <v>East</v>
      </c>
    </row>
    <row r="339" spans="1:19" x14ac:dyDescent="0.2">
      <c r="A339" t="s">
        <v>62</v>
      </c>
      <c r="B339" s="2">
        <v>550074</v>
      </c>
      <c r="C339" s="2">
        <v>25.411414043538429</v>
      </c>
      <c r="D339" t="s">
        <v>86</v>
      </c>
      <c r="H339" t="s">
        <v>29</v>
      </c>
      <c r="I339" s="2">
        <v>10675</v>
      </c>
      <c r="J339" s="8">
        <v>19.099999999999724</v>
      </c>
      <c r="K339" t="s">
        <v>87</v>
      </c>
      <c r="L339" t="str">
        <f t="shared" si="12"/>
        <v>Central</v>
      </c>
      <c r="O339" t="s">
        <v>34</v>
      </c>
      <c r="P339" s="2">
        <v>9644513</v>
      </c>
      <c r="Q339" s="8">
        <v>28448.302301069976</v>
      </c>
      <c r="R339" t="s">
        <v>85</v>
      </c>
      <c r="S339" t="str">
        <f t="shared" si="13"/>
        <v>East</v>
      </c>
    </row>
    <row r="340" spans="1:19" x14ac:dyDescent="0.2">
      <c r="A340" t="s">
        <v>5</v>
      </c>
      <c r="B340" s="2">
        <v>469116</v>
      </c>
      <c r="C340" s="2">
        <v>-5418.4097349506101</v>
      </c>
      <c r="D340" t="s">
        <v>86</v>
      </c>
      <c r="H340" t="s">
        <v>29</v>
      </c>
      <c r="I340" s="2">
        <v>15868</v>
      </c>
      <c r="J340" s="8">
        <v>212.37690700775403</v>
      </c>
      <c r="K340" t="s">
        <v>88</v>
      </c>
      <c r="L340" t="str">
        <f t="shared" si="12"/>
        <v>Central</v>
      </c>
      <c r="O340" t="s">
        <v>34</v>
      </c>
      <c r="P340" s="2">
        <v>5926544</v>
      </c>
      <c r="Q340" s="8">
        <v>-8858.0362557088847</v>
      </c>
      <c r="R340" t="s">
        <v>86</v>
      </c>
      <c r="S340" t="str">
        <f t="shared" si="13"/>
        <v>East</v>
      </c>
    </row>
    <row r="341" spans="1:19" x14ac:dyDescent="0.2">
      <c r="A341" t="s">
        <v>6</v>
      </c>
      <c r="B341" s="2">
        <v>297046</v>
      </c>
      <c r="C341" s="2">
        <v>2465.4939827594203</v>
      </c>
      <c r="D341" t="s">
        <v>86</v>
      </c>
      <c r="H341" t="s">
        <v>29</v>
      </c>
      <c r="I341" s="2">
        <v>0</v>
      </c>
      <c r="J341" s="8">
        <v>0</v>
      </c>
      <c r="K341" t="s">
        <v>89</v>
      </c>
      <c r="L341" t="str">
        <f t="shared" si="12"/>
        <v>Central</v>
      </c>
      <c r="O341" t="s">
        <v>34</v>
      </c>
      <c r="P341" s="2">
        <v>8447191</v>
      </c>
      <c r="Q341" s="8">
        <v>-67427.80796602281</v>
      </c>
      <c r="R341" t="s">
        <v>87</v>
      </c>
      <c r="S341" t="str">
        <f t="shared" si="13"/>
        <v>East</v>
      </c>
    </row>
    <row r="342" spans="1:19" x14ac:dyDescent="0.2">
      <c r="A342" t="s">
        <v>7</v>
      </c>
      <c r="B342" s="2">
        <v>5100</v>
      </c>
      <c r="C342" s="2">
        <v>-22.499999999999474</v>
      </c>
      <c r="D342" t="s">
        <v>86</v>
      </c>
      <c r="H342" t="s">
        <v>30</v>
      </c>
      <c r="I342" s="1">
        <v>2793500</v>
      </c>
      <c r="J342" s="9">
        <v>-89367.488682011302</v>
      </c>
      <c r="K342" t="s">
        <v>80</v>
      </c>
      <c r="L342" t="str">
        <f t="shared" si="12"/>
        <v>West</v>
      </c>
      <c r="O342" t="s">
        <v>34</v>
      </c>
      <c r="P342" s="2">
        <v>2860341</v>
      </c>
      <c r="Q342" s="8">
        <v>-7555.0150639562116</v>
      </c>
      <c r="R342" t="s">
        <v>88</v>
      </c>
      <c r="S342" t="str">
        <f t="shared" si="13"/>
        <v>East</v>
      </c>
    </row>
    <row r="343" spans="1:19" x14ac:dyDescent="0.2">
      <c r="A343" t="s">
        <v>8</v>
      </c>
      <c r="B343" s="2">
        <v>649121</v>
      </c>
      <c r="C343" s="2">
        <v>-33526.183498499784</v>
      </c>
      <c r="D343" t="s">
        <v>86</v>
      </c>
      <c r="H343" t="s">
        <v>30</v>
      </c>
      <c r="I343" s="2">
        <v>2359500</v>
      </c>
      <c r="J343" s="8">
        <v>-45062.476094616752</v>
      </c>
      <c r="K343" t="s">
        <v>81</v>
      </c>
      <c r="L343" t="str">
        <f t="shared" si="12"/>
        <v>West</v>
      </c>
      <c r="O343" t="s">
        <v>34</v>
      </c>
      <c r="P343" s="2">
        <v>3290953</v>
      </c>
      <c r="Q343" s="8">
        <v>-14469.55055019163</v>
      </c>
      <c r="R343" t="s">
        <v>89</v>
      </c>
      <c r="S343" t="str">
        <f t="shared" si="13"/>
        <v>East</v>
      </c>
    </row>
    <row r="344" spans="1:19" x14ac:dyDescent="0.2">
      <c r="A344" t="s">
        <v>11</v>
      </c>
      <c r="B344" s="2">
        <v>3540578</v>
      </c>
      <c r="C344" s="2">
        <v>22383.706377918301</v>
      </c>
      <c r="D344" t="s">
        <v>86</v>
      </c>
      <c r="H344" t="s">
        <v>30</v>
      </c>
      <c r="I344" s="2">
        <v>2170527</v>
      </c>
      <c r="J344" s="8">
        <v>-19523.411162884655</v>
      </c>
      <c r="K344" t="s">
        <v>82</v>
      </c>
      <c r="L344" t="str">
        <f t="shared" si="12"/>
        <v>West</v>
      </c>
      <c r="O344" t="s">
        <v>35</v>
      </c>
      <c r="P344" s="1">
        <v>3107863</v>
      </c>
      <c r="Q344" s="9">
        <v>-33069.407697137816</v>
      </c>
      <c r="R344" t="s">
        <v>80</v>
      </c>
      <c r="S344" t="str">
        <f t="shared" si="13"/>
        <v>East</v>
      </c>
    </row>
    <row r="345" spans="1:19" x14ac:dyDescent="0.2">
      <c r="A345" t="s">
        <v>12</v>
      </c>
      <c r="B345" s="2">
        <v>3877020</v>
      </c>
      <c r="C345" s="2">
        <v>-31012.884297046399</v>
      </c>
      <c r="D345" t="s">
        <v>86</v>
      </c>
      <c r="H345" t="s">
        <v>30</v>
      </c>
      <c r="I345" s="2">
        <v>1288669</v>
      </c>
      <c r="J345" s="8">
        <v>-11785.170850873295</v>
      </c>
      <c r="K345" t="s">
        <v>83</v>
      </c>
      <c r="L345" t="str">
        <f t="shared" si="12"/>
        <v>West</v>
      </c>
      <c r="O345" t="s">
        <v>35</v>
      </c>
      <c r="P345" s="2">
        <v>4241063</v>
      </c>
      <c r="Q345" s="8">
        <v>-32675.56943513123</v>
      </c>
      <c r="R345" t="s">
        <v>81</v>
      </c>
      <c r="S345" t="str">
        <f t="shared" si="13"/>
        <v>East</v>
      </c>
    </row>
    <row r="346" spans="1:19" x14ac:dyDescent="0.2">
      <c r="A346" t="s">
        <v>56</v>
      </c>
      <c r="B346" s="2">
        <v>4248831</v>
      </c>
      <c r="C346" s="2">
        <v>-21558.680757083966</v>
      </c>
      <c r="D346" t="s">
        <v>86</v>
      </c>
      <c r="H346" t="s">
        <v>30</v>
      </c>
      <c r="I346" s="2">
        <v>1965136</v>
      </c>
      <c r="J346" s="8">
        <v>-27687.991989673716</v>
      </c>
      <c r="K346" t="s">
        <v>84</v>
      </c>
      <c r="L346" t="str">
        <f t="shared" si="12"/>
        <v>West</v>
      </c>
      <c r="O346" t="s">
        <v>35</v>
      </c>
      <c r="P346" s="2">
        <v>4730626</v>
      </c>
      <c r="Q346" s="8">
        <v>-39846.20300754717</v>
      </c>
      <c r="R346" t="s">
        <v>82</v>
      </c>
      <c r="S346" t="str">
        <f t="shared" si="13"/>
        <v>East</v>
      </c>
    </row>
    <row r="347" spans="1:19" x14ac:dyDescent="0.2">
      <c r="A347" t="s">
        <v>57</v>
      </c>
      <c r="B347" s="2">
        <v>4073000</v>
      </c>
      <c r="C347" s="2">
        <v>32312.080669554951</v>
      </c>
      <c r="D347" t="s">
        <v>86</v>
      </c>
      <c r="H347" t="s">
        <v>30</v>
      </c>
      <c r="I347" s="2">
        <v>2883557</v>
      </c>
      <c r="J347" s="8">
        <v>-21237.254810795243</v>
      </c>
      <c r="K347" t="s">
        <v>85</v>
      </c>
      <c r="L347" t="str">
        <f t="shared" si="12"/>
        <v>West</v>
      </c>
      <c r="O347" t="s">
        <v>35</v>
      </c>
      <c r="P347" s="2">
        <v>5966020</v>
      </c>
      <c r="Q347" s="8">
        <v>-32536.717892151584</v>
      </c>
      <c r="R347" t="s">
        <v>83</v>
      </c>
      <c r="S347" t="str">
        <f t="shared" si="13"/>
        <v>East</v>
      </c>
    </row>
    <row r="348" spans="1:19" x14ac:dyDescent="0.2">
      <c r="A348" t="s">
        <v>13</v>
      </c>
      <c r="B348" s="2">
        <v>2346315</v>
      </c>
      <c r="C348" s="2">
        <v>-4855.6454867356642</v>
      </c>
      <c r="D348" t="s">
        <v>86</v>
      </c>
      <c r="H348" t="s">
        <v>30</v>
      </c>
      <c r="I348" s="2">
        <v>2944285</v>
      </c>
      <c r="J348" s="8">
        <v>19401.006172907637</v>
      </c>
      <c r="K348" t="s">
        <v>86</v>
      </c>
      <c r="L348" t="str">
        <f t="shared" si="12"/>
        <v>West</v>
      </c>
      <c r="O348" t="s">
        <v>35</v>
      </c>
      <c r="P348" s="2">
        <v>3955550</v>
      </c>
      <c r="Q348" s="8">
        <v>-16450.687371114214</v>
      </c>
      <c r="R348" t="s">
        <v>84</v>
      </c>
      <c r="S348" t="str">
        <f t="shared" si="13"/>
        <v>East</v>
      </c>
    </row>
    <row r="349" spans="1:19" x14ac:dyDescent="0.2">
      <c r="A349" t="s">
        <v>14</v>
      </c>
      <c r="B349" s="2">
        <v>2231421</v>
      </c>
      <c r="C349" s="2">
        <v>-85187.694143555374</v>
      </c>
      <c r="D349" t="s">
        <v>86</v>
      </c>
      <c r="H349" t="s">
        <v>30</v>
      </c>
      <c r="I349" s="2">
        <v>2294121</v>
      </c>
      <c r="J349" s="8">
        <v>-7190.367771856002</v>
      </c>
      <c r="K349" t="s">
        <v>87</v>
      </c>
      <c r="L349" t="str">
        <f t="shared" si="12"/>
        <v>West</v>
      </c>
      <c r="O349" t="s">
        <v>35</v>
      </c>
      <c r="P349" s="2">
        <v>5392225</v>
      </c>
      <c r="Q349" s="8">
        <v>-189816.14168672974</v>
      </c>
      <c r="R349" t="s">
        <v>85</v>
      </c>
      <c r="S349" t="str">
        <f t="shared" si="13"/>
        <v>East</v>
      </c>
    </row>
    <row r="350" spans="1:19" x14ac:dyDescent="0.2">
      <c r="A350" t="s">
        <v>63</v>
      </c>
      <c r="B350" s="2">
        <v>1396696</v>
      </c>
      <c r="C350" s="2">
        <v>-3975.2027649542024</v>
      </c>
      <c r="D350" t="s">
        <v>86</v>
      </c>
      <c r="H350" t="s">
        <v>30</v>
      </c>
      <c r="I350" s="2">
        <v>3658926</v>
      </c>
      <c r="J350" s="8">
        <v>17953.663442669702</v>
      </c>
      <c r="K350" t="s">
        <v>88</v>
      </c>
      <c r="L350" t="str">
        <f t="shared" si="12"/>
        <v>West</v>
      </c>
      <c r="O350" t="s">
        <v>35</v>
      </c>
      <c r="P350" s="2">
        <v>2697352</v>
      </c>
      <c r="Q350" s="8">
        <v>19944.977671187349</v>
      </c>
      <c r="R350" t="s">
        <v>86</v>
      </c>
      <c r="S350" t="str">
        <f t="shared" si="13"/>
        <v>East</v>
      </c>
    </row>
    <row r="351" spans="1:19" x14ac:dyDescent="0.2">
      <c r="A351" t="s">
        <v>15</v>
      </c>
      <c r="B351" s="2">
        <v>2045068</v>
      </c>
      <c r="C351" s="2">
        <v>-8614.5824243322968</v>
      </c>
      <c r="D351" t="s">
        <v>86</v>
      </c>
      <c r="H351" t="s">
        <v>30</v>
      </c>
      <c r="I351" s="2">
        <v>2781910</v>
      </c>
      <c r="J351" s="8">
        <v>-22436.681965259766</v>
      </c>
      <c r="K351" t="s">
        <v>89</v>
      </c>
      <c r="L351" t="str">
        <f t="shared" si="12"/>
        <v>West</v>
      </c>
      <c r="O351" t="s">
        <v>35</v>
      </c>
      <c r="P351" s="2">
        <v>1811709</v>
      </c>
      <c r="Q351" s="8">
        <v>12265.219757503375</v>
      </c>
      <c r="R351" t="s">
        <v>87</v>
      </c>
      <c r="S351" t="str">
        <f t="shared" si="13"/>
        <v>East</v>
      </c>
    </row>
    <row r="352" spans="1:19" x14ac:dyDescent="0.2">
      <c r="A352" t="s">
        <v>58</v>
      </c>
      <c r="B352" s="2">
        <v>0</v>
      </c>
      <c r="C352" s="2">
        <v>0</v>
      </c>
      <c r="D352" t="s">
        <v>86</v>
      </c>
      <c r="H352" t="s">
        <v>31</v>
      </c>
      <c r="I352" s="1">
        <v>2592822</v>
      </c>
      <c r="J352" s="9">
        <v>-45409.936702047584</v>
      </c>
      <c r="K352" t="s">
        <v>80</v>
      </c>
      <c r="L352" t="str">
        <f t="shared" si="12"/>
        <v>Central</v>
      </c>
      <c r="O352" t="s">
        <v>35</v>
      </c>
      <c r="P352" s="2">
        <v>3164573</v>
      </c>
      <c r="Q352" s="8">
        <v>-12363.775428155455</v>
      </c>
      <c r="R352" t="s">
        <v>88</v>
      </c>
      <c r="S352" t="str">
        <f t="shared" si="13"/>
        <v>East</v>
      </c>
    </row>
    <row r="353" spans="1:19" x14ac:dyDescent="0.2">
      <c r="A353" t="s">
        <v>16</v>
      </c>
      <c r="B353" s="2">
        <v>34747104</v>
      </c>
      <c r="C353" s="2">
        <v>-173589.84738486476</v>
      </c>
      <c r="D353" t="s">
        <v>86</v>
      </c>
      <c r="H353" t="s">
        <v>31</v>
      </c>
      <c r="I353" s="2">
        <v>4341029</v>
      </c>
      <c r="J353" s="8">
        <v>-38304.551489096746</v>
      </c>
      <c r="K353" t="s">
        <v>81</v>
      </c>
      <c r="L353" t="str">
        <f t="shared" si="12"/>
        <v>Central</v>
      </c>
      <c r="O353" t="s">
        <v>35</v>
      </c>
      <c r="P353" s="2">
        <v>2890745</v>
      </c>
      <c r="Q353" s="8">
        <v>-14452.062771944828</v>
      </c>
      <c r="R353" t="s">
        <v>89</v>
      </c>
      <c r="S353" t="str">
        <f t="shared" si="13"/>
        <v>East</v>
      </c>
    </row>
    <row r="354" spans="1:19" x14ac:dyDescent="0.2">
      <c r="A354" t="s">
        <v>17</v>
      </c>
      <c r="B354" s="2">
        <v>4295959</v>
      </c>
      <c r="C354" s="2">
        <v>-62792.552363742827</v>
      </c>
      <c r="D354" t="s">
        <v>86</v>
      </c>
      <c r="H354" t="s">
        <v>31</v>
      </c>
      <c r="I354" s="2">
        <v>6716110</v>
      </c>
      <c r="J354" s="8">
        <v>-49584.095088453359</v>
      </c>
      <c r="K354" t="s">
        <v>82</v>
      </c>
      <c r="L354" t="str">
        <f t="shared" si="12"/>
        <v>Central</v>
      </c>
      <c r="O354" t="s">
        <v>36</v>
      </c>
      <c r="P354" s="1">
        <v>2542317</v>
      </c>
      <c r="Q354" s="9">
        <v>-28542.181760954663</v>
      </c>
      <c r="R354" t="s">
        <v>80</v>
      </c>
      <c r="S354" t="str">
        <f t="shared" si="13"/>
        <v>East</v>
      </c>
    </row>
    <row r="355" spans="1:19" x14ac:dyDescent="0.2">
      <c r="A355" t="s">
        <v>64</v>
      </c>
      <c r="B355" s="2">
        <v>0</v>
      </c>
      <c r="C355" s="2">
        <v>0</v>
      </c>
      <c r="D355" t="s">
        <v>86</v>
      </c>
      <c r="H355" t="s">
        <v>31</v>
      </c>
      <c r="I355" s="2">
        <v>4693403</v>
      </c>
      <c r="J355" s="8">
        <v>-28829.802988662846</v>
      </c>
      <c r="K355" t="s">
        <v>83</v>
      </c>
      <c r="L355" t="str">
        <f t="shared" si="12"/>
        <v>Central</v>
      </c>
      <c r="O355" t="s">
        <v>36</v>
      </c>
      <c r="P355" s="2">
        <v>3414042</v>
      </c>
      <c r="Q355" s="8">
        <v>-55887.984462461129</v>
      </c>
      <c r="R355" t="s">
        <v>81</v>
      </c>
      <c r="S355" t="str">
        <f t="shared" si="13"/>
        <v>East</v>
      </c>
    </row>
    <row r="356" spans="1:19" x14ac:dyDescent="0.2">
      <c r="A356" t="s">
        <v>18</v>
      </c>
      <c r="B356" s="2">
        <v>79101</v>
      </c>
      <c r="C356" s="2">
        <v>2173.7075708724246</v>
      </c>
      <c r="D356" t="s">
        <v>86</v>
      </c>
      <c r="H356" t="s">
        <v>31</v>
      </c>
      <c r="I356" s="2">
        <v>3860662</v>
      </c>
      <c r="J356" s="8">
        <v>-7634.4174388176198</v>
      </c>
      <c r="K356" t="s">
        <v>84</v>
      </c>
      <c r="L356" t="str">
        <f t="shared" si="12"/>
        <v>Central</v>
      </c>
      <c r="O356" t="s">
        <v>36</v>
      </c>
      <c r="P356" s="2">
        <v>5065608</v>
      </c>
      <c r="Q356" s="8">
        <v>-19206.901622769707</v>
      </c>
      <c r="R356" t="s">
        <v>82</v>
      </c>
      <c r="S356" t="str">
        <f t="shared" si="13"/>
        <v>East</v>
      </c>
    </row>
    <row r="357" spans="1:19" x14ac:dyDescent="0.2">
      <c r="A357" t="s">
        <v>71</v>
      </c>
      <c r="B357" s="2">
        <v>0</v>
      </c>
      <c r="C357" s="2">
        <v>0</v>
      </c>
      <c r="D357" t="s">
        <v>86</v>
      </c>
      <c r="H357" t="s">
        <v>31</v>
      </c>
      <c r="I357" s="2">
        <v>10167332</v>
      </c>
      <c r="J357" s="8">
        <v>-42338.588419863794</v>
      </c>
      <c r="K357" t="s">
        <v>85</v>
      </c>
      <c r="L357" t="str">
        <f t="shared" si="12"/>
        <v>Central</v>
      </c>
      <c r="O357" t="s">
        <v>36</v>
      </c>
      <c r="P357" s="2">
        <v>5394370</v>
      </c>
      <c r="Q357" s="8">
        <v>-5205.6888028927096</v>
      </c>
      <c r="R357" t="s">
        <v>83</v>
      </c>
      <c r="S357" t="str">
        <f t="shared" si="13"/>
        <v>East</v>
      </c>
    </row>
    <row r="358" spans="1:19" x14ac:dyDescent="0.2">
      <c r="A358" t="s">
        <v>19</v>
      </c>
      <c r="B358" s="2">
        <v>35000</v>
      </c>
      <c r="C358" s="2">
        <v>-4775</v>
      </c>
      <c r="D358" t="s">
        <v>86</v>
      </c>
      <c r="H358" t="s">
        <v>31</v>
      </c>
      <c r="I358" s="2">
        <v>5545664</v>
      </c>
      <c r="J358" s="8">
        <v>-63928.441459627509</v>
      </c>
      <c r="K358" t="s">
        <v>86</v>
      </c>
      <c r="L358" t="str">
        <f t="shared" si="12"/>
        <v>Central</v>
      </c>
      <c r="O358" t="s">
        <v>36</v>
      </c>
      <c r="P358" s="2">
        <v>4585962</v>
      </c>
      <c r="Q358" s="8">
        <v>-1437.7504985688365</v>
      </c>
      <c r="R358" t="s">
        <v>84</v>
      </c>
      <c r="S358" t="str">
        <f t="shared" si="13"/>
        <v>East</v>
      </c>
    </row>
    <row r="359" spans="1:19" x14ac:dyDescent="0.2">
      <c r="A359" t="s">
        <v>53</v>
      </c>
      <c r="B359" s="2">
        <v>207</v>
      </c>
      <c r="C359" s="2">
        <v>-0.50038395168250593</v>
      </c>
      <c r="D359" t="s">
        <v>86</v>
      </c>
      <c r="H359" t="s">
        <v>31</v>
      </c>
      <c r="I359" s="2">
        <v>3421508</v>
      </c>
      <c r="J359" s="8">
        <v>-34539.957322679365</v>
      </c>
      <c r="K359" t="s">
        <v>87</v>
      </c>
      <c r="L359" t="str">
        <f t="shared" si="12"/>
        <v>Central</v>
      </c>
      <c r="O359" t="s">
        <v>36</v>
      </c>
      <c r="P359" s="2">
        <v>2541480</v>
      </c>
      <c r="Q359" s="8">
        <v>-76287.973235530313</v>
      </c>
      <c r="R359" t="s">
        <v>85</v>
      </c>
      <c r="S359" t="str">
        <f t="shared" si="13"/>
        <v>East</v>
      </c>
    </row>
    <row r="360" spans="1:19" x14ac:dyDescent="0.2">
      <c r="A360" t="s">
        <v>20</v>
      </c>
      <c r="B360" s="2">
        <v>12538027</v>
      </c>
      <c r="C360" s="2">
        <v>-181224.23125986016</v>
      </c>
      <c r="D360" t="s">
        <v>86</v>
      </c>
      <c r="H360" t="s">
        <v>31</v>
      </c>
      <c r="I360" s="2">
        <v>2094055</v>
      </c>
      <c r="J360" s="8">
        <v>-15289.396551349386</v>
      </c>
      <c r="K360" t="s">
        <v>88</v>
      </c>
      <c r="L360" t="str">
        <f t="shared" si="12"/>
        <v>Central</v>
      </c>
      <c r="O360" t="s">
        <v>36</v>
      </c>
      <c r="P360" s="2">
        <v>2358866</v>
      </c>
      <c r="Q360" s="8">
        <v>20793.185109244467</v>
      </c>
      <c r="R360" t="s">
        <v>86</v>
      </c>
      <c r="S360" t="str">
        <f t="shared" si="13"/>
        <v>East</v>
      </c>
    </row>
    <row r="361" spans="1:19" x14ac:dyDescent="0.2">
      <c r="A361" t="s">
        <v>21</v>
      </c>
      <c r="B361" s="2">
        <v>0</v>
      </c>
      <c r="C361" s="2">
        <v>0</v>
      </c>
      <c r="D361" t="s">
        <v>86</v>
      </c>
      <c r="H361" t="s">
        <v>31</v>
      </c>
      <c r="I361" s="2">
        <v>3108514</v>
      </c>
      <c r="J361" s="8">
        <v>-46667.378563374405</v>
      </c>
      <c r="K361" t="s">
        <v>89</v>
      </c>
      <c r="L361" t="str">
        <f t="shared" si="12"/>
        <v>Central</v>
      </c>
      <c r="O361" t="s">
        <v>36</v>
      </c>
      <c r="P361" s="2">
        <v>2299182</v>
      </c>
      <c r="Q361" s="8">
        <v>14218.022232463323</v>
      </c>
      <c r="R361" t="s">
        <v>87</v>
      </c>
      <c r="S361" t="str">
        <f t="shared" si="13"/>
        <v>East</v>
      </c>
    </row>
    <row r="362" spans="1:19" x14ac:dyDescent="0.2">
      <c r="A362" t="s">
        <v>22</v>
      </c>
      <c r="B362" s="2">
        <v>5702894</v>
      </c>
      <c r="C362" s="2">
        <v>-73032.792256940229</v>
      </c>
      <c r="D362" t="s">
        <v>86</v>
      </c>
      <c r="H362" t="s">
        <v>32</v>
      </c>
      <c r="I362" s="1">
        <v>4775000</v>
      </c>
      <c r="J362" s="9">
        <v>-582310.23067791003</v>
      </c>
      <c r="K362" t="s">
        <v>80</v>
      </c>
      <c r="L362" t="str">
        <f t="shared" si="12"/>
        <v>West</v>
      </c>
      <c r="O362" t="s">
        <v>36</v>
      </c>
      <c r="P362" s="2">
        <v>2427882</v>
      </c>
      <c r="Q362" s="8">
        <v>-27720.913513788986</v>
      </c>
      <c r="R362" t="s">
        <v>88</v>
      </c>
      <c r="S362" t="str">
        <f t="shared" si="13"/>
        <v>East</v>
      </c>
    </row>
    <row r="363" spans="1:19" x14ac:dyDescent="0.2">
      <c r="A363" t="s">
        <v>24</v>
      </c>
      <c r="B363" s="2">
        <v>29610016</v>
      </c>
      <c r="C363" s="2">
        <v>-182653.02710916763</v>
      </c>
      <c r="D363" t="s">
        <v>86</v>
      </c>
      <c r="H363" t="s">
        <v>32</v>
      </c>
      <c r="I363" s="2">
        <v>4220233</v>
      </c>
      <c r="J363" s="8">
        <v>-832767.07106913964</v>
      </c>
      <c r="K363" t="s">
        <v>81</v>
      </c>
      <c r="L363" t="str">
        <f t="shared" si="12"/>
        <v>West</v>
      </c>
      <c r="O363" t="s">
        <v>36</v>
      </c>
      <c r="P363" s="2">
        <v>679975</v>
      </c>
      <c r="Q363" s="8">
        <v>-655.10576171149557</v>
      </c>
      <c r="R363" t="s">
        <v>89</v>
      </c>
      <c r="S363" t="str">
        <f t="shared" si="13"/>
        <v>East</v>
      </c>
    </row>
    <row r="364" spans="1:19" x14ac:dyDescent="0.2">
      <c r="A364" t="s">
        <v>25</v>
      </c>
      <c r="B364" s="2">
        <v>357932</v>
      </c>
      <c r="C364" s="2">
        <v>-3324.4520607137497</v>
      </c>
      <c r="D364" t="s">
        <v>86</v>
      </c>
      <c r="H364" t="s">
        <v>32</v>
      </c>
      <c r="I364" s="2">
        <v>2956300</v>
      </c>
      <c r="J364" s="8">
        <v>-16621.232080775553</v>
      </c>
      <c r="K364" t="s">
        <v>82</v>
      </c>
      <c r="L364" t="str">
        <f t="shared" si="12"/>
        <v>West</v>
      </c>
      <c r="O364" t="s">
        <v>70</v>
      </c>
      <c r="P364" s="2">
        <v>0</v>
      </c>
      <c r="Q364" s="8">
        <v>0</v>
      </c>
      <c r="R364" t="s">
        <v>85</v>
      </c>
      <c r="S364" t="str">
        <f t="shared" si="13"/>
        <v>East</v>
      </c>
    </row>
    <row r="365" spans="1:19" x14ac:dyDescent="0.2">
      <c r="A365" t="s">
        <v>26</v>
      </c>
      <c r="B365" s="2">
        <v>937725</v>
      </c>
      <c r="C365" s="2">
        <v>-18294.988053570898</v>
      </c>
      <c r="D365" t="s">
        <v>86</v>
      </c>
      <c r="H365" t="s">
        <v>32</v>
      </c>
      <c r="I365" s="2">
        <v>2965000</v>
      </c>
      <c r="J365" s="8">
        <v>214292.52816874027</v>
      </c>
      <c r="K365" t="s">
        <v>83</v>
      </c>
      <c r="L365" t="str">
        <f t="shared" si="12"/>
        <v>West</v>
      </c>
      <c r="O365" t="s">
        <v>37</v>
      </c>
      <c r="P365" s="1">
        <v>1522917</v>
      </c>
      <c r="Q365" s="9">
        <v>-55703.296595297725</v>
      </c>
      <c r="R365" t="s">
        <v>80</v>
      </c>
      <c r="S365" t="str">
        <f t="shared" si="13"/>
        <v>East</v>
      </c>
    </row>
    <row r="366" spans="1:19" x14ac:dyDescent="0.2">
      <c r="A366" t="s">
        <v>27</v>
      </c>
      <c r="B366" s="2">
        <v>3987286</v>
      </c>
      <c r="C366" s="2">
        <v>-36150.663115158321</v>
      </c>
      <c r="D366" t="s">
        <v>86</v>
      </c>
      <c r="H366" t="s">
        <v>32</v>
      </c>
      <c r="I366" s="2">
        <v>6410394</v>
      </c>
      <c r="J366" s="8">
        <v>-782427.38190157746</v>
      </c>
      <c r="K366" t="s">
        <v>84</v>
      </c>
      <c r="L366" t="str">
        <f t="shared" si="12"/>
        <v>West</v>
      </c>
      <c r="O366" t="s">
        <v>37</v>
      </c>
      <c r="P366" s="2">
        <v>1601846</v>
      </c>
      <c r="Q366" s="8">
        <v>-22385.712633827727</v>
      </c>
      <c r="R366" t="s">
        <v>81</v>
      </c>
      <c r="S366" t="str">
        <f t="shared" si="13"/>
        <v>East</v>
      </c>
    </row>
    <row r="367" spans="1:19" x14ac:dyDescent="0.2">
      <c r="A367" t="s">
        <v>28</v>
      </c>
      <c r="B367" s="2">
        <v>4095749</v>
      </c>
      <c r="C367" s="2">
        <v>-72513.008651235185</v>
      </c>
      <c r="D367" t="s">
        <v>86</v>
      </c>
      <c r="H367" t="s">
        <v>32</v>
      </c>
      <c r="I367" s="2">
        <v>5016512</v>
      </c>
      <c r="J367" s="8">
        <v>83292.588602172749</v>
      </c>
      <c r="K367" t="s">
        <v>85</v>
      </c>
      <c r="L367" t="str">
        <f t="shared" si="12"/>
        <v>West</v>
      </c>
      <c r="O367" t="s">
        <v>37</v>
      </c>
      <c r="P367" s="2">
        <v>3065043</v>
      </c>
      <c r="Q367" s="8">
        <v>-12870.790652996848</v>
      </c>
      <c r="R367" t="s">
        <v>82</v>
      </c>
      <c r="S367" t="str">
        <f t="shared" si="13"/>
        <v>East</v>
      </c>
    </row>
    <row r="368" spans="1:19" x14ac:dyDescent="0.2">
      <c r="A368" t="s">
        <v>54</v>
      </c>
      <c r="B368" s="2">
        <v>2131913</v>
      </c>
      <c r="C368" s="2">
        <v>-28927.116526390902</v>
      </c>
      <c r="D368" t="s">
        <v>86</v>
      </c>
      <c r="H368" t="s">
        <v>32</v>
      </c>
      <c r="I368" s="2">
        <v>2909450</v>
      </c>
      <c r="J368" s="8">
        <v>118340.82070032906</v>
      </c>
      <c r="K368" t="s">
        <v>86</v>
      </c>
      <c r="L368" t="str">
        <f t="shared" si="12"/>
        <v>West</v>
      </c>
      <c r="O368" t="s">
        <v>37</v>
      </c>
      <c r="P368" s="2">
        <v>1818317</v>
      </c>
      <c r="Q368" s="8">
        <v>-5068.912347282333</v>
      </c>
      <c r="R368" t="s">
        <v>83</v>
      </c>
      <c r="S368" t="str">
        <f t="shared" si="13"/>
        <v>East</v>
      </c>
    </row>
    <row r="369" spans="1:19" x14ac:dyDescent="0.2">
      <c r="A369" t="s">
        <v>29</v>
      </c>
      <c r="B369" s="2">
        <v>44542</v>
      </c>
      <c r="C369" s="2">
        <v>-360.0069848688633</v>
      </c>
      <c r="D369" t="s">
        <v>86</v>
      </c>
      <c r="H369" t="s">
        <v>32</v>
      </c>
      <c r="I369" s="2">
        <v>2441146</v>
      </c>
      <c r="J369" s="8">
        <v>-16293.685536237337</v>
      </c>
      <c r="K369" t="s">
        <v>87</v>
      </c>
      <c r="L369" t="str">
        <f t="shared" si="12"/>
        <v>West</v>
      </c>
      <c r="O369" t="s">
        <v>37</v>
      </c>
      <c r="P369" s="2">
        <v>1472692</v>
      </c>
      <c r="Q369" s="8">
        <v>2882.9387530599347</v>
      </c>
      <c r="R369" t="s">
        <v>84</v>
      </c>
      <c r="S369" t="str">
        <f t="shared" si="13"/>
        <v>East</v>
      </c>
    </row>
    <row r="370" spans="1:19" x14ac:dyDescent="0.2">
      <c r="A370" t="s">
        <v>30</v>
      </c>
      <c r="B370" s="2">
        <v>2944285</v>
      </c>
      <c r="C370" s="2">
        <v>19401.006172907637</v>
      </c>
      <c r="D370" t="s">
        <v>86</v>
      </c>
      <c r="H370" t="s">
        <v>32</v>
      </c>
      <c r="I370" s="2">
        <v>3185000</v>
      </c>
      <c r="J370" s="8">
        <v>-43411.262536079506</v>
      </c>
      <c r="K370" t="s">
        <v>88</v>
      </c>
      <c r="L370" t="str">
        <f t="shared" si="12"/>
        <v>West</v>
      </c>
      <c r="O370" t="s">
        <v>37</v>
      </c>
      <c r="P370" s="2">
        <v>2954252</v>
      </c>
      <c r="Q370" s="8">
        <v>52051.527297284592</v>
      </c>
      <c r="R370" t="s">
        <v>85</v>
      </c>
      <c r="S370" t="str">
        <f t="shared" si="13"/>
        <v>East</v>
      </c>
    </row>
    <row r="371" spans="1:19" x14ac:dyDescent="0.2">
      <c r="A371" t="s">
        <v>31</v>
      </c>
      <c r="B371" s="2">
        <v>5545664</v>
      </c>
      <c r="C371" s="2">
        <v>-63928.441459627509</v>
      </c>
      <c r="D371" t="s">
        <v>86</v>
      </c>
      <c r="H371" t="s">
        <v>32</v>
      </c>
      <c r="I371" s="2">
        <v>1635000</v>
      </c>
      <c r="J371" s="8">
        <v>-30907.810808569313</v>
      </c>
      <c r="K371" t="s">
        <v>89</v>
      </c>
      <c r="L371" t="str">
        <f t="shared" si="12"/>
        <v>West</v>
      </c>
      <c r="O371" t="s">
        <v>37</v>
      </c>
      <c r="P371" s="2">
        <v>1353920</v>
      </c>
      <c r="Q371" s="8">
        <v>344.95914297264528</v>
      </c>
      <c r="R371" t="s">
        <v>86</v>
      </c>
      <c r="S371" t="str">
        <f t="shared" si="13"/>
        <v>East</v>
      </c>
    </row>
    <row r="372" spans="1:19" x14ac:dyDescent="0.2">
      <c r="A372" t="s">
        <v>32</v>
      </c>
      <c r="B372" s="2">
        <v>2909450</v>
      </c>
      <c r="C372" s="2">
        <v>118340.82070032906</v>
      </c>
      <c r="D372" t="s">
        <v>86</v>
      </c>
      <c r="H372" t="s">
        <v>73</v>
      </c>
      <c r="I372" s="2">
        <v>0</v>
      </c>
      <c r="J372" s="8">
        <v>0</v>
      </c>
      <c r="K372" t="s">
        <v>87</v>
      </c>
      <c r="L372" t="str">
        <f t="shared" si="12"/>
        <v>West</v>
      </c>
      <c r="O372" t="s">
        <v>37</v>
      </c>
      <c r="P372" s="2">
        <v>1650180</v>
      </c>
      <c r="Q372" s="8">
        <v>3114.1466622546222</v>
      </c>
      <c r="R372" t="s">
        <v>87</v>
      </c>
      <c r="S372" t="str">
        <f t="shared" si="13"/>
        <v>East</v>
      </c>
    </row>
    <row r="373" spans="1:19" x14ac:dyDescent="0.2">
      <c r="A373" t="s">
        <v>33</v>
      </c>
      <c r="B373" s="2">
        <v>852217</v>
      </c>
      <c r="C373" s="2">
        <v>65805.202688898717</v>
      </c>
      <c r="D373" t="s">
        <v>86</v>
      </c>
      <c r="H373" t="s">
        <v>61</v>
      </c>
      <c r="I373" s="2">
        <v>865000</v>
      </c>
      <c r="J373" s="8">
        <v>-133866.91252587986</v>
      </c>
      <c r="K373" t="s">
        <v>83</v>
      </c>
      <c r="L373" t="str">
        <f t="shared" si="12"/>
        <v>West</v>
      </c>
      <c r="O373" t="s">
        <v>37</v>
      </c>
      <c r="P373" s="2">
        <v>2429033</v>
      </c>
      <c r="Q373" s="8">
        <v>-15268.224284368238</v>
      </c>
      <c r="R373" t="s">
        <v>88</v>
      </c>
      <c r="S373" t="str">
        <f t="shared" si="13"/>
        <v>East</v>
      </c>
    </row>
    <row r="374" spans="1:19" x14ac:dyDescent="0.2">
      <c r="A374" t="s">
        <v>52</v>
      </c>
      <c r="B374" s="2">
        <v>2081448</v>
      </c>
      <c r="C374" s="2">
        <v>-21664.125371001064</v>
      </c>
      <c r="D374" t="s">
        <v>86</v>
      </c>
      <c r="H374" t="s">
        <v>61</v>
      </c>
      <c r="I374" s="2">
        <v>755000</v>
      </c>
      <c r="J374" s="8">
        <v>-89966.80232652527</v>
      </c>
      <c r="K374" t="s">
        <v>84</v>
      </c>
      <c r="L374" t="str">
        <f t="shared" si="12"/>
        <v>West</v>
      </c>
      <c r="O374" t="s">
        <v>37</v>
      </c>
      <c r="P374" s="2">
        <v>1772009</v>
      </c>
      <c r="Q374" s="8">
        <v>-16566.198157595267</v>
      </c>
      <c r="R374" t="s">
        <v>89</v>
      </c>
      <c r="S374" t="str">
        <f t="shared" si="13"/>
        <v>East</v>
      </c>
    </row>
    <row r="375" spans="1:19" x14ac:dyDescent="0.2">
      <c r="A375" t="s">
        <v>69</v>
      </c>
      <c r="B375" s="2">
        <v>763659</v>
      </c>
      <c r="C375" s="2">
        <v>-1764.0767603612221</v>
      </c>
      <c r="D375" t="s">
        <v>86</v>
      </c>
      <c r="H375" t="s">
        <v>33</v>
      </c>
      <c r="I375" s="1">
        <v>2317500</v>
      </c>
      <c r="J375" s="9">
        <v>-169082.00337515146</v>
      </c>
      <c r="K375" t="s">
        <v>80</v>
      </c>
      <c r="L375" t="str">
        <f t="shared" si="12"/>
        <v>West</v>
      </c>
      <c r="O375" t="s">
        <v>38</v>
      </c>
      <c r="P375" s="1">
        <v>205391</v>
      </c>
      <c r="Q375" s="9">
        <v>23745.146399009536</v>
      </c>
      <c r="R375" t="s">
        <v>80</v>
      </c>
      <c r="S375" t="str">
        <f t="shared" si="13"/>
        <v>East</v>
      </c>
    </row>
    <row r="376" spans="1:19" x14ac:dyDescent="0.2">
      <c r="A376" t="s">
        <v>34</v>
      </c>
      <c r="B376" s="2">
        <v>5926544</v>
      </c>
      <c r="C376" s="2">
        <v>-8858.0362557088847</v>
      </c>
      <c r="D376" t="s">
        <v>86</v>
      </c>
      <c r="H376" t="s">
        <v>33</v>
      </c>
      <c r="I376" s="2">
        <v>1637000</v>
      </c>
      <c r="J376" s="8">
        <v>-112810.71479689881</v>
      </c>
      <c r="K376" t="s">
        <v>81</v>
      </c>
      <c r="L376" t="str">
        <f t="shared" si="12"/>
        <v>West</v>
      </c>
      <c r="O376" t="s">
        <v>38</v>
      </c>
      <c r="P376" s="2">
        <v>987162</v>
      </c>
      <c r="Q376" s="8">
        <v>1443.0099521218178</v>
      </c>
      <c r="R376" t="s">
        <v>81</v>
      </c>
      <c r="S376" t="str">
        <f t="shared" si="13"/>
        <v>East</v>
      </c>
    </row>
    <row r="377" spans="1:19" x14ac:dyDescent="0.2">
      <c r="A377" t="s">
        <v>35</v>
      </c>
      <c r="B377" s="2">
        <v>2697352</v>
      </c>
      <c r="C377" s="2">
        <v>19944.977671187349</v>
      </c>
      <c r="D377" t="s">
        <v>86</v>
      </c>
      <c r="H377" t="s">
        <v>33</v>
      </c>
      <c r="I377" s="2">
        <v>857809</v>
      </c>
      <c r="J377" s="8">
        <v>-107722.82964796267</v>
      </c>
      <c r="K377" t="s">
        <v>82</v>
      </c>
      <c r="L377" t="str">
        <f t="shared" si="12"/>
        <v>West</v>
      </c>
      <c r="O377" t="s">
        <v>38</v>
      </c>
      <c r="P377" s="2">
        <v>2312085</v>
      </c>
      <c r="Q377" s="8">
        <v>-5722.2125669427442</v>
      </c>
      <c r="R377" t="s">
        <v>82</v>
      </c>
      <c r="S377" t="str">
        <f t="shared" si="13"/>
        <v>East</v>
      </c>
    </row>
    <row r="378" spans="1:19" x14ac:dyDescent="0.2">
      <c r="A378" t="s">
        <v>36</v>
      </c>
      <c r="B378" s="2">
        <v>2358866</v>
      </c>
      <c r="C378" s="2">
        <v>20793.185109244467</v>
      </c>
      <c r="D378" t="s">
        <v>86</v>
      </c>
      <c r="H378" t="s">
        <v>33</v>
      </c>
      <c r="I378" s="2">
        <v>1100203</v>
      </c>
      <c r="J378" s="8">
        <v>-122843.07809362366</v>
      </c>
      <c r="K378" t="s">
        <v>83</v>
      </c>
      <c r="L378" t="str">
        <f t="shared" si="12"/>
        <v>West</v>
      </c>
      <c r="O378" t="s">
        <v>38</v>
      </c>
      <c r="P378" s="2">
        <v>1802323</v>
      </c>
      <c r="Q378" s="8">
        <v>-7327.0796357441914</v>
      </c>
      <c r="R378" t="s">
        <v>83</v>
      </c>
      <c r="S378" t="str">
        <f t="shared" si="13"/>
        <v>East</v>
      </c>
    </row>
    <row r="379" spans="1:19" x14ac:dyDescent="0.2">
      <c r="A379" t="s">
        <v>37</v>
      </c>
      <c r="B379" s="2">
        <v>1353920</v>
      </c>
      <c r="C379" s="2">
        <v>344.95914297264528</v>
      </c>
      <c r="D379" t="s">
        <v>86</v>
      </c>
      <c r="H379" t="s">
        <v>33</v>
      </c>
      <c r="I379" s="2">
        <v>1412715</v>
      </c>
      <c r="J379" s="8">
        <v>-102026.27275591469</v>
      </c>
      <c r="K379" t="s">
        <v>84</v>
      </c>
      <c r="L379" t="str">
        <f t="shared" si="12"/>
        <v>West</v>
      </c>
      <c r="O379" t="s">
        <v>38</v>
      </c>
      <c r="P379" s="2">
        <v>1671887</v>
      </c>
      <c r="Q379" s="8">
        <v>-8232.6261408289556</v>
      </c>
      <c r="R379" t="s">
        <v>84</v>
      </c>
      <c r="S379" t="str">
        <f t="shared" si="13"/>
        <v>East</v>
      </c>
    </row>
    <row r="380" spans="1:19" x14ac:dyDescent="0.2">
      <c r="A380" t="s">
        <v>38</v>
      </c>
      <c r="B380" s="2">
        <v>1008708</v>
      </c>
      <c r="C380" s="2">
        <v>13287.359991192106</v>
      </c>
      <c r="D380" t="s">
        <v>86</v>
      </c>
      <c r="H380" t="s">
        <v>33</v>
      </c>
      <c r="I380" s="2">
        <v>3582875</v>
      </c>
      <c r="J380" s="8">
        <v>66845.198597305352</v>
      </c>
      <c r="K380" t="s">
        <v>85</v>
      </c>
      <c r="L380" t="str">
        <f t="shared" si="12"/>
        <v>West</v>
      </c>
      <c r="O380" t="s">
        <v>38</v>
      </c>
      <c r="P380" s="2">
        <v>2121785</v>
      </c>
      <c r="Q380" s="8">
        <v>-7179.6183623953602</v>
      </c>
      <c r="R380" t="s">
        <v>85</v>
      </c>
      <c r="S380" t="str">
        <f t="shared" si="13"/>
        <v>East</v>
      </c>
    </row>
    <row r="381" spans="1:19" x14ac:dyDescent="0.2">
      <c r="A381" t="s">
        <v>39</v>
      </c>
      <c r="B381" s="2">
        <v>3571362</v>
      </c>
      <c r="C381" s="2">
        <v>-5775.8606913991189</v>
      </c>
      <c r="D381" t="s">
        <v>86</v>
      </c>
      <c r="H381" t="s">
        <v>33</v>
      </c>
      <c r="I381" s="2">
        <v>852217</v>
      </c>
      <c r="J381" s="8">
        <v>65805.202688898717</v>
      </c>
      <c r="K381" t="s">
        <v>86</v>
      </c>
      <c r="L381" t="str">
        <f t="shared" si="12"/>
        <v>West</v>
      </c>
      <c r="O381" t="s">
        <v>38</v>
      </c>
      <c r="P381" s="2">
        <v>1008708</v>
      </c>
      <c r="Q381" s="8">
        <v>13287.359991192106</v>
      </c>
      <c r="R381" t="s">
        <v>86</v>
      </c>
      <c r="S381" t="str">
        <f t="shared" si="13"/>
        <v>East</v>
      </c>
    </row>
    <row r="382" spans="1:19" x14ac:dyDescent="0.2">
      <c r="A382" t="s">
        <v>40</v>
      </c>
      <c r="B382" s="2">
        <v>425644</v>
      </c>
      <c r="C382" s="2">
        <v>-5377.8656817883402</v>
      </c>
      <c r="D382" t="s">
        <v>86</v>
      </c>
      <c r="H382" t="s">
        <v>33</v>
      </c>
      <c r="I382" s="2">
        <v>904859</v>
      </c>
      <c r="J382" s="8">
        <v>6808.5843984675494</v>
      </c>
      <c r="K382" t="s">
        <v>87</v>
      </c>
      <c r="L382" t="str">
        <f t="shared" si="12"/>
        <v>West</v>
      </c>
      <c r="O382" t="s">
        <v>38</v>
      </c>
      <c r="P382" s="2">
        <v>1142894</v>
      </c>
      <c r="Q382" s="8">
        <v>4248.7025069954007</v>
      </c>
      <c r="R382" t="s">
        <v>87</v>
      </c>
      <c r="S382" t="str">
        <f t="shared" si="13"/>
        <v>East</v>
      </c>
    </row>
    <row r="383" spans="1:19" x14ac:dyDescent="0.2">
      <c r="A383" t="s">
        <v>41</v>
      </c>
      <c r="B383" s="2">
        <v>780525</v>
      </c>
      <c r="C383" s="2">
        <v>8595.1211681208551</v>
      </c>
      <c r="D383" t="s">
        <v>86</v>
      </c>
      <c r="H383" t="s">
        <v>33</v>
      </c>
      <c r="I383" s="2">
        <v>1405000</v>
      </c>
      <c r="J383" s="8">
        <v>-8349.4573599419527</v>
      </c>
      <c r="K383" t="s">
        <v>88</v>
      </c>
      <c r="L383" t="str">
        <f t="shared" si="12"/>
        <v>West</v>
      </c>
      <c r="O383" t="s">
        <v>38</v>
      </c>
      <c r="P383" s="2">
        <v>1297865</v>
      </c>
      <c r="Q383" s="8">
        <v>6632.355891375415</v>
      </c>
      <c r="R383" t="s">
        <v>88</v>
      </c>
      <c r="S383" t="str">
        <f t="shared" si="13"/>
        <v>East</v>
      </c>
    </row>
    <row r="384" spans="1:19" x14ac:dyDescent="0.2">
      <c r="A384" t="s">
        <v>42</v>
      </c>
      <c r="B384" s="2">
        <v>2459711</v>
      </c>
      <c r="C384" s="2">
        <v>-7436.0772733028707</v>
      </c>
      <c r="D384" t="s">
        <v>86</v>
      </c>
      <c r="H384" t="s">
        <v>33</v>
      </c>
      <c r="I384" s="2">
        <v>1485000</v>
      </c>
      <c r="J384" s="8">
        <v>-14026.697475192897</v>
      </c>
      <c r="K384" t="s">
        <v>89</v>
      </c>
      <c r="L384" t="str">
        <f t="shared" si="12"/>
        <v>West</v>
      </c>
      <c r="O384" t="s">
        <v>38</v>
      </c>
      <c r="P384" s="2">
        <v>1017242</v>
      </c>
      <c r="Q384" s="8">
        <v>-7615.3939460889624</v>
      </c>
      <c r="R384" t="s">
        <v>89</v>
      </c>
      <c r="S384" t="str">
        <f t="shared" si="13"/>
        <v>East</v>
      </c>
    </row>
    <row r="385" spans="1:19" x14ac:dyDescent="0.2">
      <c r="A385" t="s">
        <v>43</v>
      </c>
      <c r="B385" s="2">
        <v>2296426</v>
      </c>
      <c r="C385" s="2">
        <v>17152.620026036922</v>
      </c>
      <c r="D385" t="s">
        <v>86</v>
      </c>
      <c r="H385" t="s">
        <v>74</v>
      </c>
      <c r="I385" s="2">
        <v>60000</v>
      </c>
      <c r="J385" s="8">
        <v>1160</v>
      </c>
      <c r="K385" t="s">
        <v>87</v>
      </c>
      <c r="L385" t="str">
        <f t="shared" si="12"/>
        <v>West</v>
      </c>
      <c r="O385" t="s">
        <v>39</v>
      </c>
      <c r="P385" s="1">
        <v>487562</v>
      </c>
      <c r="Q385" s="9">
        <v>-2962.7500351933759</v>
      </c>
      <c r="R385" t="s">
        <v>80</v>
      </c>
      <c r="S385" t="str">
        <f t="shared" si="13"/>
        <v>East</v>
      </c>
    </row>
    <row r="386" spans="1:19" x14ac:dyDescent="0.2">
      <c r="A386" t="s">
        <v>44</v>
      </c>
      <c r="B386" s="2">
        <v>4004247</v>
      </c>
      <c r="C386" s="2">
        <v>-20705.157623227686</v>
      </c>
      <c r="D386" t="s">
        <v>86</v>
      </c>
      <c r="H386" t="s">
        <v>74</v>
      </c>
      <c r="I386" s="2">
        <v>10000</v>
      </c>
      <c r="J386" s="8">
        <v>175.00000000000071</v>
      </c>
      <c r="K386" t="s">
        <v>88</v>
      </c>
      <c r="L386" t="str">
        <f t="shared" ref="L386:L449" si="14">VLOOKUP(H386,Region,2,0)</f>
        <v>West</v>
      </c>
      <c r="O386" t="s">
        <v>39</v>
      </c>
      <c r="P386" s="2">
        <v>861131</v>
      </c>
      <c r="Q386" s="8">
        <v>-21313.839452992099</v>
      </c>
      <c r="R386" t="s">
        <v>81</v>
      </c>
      <c r="S386" t="str">
        <f t="shared" si="13"/>
        <v>East</v>
      </c>
    </row>
    <row r="387" spans="1:19" x14ac:dyDescent="0.2">
      <c r="A387" t="s">
        <v>45</v>
      </c>
      <c r="B387" s="2">
        <v>2069743</v>
      </c>
      <c r="C387" s="2">
        <v>-26245.326491575379</v>
      </c>
      <c r="D387" t="s">
        <v>86</v>
      </c>
      <c r="H387" t="s">
        <v>74</v>
      </c>
      <c r="I387" s="2">
        <v>45000</v>
      </c>
      <c r="J387" s="8">
        <v>-2197.4999999999877</v>
      </c>
      <c r="K387" t="s">
        <v>89</v>
      </c>
      <c r="L387" t="str">
        <f t="shared" si="14"/>
        <v>West</v>
      </c>
      <c r="O387" t="s">
        <v>39</v>
      </c>
      <c r="P387" s="2">
        <v>1854499</v>
      </c>
      <c r="Q387" s="8">
        <v>5016.5752277969268</v>
      </c>
      <c r="R387" t="s">
        <v>82</v>
      </c>
      <c r="S387" t="str">
        <f t="shared" si="13"/>
        <v>East</v>
      </c>
    </row>
    <row r="388" spans="1:19" x14ac:dyDescent="0.2">
      <c r="A388" t="s">
        <v>46</v>
      </c>
      <c r="B388" s="2">
        <v>1742090</v>
      </c>
      <c r="C388" s="2">
        <v>-33104.497811304216</v>
      </c>
      <c r="D388" t="s">
        <v>86</v>
      </c>
      <c r="H388" t="s">
        <v>52</v>
      </c>
      <c r="I388" s="2">
        <v>30000</v>
      </c>
      <c r="J388" s="8">
        <v>11171.122994652425</v>
      </c>
      <c r="K388" t="s">
        <v>81</v>
      </c>
      <c r="L388" t="str">
        <f t="shared" si="14"/>
        <v>West</v>
      </c>
      <c r="O388" t="s">
        <v>39</v>
      </c>
      <c r="P388" s="2">
        <v>1940252</v>
      </c>
      <c r="Q388" s="8">
        <v>5445.2928577051189</v>
      </c>
      <c r="R388" t="s">
        <v>83</v>
      </c>
      <c r="S388" t="str">
        <f t="shared" si="13"/>
        <v>East</v>
      </c>
    </row>
    <row r="389" spans="1:19" x14ac:dyDescent="0.2">
      <c r="A389" t="s">
        <v>49</v>
      </c>
      <c r="B389" s="2">
        <v>134700</v>
      </c>
      <c r="C389" s="2">
        <v>151.76902220097531</v>
      </c>
      <c r="D389" t="s">
        <v>86</v>
      </c>
      <c r="H389" t="s">
        <v>52</v>
      </c>
      <c r="I389" s="2">
        <v>4623000</v>
      </c>
      <c r="J389" s="8">
        <v>-1005176.237259486</v>
      </c>
      <c r="K389" t="s">
        <v>82</v>
      </c>
      <c r="L389" t="str">
        <f t="shared" si="14"/>
        <v>West</v>
      </c>
      <c r="O389" t="s">
        <v>39</v>
      </c>
      <c r="P389" s="2">
        <v>1799343</v>
      </c>
      <c r="Q389" s="8">
        <v>-14423.865662540074</v>
      </c>
      <c r="R389" t="s">
        <v>84</v>
      </c>
      <c r="S389" t="str">
        <f t="shared" si="13"/>
        <v>East</v>
      </c>
    </row>
    <row r="390" spans="1:19" x14ac:dyDescent="0.2">
      <c r="A390" t="s">
        <v>66</v>
      </c>
      <c r="B390" s="2">
        <v>1360485</v>
      </c>
      <c r="C390" s="2">
        <v>-3010.1493753902237</v>
      </c>
      <c r="D390" t="s">
        <v>86</v>
      </c>
      <c r="H390" t="s">
        <v>52</v>
      </c>
      <c r="I390" s="2">
        <v>1902000</v>
      </c>
      <c r="J390" s="8">
        <v>-141987.86306736252</v>
      </c>
      <c r="K390" t="s">
        <v>83</v>
      </c>
      <c r="L390" t="str">
        <f t="shared" si="14"/>
        <v>West</v>
      </c>
      <c r="O390" t="s">
        <v>39</v>
      </c>
      <c r="P390" s="2">
        <v>4180987</v>
      </c>
      <c r="Q390" s="8">
        <v>-5765.1634877503675</v>
      </c>
      <c r="R390" t="s">
        <v>85</v>
      </c>
      <c r="S390" t="str">
        <f t="shared" ref="S390:S453" si="15">VLOOKUP(O390,Region,2,0)</f>
        <v>East</v>
      </c>
    </row>
    <row r="391" spans="1:19" x14ac:dyDescent="0.2">
      <c r="A391" t="s">
        <v>50</v>
      </c>
      <c r="B391" s="2">
        <v>204718</v>
      </c>
      <c r="C391" s="2">
        <v>-765.17430181860118</v>
      </c>
      <c r="D391" t="s">
        <v>86</v>
      </c>
      <c r="H391" t="s">
        <v>52</v>
      </c>
      <c r="I391" s="2">
        <v>4301692</v>
      </c>
      <c r="J391" s="8">
        <v>-135272.55472656622</v>
      </c>
      <c r="K391" t="s">
        <v>84</v>
      </c>
      <c r="L391" t="str">
        <f t="shared" si="14"/>
        <v>West</v>
      </c>
      <c r="O391" t="s">
        <v>39</v>
      </c>
      <c r="P391" s="2">
        <v>3571362</v>
      </c>
      <c r="Q391" s="8">
        <v>-5775.8606913991189</v>
      </c>
      <c r="R391" t="s">
        <v>86</v>
      </c>
      <c r="S391" t="str">
        <f t="shared" si="15"/>
        <v>East</v>
      </c>
    </row>
    <row r="392" spans="1:19" x14ac:dyDescent="0.2">
      <c r="A392" t="s">
        <v>0</v>
      </c>
      <c r="B392" s="2">
        <v>154834</v>
      </c>
      <c r="C392" s="2">
        <v>1538.884222744955</v>
      </c>
      <c r="D392" t="s">
        <v>87</v>
      </c>
      <c r="H392" t="s">
        <v>52</v>
      </c>
      <c r="I392" s="2">
        <v>2623050</v>
      </c>
      <c r="J392" s="8">
        <v>164732.91604874947</v>
      </c>
      <c r="K392" t="s">
        <v>85</v>
      </c>
      <c r="L392" t="str">
        <f t="shared" si="14"/>
        <v>West</v>
      </c>
      <c r="O392" t="s">
        <v>39</v>
      </c>
      <c r="P392" s="2">
        <v>6818548</v>
      </c>
      <c r="Q392" s="8">
        <v>-81136.788377607256</v>
      </c>
      <c r="R392" t="s">
        <v>87</v>
      </c>
      <c r="S392" t="str">
        <f t="shared" si="15"/>
        <v>East</v>
      </c>
    </row>
    <row r="393" spans="1:19" x14ac:dyDescent="0.2">
      <c r="A393" t="s">
        <v>1</v>
      </c>
      <c r="B393" s="2">
        <v>7476007</v>
      </c>
      <c r="C393" s="2">
        <v>-122711.02270548344</v>
      </c>
      <c r="D393" t="s">
        <v>87</v>
      </c>
      <c r="H393" t="s">
        <v>52</v>
      </c>
      <c r="I393" s="2">
        <v>2081448</v>
      </c>
      <c r="J393" s="8">
        <v>-21664.125371001064</v>
      </c>
      <c r="K393" t="s">
        <v>86</v>
      </c>
      <c r="L393" t="str">
        <f t="shared" si="14"/>
        <v>West</v>
      </c>
      <c r="O393" t="s">
        <v>39</v>
      </c>
      <c r="P393" s="2">
        <v>3805355</v>
      </c>
      <c r="Q393" s="8">
        <v>-12919.04173648964</v>
      </c>
      <c r="R393" t="s">
        <v>88</v>
      </c>
      <c r="S393" t="str">
        <f t="shared" si="15"/>
        <v>East</v>
      </c>
    </row>
    <row r="394" spans="1:19" x14ac:dyDescent="0.2">
      <c r="A394" t="s">
        <v>2</v>
      </c>
      <c r="B394" s="2">
        <v>1987696</v>
      </c>
      <c r="C394" s="2">
        <v>-21400.615574684714</v>
      </c>
      <c r="D394" t="s">
        <v>87</v>
      </c>
      <c r="H394" t="s">
        <v>52</v>
      </c>
      <c r="I394" s="2">
        <v>3589177</v>
      </c>
      <c r="J394" s="8">
        <v>52735.213398434782</v>
      </c>
      <c r="K394" t="s">
        <v>87</v>
      </c>
      <c r="L394" t="str">
        <f t="shared" si="14"/>
        <v>West</v>
      </c>
      <c r="O394" t="s">
        <v>39</v>
      </c>
      <c r="P394" s="2">
        <v>2196609</v>
      </c>
      <c r="Q394" s="8">
        <v>-8586.8823551829646</v>
      </c>
      <c r="R394" t="s">
        <v>89</v>
      </c>
      <c r="S394" t="str">
        <f t="shared" si="15"/>
        <v>East</v>
      </c>
    </row>
    <row r="395" spans="1:19" x14ac:dyDescent="0.2">
      <c r="A395" t="s">
        <v>3</v>
      </c>
      <c r="B395" s="2">
        <v>382021</v>
      </c>
      <c r="C395" s="2">
        <v>5975.2973660321131</v>
      </c>
      <c r="D395" t="s">
        <v>87</v>
      </c>
      <c r="H395" t="s">
        <v>52</v>
      </c>
      <c r="I395" s="2">
        <v>3033198</v>
      </c>
      <c r="J395" s="8">
        <v>-5554.0904905041953</v>
      </c>
      <c r="K395" t="s">
        <v>88</v>
      </c>
      <c r="L395" t="str">
        <f t="shared" si="14"/>
        <v>West</v>
      </c>
      <c r="O395" t="s">
        <v>40</v>
      </c>
      <c r="P395" s="1">
        <v>50969</v>
      </c>
      <c r="Q395" s="9">
        <v>5170.6890577183713</v>
      </c>
      <c r="R395" t="s">
        <v>80</v>
      </c>
      <c r="S395" t="str">
        <f t="shared" si="15"/>
        <v>East</v>
      </c>
    </row>
    <row r="396" spans="1:19" x14ac:dyDescent="0.2">
      <c r="A396" t="s">
        <v>4</v>
      </c>
      <c r="B396" s="2">
        <v>157245</v>
      </c>
      <c r="C396" s="2">
        <v>-6458.7961392031757</v>
      </c>
      <c r="D396" t="s">
        <v>87</v>
      </c>
      <c r="H396" t="s">
        <v>52</v>
      </c>
      <c r="I396" s="2">
        <v>1421835</v>
      </c>
      <c r="J396" s="8">
        <v>-1576.7728537939061</v>
      </c>
      <c r="K396" t="s">
        <v>89</v>
      </c>
      <c r="L396" t="str">
        <f t="shared" si="14"/>
        <v>West</v>
      </c>
      <c r="O396" t="s">
        <v>40</v>
      </c>
      <c r="P396" s="2">
        <v>163959</v>
      </c>
      <c r="Q396" s="8">
        <v>518.80050983166439</v>
      </c>
      <c r="R396" t="s">
        <v>81</v>
      </c>
      <c r="S396" t="str">
        <f t="shared" si="15"/>
        <v>East</v>
      </c>
    </row>
    <row r="397" spans="1:19" x14ac:dyDescent="0.2">
      <c r="A397" t="s">
        <v>62</v>
      </c>
      <c r="B397" s="2">
        <v>634039</v>
      </c>
      <c r="C397" s="2">
        <v>-231.94946522968644</v>
      </c>
      <c r="D397" t="s">
        <v>87</v>
      </c>
      <c r="H397" t="s">
        <v>79</v>
      </c>
      <c r="I397" s="2">
        <v>95000</v>
      </c>
      <c r="J397" s="8">
        <v>-603.75000000000171</v>
      </c>
      <c r="K397" t="s">
        <v>89</v>
      </c>
      <c r="L397" t="str">
        <f t="shared" si="14"/>
        <v>West</v>
      </c>
      <c r="O397" t="s">
        <v>40</v>
      </c>
      <c r="P397" s="2">
        <v>330545</v>
      </c>
      <c r="Q397" s="8">
        <v>-330.31123270606997</v>
      </c>
      <c r="R397" t="s">
        <v>82</v>
      </c>
      <c r="S397" t="str">
        <f t="shared" si="15"/>
        <v>East</v>
      </c>
    </row>
    <row r="398" spans="1:19" x14ac:dyDescent="0.2">
      <c r="A398" t="s">
        <v>5</v>
      </c>
      <c r="B398" s="2">
        <v>895414</v>
      </c>
      <c r="C398" s="2">
        <v>3547.7611156071484</v>
      </c>
      <c r="D398" t="s">
        <v>87</v>
      </c>
      <c r="H398" t="s">
        <v>75</v>
      </c>
      <c r="I398" s="2">
        <v>1110466</v>
      </c>
      <c r="J398" s="8">
        <v>-2941.4335852860586</v>
      </c>
      <c r="K398" t="s">
        <v>87</v>
      </c>
      <c r="L398" t="str">
        <f t="shared" si="14"/>
        <v>West</v>
      </c>
      <c r="O398" t="s">
        <v>40</v>
      </c>
      <c r="P398" s="2">
        <v>481112</v>
      </c>
      <c r="Q398" s="8">
        <v>-2911.3967910658253</v>
      </c>
      <c r="R398" t="s">
        <v>83</v>
      </c>
      <c r="S398" t="str">
        <f t="shared" si="15"/>
        <v>East</v>
      </c>
    </row>
    <row r="399" spans="1:19" x14ac:dyDescent="0.2">
      <c r="A399" t="s">
        <v>6</v>
      </c>
      <c r="B399" s="2">
        <v>347598</v>
      </c>
      <c r="C399" s="2">
        <v>10862.184570242503</v>
      </c>
      <c r="D399" t="s">
        <v>87</v>
      </c>
      <c r="H399" t="s">
        <v>75</v>
      </c>
      <c r="I399" s="2">
        <v>1681343</v>
      </c>
      <c r="J399" s="8">
        <v>-15275.092875913982</v>
      </c>
      <c r="K399" t="s">
        <v>88</v>
      </c>
      <c r="L399" t="str">
        <f t="shared" si="14"/>
        <v>West</v>
      </c>
      <c r="O399" t="s">
        <v>40</v>
      </c>
      <c r="P399" s="2">
        <v>402918</v>
      </c>
      <c r="Q399" s="8">
        <v>-5697.2421763834427</v>
      </c>
      <c r="R399" t="s">
        <v>84</v>
      </c>
      <c r="S399" t="str">
        <f t="shared" si="15"/>
        <v>East</v>
      </c>
    </row>
    <row r="400" spans="1:19" x14ac:dyDescent="0.2">
      <c r="A400" t="s">
        <v>8</v>
      </c>
      <c r="B400" s="2">
        <v>1463133</v>
      </c>
      <c r="C400" s="2">
        <v>11816.156384055852</v>
      </c>
      <c r="D400" t="s">
        <v>87</v>
      </c>
      <c r="H400" t="s">
        <v>75</v>
      </c>
      <c r="I400" s="2">
        <v>874287</v>
      </c>
      <c r="J400" s="8">
        <v>-7954.5299961855571</v>
      </c>
      <c r="K400" t="s">
        <v>89</v>
      </c>
      <c r="L400" t="str">
        <f t="shared" si="14"/>
        <v>West</v>
      </c>
      <c r="O400" t="s">
        <v>40</v>
      </c>
      <c r="P400" s="2">
        <v>582017</v>
      </c>
      <c r="Q400" s="8">
        <v>-12073.271928689843</v>
      </c>
      <c r="R400" t="s">
        <v>85</v>
      </c>
      <c r="S400" t="str">
        <f t="shared" si="15"/>
        <v>East</v>
      </c>
    </row>
    <row r="401" spans="1:19" x14ac:dyDescent="0.2">
      <c r="A401" t="s">
        <v>11</v>
      </c>
      <c r="B401" s="2">
        <v>3816234</v>
      </c>
      <c r="C401" s="2">
        <v>26536.511415618475</v>
      </c>
      <c r="D401" t="s">
        <v>87</v>
      </c>
      <c r="H401" t="s">
        <v>76</v>
      </c>
      <c r="I401" s="2">
        <v>105000</v>
      </c>
      <c r="J401" s="8">
        <v>4050.0000000000136</v>
      </c>
      <c r="K401" t="s">
        <v>87</v>
      </c>
      <c r="L401" t="str">
        <f t="shared" si="14"/>
        <v>West</v>
      </c>
      <c r="O401" t="s">
        <v>40</v>
      </c>
      <c r="P401" s="2">
        <v>425644</v>
      </c>
      <c r="Q401" s="8">
        <v>-5377.8656817883402</v>
      </c>
      <c r="R401" t="s">
        <v>86</v>
      </c>
      <c r="S401" t="str">
        <f t="shared" si="15"/>
        <v>East</v>
      </c>
    </row>
    <row r="402" spans="1:19" x14ac:dyDescent="0.2">
      <c r="A402" t="s">
        <v>12</v>
      </c>
      <c r="B402" s="2">
        <v>2394112</v>
      </c>
      <c r="C402" s="2">
        <v>-31711.139271922028</v>
      </c>
      <c r="D402" t="s">
        <v>87</v>
      </c>
      <c r="H402" t="s">
        <v>76</v>
      </c>
      <c r="I402" s="2">
        <v>99500</v>
      </c>
      <c r="J402" s="8">
        <v>2113.9062500000109</v>
      </c>
      <c r="K402" t="s">
        <v>88</v>
      </c>
      <c r="L402" t="str">
        <f t="shared" si="14"/>
        <v>West</v>
      </c>
      <c r="O402" t="s">
        <v>40</v>
      </c>
      <c r="P402" s="2">
        <v>354977</v>
      </c>
      <c r="Q402" s="8">
        <v>-8640.6960330829152</v>
      </c>
      <c r="R402" t="s">
        <v>87</v>
      </c>
      <c r="S402" t="str">
        <f t="shared" si="15"/>
        <v>East</v>
      </c>
    </row>
    <row r="403" spans="1:19" x14ac:dyDescent="0.2">
      <c r="A403" t="s">
        <v>56</v>
      </c>
      <c r="B403" s="2">
        <v>3343529</v>
      </c>
      <c r="C403" s="2">
        <v>-29443.993544650486</v>
      </c>
      <c r="D403" t="s">
        <v>87</v>
      </c>
      <c r="H403" t="s">
        <v>76</v>
      </c>
      <c r="I403" s="2">
        <v>224000</v>
      </c>
      <c r="J403" s="8">
        <v>-2238.6541996660007</v>
      </c>
      <c r="K403" t="s">
        <v>89</v>
      </c>
      <c r="L403" t="str">
        <f t="shared" si="14"/>
        <v>West</v>
      </c>
      <c r="O403" t="s">
        <v>40</v>
      </c>
      <c r="P403" s="2">
        <v>678909</v>
      </c>
      <c r="Q403" s="8">
        <v>-5415.0083340060228</v>
      </c>
      <c r="R403" t="s">
        <v>88</v>
      </c>
      <c r="S403" t="str">
        <f t="shared" si="15"/>
        <v>East</v>
      </c>
    </row>
    <row r="404" spans="1:19" x14ac:dyDescent="0.2">
      <c r="A404" t="s">
        <v>57</v>
      </c>
      <c r="B404" s="2">
        <v>6943498</v>
      </c>
      <c r="C404" s="2">
        <v>-10704.53072605657</v>
      </c>
      <c r="D404" t="s">
        <v>87</v>
      </c>
      <c r="H404" t="s">
        <v>78</v>
      </c>
      <c r="I404" s="2">
        <v>60000</v>
      </c>
      <c r="J404" s="8">
        <v>822.91666666666538</v>
      </c>
      <c r="K404" t="s">
        <v>88</v>
      </c>
      <c r="L404" t="str">
        <f t="shared" si="14"/>
        <v>West</v>
      </c>
      <c r="O404" t="s">
        <v>40</v>
      </c>
      <c r="P404" s="2">
        <v>671291</v>
      </c>
      <c r="Q404" s="8">
        <v>-4736.0173542033517</v>
      </c>
      <c r="R404" t="s">
        <v>89</v>
      </c>
      <c r="S404" t="str">
        <f t="shared" si="15"/>
        <v>East</v>
      </c>
    </row>
    <row r="405" spans="1:19" x14ac:dyDescent="0.2">
      <c r="A405" t="s">
        <v>13</v>
      </c>
      <c r="B405" s="2">
        <v>7558923</v>
      </c>
      <c r="C405" s="2">
        <v>-117189.33209887678</v>
      </c>
      <c r="D405" t="s">
        <v>87</v>
      </c>
      <c r="H405" t="s">
        <v>78</v>
      </c>
      <c r="I405" s="2">
        <v>5000</v>
      </c>
      <c r="J405" s="8">
        <v>-62.499999999998664</v>
      </c>
      <c r="K405" t="s">
        <v>89</v>
      </c>
      <c r="L405" t="str">
        <f t="shared" si="14"/>
        <v>West</v>
      </c>
      <c r="O405" t="s">
        <v>41</v>
      </c>
      <c r="P405" s="1">
        <v>151344</v>
      </c>
      <c r="Q405" s="9">
        <v>16726.578099487971</v>
      </c>
      <c r="R405" t="s">
        <v>80</v>
      </c>
      <c r="S405" t="str">
        <f t="shared" si="15"/>
        <v>East</v>
      </c>
    </row>
    <row r="406" spans="1:19" x14ac:dyDescent="0.2">
      <c r="A406" t="s">
        <v>14</v>
      </c>
      <c r="B406" s="2">
        <v>745924</v>
      </c>
      <c r="C406" s="2">
        <v>-7465.7088747588205</v>
      </c>
      <c r="D406" t="s">
        <v>87</v>
      </c>
      <c r="H406" t="s">
        <v>69</v>
      </c>
      <c r="I406" s="2">
        <v>599143</v>
      </c>
      <c r="J406" s="8">
        <v>-6366.3201553127328</v>
      </c>
      <c r="K406" t="s">
        <v>85</v>
      </c>
      <c r="L406" t="str">
        <f t="shared" si="14"/>
        <v>East</v>
      </c>
      <c r="O406" t="s">
        <v>41</v>
      </c>
      <c r="P406" s="2">
        <v>436624</v>
      </c>
      <c r="Q406" s="8">
        <v>482.620199898561</v>
      </c>
      <c r="R406" t="s">
        <v>81</v>
      </c>
      <c r="S406" t="str">
        <f t="shared" si="15"/>
        <v>East</v>
      </c>
    </row>
    <row r="407" spans="1:19" x14ac:dyDescent="0.2">
      <c r="A407" t="s">
        <v>63</v>
      </c>
      <c r="B407" s="2">
        <v>1316601</v>
      </c>
      <c r="C407" s="2">
        <v>-9722.3524867198666</v>
      </c>
      <c r="D407" t="s">
        <v>87</v>
      </c>
      <c r="H407" t="s">
        <v>69</v>
      </c>
      <c r="I407" s="2">
        <v>763659</v>
      </c>
      <c r="J407" s="8">
        <v>-1764.0767603612221</v>
      </c>
      <c r="K407" t="s">
        <v>86</v>
      </c>
      <c r="L407" t="str">
        <f t="shared" si="14"/>
        <v>East</v>
      </c>
      <c r="O407" t="s">
        <v>41</v>
      </c>
      <c r="P407" s="2">
        <v>500837</v>
      </c>
      <c r="Q407" s="8">
        <v>2031.7018443409306</v>
      </c>
      <c r="R407" t="s">
        <v>82</v>
      </c>
      <c r="S407" t="str">
        <f t="shared" si="15"/>
        <v>East</v>
      </c>
    </row>
    <row r="408" spans="1:19" x14ac:dyDescent="0.2">
      <c r="A408" t="s">
        <v>15</v>
      </c>
      <c r="B408" s="2">
        <v>1730908</v>
      </c>
      <c r="C408" s="2">
        <v>14470.786486015364</v>
      </c>
      <c r="D408" t="s">
        <v>87</v>
      </c>
      <c r="H408" t="s">
        <v>69</v>
      </c>
      <c r="I408" s="2">
        <v>1309725</v>
      </c>
      <c r="J408" s="8">
        <v>-29547.458322701852</v>
      </c>
      <c r="K408" t="s">
        <v>87</v>
      </c>
      <c r="L408" t="str">
        <f t="shared" si="14"/>
        <v>East</v>
      </c>
      <c r="O408" t="s">
        <v>41</v>
      </c>
      <c r="P408" s="2">
        <v>624720</v>
      </c>
      <c r="Q408" s="8">
        <v>1239.497151424071</v>
      </c>
      <c r="R408" t="s">
        <v>83</v>
      </c>
      <c r="S408" t="str">
        <f t="shared" si="15"/>
        <v>East</v>
      </c>
    </row>
    <row r="409" spans="1:19" x14ac:dyDescent="0.2">
      <c r="A409" t="s">
        <v>58</v>
      </c>
      <c r="B409" s="2">
        <v>0</v>
      </c>
      <c r="C409" s="2">
        <v>0</v>
      </c>
      <c r="D409" t="s">
        <v>87</v>
      </c>
      <c r="H409" t="s">
        <v>69</v>
      </c>
      <c r="I409" s="2">
        <v>1045137</v>
      </c>
      <c r="J409" s="8">
        <v>-4095.7966585724339</v>
      </c>
      <c r="K409" t="s">
        <v>88</v>
      </c>
      <c r="L409" t="str">
        <f t="shared" si="14"/>
        <v>East</v>
      </c>
      <c r="O409" t="s">
        <v>41</v>
      </c>
      <c r="P409" s="2">
        <v>926256</v>
      </c>
      <c r="Q409" s="8">
        <v>1638.5035785725304</v>
      </c>
      <c r="R409" t="s">
        <v>84</v>
      </c>
      <c r="S409" t="str">
        <f t="shared" si="15"/>
        <v>East</v>
      </c>
    </row>
    <row r="410" spans="1:19" x14ac:dyDescent="0.2">
      <c r="A410" t="s">
        <v>16</v>
      </c>
      <c r="B410" s="2">
        <v>38405541</v>
      </c>
      <c r="C410" s="2">
        <v>-52633.833653266862</v>
      </c>
      <c r="D410" t="s">
        <v>87</v>
      </c>
      <c r="H410" t="s">
        <v>69</v>
      </c>
      <c r="I410" s="2">
        <v>1008370</v>
      </c>
      <c r="J410" s="8">
        <v>-26678.34042275721</v>
      </c>
      <c r="K410" t="s">
        <v>89</v>
      </c>
      <c r="L410" t="str">
        <f t="shared" si="14"/>
        <v>East</v>
      </c>
      <c r="O410" t="s">
        <v>41</v>
      </c>
      <c r="P410" s="2">
        <v>1283162</v>
      </c>
      <c r="Q410" s="8">
        <v>-1666.7794313026213</v>
      </c>
      <c r="R410" t="s">
        <v>85</v>
      </c>
      <c r="S410" t="str">
        <f t="shared" si="15"/>
        <v>East</v>
      </c>
    </row>
    <row r="411" spans="1:19" x14ac:dyDescent="0.2">
      <c r="A411" t="s">
        <v>17</v>
      </c>
      <c r="B411" s="2">
        <v>4379052</v>
      </c>
      <c r="C411" s="2">
        <v>-29622.730950857585</v>
      </c>
      <c r="D411" t="s">
        <v>87</v>
      </c>
      <c r="H411" t="s">
        <v>34</v>
      </c>
      <c r="I411" s="1">
        <v>5807875</v>
      </c>
      <c r="J411" s="9">
        <v>52169.715220771257</v>
      </c>
      <c r="K411" t="s">
        <v>80</v>
      </c>
      <c r="L411" t="str">
        <f t="shared" si="14"/>
        <v>East</v>
      </c>
      <c r="O411" t="s">
        <v>41</v>
      </c>
      <c r="P411" s="2">
        <v>780525</v>
      </c>
      <c r="Q411" s="8">
        <v>8595.1211681208551</v>
      </c>
      <c r="R411" t="s">
        <v>86</v>
      </c>
      <c r="S411" t="str">
        <f t="shared" si="15"/>
        <v>East</v>
      </c>
    </row>
    <row r="412" spans="1:19" x14ac:dyDescent="0.2">
      <c r="A412" t="s">
        <v>64</v>
      </c>
      <c r="B412" s="2">
        <v>0</v>
      </c>
      <c r="C412" s="2">
        <v>0</v>
      </c>
      <c r="D412" t="s">
        <v>87</v>
      </c>
      <c r="H412" t="s">
        <v>34</v>
      </c>
      <c r="I412" s="2">
        <v>8259481</v>
      </c>
      <c r="J412" s="8">
        <v>18373.503953901185</v>
      </c>
      <c r="K412" t="s">
        <v>81</v>
      </c>
      <c r="L412" t="str">
        <f t="shared" si="14"/>
        <v>East</v>
      </c>
      <c r="O412" t="s">
        <v>41</v>
      </c>
      <c r="P412" s="2">
        <v>922962</v>
      </c>
      <c r="Q412" s="8">
        <v>581.84908444835253</v>
      </c>
      <c r="R412" t="s">
        <v>87</v>
      </c>
      <c r="S412" t="str">
        <f t="shared" si="15"/>
        <v>East</v>
      </c>
    </row>
    <row r="413" spans="1:19" x14ac:dyDescent="0.2">
      <c r="A413" t="s">
        <v>18</v>
      </c>
      <c r="B413" s="2">
        <v>26010</v>
      </c>
      <c r="C413" s="2">
        <v>-34.7168606618159</v>
      </c>
      <c r="D413" t="s">
        <v>87</v>
      </c>
      <c r="H413" t="s">
        <v>34</v>
      </c>
      <c r="I413" s="2">
        <v>6920912</v>
      </c>
      <c r="J413" s="8">
        <v>-2289.5540779660446</v>
      </c>
      <c r="K413" t="s">
        <v>82</v>
      </c>
      <c r="L413" t="str">
        <f t="shared" si="14"/>
        <v>East</v>
      </c>
      <c r="O413" t="s">
        <v>41</v>
      </c>
      <c r="P413" s="2">
        <v>1159096</v>
      </c>
      <c r="Q413" s="8">
        <v>-705.92044766568745</v>
      </c>
      <c r="R413" t="s">
        <v>88</v>
      </c>
      <c r="S413" t="str">
        <f t="shared" si="15"/>
        <v>East</v>
      </c>
    </row>
    <row r="414" spans="1:19" x14ac:dyDescent="0.2">
      <c r="A414" t="s">
        <v>71</v>
      </c>
      <c r="B414" s="2">
        <v>0</v>
      </c>
      <c r="C414" s="2">
        <v>0</v>
      </c>
      <c r="D414" t="s">
        <v>87</v>
      </c>
      <c r="H414" t="s">
        <v>34</v>
      </c>
      <c r="I414" s="2">
        <v>6366059</v>
      </c>
      <c r="J414" s="8">
        <v>818.89072090810896</v>
      </c>
      <c r="K414" t="s">
        <v>83</v>
      </c>
      <c r="L414" t="str">
        <f t="shared" si="14"/>
        <v>East</v>
      </c>
      <c r="O414" t="s">
        <v>41</v>
      </c>
      <c r="P414" s="2">
        <v>695327</v>
      </c>
      <c r="Q414" s="8">
        <v>-4589.7001349070651</v>
      </c>
      <c r="R414" t="s">
        <v>89</v>
      </c>
      <c r="S414" t="str">
        <f t="shared" si="15"/>
        <v>East</v>
      </c>
    </row>
    <row r="415" spans="1:19" x14ac:dyDescent="0.2">
      <c r="A415" t="s">
        <v>19</v>
      </c>
      <c r="B415" s="2">
        <v>10000</v>
      </c>
      <c r="C415" s="2">
        <v>-458.82352941176487</v>
      </c>
      <c r="D415" t="s">
        <v>87</v>
      </c>
      <c r="H415" t="s">
        <v>34</v>
      </c>
      <c r="I415" s="2">
        <v>6928496</v>
      </c>
      <c r="J415" s="8">
        <v>24165.329685664117</v>
      </c>
      <c r="K415" t="s">
        <v>84</v>
      </c>
      <c r="L415" t="str">
        <f t="shared" si="14"/>
        <v>East</v>
      </c>
      <c r="O415" t="s">
        <v>42</v>
      </c>
      <c r="P415" s="1">
        <v>1817265</v>
      </c>
      <c r="Q415" s="9">
        <v>-19731.921325944197</v>
      </c>
      <c r="R415" t="s">
        <v>80</v>
      </c>
      <c r="S415" t="str">
        <f t="shared" si="15"/>
        <v>East</v>
      </c>
    </row>
    <row r="416" spans="1:19" x14ac:dyDescent="0.2">
      <c r="A416" t="s">
        <v>53</v>
      </c>
      <c r="B416" s="2">
        <v>0</v>
      </c>
      <c r="C416" s="2">
        <v>0</v>
      </c>
      <c r="D416" t="s">
        <v>87</v>
      </c>
      <c r="H416" t="s">
        <v>34</v>
      </c>
      <c r="I416" s="2">
        <v>9644513</v>
      </c>
      <c r="J416" s="8">
        <v>28448.302301069976</v>
      </c>
      <c r="K416" t="s">
        <v>85</v>
      </c>
      <c r="L416" t="str">
        <f t="shared" si="14"/>
        <v>East</v>
      </c>
      <c r="O416" t="s">
        <v>42</v>
      </c>
      <c r="P416" s="2">
        <v>1479459</v>
      </c>
      <c r="Q416" s="8">
        <v>6811.2569570655114</v>
      </c>
      <c r="R416" t="s">
        <v>81</v>
      </c>
      <c r="S416" t="str">
        <f t="shared" si="15"/>
        <v>East</v>
      </c>
    </row>
    <row r="417" spans="1:19" x14ac:dyDescent="0.2">
      <c r="A417" t="s">
        <v>20</v>
      </c>
      <c r="B417" s="2">
        <v>10658340</v>
      </c>
      <c r="C417" s="2">
        <v>-114761.84878125554</v>
      </c>
      <c r="D417" t="s">
        <v>87</v>
      </c>
      <c r="H417" t="s">
        <v>34</v>
      </c>
      <c r="I417" s="2">
        <v>5926544</v>
      </c>
      <c r="J417" s="8">
        <v>-8858.0362557088847</v>
      </c>
      <c r="K417" t="s">
        <v>86</v>
      </c>
      <c r="L417" t="str">
        <f t="shared" si="14"/>
        <v>East</v>
      </c>
      <c r="O417" t="s">
        <v>42</v>
      </c>
      <c r="P417" s="2">
        <v>2523077</v>
      </c>
      <c r="Q417" s="8">
        <v>1437.2056070879351</v>
      </c>
      <c r="R417" t="s">
        <v>82</v>
      </c>
      <c r="S417" t="str">
        <f t="shared" si="15"/>
        <v>East</v>
      </c>
    </row>
    <row r="418" spans="1:19" x14ac:dyDescent="0.2">
      <c r="A418" t="s">
        <v>21</v>
      </c>
      <c r="B418" s="2">
        <v>5000</v>
      </c>
      <c r="C418" s="2">
        <v>325</v>
      </c>
      <c r="D418" t="s">
        <v>87</v>
      </c>
      <c r="H418" t="s">
        <v>34</v>
      </c>
      <c r="I418" s="2">
        <v>8447191</v>
      </c>
      <c r="J418" s="8">
        <v>-67427.80796602281</v>
      </c>
      <c r="K418" t="s">
        <v>87</v>
      </c>
      <c r="L418" t="str">
        <f t="shared" si="14"/>
        <v>East</v>
      </c>
      <c r="O418" t="s">
        <v>42</v>
      </c>
      <c r="P418" s="2">
        <v>3220457</v>
      </c>
      <c r="Q418" s="8">
        <v>-2771.8106281796699</v>
      </c>
      <c r="R418" t="s">
        <v>83</v>
      </c>
      <c r="S418" t="str">
        <f t="shared" si="15"/>
        <v>East</v>
      </c>
    </row>
    <row r="419" spans="1:19" x14ac:dyDescent="0.2">
      <c r="A419" t="s">
        <v>22</v>
      </c>
      <c r="B419" s="2">
        <v>5127469</v>
      </c>
      <c r="C419" s="2">
        <v>-21746.166469391021</v>
      </c>
      <c r="D419" t="s">
        <v>87</v>
      </c>
      <c r="H419" t="s">
        <v>34</v>
      </c>
      <c r="I419" s="2">
        <v>2860341</v>
      </c>
      <c r="J419" s="8">
        <v>-7555.0150639562116</v>
      </c>
      <c r="K419" t="s">
        <v>88</v>
      </c>
      <c r="L419" t="str">
        <f t="shared" si="14"/>
        <v>East</v>
      </c>
      <c r="O419" t="s">
        <v>42</v>
      </c>
      <c r="P419" s="2">
        <v>2325312</v>
      </c>
      <c r="Q419" s="8">
        <v>17622.891542615995</v>
      </c>
      <c r="R419" t="s">
        <v>84</v>
      </c>
      <c r="S419" t="str">
        <f t="shared" si="15"/>
        <v>East</v>
      </c>
    </row>
    <row r="420" spans="1:19" x14ac:dyDescent="0.2">
      <c r="A420" t="s">
        <v>24</v>
      </c>
      <c r="B420" s="2">
        <v>17274869</v>
      </c>
      <c r="C420" s="2">
        <v>-58201.383351694596</v>
      </c>
      <c r="D420" t="s">
        <v>87</v>
      </c>
      <c r="H420" t="s">
        <v>34</v>
      </c>
      <c r="I420" s="2">
        <v>3290953</v>
      </c>
      <c r="J420" s="8">
        <v>-14469.55055019163</v>
      </c>
      <c r="K420" t="s">
        <v>89</v>
      </c>
      <c r="L420" t="str">
        <f t="shared" si="14"/>
        <v>East</v>
      </c>
      <c r="O420" t="s">
        <v>42</v>
      </c>
      <c r="P420" s="2">
        <v>5850106</v>
      </c>
      <c r="Q420" s="8">
        <v>-123860.99608393406</v>
      </c>
      <c r="R420" t="s">
        <v>85</v>
      </c>
      <c r="S420" t="str">
        <f t="shared" si="15"/>
        <v>East</v>
      </c>
    </row>
    <row r="421" spans="1:19" x14ac:dyDescent="0.2">
      <c r="A421" t="s">
        <v>25</v>
      </c>
      <c r="B421" s="2">
        <v>139335</v>
      </c>
      <c r="C421" s="2">
        <v>-1618.8264092709699</v>
      </c>
      <c r="D421" t="s">
        <v>87</v>
      </c>
      <c r="H421" t="s">
        <v>35</v>
      </c>
      <c r="I421" s="1">
        <v>3107863</v>
      </c>
      <c r="J421" s="9">
        <v>-33069.407697137816</v>
      </c>
      <c r="K421" t="s">
        <v>80</v>
      </c>
      <c r="L421" t="str">
        <f t="shared" si="14"/>
        <v>East</v>
      </c>
      <c r="O421" t="s">
        <v>42</v>
      </c>
      <c r="P421" s="2">
        <v>2459711</v>
      </c>
      <c r="Q421" s="8">
        <v>-7436.0772733028707</v>
      </c>
      <c r="R421" t="s">
        <v>86</v>
      </c>
      <c r="S421" t="str">
        <f t="shared" si="15"/>
        <v>East</v>
      </c>
    </row>
    <row r="422" spans="1:19" x14ac:dyDescent="0.2">
      <c r="A422" t="s">
        <v>26</v>
      </c>
      <c r="B422" s="2">
        <v>1380321</v>
      </c>
      <c r="C422" s="2">
        <v>-28198.898945523739</v>
      </c>
      <c r="D422" t="s">
        <v>87</v>
      </c>
      <c r="H422" t="s">
        <v>35</v>
      </c>
      <c r="I422" s="2">
        <v>4241063</v>
      </c>
      <c r="J422" s="8">
        <v>-32675.56943513123</v>
      </c>
      <c r="K422" t="s">
        <v>81</v>
      </c>
      <c r="L422" t="str">
        <f t="shared" si="14"/>
        <v>East</v>
      </c>
      <c r="O422" t="s">
        <v>42</v>
      </c>
      <c r="P422" s="2">
        <v>2129997</v>
      </c>
      <c r="Q422" s="8">
        <v>8203.3562671347863</v>
      </c>
      <c r="R422" t="s">
        <v>87</v>
      </c>
      <c r="S422" t="str">
        <f t="shared" si="15"/>
        <v>East</v>
      </c>
    </row>
    <row r="423" spans="1:19" x14ac:dyDescent="0.2">
      <c r="A423" t="s">
        <v>72</v>
      </c>
      <c r="B423" s="2">
        <v>0</v>
      </c>
      <c r="C423" s="2">
        <v>0</v>
      </c>
      <c r="D423" t="s">
        <v>87</v>
      </c>
      <c r="H423" t="s">
        <v>35</v>
      </c>
      <c r="I423" s="2">
        <v>4730626</v>
      </c>
      <c r="J423" s="8">
        <v>-39846.20300754717</v>
      </c>
      <c r="K423" t="s">
        <v>82</v>
      </c>
      <c r="L423" t="str">
        <f t="shared" si="14"/>
        <v>East</v>
      </c>
      <c r="O423" t="s">
        <v>42</v>
      </c>
      <c r="P423" s="2">
        <v>1810622</v>
      </c>
      <c r="Q423" s="8">
        <v>1899.6139055125418</v>
      </c>
      <c r="R423" t="s">
        <v>88</v>
      </c>
      <c r="S423" t="str">
        <f t="shared" si="15"/>
        <v>East</v>
      </c>
    </row>
    <row r="424" spans="1:19" x14ac:dyDescent="0.2">
      <c r="A424" t="s">
        <v>27</v>
      </c>
      <c r="B424" s="2">
        <v>5761500</v>
      </c>
      <c r="C424" s="2">
        <v>-64917.355255891729</v>
      </c>
      <c r="D424" t="s">
        <v>87</v>
      </c>
      <c r="H424" t="s">
        <v>35</v>
      </c>
      <c r="I424" s="2">
        <v>5966020</v>
      </c>
      <c r="J424" s="8">
        <v>-32536.717892151584</v>
      </c>
      <c r="K424" t="s">
        <v>83</v>
      </c>
      <c r="L424" t="str">
        <f t="shared" si="14"/>
        <v>East</v>
      </c>
      <c r="O424" t="s">
        <v>42</v>
      </c>
      <c r="P424" s="2">
        <v>1847131</v>
      </c>
      <c r="Q424" s="8">
        <v>-6398.5796182636632</v>
      </c>
      <c r="R424" t="s">
        <v>89</v>
      </c>
      <c r="S424" t="str">
        <f t="shared" si="15"/>
        <v>East</v>
      </c>
    </row>
    <row r="425" spans="1:19" x14ac:dyDescent="0.2">
      <c r="A425" t="s">
        <v>28</v>
      </c>
      <c r="B425" s="2">
        <v>3820033</v>
      </c>
      <c r="C425" s="2">
        <v>-1184.3034999122428</v>
      </c>
      <c r="D425" t="s">
        <v>87</v>
      </c>
      <c r="H425" t="s">
        <v>35</v>
      </c>
      <c r="I425" s="2">
        <v>3955550</v>
      </c>
      <c r="J425" s="8">
        <v>-16450.687371114214</v>
      </c>
      <c r="K425" t="s">
        <v>84</v>
      </c>
      <c r="L425" t="str">
        <f t="shared" si="14"/>
        <v>East</v>
      </c>
      <c r="O425" t="s">
        <v>43</v>
      </c>
      <c r="P425" s="1">
        <v>892682</v>
      </c>
      <c r="Q425" s="9">
        <v>-24948.777303203813</v>
      </c>
      <c r="R425" t="s">
        <v>80</v>
      </c>
      <c r="S425" t="str">
        <f t="shared" si="15"/>
        <v>East</v>
      </c>
    </row>
    <row r="426" spans="1:19" x14ac:dyDescent="0.2">
      <c r="A426" t="s">
        <v>54</v>
      </c>
      <c r="B426" s="2">
        <v>2130030</v>
      </c>
      <c r="C426" s="2">
        <v>-4317.1195904265323</v>
      </c>
      <c r="D426" t="s">
        <v>87</v>
      </c>
      <c r="H426" t="s">
        <v>35</v>
      </c>
      <c r="I426" s="2">
        <v>5392225</v>
      </c>
      <c r="J426" s="8">
        <v>-189816.14168672974</v>
      </c>
      <c r="K426" t="s">
        <v>85</v>
      </c>
      <c r="L426" t="str">
        <f t="shared" si="14"/>
        <v>East</v>
      </c>
      <c r="O426" t="s">
        <v>43</v>
      </c>
      <c r="P426" s="2">
        <v>1020032</v>
      </c>
      <c r="Q426" s="8">
        <v>7411.4360334080693</v>
      </c>
      <c r="R426" t="s">
        <v>81</v>
      </c>
      <c r="S426" t="str">
        <f t="shared" si="15"/>
        <v>East</v>
      </c>
    </row>
    <row r="427" spans="1:19" x14ac:dyDescent="0.2">
      <c r="A427" t="s">
        <v>29</v>
      </c>
      <c r="B427" s="2">
        <v>10675</v>
      </c>
      <c r="C427" s="2">
        <v>19.099999999999724</v>
      </c>
      <c r="D427" t="s">
        <v>87</v>
      </c>
      <c r="H427" t="s">
        <v>35</v>
      </c>
      <c r="I427" s="2">
        <v>2697352</v>
      </c>
      <c r="J427" s="8">
        <v>19944.977671187349</v>
      </c>
      <c r="K427" t="s">
        <v>86</v>
      </c>
      <c r="L427" t="str">
        <f t="shared" si="14"/>
        <v>East</v>
      </c>
      <c r="O427" t="s">
        <v>43</v>
      </c>
      <c r="P427" s="2">
        <v>1713277</v>
      </c>
      <c r="Q427" s="8">
        <v>-3379.6007944936382</v>
      </c>
      <c r="R427" t="s">
        <v>82</v>
      </c>
      <c r="S427" t="str">
        <f t="shared" si="15"/>
        <v>East</v>
      </c>
    </row>
    <row r="428" spans="1:19" x14ac:dyDescent="0.2">
      <c r="A428" t="s">
        <v>30</v>
      </c>
      <c r="B428" s="2">
        <v>2294121</v>
      </c>
      <c r="C428" s="2">
        <v>-7190.367771856002</v>
      </c>
      <c r="D428" t="s">
        <v>87</v>
      </c>
      <c r="H428" t="s">
        <v>35</v>
      </c>
      <c r="I428" s="2">
        <v>1811709</v>
      </c>
      <c r="J428" s="8">
        <v>12265.219757503375</v>
      </c>
      <c r="K428" t="s">
        <v>87</v>
      </c>
      <c r="L428" t="str">
        <f t="shared" si="14"/>
        <v>East</v>
      </c>
      <c r="O428" t="s">
        <v>43</v>
      </c>
      <c r="P428" s="2">
        <v>2093506</v>
      </c>
      <c r="Q428" s="8">
        <v>608.42650290732036</v>
      </c>
      <c r="R428" t="s">
        <v>83</v>
      </c>
      <c r="S428" t="str">
        <f t="shared" si="15"/>
        <v>East</v>
      </c>
    </row>
    <row r="429" spans="1:19" x14ac:dyDescent="0.2">
      <c r="A429" t="s">
        <v>31</v>
      </c>
      <c r="B429" s="2">
        <v>3421508</v>
      </c>
      <c r="C429" s="2">
        <v>-34539.957322679365</v>
      </c>
      <c r="D429" t="s">
        <v>87</v>
      </c>
      <c r="H429" t="s">
        <v>35</v>
      </c>
      <c r="I429" s="2">
        <v>3164573</v>
      </c>
      <c r="J429" s="8">
        <v>-12363.775428155455</v>
      </c>
      <c r="K429" t="s">
        <v>88</v>
      </c>
      <c r="L429" t="str">
        <f t="shared" si="14"/>
        <v>East</v>
      </c>
      <c r="O429" t="s">
        <v>43</v>
      </c>
      <c r="P429" s="2">
        <v>2111852</v>
      </c>
      <c r="Q429" s="8">
        <v>19169.278677010989</v>
      </c>
      <c r="R429" t="s">
        <v>84</v>
      </c>
      <c r="S429" t="str">
        <f t="shared" si="15"/>
        <v>East</v>
      </c>
    </row>
    <row r="430" spans="1:19" x14ac:dyDescent="0.2">
      <c r="A430" t="s">
        <v>32</v>
      </c>
      <c r="B430" s="2">
        <v>2441146</v>
      </c>
      <c r="C430" s="2">
        <v>-16293.685536237337</v>
      </c>
      <c r="D430" t="s">
        <v>87</v>
      </c>
      <c r="H430" t="s">
        <v>35</v>
      </c>
      <c r="I430" s="2">
        <v>2890745</v>
      </c>
      <c r="J430" s="8">
        <v>-14452.062771944828</v>
      </c>
      <c r="K430" t="s">
        <v>89</v>
      </c>
      <c r="L430" t="str">
        <f t="shared" si="14"/>
        <v>East</v>
      </c>
      <c r="O430" t="s">
        <v>43</v>
      </c>
      <c r="P430" s="2">
        <v>3265921</v>
      </c>
      <c r="Q430" s="8">
        <v>112902.23494680651</v>
      </c>
      <c r="R430" t="s">
        <v>85</v>
      </c>
      <c r="S430" t="str">
        <f t="shared" si="15"/>
        <v>East</v>
      </c>
    </row>
    <row r="431" spans="1:19" x14ac:dyDescent="0.2">
      <c r="A431" t="s">
        <v>73</v>
      </c>
      <c r="B431" s="2">
        <v>0</v>
      </c>
      <c r="C431" s="2">
        <v>0</v>
      </c>
      <c r="D431" t="s">
        <v>87</v>
      </c>
      <c r="H431" t="s">
        <v>36</v>
      </c>
      <c r="I431" s="1">
        <v>2542317</v>
      </c>
      <c r="J431" s="9">
        <v>-28542.181760954663</v>
      </c>
      <c r="K431" t="s">
        <v>80</v>
      </c>
      <c r="L431" t="str">
        <f t="shared" si="14"/>
        <v>East</v>
      </c>
      <c r="O431" t="s">
        <v>43</v>
      </c>
      <c r="P431" s="2">
        <v>2296426</v>
      </c>
      <c r="Q431" s="8">
        <v>17152.620026036922</v>
      </c>
      <c r="R431" t="s">
        <v>86</v>
      </c>
      <c r="S431" t="str">
        <f t="shared" si="15"/>
        <v>East</v>
      </c>
    </row>
    <row r="432" spans="1:19" x14ac:dyDescent="0.2">
      <c r="A432" t="s">
        <v>33</v>
      </c>
      <c r="B432" s="2">
        <v>904859</v>
      </c>
      <c r="C432" s="2">
        <v>6808.5843984675494</v>
      </c>
      <c r="D432" t="s">
        <v>87</v>
      </c>
      <c r="H432" t="s">
        <v>36</v>
      </c>
      <c r="I432" s="2">
        <v>3414042</v>
      </c>
      <c r="J432" s="8">
        <v>-55887.984462461129</v>
      </c>
      <c r="K432" t="s">
        <v>81</v>
      </c>
      <c r="L432" t="str">
        <f t="shared" si="14"/>
        <v>East</v>
      </c>
      <c r="O432" t="s">
        <v>43</v>
      </c>
      <c r="P432" s="2">
        <v>1688583</v>
      </c>
      <c r="Q432" s="8">
        <v>19262.25518893297</v>
      </c>
      <c r="R432" t="s">
        <v>87</v>
      </c>
      <c r="S432" t="str">
        <f t="shared" si="15"/>
        <v>East</v>
      </c>
    </row>
    <row r="433" spans="1:19" x14ac:dyDescent="0.2">
      <c r="A433" t="s">
        <v>74</v>
      </c>
      <c r="B433" s="2">
        <v>60000</v>
      </c>
      <c r="C433" s="2">
        <v>1160</v>
      </c>
      <c r="D433" t="s">
        <v>87</v>
      </c>
      <c r="H433" t="s">
        <v>36</v>
      </c>
      <c r="I433" s="2">
        <v>5065608</v>
      </c>
      <c r="J433" s="8">
        <v>-19206.901622769707</v>
      </c>
      <c r="K433" t="s">
        <v>82</v>
      </c>
      <c r="L433" t="str">
        <f t="shared" si="14"/>
        <v>East</v>
      </c>
      <c r="O433" t="s">
        <v>43</v>
      </c>
      <c r="P433" s="2">
        <v>2707912</v>
      </c>
      <c r="Q433" s="8">
        <v>18252.224847770412</v>
      </c>
      <c r="R433" t="s">
        <v>88</v>
      </c>
      <c r="S433" t="str">
        <f t="shared" si="15"/>
        <v>East</v>
      </c>
    </row>
    <row r="434" spans="1:19" x14ac:dyDescent="0.2">
      <c r="A434" t="s">
        <v>52</v>
      </c>
      <c r="B434" s="2">
        <v>3589177</v>
      </c>
      <c r="C434" s="2">
        <v>52735.213398434782</v>
      </c>
      <c r="D434" t="s">
        <v>87</v>
      </c>
      <c r="H434" t="s">
        <v>36</v>
      </c>
      <c r="I434" s="2">
        <v>5394370</v>
      </c>
      <c r="J434" s="8">
        <v>-5205.6888028927096</v>
      </c>
      <c r="K434" t="s">
        <v>83</v>
      </c>
      <c r="L434" t="str">
        <f t="shared" si="14"/>
        <v>East</v>
      </c>
      <c r="O434" t="s">
        <v>43</v>
      </c>
      <c r="P434" s="2">
        <v>1897903</v>
      </c>
      <c r="Q434" s="8">
        <v>-2223.5211105108356</v>
      </c>
      <c r="R434" t="s">
        <v>89</v>
      </c>
      <c r="S434" t="str">
        <f t="shared" si="15"/>
        <v>East</v>
      </c>
    </row>
    <row r="435" spans="1:19" x14ac:dyDescent="0.2">
      <c r="A435" t="s">
        <v>75</v>
      </c>
      <c r="B435" s="2">
        <v>1110466</v>
      </c>
      <c r="C435" s="2">
        <v>-2941.4335852860586</v>
      </c>
      <c r="D435" t="s">
        <v>87</v>
      </c>
      <c r="H435" t="s">
        <v>36</v>
      </c>
      <c r="I435" s="2">
        <v>4585962</v>
      </c>
      <c r="J435" s="8">
        <v>-1437.7504985688365</v>
      </c>
      <c r="K435" t="s">
        <v>84</v>
      </c>
      <c r="L435" t="str">
        <f t="shared" si="14"/>
        <v>East</v>
      </c>
      <c r="O435" t="s">
        <v>44</v>
      </c>
      <c r="P435" s="1">
        <v>543273</v>
      </c>
      <c r="Q435" s="9">
        <v>1522.1766233915032</v>
      </c>
      <c r="R435" t="s">
        <v>80</v>
      </c>
      <c r="S435" t="str">
        <f t="shared" si="15"/>
        <v>East</v>
      </c>
    </row>
    <row r="436" spans="1:19" x14ac:dyDescent="0.2">
      <c r="A436" t="s">
        <v>76</v>
      </c>
      <c r="B436" s="2">
        <v>105000</v>
      </c>
      <c r="C436" s="2">
        <v>4050.0000000000136</v>
      </c>
      <c r="D436" t="s">
        <v>87</v>
      </c>
      <c r="H436" t="s">
        <v>36</v>
      </c>
      <c r="I436" s="2">
        <v>2541480</v>
      </c>
      <c r="J436" s="8">
        <v>-76287.973235530313</v>
      </c>
      <c r="K436" t="s">
        <v>85</v>
      </c>
      <c r="L436" t="str">
        <f t="shared" si="14"/>
        <v>East</v>
      </c>
      <c r="O436" t="s">
        <v>44</v>
      </c>
      <c r="P436" s="2">
        <v>1076765</v>
      </c>
      <c r="Q436" s="8">
        <v>-65946.338684559363</v>
      </c>
      <c r="R436" t="s">
        <v>81</v>
      </c>
      <c r="S436" t="str">
        <f t="shared" si="15"/>
        <v>East</v>
      </c>
    </row>
    <row r="437" spans="1:19" x14ac:dyDescent="0.2">
      <c r="A437" t="s">
        <v>69</v>
      </c>
      <c r="B437" s="2">
        <v>1309725</v>
      </c>
      <c r="C437" s="2">
        <v>-29547.458322701852</v>
      </c>
      <c r="D437" t="s">
        <v>87</v>
      </c>
      <c r="H437" t="s">
        <v>36</v>
      </c>
      <c r="I437" s="2">
        <v>2358866</v>
      </c>
      <c r="J437" s="8">
        <v>20793.185109244467</v>
      </c>
      <c r="K437" t="s">
        <v>86</v>
      </c>
      <c r="L437" t="str">
        <f t="shared" si="14"/>
        <v>East</v>
      </c>
      <c r="O437" t="s">
        <v>44</v>
      </c>
      <c r="P437" s="2">
        <v>1773986</v>
      </c>
      <c r="Q437" s="8">
        <v>-31834.645774475757</v>
      </c>
      <c r="R437" t="s">
        <v>82</v>
      </c>
      <c r="S437" t="str">
        <f t="shared" si="15"/>
        <v>East</v>
      </c>
    </row>
    <row r="438" spans="1:19" x14ac:dyDescent="0.2">
      <c r="A438" t="s">
        <v>34</v>
      </c>
      <c r="B438" s="2">
        <v>8447191</v>
      </c>
      <c r="C438" s="2">
        <v>-67427.80796602281</v>
      </c>
      <c r="D438" t="s">
        <v>87</v>
      </c>
      <c r="H438" t="s">
        <v>36</v>
      </c>
      <c r="I438" s="2">
        <v>2299182</v>
      </c>
      <c r="J438" s="8">
        <v>14218.022232463323</v>
      </c>
      <c r="K438" t="s">
        <v>87</v>
      </c>
      <c r="L438" t="str">
        <f t="shared" si="14"/>
        <v>East</v>
      </c>
      <c r="O438" t="s">
        <v>44</v>
      </c>
      <c r="P438" s="2">
        <v>1199853</v>
      </c>
      <c r="Q438" s="8">
        <v>-19917.590163639667</v>
      </c>
      <c r="R438" t="s">
        <v>83</v>
      </c>
      <c r="S438" t="str">
        <f t="shared" si="15"/>
        <v>East</v>
      </c>
    </row>
    <row r="439" spans="1:19" x14ac:dyDescent="0.2">
      <c r="A439" t="s">
        <v>35</v>
      </c>
      <c r="B439" s="2">
        <v>1811709</v>
      </c>
      <c r="C439" s="2">
        <v>12265.219757503375</v>
      </c>
      <c r="D439" t="s">
        <v>87</v>
      </c>
      <c r="H439" t="s">
        <v>36</v>
      </c>
      <c r="I439" s="2">
        <v>2427882</v>
      </c>
      <c r="J439" s="8">
        <v>-27720.913513788986</v>
      </c>
      <c r="K439" t="s">
        <v>88</v>
      </c>
      <c r="L439" t="str">
        <f t="shared" si="14"/>
        <v>East</v>
      </c>
      <c r="O439" t="s">
        <v>44</v>
      </c>
      <c r="P439" s="2">
        <v>2261808</v>
      </c>
      <c r="Q439" s="8">
        <v>-30118.370506749012</v>
      </c>
      <c r="R439" t="s">
        <v>84</v>
      </c>
      <c r="S439" t="str">
        <f t="shared" si="15"/>
        <v>East</v>
      </c>
    </row>
    <row r="440" spans="1:19" x14ac:dyDescent="0.2">
      <c r="A440" t="s">
        <v>36</v>
      </c>
      <c r="B440" s="2">
        <v>2299182</v>
      </c>
      <c r="C440" s="2">
        <v>14218.022232463323</v>
      </c>
      <c r="D440" t="s">
        <v>87</v>
      </c>
      <c r="H440" t="s">
        <v>36</v>
      </c>
      <c r="I440" s="2">
        <v>679975</v>
      </c>
      <c r="J440" s="8">
        <v>-655.10576171149557</v>
      </c>
      <c r="K440" t="s">
        <v>89</v>
      </c>
      <c r="L440" t="str">
        <f t="shared" si="14"/>
        <v>East</v>
      </c>
      <c r="O440" t="s">
        <v>44</v>
      </c>
      <c r="P440" s="2">
        <v>5798985</v>
      </c>
      <c r="Q440" s="8">
        <v>122658.64552011385</v>
      </c>
      <c r="R440" t="s">
        <v>85</v>
      </c>
      <c r="S440" t="str">
        <f t="shared" si="15"/>
        <v>East</v>
      </c>
    </row>
    <row r="441" spans="1:19" x14ac:dyDescent="0.2">
      <c r="A441" t="s">
        <v>37</v>
      </c>
      <c r="B441" s="2">
        <v>1650180</v>
      </c>
      <c r="C441" s="2">
        <v>3114.1466622546222</v>
      </c>
      <c r="D441" t="s">
        <v>87</v>
      </c>
      <c r="H441" t="s">
        <v>70</v>
      </c>
      <c r="I441" s="2">
        <v>0</v>
      </c>
      <c r="J441" s="8">
        <v>0</v>
      </c>
      <c r="K441" t="s">
        <v>85</v>
      </c>
      <c r="L441" t="str">
        <f t="shared" si="14"/>
        <v>East</v>
      </c>
      <c r="O441" t="s">
        <v>44</v>
      </c>
      <c r="P441" s="2">
        <v>4004247</v>
      </c>
      <c r="Q441" s="8">
        <v>-20705.157623227686</v>
      </c>
      <c r="R441" t="s">
        <v>86</v>
      </c>
      <c r="S441" t="str">
        <f t="shared" si="15"/>
        <v>East</v>
      </c>
    </row>
    <row r="442" spans="1:19" x14ac:dyDescent="0.2">
      <c r="A442" t="s">
        <v>38</v>
      </c>
      <c r="B442" s="2">
        <v>1142894</v>
      </c>
      <c r="C442" s="2">
        <v>4248.7025069954007</v>
      </c>
      <c r="D442" t="s">
        <v>87</v>
      </c>
      <c r="H442" t="s">
        <v>37</v>
      </c>
      <c r="I442" s="1">
        <v>1522917</v>
      </c>
      <c r="J442" s="9">
        <v>-55703.296595297725</v>
      </c>
      <c r="K442" t="s">
        <v>80</v>
      </c>
      <c r="L442" t="str">
        <f t="shared" si="14"/>
        <v>East</v>
      </c>
      <c r="O442" t="s">
        <v>44</v>
      </c>
      <c r="P442" s="2">
        <v>6402812</v>
      </c>
      <c r="Q442" s="8">
        <v>-182927.30159215024</v>
      </c>
      <c r="R442" t="s">
        <v>87</v>
      </c>
      <c r="S442" t="str">
        <f t="shared" si="15"/>
        <v>East</v>
      </c>
    </row>
    <row r="443" spans="1:19" x14ac:dyDescent="0.2">
      <c r="A443" t="s">
        <v>39</v>
      </c>
      <c r="B443" s="2">
        <v>6818548</v>
      </c>
      <c r="C443" s="2">
        <v>-81136.788377607256</v>
      </c>
      <c r="D443" t="s">
        <v>87</v>
      </c>
      <c r="H443" t="s">
        <v>37</v>
      </c>
      <c r="I443" s="2">
        <v>1601846</v>
      </c>
      <c r="J443" s="8">
        <v>-22385.712633827727</v>
      </c>
      <c r="K443" t="s">
        <v>81</v>
      </c>
      <c r="L443" t="str">
        <f t="shared" si="14"/>
        <v>East</v>
      </c>
      <c r="O443" t="s">
        <v>44</v>
      </c>
      <c r="P443" s="2">
        <v>2945810</v>
      </c>
      <c r="Q443" s="8">
        <v>-9455.8591191003161</v>
      </c>
      <c r="R443" t="s">
        <v>88</v>
      </c>
      <c r="S443" t="str">
        <f t="shared" si="15"/>
        <v>East</v>
      </c>
    </row>
    <row r="444" spans="1:19" x14ac:dyDescent="0.2">
      <c r="A444" t="s">
        <v>40</v>
      </c>
      <c r="B444" s="2">
        <v>354977</v>
      </c>
      <c r="C444" s="2">
        <v>-8640.6960330829152</v>
      </c>
      <c r="D444" t="s">
        <v>87</v>
      </c>
      <c r="H444" t="s">
        <v>37</v>
      </c>
      <c r="I444" s="2">
        <v>3065043</v>
      </c>
      <c r="J444" s="8">
        <v>-12870.790652996848</v>
      </c>
      <c r="K444" t="s">
        <v>82</v>
      </c>
      <c r="L444" t="str">
        <f t="shared" si="14"/>
        <v>East</v>
      </c>
      <c r="O444" t="s">
        <v>44</v>
      </c>
      <c r="P444" s="2">
        <v>1889108</v>
      </c>
      <c r="Q444" s="8">
        <v>-23190.921464829793</v>
      </c>
      <c r="R444" t="s">
        <v>89</v>
      </c>
      <c r="S444" t="str">
        <f t="shared" si="15"/>
        <v>East</v>
      </c>
    </row>
    <row r="445" spans="1:19" x14ac:dyDescent="0.2">
      <c r="A445" t="s">
        <v>41</v>
      </c>
      <c r="B445" s="2">
        <v>922962</v>
      </c>
      <c r="C445" s="2">
        <v>581.84908444835253</v>
      </c>
      <c r="D445" t="s">
        <v>87</v>
      </c>
      <c r="H445" t="s">
        <v>37</v>
      </c>
      <c r="I445" s="2">
        <v>1818317</v>
      </c>
      <c r="J445" s="8">
        <v>-5068.912347282333</v>
      </c>
      <c r="K445" t="s">
        <v>83</v>
      </c>
      <c r="L445" t="str">
        <f t="shared" si="14"/>
        <v>East</v>
      </c>
      <c r="O445" t="s">
        <v>45</v>
      </c>
      <c r="P445" s="1">
        <v>463855</v>
      </c>
      <c r="Q445" s="9">
        <v>24845.685514462963</v>
      </c>
      <c r="R445" t="s">
        <v>80</v>
      </c>
      <c r="S445" t="str">
        <f t="shared" si="15"/>
        <v>East</v>
      </c>
    </row>
    <row r="446" spans="1:19" x14ac:dyDescent="0.2">
      <c r="A446" t="s">
        <v>42</v>
      </c>
      <c r="B446" s="2">
        <v>2129997</v>
      </c>
      <c r="C446" s="2">
        <v>8203.3562671347863</v>
      </c>
      <c r="D446" t="s">
        <v>87</v>
      </c>
      <c r="H446" t="s">
        <v>37</v>
      </c>
      <c r="I446" s="2">
        <v>1472692</v>
      </c>
      <c r="J446" s="8">
        <v>2882.9387530599347</v>
      </c>
      <c r="K446" t="s">
        <v>84</v>
      </c>
      <c r="L446" t="str">
        <f t="shared" si="14"/>
        <v>East</v>
      </c>
      <c r="O446" t="s">
        <v>45</v>
      </c>
      <c r="P446" s="2">
        <v>842049</v>
      </c>
      <c r="Q446" s="8">
        <v>-18399.64337091097</v>
      </c>
      <c r="R446" t="s">
        <v>81</v>
      </c>
      <c r="S446" t="str">
        <f t="shared" si="15"/>
        <v>East</v>
      </c>
    </row>
    <row r="447" spans="1:19" x14ac:dyDescent="0.2">
      <c r="A447" t="s">
        <v>43</v>
      </c>
      <c r="B447" s="2">
        <v>1688583</v>
      </c>
      <c r="C447" s="2">
        <v>19262.25518893297</v>
      </c>
      <c r="D447" t="s">
        <v>87</v>
      </c>
      <c r="H447" t="s">
        <v>37</v>
      </c>
      <c r="I447" s="2">
        <v>2954252</v>
      </c>
      <c r="J447" s="8">
        <v>52051.527297284592</v>
      </c>
      <c r="K447" t="s">
        <v>85</v>
      </c>
      <c r="L447" t="str">
        <f t="shared" si="14"/>
        <v>East</v>
      </c>
      <c r="O447" t="s">
        <v>45</v>
      </c>
      <c r="P447" s="2">
        <v>1262578</v>
      </c>
      <c r="Q447" s="8">
        <v>-26242.787253188872</v>
      </c>
      <c r="R447" t="s">
        <v>82</v>
      </c>
      <c r="S447" t="str">
        <f t="shared" si="15"/>
        <v>East</v>
      </c>
    </row>
    <row r="448" spans="1:19" x14ac:dyDescent="0.2">
      <c r="A448" t="s">
        <v>44</v>
      </c>
      <c r="B448" s="2">
        <v>6402812</v>
      </c>
      <c r="C448" s="2">
        <v>-182927.30159215024</v>
      </c>
      <c r="D448" t="s">
        <v>87</v>
      </c>
      <c r="H448" t="s">
        <v>37</v>
      </c>
      <c r="I448" s="2">
        <v>1353920</v>
      </c>
      <c r="J448" s="8">
        <v>344.95914297264528</v>
      </c>
      <c r="K448" t="s">
        <v>86</v>
      </c>
      <c r="L448" t="str">
        <f t="shared" si="14"/>
        <v>East</v>
      </c>
      <c r="O448" t="s">
        <v>45</v>
      </c>
      <c r="P448" s="2">
        <v>1315801</v>
      </c>
      <c r="Q448" s="8">
        <v>-20600.016597970825</v>
      </c>
      <c r="R448" t="s">
        <v>83</v>
      </c>
      <c r="S448" t="str">
        <f t="shared" si="15"/>
        <v>East</v>
      </c>
    </row>
    <row r="449" spans="1:19" x14ac:dyDescent="0.2">
      <c r="A449" t="s">
        <v>45</v>
      </c>
      <c r="B449" s="2">
        <v>2607140</v>
      </c>
      <c r="C449" s="2">
        <v>-74936.312474493447</v>
      </c>
      <c r="D449" t="s">
        <v>87</v>
      </c>
      <c r="H449" t="s">
        <v>37</v>
      </c>
      <c r="I449" s="2">
        <v>1650180</v>
      </c>
      <c r="J449" s="8">
        <v>3114.1466622546222</v>
      </c>
      <c r="K449" t="s">
        <v>87</v>
      </c>
      <c r="L449" t="str">
        <f t="shared" si="14"/>
        <v>East</v>
      </c>
      <c r="O449" t="s">
        <v>45</v>
      </c>
      <c r="P449" s="2">
        <v>1090480</v>
      </c>
      <c r="Q449" s="8">
        <v>-27672.9146015882</v>
      </c>
      <c r="R449" t="s">
        <v>84</v>
      </c>
      <c r="S449" t="str">
        <f t="shared" si="15"/>
        <v>East</v>
      </c>
    </row>
    <row r="450" spans="1:19" x14ac:dyDescent="0.2">
      <c r="A450" t="s">
        <v>46</v>
      </c>
      <c r="B450" s="2">
        <v>2603570</v>
      </c>
      <c r="C450" s="2">
        <v>-109098.44114345437</v>
      </c>
      <c r="D450" t="s">
        <v>87</v>
      </c>
      <c r="H450" t="s">
        <v>37</v>
      </c>
      <c r="I450" s="2">
        <v>2429033</v>
      </c>
      <c r="J450" s="8">
        <v>-15268.224284368238</v>
      </c>
      <c r="K450" t="s">
        <v>88</v>
      </c>
      <c r="L450" t="str">
        <f t="shared" ref="L450:L513" si="16">VLOOKUP(H450,Region,2,0)</f>
        <v>East</v>
      </c>
      <c r="O450" t="s">
        <v>45</v>
      </c>
      <c r="P450" s="2">
        <v>1737243</v>
      </c>
      <c r="Q450" s="8">
        <v>-22810.669245662568</v>
      </c>
      <c r="R450" t="s">
        <v>85</v>
      </c>
      <c r="S450" t="str">
        <f t="shared" si="15"/>
        <v>East</v>
      </c>
    </row>
    <row r="451" spans="1:19" x14ac:dyDescent="0.2">
      <c r="A451" t="s">
        <v>49</v>
      </c>
      <c r="B451" s="2">
        <v>21000</v>
      </c>
      <c r="C451" s="2">
        <v>502.37479858497477</v>
      </c>
      <c r="D451" t="s">
        <v>87</v>
      </c>
      <c r="H451" t="s">
        <v>37</v>
      </c>
      <c r="I451" s="2">
        <v>1772009</v>
      </c>
      <c r="J451" s="8">
        <v>-16566.198157595267</v>
      </c>
      <c r="K451" t="s">
        <v>89</v>
      </c>
      <c r="L451" t="str">
        <f t="shared" si="16"/>
        <v>East</v>
      </c>
      <c r="O451" t="s">
        <v>45</v>
      </c>
      <c r="P451" s="2">
        <v>2069743</v>
      </c>
      <c r="Q451" s="8">
        <v>-26245.326491575379</v>
      </c>
      <c r="R451" t="s">
        <v>86</v>
      </c>
      <c r="S451" t="str">
        <f t="shared" si="15"/>
        <v>East</v>
      </c>
    </row>
    <row r="452" spans="1:19" x14ac:dyDescent="0.2">
      <c r="A452" t="s">
        <v>66</v>
      </c>
      <c r="B452" s="2">
        <v>1198011</v>
      </c>
      <c r="C452" s="2">
        <v>8664.705311857193</v>
      </c>
      <c r="D452" t="s">
        <v>87</v>
      </c>
      <c r="H452" t="s">
        <v>38</v>
      </c>
      <c r="I452" s="1">
        <v>205391</v>
      </c>
      <c r="J452" s="9">
        <v>23745.146399009536</v>
      </c>
      <c r="K452" t="s">
        <v>80</v>
      </c>
      <c r="L452" t="str">
        <f t="shared" si="16"/>
        <v>East</v>
      </c>
      <c r="O452" t="s">
        <v>45</v>
      </c>
      <c r="P452" s="2">
        <v>2607140</v>
      </c>
      <c r="Q452" s="8">
        <v>-74936.312474493447</v>
      </c>
      <c r="R452" t="s">
        <v>87</v>
      </c>
      <c r="S452" t="str">
        <f t="shared" si="15"/>
        <v>East</v>
      </c>
    </row>
    <row r="453" spans="1:19" x14ac:dyDescent="0.2">
      <c r="A453" t="s">
        <v>50</v>
      </c>
      <c r="B453" s="2">
        <v>363686</v>
      </c>
      <c r="C453" s="2">
        <v>-10503.91699360137</v>
      </c>
      <c r="D453" t="s">
        <v>87</v>
      </c>
      <c r="H453" t="s">
        <v>38</v>
      </c>
      <c r="I453" s="2">
        <v>987162</v>
      </c>
      <c r="J453" s="8">
        <v>1443.0099521218178</v>
      </c>
      <c r="K453" t="s">
        <v>81</v>
      </c>
      <c r="L453" t="str">
        <f t="shared" si="16"/>
        <v>East</v>
      </c>
      <c r="O453" t="s">
        <v>45</v>
      </c>
      <c r="P453" s="2">
        <v>1464258</v>
      </c>
      <c r="Q453" s="8">
        <v>-17189.330935534465</v>
      </c>
      <c r="R453" t="s">
        <v>88</v>
      </c>
      <c r="S453" t="str">
        <f t="shared" si="15"/>
        <v>East</v>
      </c>
    </row>
    <row r="454" spans="1:19" x14ac:dyDescent="0.2">
      <c r="A454" t="s">
        <v>0</v>
      </c>
      <c r="B454" s="2">
        <v>165120</v>
      </c>
      <c r="C454" s="2">
        <v>2777.3974584129637</v>
      </c>
      <c r="D454" t="s">
        <v>88</v>
      </c>
      <c r="H454" t="s">
        <v>38</v>
      </c>
      <c r="I454" s="2">
        <v>2312085</v>
      </c>
      <c r="J454" s="8">
        <v>-5722.2125669427442</v>
      </c>
      <c r="K454" t="s">
        <v>82</v>
      </c>
      <c r="L454" t="str">
        <f t="shared" si="16"/>
        <v>East</v>
      </c>
      <c r="O454" t="s">
        <v>45</v>
      </c>
      <c r="P454" s="2">
        <v>642360</v>
      </c>
      <c r="Q454" s="8">
        <v>-6619.4160127056421</v>
      </c>
      <c r="R454" t="s">
        <v>89</v>
      </c>
      <c r="S454" t="str">
        <f>VLOOKUP(O454,Region,2,0)</f>
        <v>East</v>
      </c>
    </row>
    <row r="455" spans="1:19" x14ac:dyDescent="0.2">
      <c r="A455" t="s">
        <v>1</v>
      </c>
      <c r="B455" s="2">
        <v>3607002</v>
      </c>
      <c r="C455" s="2">
        <v>-43313.569486391461</v>
      </c>
      <c r="D455" t="s">
        <v>88</v>
      </c>
      <c r="H455" t="s">
        <v>38</v>
      </c>
      <c r="I455" s="2">
        <v>1802323</v>
      </c>
      <c r="J455" s="8">
        <v>-7327.0796357441914</v>
      </c>
      <c r="K455" t="s">
        <v>83</v>
      </c>
      <c r="L455" t="str">
        <f t="shared" si="16"/>
        <v>East</v>
      </c>
    </row>
    <row r="456" spans="1:19" x14ac:dyDescent="0.2">
      <c r="A456" t="s">
        <v>2</v>
      </c>
      <c r="B456" s="2">
        <v>1529432</v>
      </c>
      <c r="C456" s="2">
        <v>-19076.546767575772</v>
      </c>
      <c r="D456" t="s">
        <v>88</v>
      </c>
      <c r="H456" t="s">
        <v>38</v>
      </c>
      <c r="I456" s="2">
        <v>1671887</v>
      </c>
      <c r="J456" s="8">
        <v>-8232.6261408289556</v>
      </c>
      <c r="K456" t="s">
        <v>84</v>
      </c>
      <c r="L456" t="str">
        <f t="shared" si="16"/>
        <v>East</v>
      </c>
    </row>
    <row r="457" spans="1:19" x14ac:dyDescent="0.2">
      <c r="A457" t="s">
        <v>3</v>
      </c>
      <c r="B457" s="2">
        <v>827334</v>
      </c>
      <c r="C457" s="2">
        <v>-2688.8331420063487</v>
      </c>
      <c r="D457" t="s">
        <v>88</v>
      </c>
      <c r="H457" t="s">
        <v>38</v>
      </c>
      <c r="I457" s="2">
        <v>2121785</v>
      </c>
      <c r="J457" s="8">
        <v>-7179.6183623953602</v>
      </c>
      <c r="K457" t="s">
        <v>85</v>
      </c>
      <c r="L457" t="str">
        <f t="shared" si="16"/>
        <v>East</v>
      </c>
    </row>
    <row r="458" spans="1:19" x14ac:dyDescent="0.2">
      <c r="A458" t="s">
        <v>4</v>
      </c>
      <c r="B458" s="2">
        <v>130299</v>
      </c>
      <c r="C458" s="2">
        <v>2005.035208818806</v>
      </c>
      <c r="D458" t="s">
        <v>88</v>
      </c>
      <c r="H458" t="s">
        <v>38</v>
      </c>
      <c r="I458" s="2">
        <v>1008708</v>
      </c>
      <c r="J458" s="8">
        <v>13287.359991192106</v>
      </c>
      <c r="K458" t="s">
        <v>86</v>
      </c>
      <c r="L458" t="str">
        <f t="shared" si="16"/>
        <v>East</v>
      </c>
    </row>
    <row r="459" spans="1:19" x14ac:dyDescent="0.2">
      <c r="A459" t="s">
        <v>62</v>
      </c>
      <c r="B459" s="2">
        <v>531100</v>
      </c>
      <c r="C459" s="2">
        <v>-1343.8865419862932</v>
      </c>
      <c r="D459" t="s">
        <v>88</v>
      </c>
      <c r="H459" t="s">
        <v>38</v>
      </c>
      <c r="I459" s="2">
        <v>1142894</v>
      </c>
      <c r="J459" s="8">
        <v>4248.7025069954007</v>
      </c>
      <c r="K459" t="s">
        <v>87</v>
      </c>
      <c r="L459" t="str">
        <f t="shared" si="16"/>
        <v>East</v>
      </c>
    </row>
    <row r="460" spans="1:19" x14ac:dyDescent="0.2">
      <c r="A460" t="s">
        <v>5</v>
      </c>
      <c r="B460" s="2">
        <v>720641</v>
      </c>
      <c r="C460" s="2">
        <v>-30966.27122289587</v>
      </c>
      <c r="D460" t="s">
        <v>88</v>
      </c>
      <c r="H460" t="s">
        <v>38</v>
      </c>
      <c r="I460" s="2">
        <v>1297865</v>
      </c>
      <c r="J460" s="8">
        <v>6632.355891375415</v>
      </c>
      <c r="K460" t="s">
        <v>88</v>
      </c>
      <c r="L460" t="str">
        <f t="shared" si="16"/>
        <v>East</v>
      </c>
    </row>
    <row r="461" spans="1:19" x14ac:dyDescent="0.2">
      <c r="A461" t="s">
        <v>6</v>
      </c>
      <c r="B461" s="2">
        <v>495074</v>
      </c>
      <c r="C461" s="2">
        <v>3675.4319275662065</v>
      </c>
      <c r="D461" t="s">
        <v>88</v>
      </c>
      <c r="H461" t="s">
        <v>38</v>
      </c>
      <c r="I461" s="2">
        <v>1017242</v>
      </c>
      <c r="J461" s="8">
        <v>-7615.3939460889624</v>
      </c>
      <c r="K461" t="s">
        <v>89</v>
      </c>
      <c r="L461" t="str">
        <f t="shared" si="16"/>
        <v>East</v>
      </c>
      <c r="O461" t="s">
        <v>63</v>
      </c>
      <c r="P461" s="2">
        <v>55500</v>
      </c>
      <c r="Q461" s="8">
        <v>-906.05140186916719</v>
      </c>
      <c r="R461" t="s">
        <v>84</v>
      </c>
      <c r="S461" t="str">
        <f t="shared" ref="S461:S472" si="17">VLOOKUP(O461,Region,2,0)</f>
        <v>Texas</v>
      </c>
    </row>
    <row r="462" spans="1:19" x14ac:dyDescent="0.2">
      <c r="A462" t="s">
        <v>8</v>
      </c>
      <c r="B462" s="2">
        <v>853900</v>
      </c>
      <c r="C462" s="2">
        <v>-15323.87402674326</v>
      </c>
      <c r="D462" t="s">
        <v>88</v>
      </c>
      <c r="H462" t="s">
        <v>39</v>
      </c>
      <c r="I462" s="1">
        <v>487562</v>
      </c>
      <c r="J462" s="9">
        <v>-2962.7500351933759</v>
      </c>
      <c r="K462" t="s">
        <v>80</v>
      </c>
      <c r="L462" t="str">
        <f t="shared" si="16"/>
        <v>East</v>
      </c>
      <c r="O462" t="s">
        <v>63</v>
      </c>
      <c r="P462" s="2">
        <v>2303146</v>
      </c>
      <c r="Q462" s="8">
        <v>7658.1469609351507</v>
      </c>
      <c r="R462" t="s">
        <v>85</v>
      </c>
      <c r="S462" t="str">
        <f t="shared" si="17"/>
        <v>Texas</v>
      </c>
    </row>
    <row r="463" spans="1:19" x14ac:dyDescent="0.2">
      <c r="A463" t="s">
        <v>11</v>
      </c>
      <c r="B463" s="2">
        <v>3391970</v>
      </c>
      <c r="C463" s="2">
        <v>23895.57834394879</v>
      </c>
      <c r="D463" t="s">
        <v>88</v>
      </c>
      <c r="H463" t="s">
        <v>39</v>
      </c>
      <c r="I463" s="2">
        <v>861131</v>
      </c>
      <c r="J463" s="8">
        <v>-21313.839452992099</v>
      </c>
      <c r="K463" t="s">
        <v>81</v>
      </c>
      <c r="L463" t="str">
        <f t="shared" si="16"/>
        <v>East</v>
      </c>
      <c r="O463" t="s">
        <v>63</v>
      </c>
      <c r="P463" s="2">
        <v>1396696</v>
      </c>
      <c r="Q463" s="8">
        <v>-3975.2027649542024</v>
      </c>
      <c r="R463" t="s">
        <v>86</v>
      </c>
      <c r="S463" t="str">
        <f t="shared" si="17"/>
        <v>Texas</v>
      </c>
    </row>
    <row r="464" spans="1:19" x14ac:dyDescent="0.2">
      <c r="A464" t="s">
        <v>12</v>
      </c>
      <c r="B464" s="2">
        <v>1341217</v>
      </c>
      <c r="C464" s="2">
        <v>-16874.410586097656</v>
      </c>
      <c r="D464" t="s">
        <v>88</v>
      </c>
      <c r="H464" t="s">
        <v>39</v>
      </c>
      <c r="I464" s="2">
        <v>1854499</v>
      </c>
      <c r="J464" s="8">
        <v>5016.5752277969268</v>
      </c>
      <c r="K464" t="s">
        <v>82</v>
      </c>
      <c r="L464" t="str">
        <f t="shared" si="16"/>
        <v>East</v>
      </c>
      <c r="O464" t="s">
        <v>63</v>
      </c>
      <c r="P464" s="2">
        <v>1316601</v>
      </c>
      <c r="Q464" s="8">
        <v>-9722.3524867198666</v>
      </c>
      <c r="R464" t="s">
        <v>87</v>
      </c>
      <c r="S464" t="str">
        <f t="shared" si="17"/>
        <v>Texas</v>
      </c>
    </row>
    <row r="465" spans="1:19" x14ac:dyDescent="0.2">
      <c r="A465" t="s">
        <v>56</v>
      </c>
      <c r="B465" s="2">
        <v>1426053</v>
      </c>
      <c r="C465" s="2">
        <v>-5064.3013269591665</v>
      </c>
      <c r="D465" t="s">
        <v>88</v>
      </c>
      <c r="H465" t="s">
        <v>39</v>
      </c>
      <c r="I465" s="2">
        <v>1940252</v>
      </c>
      <c r="J465" s="8">
        <v>5445.2928577051189</v>
      </c>
      <c r="K465" t="s">
        <v>83</v>
      </c>
      <c r="L465" t="str">
        <f t="shared" si="16"/>
        <v>East</v>
      </c>
      <c r="O465" t="s">
        <v>63</v>
      </c>
      <c r="P465" s="2">
        <v>793000</v>
      </c>
      <c r="Q465" s="8">
        <v>-3193.0648112009994</v>
      </c>
      <c r="R465" t="s">
        <v>88</v>
      </c>
      <c r="S465" t="str">
        <f t="shared" si="17"/>
        <v>Texas</v>
      </c>
    </row>
    <row r="466" spans="1:19" x14ac:dyDescent="0.2">
      <c r="A466" t="s">
        <v>57</v>
      </c>
      <c r="B466" s="2">
        <v>5114536</v>
      </c>
      <c r="C466" s="2">
        <v>-26997.435662291005</v>
      </c>
      <c r="D466" t="s">
        <v>88</v>
      </c>
      <c r="H466" t="s">
        <v>39</v>
      </c>
      <c r="I466" s="2">
        <v>1799343</v>
      </c>
      <c r="J466" s="8">
        <v>-14423.865662540074</v>
      </c>
      <c r="K466" t="s">
        <v>84</v>
      </c>
      <c r="L466" t="str">
        <f t="shared" si="16"/>
        <v>East</v>
      </c>
      <c r="O466" t="s">
        <v>63</v>
      </c>
      <c r="P466" s="2">
        <v>435000</v>
      </c>
      <c r="Q466" s="8">
        <v>1995.4349177289296</v>
      </c>
      <c r="R466" t="s">
        <v>89</v>
      </c>
      <c r="S466" t="str">
        <f t="shared" si="17"/>
        <v>Texas</v>
      </c>
    </row>
    <row r="467" spans="1:19" x14ac:dyDescent="0.2">
      <c r="A467" t="s">
        <v>13</v>
      </c>
      <c r="B467" s="2">
        <v>6607634</v>
      </c>
      <c r="C467" s="2">
        <v>-76504.035553248032</v>
      </c>
      <c r="D467" t="s">
        <v>88</v>
      </c>
      <c r="H467" t="s">
        <v>39</v>
      </c>
      <c r="I467" s="2">
        <v>4180987</v>
      </c>
      <c r="J467" s="8">
        <v>-5765.1634877503675</v>
      </c>
      <c r="K467" t="s">
        <v>85</v>
      </c>
      <c r="L467" t="str">
        <f t="shared" si="16"/>
        <v>East</v>
      </c>
      <c r="O467" t="s">
        <v>66</v>
      </c>
      <c r="P467" s="2">
        <v>80000</v>
      </c>
      <c r="Q467" s="8">
        <v>1996.1538461538453</v>
      </c>
      <c r="R467" t="s">
        <v>84</v>
      </c>
      <c r="S467" t="str">
        <f t="shared" si="17"/>
        <v>Texas</v>
      </c>
    </row>
    <row r="468" spans="1:19" x14ac:dyDescent="0.2">
      <c r="A468" t="s">
        <v>63</v>
      </c>
      <c r="B468" s="2">
        <v>793000</v>
      </c>
      <c r="C468" s="2">
        <v>-3193.0648112009994</v>
      </c>
      <c r="D468" t="s">
        <v>88</v>
      </c>
      <c r="H468" t="s">
        <v>39</v>
      </c>
      <c r="I468" s="2">
        <v>3571362</v>
      </c>
      <c r="J468" s="8">
        <v>-5775.8606913991189</v>
      </c>
      <c r="K468" t="s">
        <v>86</v>
      </c>
      <c r="L468" t="str">
        <f t="shared" si="16"/>
        <v>East</v>
      </c>
      <c r="O468" t="s">
        <v>66</v>
      </c>
      <c r="P468" s="2">
        <v>9002500</v>
      </c>
      <c r="Q468" s="8">
        <v>62983.317695516533</v>
      </c>
      <c r="R468" t="s">
        <v>85</v>
      </c>
      <c r="S468" t="str">
        <f t="shared" si="17"/>
        <v>Texas</v>
      </c>
    </row>
    <row r="469" spans="1:19" x14ac:dyDescent="0.2">
      <c r="A469" t="s">
        <v>15</v>
      </c>
      <c r="B469" s="2">
        <v>806906</v>
      </c>
      <c r="C469" s="2">
        <v>3790.692859689319</v>
      </c>
      <c r="D469" t="s">
        <v>88</v>
      </c>
      <c r="H469" t="s">
        <v>39</v>
      </c>
      <c r="I469" s="2">
        <v>6818548</v>
      </c>
      <c r="J469" s="8">
        <v>-81136.788377607256</v>
      </c>
      <c r="K469" t="s">
        <v>87</v>
      </c>
      <c r="L469" t="str">
        <f t="shared" si="16"/>
        <v>East</v>
      </c>
      <c r="O469" t="s">
        <v>66</v>
      </c>
      <c r="P469" s="2">
        <v>1360485</v>
      </c>
      <c r="Q469" s="8">
        <v>-3010.1493753902237</v>
      </c>
      <c r="R469" t="s">
        <v>86</v>
      </c>
      <c r="S469" t="str">
        <f t="shared" si="17"/>
        <v>Texas</v>
      </c>
    </row>
    <row r="470" spans="1:19" x14ac:dyDescent="0.2">
      <c r="A470" t="s">
        <v>58</v>
      </c>
      <c r="B470" s="2">
        <v>2436</v>
      </c>
      <c r="C470" s="2">
        <v>-146.16</v>
      </c>
      <c r="D470" t="s">
        <v>88</v>
      </c>
      <c r="H470" t="s">
        <v>39</v>
      </c>
      <c r="I470" s="2">
        <v>3805355</v>
      </c>
      <c r="J470" s="8">
        <v>-12919.04173648964</v>
      </c>
      <c r="K470" t="s">
        <v>88</v>
      </c>
      <c r="L470" t="str">
        <f t="shared" si="16"/>
        <v>East</v>
      </c>
      <c r="O470" t="s">
        <v>66</v>
      </c>
      <c r="P470" s="2">
        <v>1198011</v>
      </c>
      <c r="Q470" s="8">
        <v>8664.705311857193</v>
      </c>
      <c r="R470" t="s">
        <v>87</v>
      </c>
      <c r="S470" t="str">
        <f t="shared" si="17"/>
        <v>Texas</v>
      </c>
    </row>
    <row r="471" spans="1:19" x14ac:dyDescent="0.2">
      <c r="A471" t="s">
        <v>16</v>
      </c>
      <c r="B471" s="2">
        <v>22706383</v>
      </c>
      <c r="C471" s="2">
        <v>58303.178270488272</v>
      </c>
      <c r="D471" t="s">
        <v>88</v>
      </c>
      <c r="H471" t="s">
        <v>39</v>
      </c>
      <c r="I471" s="2">
        <v>2196609</v>
      </c>
      <c r="J471" s="8">
        <v>-8586.8823551829646</v>
      </c>
      <c r="K471" t="s">
        <v>89</v>
      </c>
      <c r="L471" t="str">
        <f t="shared" si="16"/>
        <v>East</v>
      </c>
      <c r="O471" t="s">
        <v>66</v>
      </c>
      <c r="P471" s="2">
        <v>568575</v>
      </c>
      <c r="Q471" s="8">
        <v>-37.295132247969377</v>
      </c>
      <c r="R471" t="s">
        <v>88</v>
      </c>
      <c r="S471" t="str">
        <f t="shared" si="17"/>
        <v>Texas</v>
      </c>
    </row>
    <row r="472" spans="1:19" x14ac:dyDescent="0.2">
      <c r="A472" t="s">
        <v>17</v>
      </c>
      <c r="B472" s="2">
        <v>3171225</v>
      </c>
      <c r="C472" s="2">
        <v>-61298.281266121819</v>
      </c>
      <c r="D472" t="s">
        <v>88</v>
      </c>
      <c r="H472" t="s">
        <v>40</v>
      </c>
      <c r="I472" s="1">
        <v>50969</v>
      </c>
      <c r="J472" s="9">
        <v>5170.6890577183713</v>
      </c>
      <c r="K472" t="s">
        <v>80</v>
      </c>
      <c r="L472" t="str">
        <f t="shared" si="16"/>
        <v>East</v>
      </c>
      <c r="O472" t="s">
        <v>66</v>
      </c>
      <c r="P472" s="2">
        <v>274112</v>
      </c>
      <c r="Q472" s="8">
        <v>-3295.5401109389409</v>
      </c>
      <c r="R472" t="s">
        <v>89</v>
      </c>
      <c r="S472" t="str">
        <f t="shared" si="17"/>
        <v>Texas</v>
      </c>
    </row>
    <row r="473" spans="1:19" x14ac:dyDescent="0.2">
      <c r="A473" t="s">
        <v>64</v>
      </c>
      <c r="B473" s="2">
        <v>7176</v>
      </c>
      <c r="C473" s="2">
        <v>161.46</v>
      </c>
      <c r="D473" t="s">
        <v>88</v>
      </c>
      <c r="H473" t="s">
        <v>40</v>
      </c>
      <c r="I473" s="2">
        <v>163959</v>
      </c>
      <c r="J473" s="8">
        <v>518.80050983166439</v>
      </c>
      <c r="K473" t="s">
        <v>81</v>
      </c>
      <c r="L473" t="str">
        <f t="shared" si="16"/>
        <v>East</v>
      </c>
    </row>
    <row r="474" spans="1:19" x14ac:dyDescent="0.2">
      <c r="A474" t="s">
        <v>18</v>
      </c>
      <c r="B474" s="2">
        <v>426252</v>
      </c>
      <c r="C474" s="2">
        <v>1978.9822290750426</v>
      </c>
      <c r="D474" t="s">
        <v>88</v>
      </c>
      <c r="H474" t="s">
        <v>40</v>
      </c>
      <c r="I474" s="2">
        <v>330545</v>
      </c>
      <c r="J474" s="8">
        <v>-330.31123270606997</v>
      </c>
      <c r="K474" t="s">
        <v>82</v>
      </c>
      <c r="L474" t="str">
        <f t="shared" si="16"/>
        <v>East</v>
      </c>
    </row>
    <row r="475" spans="1:19" x14ac:dyDescent="0.2">
      <c r="A475" t="s">
        <v>71</v>
      </c>
      <c r="B475" s="2">
        <v>0</v>
      </c>
      <c r="C475" s="2">
        <v>0</v>
      </c>
      <c r="D475" t="s">
        <v>88</v>
      </c>
      <c r="H475" t="s">
        <v>40</v>
      </c>
      <c r="I475" s="2">
        <v>481112</v>
      </c>
      <c r="J475" s="8">
        <v>-2911.3967910658253</v>
      </c>
      <c r="K475" t="s">
        <v>83</v>
      </c>
      <c r="L475" t="str">
        <f t="shared" si="16"/>
        <v>East</v>
      </c>
    </row>
    <row r="476" spans="1:19" x14ac:dyDescent="0.2">
      <c r="A476" t="s">
        <v>19</v>
      </c>
      <c r="B476" s="2">
        <v>12398</v>
      </c>
      <c r="C476" s="2">
        <v>-335.77054764942693</v>
      </c>
      <c r="D476" t="s">
        <v>88</v>
      </c>
      <c r="H476" t="s">
        <v>40</v>
      </c>
      <c r="I476" s="2">
        <v>402918</v>
      </c>
      <c r="J476" s="8">
        <v>-5697.2421763834427</v>
      </c>
      <c r="K476" t="s">
        <v>84</v>
      </c>
      <c r="L476" t="str">
        <f t="shared" si="16"/>
        <v>East</v>
      </c>
    </row>
    <row r="477" spans="1:19" x14ac:dyDescent="0.2">
      <c r="A477" t="s">
        <v>53</v>
      </c>
      <c r="B477" s="2">
        <v>0</v>
      </c>
      <c r="C477" s="2">
        <v>0</v>
      </c>
      <c r="D477" t="s">
        <v>88</v>
      </c>
      <c r="H477" t="s">
        <v>40</v>
      </c>
      <c r="I477" s="2">
        <v>582017</v>
      </c>
      <c r="J477" s="8">
        <v>-12073.271928689843</v>
      </c>
      <c r="K477" t="s">
        <v>85</v>
      </c>
      <c r="L477" t="str">
        <f t="shared" si="16"/>
        <v>East</v>
      </c>
      <c r="O477" t="s">
        <v>5</v>
      </c>
      <c r="P477" s="1">
        <v>120500</v>
      </c>
      <c r="Q477" s="9">
        <v>202.94372294371186</v>
      </c>
      <c r="R477" t="s">
        <v>80</v>
      </c>
      <c r="S477" t="str">
        <f t="shared" ref="S477:S508" si="18">VLOOKUP(O477,Region,2,0)</f>
        <v>West</v>
      </c>
    </row>
    <row r="478" spans="1:19" x14ac:dyDescent="0.2">
      <c r="A478" t="s">
        <v>20</v>
      </c>
      <c r="B478" s="2">
        <v>3913634</v>
      </c>
      <c r="C478" s="2">
        <v>-74074.844442933201</v>
      </c>
      <c r="D478" t="s">
        <v>88</v>
      </c>
      <c r="H478" t="s">
        <v>40</v>
      </c>
      <c r="I478" s="2">
        <v>425644</v>
      </c>
      <c r="J478" s="8">
        <v>-5377.8656817883402</v>
      </c>
      <c r="K478" t="s">
        <v>86</v>
      </c>
      <c r="L478" t="str">
        <f t="shared" si="16"/>
        <v>East</v>
      </c>
      <c r="O478" t="s">
        <v>5</v>
      </c>
      <c r="P478" s="2">
        <v>163000</v>
      </c>
      <c r="Q478" s="8">
        <v>1041.2445090900433</v>
      </c>
      <c r="R478" t="s">
        <v>81</v>
      </c>
      <c r="S478" t="str">
        <f t="shared" si="18"/>
        <v>West</v>
      </c>
    </row>
    <row r="479" spans="1:19" x14ac:dyDescent="0.2">
      <c r="A479" t="s">
        <v>21</v>
      </c>
      <c r="B479" s="2">
        <v>5000</v>
      </c>
      <c r="C479" s="2">
        <v>200</v>
      </c>
      <c r="D479" t="s">
        <v>88</v>
      </c>
      <c r="H479" t="s">
        <v>40</v>
      </c>
      <c r="I479" s="2">
        <v>354977</v>
      </c>
      <c r="J479" s="8">
        <v>-8640.6960330829152</v>
      </c>
      <c r="K479" t="s">
        <v>87</v>
      </c>
      <c r="L479" t="str">
        <f t="shared" si="16"/>
        <v>East</v>
      </c>
      <c r="O479" t="s">
        <v>5</v>
      </c>
      <c r="P479" s="2">
        <v>122446</v>
      </c>
      <c r="Q479" s="8">
        <v>-2497.1293454797992</v>
      </c>
      <c r="R479" t="s">
        <v>82</v>
      </c>
      <c r="S479" t="str">
        <f t="shared" si="18"/>
        <v>West</v>
      </c>
    </row>
    <row r="480" spans="1:19" x14ac:dyDescent="0.2">
      <c r="A480" t="s">
        <v>22</v>
      </c>
      <c r="B480" s="2">
        <v>3399649</v>
      </c>
      <c r="C480" s="2">
        <v>-4667.8480728831191</v>
      </c>
      <c r="D480" t="s">
        <v>88</v>
      </c>
      <c r="H480" t="s">
        <v>40</v>
      </c>
      <c r="I480" s="2">
        <v>678909</v>
      </c>
      <c r="J480" s="8">
        <v>-5415.0083340060228</v>
      </c>
      <c r="K480" t="s">
        <v>88</v>
      </c>
      <c r="L480" t="str">
        <f t="shared" si="16"/>
        <v>East</v>
      </c>
      <c r="O480" t="s">
        <v>5</v>
      </c>
      <c r="P480" s="2">
        <v>170995</v>
      </c>
      <c r="Q480" s="8">
        <v>-4459.1524695099197</v>
      </c>
      <c r="R480" t="s">
        <v>83</v>
      </c>
      <c r="S480" t="str">
        <f t="shared" si="18"/>
        <v>West</v>
      </c>
    </row>
    <row r="481" spans="1:19" x14ac:dyDescent="0.2">
      <c r="A481" t="s">
        <v>24</v>
      </c>
      <c r="B481" s="2">
        <v>12934147</v>
      </c>
      <c r="C481" s="2">
        <v>-79773.891908408681</v>
      </c>
      <c r="D481" t="s">
        <v>88</v>
      </c>
      <c r="H481" t="s">
        <v>40</v>
      </c>
      <c r="I481" s="2">
        <v>671291</v>
      </c>
      <c r="J481" s="8">
        <v>-4736.0173542033517</v>
      </c>
      <c r="K481" t="s">
        <v>89</v>
      </c>
      <c r="L481" t="str">
        <f t="shared" si="16"/>
        <v>East</v>
      </c>
      <c r="O481" t="s">
        <v>5</v>
      </c>
      <c r="P481" s="2">
        <v>327921</v>
      </c>
      <c r="Q481" s="8">
        <v>-5419.5030504153638</v>
      </c>
      <c r="R481" t="s">
        <v>84</v>
      </c>
      <c r="S481" t="str">
        <f t="shared" si="18"/>
        <v>West</v>
      </c>
    </row>
    <row r="482" spans="1:19" x14ac:dyDescent="0.2">
      <c r="A482" t="s">
        <v>25</v>
      </c>
      <c r="B482" s="2">
        <v>347978</v>
      </c>
      <c r="C482" s="2">
        <v>492.30663373907487</v>
      </c>
      <c r="D482" t="s">
        <v>88</v>
      </c>
      <c r="H482" t="s">
        <v>41</v>
      </c>
      <c r="I482" s="1">
        <v>151344</v>
      </c>
      <c r="J482" s="9">
        <v>16726.578099487971</v>
      </c>
      <c r="K482" t="s">
        <v>80</v>
      </c>
      <c r="L482" t="str">
        <f t="shared" si="16"/>
        <v>East</v>
      </c>
      <c r="O482" t="s">
        <v>5</v>
      </c>
      <c r="P482" s="2">
        <v>693645</v>
      </c>
      <c r="Q482" s="8">
        <v>-14985.996400324751</v>
      </c>
      <c r="R482" t="s">
        <v>85</v>
      </c>
      <c r="S482" t="str">
        <f t="shared" si="18"/>
        <v>West</v>
      </c>
    </row>
    <row r="483" spans="1:19" x14ac:dyDescent="0.2">
      <c r="A483" t="s">
        <v>77</v>
      </c>
      <c r="B483" s="2">
        <v>0</v>
      </c>
      <c r="C483" s="2">
        <v>0</v>
      </c>
      <c r="D483" t="s">
        <v>88</v>
      </c>
      <c r="H483" t="s">
        <v>41</v>
      </c>
      <c r="I483" s="2">
        <v>436624</v>
      </c>
      <c r="J483" s="8">
        <v>482.620199898561</v>
      </c>
      <c r="K483" t="s">
        <v>81</v>
      </c>
      <c r="L483" t="str">
        <f t="shared" si="16"/>
        <v>East</v>
      </c>
      <c r="O483" t="s">
        <v>5</v>
      </c>
      <c r="P483" s="2">
        <v>469116</v>
      </c>
      <c r="Q483" s="8">
        <v>-5418.4097349506101</v>
      </c>
      <c r="R483" t="s">
        <v>86</v>
      </c>
      <c r="S483" t="str">
        <f t="shared" si="18"/>
        <v>West</v>
      </c>
    </row>
    <row r="484" spans="1:19" x14ac:dyDescent="0.2">
      <c r="A484" t="s">
        <v>26</v>
      </c>
      <c r="B484" s="2">
        <v>820154</v>
      </c>
      <c r="C484" s="2">
        <v>-13838.417480491884</v>
      </c>
      <c r="D484" t="s">
        <v>88</v>
      </c>
      <c r="H484" t="s">
        <v>41</v>
      </c>
      <c r="I484" s="2">
        <v>500837</v>
      </c>
      <c r="J484" s="8">
        <v>2031.7018443409306</v>
      </c>
      <c r="K484" t="s">
        <v>82</v>
      </c>
      <c r="L484" t="str">
        <f t="shared" si="16"/>
        <v>East</v>
      </c>
      <c r="O484" t="s">
        <v>5</v>
      </c>
      <c r="P484" s="2">
        <v>895414</v>
      </c>
      <c r="Q484" s="8">
        <v>3547.7611156071484</v>
      </c>
      <c r="R484" t="s">
        <v>87</v>
      </c>
      <c r="S484" t="str">
        <f t="shared" si="18"/>
        <v>West</v>
      </c>
    </row>
    <row r="485" spans="1:19" x14ac:dyDescent="0.2">
      <c r="A485" t="s">
        <v>27</v>
      </c>
      <c r="B485" s="2">
        <v>2401834</v>
      </c>
      <c r="C485" s="2">
        <v>-15964.051480770078</v>
      </c>
      <c r="D485" t="s">
        <v>88</v>
      </c>
      <c r="H485" t="s">
        <v>41</v>
      </c>
      <c r="I485" s="2">
        <v>624720</v>
      </c>
      <c r="J485" s="8">
        <v>1239.497151424071</v>
      </c>
      <c r="K485" t="s">
        <v>83</v>
      </c>
      <c r="L485" t="str">
        <f t="shared" si="16"/>
        <v>East</v>
      </c>
      <c r="O485" t="s">
        <v>5</v>
      </c>
      <c r="P485" s="2">
        <v>720641</v>
      </c>
      <c r="Q485" s="8">
        <v>-30966.27122289587</v>
      </c>
      <c r="R485" t="s">
        <v>88</v>
      </c>
      <c r="S485" t="str">
        <f t="shared" si="18"/>
        <v>West</v>
      </c>
    </row>
    <row r="486" spans="1:19" x14ac:dyDescent="0.2">
      <c r="A486" t="s">
        <v>28</v>
      </c>
      <c r="B486" s="2">
        <v>3244182</v>
      </c>
      <c r="C486" s="2">
        <v>-20926.821218155575</v>
      </c>
      <c r="D486" t="s">
        <v>88</v>
      </c>
      <c r="H486" t="s">
        <v>41</v>
      </c>
      <c r="I486" s="2">
        <v>926256</v>
      </c>
      <c r="J486" s="8">
        <v>1638.5035785725304</v>
      </c>
      <c r="K486" t="s">
        <v>84</v>
      </c>
      <c r="L486" t="str">
        <f t="shared" si="16"/>
        <v>East</v>
      </c>
      <c r="O486" t="s">
        <v>5</v>
      </c>
      <c r="P486" s="2">
        <v>342005</v>
      </c>
      <c r="Q486" s="8">
        <v>189.7847297802445</v>
      </c>
      <c r="R486" t="s">
        <v>89</v>
      </c>
      <c r="S486" t="str">
        <f t="shared" si="18"/>
        <v>West</v>
      </c>
    </row>
    <row r="487" spans="1:19" x14ac:dyDescent="0.2">
      <c r="A487" t="s">
        <v>54</v>
      </c>
      <c r="B487" s="2">
        <v>1324380</v>
      </c>
      <c r="C487" s="2">
        <v>-7372.9801299802857</v>
      </c>
      <c r="D487" t="s">
        <v>88</v>
      </c>
      <c r="H487" t="s">
        <v>41</v>
      </c>
      <c r="I487" s="2">
        <v>1283162</v>
      </c>
      <c r="J487" s="8">
        <v>-1666.7794313026213</v>
      </c>
      <c r="K487" t="s">
        <v>85</v>
      </c>
      <c r="L487" t="str">
        <f t="shared" si="16"/>
        <v>East</v>
      </c>
      <c r="O487" t="s">
        <v>8</v>
      </c>
      <c r="P487" s="1">
        <v>145000</v>
      </c>
      <c r="Q487" s="9">
        <v>-80.312229437270275</v>
      </c>
      <c r="R487" t="s">
        <v>80</v>
      </c>
      <c r="S487" t="str">
        <f t="shared" si="18"/>
        <v>West</v>
      </c>
    </row>
    <row r="488" spans="1:19" x14ac:dyDescent="0.2">
      <c r="A488" t="s">
        <v>51</v>
      </c>
      <c r="B488" s="2">
        <v>19000</v>
      </c>
      <c r="C488" s="2">
        <v>-310.00000000000136</v>
      </c>
      <c r="D488" t="s">
        <v>88</v>
      </c>
      <c r="H488" t="s">
        <v>41</v>
      </c>
      <c r="I488" s="2">
        <v>780525</v>
      </c>
      <c r="J488" s="8">
        <v>8595.1211681208551</v>
      </c>
      <c r="K488" t="s">
        <v>86</v>
      </c>
      <c r="L488" t="str">
        <f t="shared" si="16"/>
        <v>East</v>
      </c>
      <c r="O488" t="s">
        <v>8</v>
      </c>
      <c r="P488" s="2">
        <v>132500</v>
      </c>
      <c r="Q488" s="8">
        <v>-7109.1362639552908</v>
      </c>
      <c r="R488" t="s">
        <v>81</v>
      </c>
      <c r="S488" t="str">
        <f t="shared" si="18"/>
        <v>West</v>
      </c>
    </row>
    <row r="489" spans="1:19" x14ac:dyDescent="0.2">
      <c r="A489" t="s">
        <v>29</v>
      </c>
      <c r="B489" s="2">
        <v>15868</v>
      </c>
      <c r="C489" s="2">
        <v>212.37690700775403</v>
      </c>
      <c r="D489" t="s">
        <v>88</v>
      </c>
      <c r="H489" t="s">
        <v>41</v>
      </c>
      <c r="I489" s="2">
        <v>922962</v>
      </c>
      <c r="J489" s="8">
        <v>581.84908444835253</v>
      </c>
      <c r="K489" t="s">
        <v>87</v>
      </c>
      <c r="L489" t="str">
        <f t="shared" si="16"/>
        <v>East</v>
      </c>
      <c r="O489" t="s">
        <v>8</v>
      </c>
      <c r="P489" s="2">
        <v>213800</v>
      </c>
      <c r="Q489" s="8">
        <v>3623.5437345437776</v>
      </c>
      <c r="R489" t="s">
        <v>82</v>
      </c>
      <c r="S489" t="str">
        <f t="shared" si="18"/>
        <v>West</v>
      </c>
    </row>
    <row r="490" spans="1:19" x14ac:dyDescent="0.2">
      <c r="A490" t="s">
        <v>30</v>
      </c>
      <c r="B490" s="2">
        <v>3658926</v>
      </c>
      <c r="C490" s="2">
        <v>17953.663442669702</v>
      </c>
      <c r="D490" t="s">
        <v>88</v>
      </c>
      <c r="H490" t="s">
        <v>41</v>
      </c>
      <c r="I490" s="2">
        <v>1159096</v>
      </c>
      <c r="J490" s="8">
        <v>-705.92044766568745</v>
      </c>
      <c r="K490" t="s">
        <v>88</v>
      </c>
      <c r="L490" t="str">
        <f t="shared" si="16"/>
        <v>East</v>
      </c>
      <c r="O490" t="s">
        <v>8</v>
      </c>
      <c r="P490" s="2">
        <v>279850</v>
      </c>
      <c r="Q490" s="8">
        <v>-10615.101797073252</v>
      </c>
      <c r="R490" t="s">
        <v>83</v>
      </c>
      <c r="S490" t="str">
        <f t="shared" si="18"/>
        <v>West</v>
      </c>
    </row>
    <row r="491" spans="1:19" x14ac:dyDescent="0.2">
      <c r="A491" t="s">
        <v>31</v>
      </c>
      <c r="B491" s="2">
        <v>2094055</v>
      </c>
      <c r="C491" s="2">
        <v>-15289.396551349386</v>
      </c>
      <c r="D491" t="s">
        <v>88</v>
      </c>
      <c r="H491" t="s">
        <v>41</v>
      </c>
      <c r="I491" s="2">
        <v>695327</v>
      </c>
      <c r="J491" s="8">
        <v>-4589.7001349070651</v>
      </c>
      <c r="K491" t="s">
        <v>89</v>
      </c>
      <c r="L491" t="str">
        <f t="shared" si="16"/>
        <v>East</v>
      </c>
      <c r="O491" t="s">
        <v>8</v>
      </c>
      <c r="P491" s="2">
        <v>225403</v>
      </c>
      <c r="Q491" s="8">
        <v>-13243.496348383116</v>
      </c>
      <c r="R491" t="s">
        <v>84</v>
      </c>
      <c r="S491" t="str">
        <f t="shared" si="18"/>
        <v>West</v>
      </c>
    </row>
    <row r="492" spans="1:19" x14ac:dyDescent="0.2">
      <c r="A492" t="s">
        <v>32</v>
      </c>
      <c r="B492" s="2">
        <v>3185000</v>
      </c>
      <c r="C492" s="2">
        <v>-43411.262536079506</v>
      </c>
      <c r="D492" t="s">
        <v>88</v>
      </c>
      <c r="H492" t="s">
        <v>42</v>
      </c>
      <c r="I492" s="1">
        <v>1817265</v>
      </c>
      <c r="J492" s="9">
        <v>-19731.921325944197</v>
      </c>
      <c r="K492" t="s">
        <v>80</v>
      </c>
      <c r="L492" t="str">
        <f t="shared" si="16"/>
        <v>East</v>
      </c>
      <c r="O492" t="s">
        <v>8</v>
      </c>
      <c r="P492" s="2">
        <v>560881</v>
      </c>
      <c r="Q492" s="8">
        <v>-62792.894864200272</v>
      </c>
      <c r="R492" t="s">
        <v>85</v>
      </c>
      <c r="S492" t="str">
        <f t="shared" si="18"/>
        <v>West</v>
      </c>
    </row>
    <row r="493" spans="1:19" x14ac:dyDescent="0.2">
      <c r="A493" t="s">
        <v>33</v>
      </c>
      <c r="B493" s="2">
        <v>1405000</v>
      </c>
      <c r="C493" s="2">
        <v>-8349.4573599419527</v>
      </c>
      <c r="D493" t="s">
        <v>88</v>
      </c>
      <c r="H493" t="s">
        <v>42</v>
      </c>
      <c r="I493" s="2">
        <v>1479459</v>
      </c>
      <c r="J493" s="8">
        <v>6811.2569570655114</v>
      </c>
      <c r="K493" t="s">
        <v>81</v>
      </c>
      <c r="L493" t="str">
        <f t="shared" si="16"/>
        <v>East</v>
      </c>
      <c r="O493" t="s">
        <v>8</v>
      </c>
      <c r="P493" s="2">
        <v>649121</v>
      </c>
      <c r="Q493" s="8">
        <v>-33526.183498499784</v>
      </c>
      <c r="R493" t="s">
        <v>86</v>
      </c>
      <c r="S493" t="str">
        <f t="shared" si="18"/>
        <v>West</v>
      </c>
    </row>
    <row r="494" spans="1:19" x14ac:dyDescent="0.2">
      <c r="A494" t="s">
        <v>74</v>
      </c>
      <c r="B494" s="2">
        <v>10000</v>
      </c>
      <c r="C494" s="2">
        <v>175.00000000000071</v>
      </c>
      <c r="D494" t="s">
        <v>88</v>
      </c>
      <c r="H494" t="s">
        <v>42</v>
      </c>
      <c r="I494" s="2">
        <v>2523077</v>
      </c>
      <c r="J494" s="8">
        <v>1437.2056070879351</v>
      </c>
      <c r="K494" t="s">
        <v>82</v>
      </c>
      <c r="L494" t="str">
        <f t="shared" si="16"/>
        <v>East</v>
      </c>
      <c r="O494" t="s">
        <v>8</v>
      </c>
      <c r="P494" s="2">
        <v>1463133</v>
      </c>
      <c r="Q494" s="8">
        <v>11816.156384055852</v>
      </c>
      <c r="R494" t="s">
        <v>87</v>
      </c>
      <c r="S494" t="str">
        <f t="shared" si="18"/>
        <v>West</v>
      </c>
    </row>
    <row r="495" spans="1:19" x14ac:dyDescent="0.2">
      <c r="A495" t="s">
        <v>52</v>
      </c>
      <c r="B495" s="2">
        <v>3033198</v>
      </c>
      <c r="C495" s="2">
        <v>-5554.0904905041953</v>
      </c>
      <c r="D495" t="s">
        <v>88</v>
      </c>
      <c r="H495" t="s">
        <v>42</v>
      </c>
      <c r="I495" s="2">
        <v>3220457</v>
      </c>
      <c r="J495" s="8">
        <v>-2771.8106281796699</v>
      </c>
      <c r="K495" t="s">
        <v>83</v>
      </c>
      <c r="L495" t="str">
        <f t="shared" si="16"/>
        <v>East</v>
      </c>
      <c r="O495" t="s">
        <v>8</v>
      </c>
      <c r="P495" s="2">
        <v>853900</v>
      </c>
      <c r="Q495" s="8">
        <v>-15323.87402674326</v>
      </c>
      <c r="R495" t="s">
        <v>88</v>
      </c>
      <c r="S495" t="str">
        <f t="shared" si="18"/>
        <v>West</v>
      </c>
    </row>
    <row r="496" spans="1:19" x14ac:dyDescent="0.2">
      <c r="A496" t="s">
        <v>75</v>
      </c>
      <c r="B496" s="2">
        <v>1681343</v>
      </c>
      <c r="C496" s="2">
        <v>-15275.092875913982</v>
      </c>
      <c r="D496" t="s">
        <v>88</v>
      </c>
      <c r="H496" t="s">
        <v>42</v>
      </c>
      <c r="I496" s="2">
        <v>2325312</v>
      </c>
      <c r="J496" s="8">
        <v>17622.891542615995</v>
      </c>
      <c r="K496" t="s">
        <v>84</v>
      </c>
      <c r="L496" t="str">
        <f t="shared" si="16"/>
        <v>East</v>
      </c>
      <c r="O496" t="s">
        <v>8</v>
      </c>
      <c r="P496" s="2">
        <v>570361</v>
      </c>
      <c r="Q496" s="8">
        <v>-5280.3702197438788</v>
      </c>
      <c r="R496" t="s">
        <v>89</v>
      </c>
      <c r="S496" t="str">
        <f t="shared" si="18"/>
        <v>West</v>
      </c>
    </row>
    <row r="497" spans="1:19" x14ac:dyDescent="0.2">
      <c r="A497" t="s">
        <v>76</v>
      </c>
      <c r="B497" s="2">
        <v>99500</v>
      </c>
      <c r="C497" s="2">
        <v>2113.9062500000109</v>
      </c>
      <c r="D497" t="s">
        <v>88</v>
      </c>
      <c r="H497" t="s">
        <v>42</v>
      </c>
      <c r="I497" s="2">
        <v>5850106</v>
      </c>
      <c r="J497" s="8">
        <v>-123860.99608393406</v>
      </c>
      <c r="K497" t="s">
        <v>85</v>
      </c>
      <c r="L497" t="str">
        <f t="shared" si="16"/>
        <v>East</v>
      </c>
      <c r="O497" t="s">
        <v>57</v>
      </c>
      <c r="P497" s="2">
        <v>76407</v>
      </c>
      <c r="Q497" s="8">
        <v>-46.423130709658281</v>
      </c>
      <c r="R497" t="s">
        <v>83</v>
      </c>
      <c r="S497" t="str">
        <f t="shared" si="18"/>
        <v>West</v>
      </c>
    </row>
    <row r="498" spans="1:19" x14ac:dyDescent="0.2">
      <c r="A498" t="s">
        <v>78</v>
      </c>
      <c r="B498" s="2">
        <v>60000</v>
      </c>
      <c r="C498" s="2">
        <v>822.91666666666538</v>
      </c>
      <c r="D498" t="s">
        <v>88</v>
      </c>
      <c r="H498" t="s">
        <v>42</v>
      </c>
      <c r="I498" s="2">
        <v>2459711</v>
      </c>
      <c r="J498" s="8">
        <v>-7436.0772733028707</v>
      </c>
      <c r="K498" t="s">
        <v>86</v>
      </c>
      <c r="L498" t="str">
        <f t="shared" si="16"/>
        <v>East</v>
      </c>
      <c r="O498" t="s">
        <v>57</v>
      </c>
      <c r="P498" s="2">
        <v>1866863</v>
      </c>
      <c r="Q498" s="8">
        <v>-43538.004880389017</v>
      </c>
      <c r="R498" t="s">
        <v>84</v>
      </c>
      <c r="S498" t="str">
        <f t="shared" si="18"/>
        <v>West</v>
      </c>
    </row>
    <row r="499" spans="1:19" x14ac:dyDescent="0.2">
      <c r="A499" t="s">
        <v>69</v>
      </c>
      <c r="B499" s="2">
        <v>1045137</v>
      </c>
      <c r="C499" s="2">
        <v>-4095.7966585724339</v>
      </c>
      <c r="D499" t="s">
        <v>88</v>
      </c>
      <c r="H499" t="s">
        <v>42</v>
      </c>
      <c r="I499" s="2">
        <v>2129997</v>
      </c>
      <c r="J499" s="8">
        <v>8203.3562671347863</v>
      </c>
      <c r="K499" t="s">
        <v>87</v>
      </c>
      <c r="L499" t="str">
        <f t="shared" si="16"/>
        <v>East</v>
      </c>
      <c r="O499" t="s">
        <v>57</v>
      </c>
      <c r="P499" s="2">
        <v>4289408</v>
      </c>
      <c r="Q499" s="8">
        <v>-31665.955047134179</v>
      </c>
      <c r="R499" t="s">
        <v>85</v>
      </c>
      <c r="S499" t="str">
        <f t="shared" si="18"/>
        <v>West</v>
      </c>
    </row>
    <row r="500" spans="1:19" x14ac:dyDescent="0.2">
      <c r="A500" t="s">
        <v>34</v>
      </c>
      <c r="B500" s="2">
        <v>2860341</v>
      </c>
      <c r="C500" s="2">
        <v>-7555.0150639562116</v>
      </c>
      <c r="D500" t="s">
        <v>88</v>
      </c>
      <c r="H500" t="s">
        <v>42</v>
      </c>
      <c r="I500" s="2">
        <v>1810622</v>
      </c>
      <c r="J500" s="8">
        <v>1899.6139055125418</v>
      </c>
      <c r="K500" t="s">
        <v>88</v>
      </c>
      <c r="L500" t="str">
        <f t="shared" si="16"/>
        <v>East</v>
      </c>
      <c r="O500" t="s">
        <v>57</v>
      </c>
      <c r="P500" s="2">
        <v>4073000</v>
      </c>
      <c r="Q500" s="8">
        <v>32312.080669554951</v>
      </c>
      <c r="R500" t="s">
        <v>86</v>
      </c>
      <c r="S500" t="str">
        <f t="shared" si="18"/>
        <v>West</v>
      </c>
    </row>
    <row r="501" spans="1:19" x14ac:dyDescent="0.2">
      <c r="A501" t="s">
        <v>35</v>
      </c>
      <c r="B501" s="2">
        <v>3164573</v>
      </c>
      <c r="C501" s="2">
        <v>-12363.775428155455</v>
      </c>
      <c r="D501" t="s">
        <v>88</v>
      </c>
      <c r="H501" t="s">
        <v>42</v>
      </c>
      <c r="I501" s="2">
        <v>1847131</v>
      </c>
      <c r="J501" s="8">
        <v>-6398.5796182636632</v>
      </c>
      <c r="K501" t="s">
        <v>89</v>
      </c>
      <c r="L501" t="str">
        <f t="shared" si="16"/>
        <v>East</v>
      </c>
      <c r="O501" t="s">
        <v>57</v>
      </c>
      <c r="P501" s="2">
        <v>6943498</v>
      </c>
      <c r="Q501" s="8">
        <v>-10704.53072605657</v>
      </c>
      <c r="R501" t="s">
        <v>87</v>
      </c>
      <c r="S501" t="str">
        <f t="shared" si="18"/>
        <v>West</v>
      </c>
    </row>
    <row r="502" spans="1:19" x14ac:dyDescent="0.2">
      <c r="A502" t="s">
        <v>36</v>
      </c>
      <c r="B502" s="2">
        <v>2427882</v>
      </c>
      <c r="C502" s="2">
        <v>-27720.913513788986</v>
      </c>
      <c r="D502" t="s">
        <v>88</v>
      </c>
      <c r="H502" t="s">
        <v>43</v>
      </c>
      <c r="I502" s="1">
        <v>892682</v>
      </c>
      <c r="J502" s="9">
        <v>-24948.777303203813</v>
      </c>
      <c r="K502" t="s">
        <v>80</v>
      </c>
      <c r="L502" t="str">
        <f t="shared" si="16"/>
        <v>East</v>
      </c>
      <c r="O502" t="s">
        <v>57</v>
      </c>
      <c r="P502" s="2">
        <v>5114536</v>
      </c>
      <c r="Q502" s="8">
        <v>-26997.435662291005</v>
      </c>
      <c r="R502" t="s">
        <v>88</v>
      </c>
      <c r="S502" t="str">
        <f t="shared" si="18"/>
        <v>West</v>
      </c>
    </row>
    <row r="503" spans="1:19" x14ac:dyDescent="0.2">
      <c r="A503" t="s">
        <v>37</v>
      </c>
      <c r="B503" s="2">
        <v>2429033</v>
      </c>
      <c r="C503" s="2">
        <v>-15268.224284368238</v>
      </c>
      <c r="D503" t="s">
        <v>88</v>
      </c>
      <c r="H503" t="s">
        <v>43</v>
      </c>
      <c r="I503" s="2">
        <v>1020032</v>
      </c>
      <c r="J503" s="8">
        <v>7411.4360334080693</v>
      </c>
      <c r="K503" t="s">
        <v>81</v>
      </c>
      <c r="L503" t="str">
        <f t="shared" si="16"/>
        <v>East</v>
      </c>
      <c r="O503" t="s">
        <v>13</v>
      </c>
      <c r="P503" s="1">
        <v>2576001</v>
      </c>
      <c r="Q503" s="9">
        <v>-116702.34745876087</v>
      </c>
      <c r="R503" t="s">
        <v>80</v>
      </c>
      <c r="S503" t="str">
        <f t="shared" si="18"/>
        <v>West</v>
      </c>
    </row>
    <row r="504" spans="1:19" x14ac:dyDescent="0.2">
      <c r="A504" t="s">
        <v>38</v>
      </c>
      <c r="B504" s="2">
        <v>1297865</v>
      </c>
      <c r="C504" s="2">
        <v>6632.355891375415</v>
      </c>
      <c r="D504" t="s">
        <v>88</v>
      </c>
      <c r="H504" t="s">
        <v>43</v>
      </c>
      <c r="I504" s="2">
        <v>1713277</v>
      </c>
      <c r="J504" s="8">
        <v>-3379.6007944936382</v>
      </c>
      <c r="K504" t="s">
        <v>82</v>
      </c>
      <c r="L504" t="str">
        <f t="shared" si="16"/>
        <v>East</v>
      </c>
      <c r="O504" t="s">
        <v>13</v>
      </c>
      <c r="P504" s="2">
        <v>5022388</v>
      </c>
      <c r="Q504" s="8">
        <v>-20702.631908305226</v>
      </c>
      <c r="R504" t="s">
        <v>81</v>
      </c>
      <c r="S504" t="str">
        <f t="shared" si="18"/>
        <v>West</v>
      </c>
    </row>
    <row r="505" spans="1:19" x14ac:dyDescent="0.2">
      <c r="A505" t="s">
        <v>39</v>
      </c>
      <c r="B505" s="2">
        <v>3805355</v>
      </c>
      <c r="C505" s="2">
        <v>-12919.04173648964</v>
      </c>
      <c r="D505" t="s">
        <v>88</v>
      </c>
      <c r="H505" t="s">
        <v>43</v>
      </c>
      <c r="I505" s="2">
        <v>2093506</v>
      </c>
      <c r="J505" s="8">
        <v>608.42650290732036</v>
      </c>
      <c r="K505" t="s">
        <v>83</v>
      </c>
      <c r="L505" t="str">
        <f t="shared" si="16"/>
        <v>East</v>
      </c>
      <c r="O505" t="s">
        <v>13</v>
      </c>
      <c r="P505" s="2">
        <v>4443090</v>
      </c>
      <c r="Q505" s="8">
        <v>46838.889253987865</v>
      </c>
      <c r="R505" t="s">
        <v>82</v>
      </c>
      <c r="S505" t="str">
        <f t="shared" si="18"/>
        <v>West</v>
      </c>
    </row>
    <row r="506" spans="1:19" x14ac:dyDescent="0.2">
      <c r="A506" t="s">
        <v>40</v>
      </c>
      <c r="B506" s="2">
        <v>678909</v>
      </c>
      <c r="C506" s="2">
        <v>-5415.0083340060228</v>
      </c>
      <c r="D506" t="s">
        <v>88</v>
      </c>
      <c r="H506" t="s">
        <v>43</v>
      </c>
      <c r="I506" s="2">
        <v>2111852</v>
      </c>
      <c r="J506" s="8">
        <v>19169.278677010989</v>
      </c>
      <c r="K506" t="s">
        <v>84</v>
      </c>
      <c r="L506" t="str">
        <f t="shared" si="16"/>
        <v>East</v>
      </c>
      <c r="O506" t="s">
        <v>13</v>
      </c>
      <c r="P506" s="2">
        <v>3430311</v>
      </c>
      <c r="Q506" s="8">
        <v>-45960.044700234736</v>
      </c>
      <c r="R506" t="s">
        <v>83</v>
      </c>
      <c r="S506" t="str">
        <f t="shared" si="18"/>
        <v>West</v>
      </c>
    </row>
    <row r="507" spans="1:19" x14ac:dyDescent="0.2">
      <c r="A507" t="s">
        <v>41</v>
      </c>
      <c r="B507" s="2">
        <v>1159096</v>
      </c>
      <c r="C507" s="2">
        <v>-705.92044766568745</v>
      </c>
      <c r="D507" t="s">
        <v>88</v>
      </c>
      <c r="H507" t="s">
        <v>43</v>
      </c>
      <c r="I507" s="2">
        <v>3265921</v>
      </c>
      <c r="J507" s="8">
        <v>112902.23494680651</v>
      </c>
      <c r="K507" t="s">
        <v>85</v>
      </c>
      <c r="L507" t="str">
        <f t="shared" si="16"/>
        <v>East</v>
      </c>
      <c r="O507" t="s">
        <v>13</v>
      </c>
      <c r="P507" s="2">
        <v>6090571</v>
      </c>
      <c r="Q507" s="8">
        <v>64568.446573184498</v>
      </c>
      <c r="R507" t="s">
        <v>84</v>
      </c>
      <c r="S507" t="str">
        <f t="shared" si="18"/>
        <v>West</v>
      </c>
    </row>
    <row r="508" spans="1:19" x14ac:dyDescent="0.2">
      <c r="A508" t="s">
        <v>42</v>
      </c>
      <c r="B508" s="2">
        <v>1810622</v>
      </c>
      <c r="C508" s="2">
        <v>1899.6139055125418</v>
      </c>
      <c r="D508" t="s">
        <v>88</v>
      </c>
      <c r="H508" t="s">
        <v>43</v>
      </c>
      <c r="I508" s="2">
        <v>2296426</v>
      </c>
      <c r="J508" s="8">
        <v>17152.620026036922</v>
      </c>
      <c r="K508" t="s">
        <v>86</v>
      </c>
      <c r="L508" t="str">
        <f t="shared" si="16"/>
        <v>East</v>
      </c>
      <c r="O508" t="s">
        <v>13</v>
      </c>
      <c r="P508" s="2">
        <v>4794436</v>
      </c>
      <c r="Q508" s="8">
        <v>-20571.657610489587</v>
      </c>
      <c r="R508" t="s">
        <v>85</v>
      </c>
      <c r="S508" t="str">
        <f t="shared" si="18"/>
        <v>West</v>
      </c>
    </row>
    <row r="509" spans="1:19" x14ac:dyDescent="0.2">
      <c r="A509" t="s">
        <v>43</v>
      </c>
      <c r="B509" s="2">
        <v>2707912</v>
      </c>
      <c r="C509" s="2">
        <v>18252.224847770412</v>
      </c>
      <c r="D509" t="s">
        <v>88</v>
      </c>
      <c r="H509" t="s">
        <v>43</v>
      </c>
      <c r="I509" s="2">
        <v>1688583</v>
      </c>
      <c r="J509" s="8">
        <v>19262.25518893297</v>
      </c>
      <c r="K509" t="s">
        <v>87</v>
      </c>
      <c r="L509" t="str">
        <f t="shared" si="16"/>
        <v>East</v>
      </c>
      <c r="O509" t="s">
        <v>13</v>
      </c>
      <c r="P509" s="2">
        <v>2346315</v>
      </c>
      <c r="Q509" s="8">
        <v>-4855.6454867356642</v>
      </c>
      <c r="R509" t="s">
        <v>86</v>
      </c>
      <c r="S509" t="str">
        <f t="shared" ref="S509:S527" si="19">VLOOKUP(O509,Region,2,0)</f>
        <v>West</v>
      </c>
    </row>
    <row r="510" spans="1:19" x14ac:dyDescent="0.2">
      <c r="A510" t="s">
        <v>44</v>
      </c>
      <c r="B510" s="2">
        <v>2945810</v>
      </c>
      <c r="C510" s="2">
        <v>-9455.8591191003161</v>
      </c>
      <c r="D510" t="s">
        <v>88</v>
      </c>
      <c r="H510" t="s">
        <v>43</v>
      </c>
      <c r="I510" s="2">
        <v>2707912</v>
      </c>
      <c r="J510" s="8">
        <v>18252.224847770412</v>
      </c>
      <c r="K510" t="s">
        <v>88</v>
      </c>
      <c r="L510" t="str">
        <f t="shared" si="16"/>
        <v>East</v>
      </c>
      <c r="O510" t="s">
        <v>13</v>
      </c>
      <c r="P510" s="2">
        <v>7558923</v>
      </c>
      <c r="Q510" s="8">
        <v>-117189.33209887678</v>
      </c>
      <c r="R510" t="s">
        <v>87</v>
      </c>
      <c r="S510" t="str">
        <f t="shared" si="19"/>
        <v>West</v>
      </c>
    </row>
    <row r="511" spans="1:19" x14ac:dyDescent="0.2">
      <c r="A511" t="s">
        <v>45</v>
      </c>
      <c r="B511" s="2">
        <v>1464258</v>
      </c>
      <c r="C511" s="2">
        <v>-17189.330935534465</v>
      </c>
      <c r="D511" t="s">
        <v>88</v>
      </c>
      <c r="H511" t="s">
        <v>43</v>
      </c>
      <c r="I511" s="2">
        <v>1897903</v>
      </c>
      <c r="J511" s="8">
        <v>-2223.5211105108356</v>
      </c>
      <c r="K511" t="s">
        <v>89</v>
      </c>
      <c r="L511" t="str">
        <f t="shared" si="16"/>
        <v>East</v>
      </c>
      <c r="O511" t="s">
        <v>13</v>
      </c>
      <c r="P511" s="2">
        <v>6607634</v>
      </c>
      <c r="Q511" s="8">
        <v>-76504.035553248032</v>
      </c>
      <c r="R511" t="s">
        <v>88</v>
      </c>
      <c r="S511" t="str">
        <f t="shared" si="19"/>
        <v>West</v>
      </c>
    </row>
    <row r="512" spans="1:19" x14ac:dyDescent="0.2">
      <c r="A512" t="s">
        <v>46</v>
      </c>
      <c r="B512" s="2">
        <v>1649036</v>
      </c>
      <c r="C512" s="2">
        <v>-34525.96024705677</v>
      </c>
      <c r="D512" t="s">
        <v>88</v>
      </c>
      <c r="H512" t="s">
        <v>44</v>
      </c>
      <c r="I512" s="1">
        <v>543273</v>
      </c>
      <c r="J512" s="9">
        <v>1522.1766233915032</v>
      </c>
      <c r="K512" t="s">
        <v>80</v>
      </c>
      <c r="L512" t="str">
        <f t="shared" si="16"/>
        <v>East</v>
      </c>
      <c r="O512" t="s">
        <v>13</v>
      </c>
      <c r="P512" s="2">
        <v>4039730</v>
      </c>
      <c r="Q512" s="8">
        <v>-74557.201385654495</v>
      </c>
      <c r="R512" t="s">
        <v>89</v>
      </c>
      <c r="S512" t="str">
        <f t="shared" si="19"/>
        <v>West</v>
      </c>
    </row>
    <row r="513" spans="1:19" x14ac:dyDescent="0.2">
      <c r="A513" t="s">
        <v>48</v>
      </c>
      <c r="B513" s="2">
        <v>0</v>
      </c>
      <c r="C513" s="2">
        <v>0</v>
      </c>
      <c r="D513" t="s">
        <v>88</v>
      </c>
      <c r="H513" t="s">
        <v>44</v>
      </c>
      <c r="I513" s="2">
        <v>1076765</v>
      </c>
      <c r="J513" s="8">
        <v>-65946.338684559363</v>
      </c>
      <c r="K513" t="s">
        <v>81</v>
      </c>
      <c r="L513" t="str">
        <f t="shared" si="16"/>
        <v>East</v>
      </c>
      <c r="O513" t="s">
        <v>14</v>
      </c>
      <c r="P513" s="1">
        <v>9296808</v>
      </c>
      <c r="Q513" s="9">
        <v>-173282.77181106547</v>
      </c>
      <c r="R513" t="s">
        <v>80</v>
      </c>
      <c r="S513" t="str">
        <f t="shared" si="19"/>
        <v>West</v>
      </c>
    </row>
    <row r="514" spans="1:19" x14ac:dyDescent="0.2">
      <c r="A514" t="s">
        <v>49</v>
      </c>
      <c r="B514" s="2">
        <v>93103</v>
      </c>
      <c r="C514" s="2">
        <v>-326.86330359845391</v>
      </c>
      <c r="D514" t="s">
        <v>88</v>
      </c>
      <c r="H514" t="s">
        <v>44</v>
      </c>
      <c r="I514" s="2">
        <v>1773986</v>
      </c>
      <c r="J514" s="8">
        <v>-31834.645774475757</v>
      </c>
      <c r="K514" t="s">
        <v>82</v>
      </c>
      <c r="L514" t="str">
        <f t="shared" ref="L514:L577" si="20">VLOOKUP(H514,Region,2,0)</f>
        <v>East</v>
      </c>
      <c r="O514" t="s">
        <v>14</v>
      </c>
      <c r="P514" s="2">
        <v>9084500</v>
      </c>
      <c r="Q514" s="8">
        <v>2925427.9958841535</v>
      </c>
      <c r="R514" t="s">
        <v>81</v>
      </c>
      <c r="S514" t="str">
        <f t="shared" si="19"/>
        <v>West</v>
      </c>
    </row>
    <row r="515" spans="1:19" x14ac:dyDescent="0.2">
      <c r="A515" t="s">
        <v>66</v>
      </c>
      <c r="B515" s="2">
        <v>568575</v>
      </c>
      <c r="C515" s="2">
        <v>-37.295132247969377</v>
      </c>
      <c r="D515" t="s">
        <v>88</v>
      </c>
      <c r="H515" t="s">
        <v>44</v>
      </c>
      <c r="I515" s="2">
        <v>1199853</v>
      </c>
      <c r="J515" s="8">
        <v>-19917.590163639667</v>
      </c>
      <c r="K515" t="s">
        <v>83</v>
      </c>
      <c r="L515" t="str">
        <f t="shared" si="20"/>
        <v>East</v>
      </c>
      <c r="O515" t="s">
        <v>14</v>
      </c>
      <c r="P515" s="2">
        <v>1655000</v>
      </c>
      <c r="Q515" s="8">
        <v>-42415.777625153176</v>
      </c>
      <c r="R515" t="s">
        <v>82</v>
      </c>
      <c r="S515" t="str">
        <f t="shared" si="19"/>
        <v>West</v>
      </c>
    </row>
    <row r="516" spans="1:19" x14ac:dyDescent="0.2">
      <c r="A516" t="s">
        <v>50</v>
      </c>
      <c r="B516" s="2">
        <v>325395</v>
      </c>
      <c r="C516" s="2">
        <v>-7684.5765657039947</v>
      </c>
      <c r="D516" t="s">
        <v>88</v>
      </c>
      <c r="H516" t="s">
        <v>44</v>
      </c>
      <c r="I516" s="2">
        <v>2261808</v>
      </c>
      <c r="J516" s="8">
        <v>-30118.370506749012</v>
      </c>
      <c r="K516" t="s">
        <v>84</v>
      </c>
      <c r="L516" t="str">
        <f t="shared" si="20"/>
        <v>East</v>
      </c>
      <c r="O516" t="s">
        <v>14</v>
      </c>
      <c r="P516" s="2">
        <v>2499000</v>
      </c>
      <c r="Q516" s="8">
        <v>-129259.86837222488</v>
      </c>
      <c r="R516" t="s">
        <v>83</v>
      </c>
      <c r="S516" t="str">
        <f t="shared" si="19"/>
        <v>West</v>
      </c>
    </row>
    <row r="517" spans="1:19" x14ac:dyDescent="0.2">
      <c r="A517" t="s">
        <v>0</v>
      </c>
      <c r="B517" s="2">
        <v>13856</v>
      </c>
      <c r="C517" s="2">
        <v>0</v>
      </c>
      <c r="D517" t="s">
        <v>89</v>
      </c>
      <c r="H517" t="s">
        <v>44</v>
      </c>
      <c r="I517" s="2">
        <v>5798985</v>
      </c>
      <c r="J517" s="8">
        <v>122658.64552011385</v>
      </c>
      <c r="K517" t="s">
        <v>85</v>
      </c>
      <c r="L517" t="str">
        <f t="shared" si="20"/>
        <v>East</v>
      </c>
      <c r="O517" t="s">
        <v>14</v>
      </c>
      <c r="P517" s="2">
        <v>2317500</v>
      </c>
      <c r="Q517" s="8">
        <v>-168245.7074602207</v>
      </c>
      <c r="R517" t="s">
        <v>84</v>
      </c>
      <c r="S517" t="str">
        <f t="shared" si="19"/>
        <v>West</v>
      </c>
    </row>
    <row r="518" spans="1:19" x14ac:dyDescent="0.2">
      <c r="A518" t="s">
        <v>1</v>
      </c>
      <c r="B518" s="2">
        <v>3410867</v>
      </c>
      <c r="C518" s="2">
        <v>-43423.201391352421</v>
      </c>
      <c r="D518" t="s">
        <v>89</v>
      </c>
      <c r="H518" t="s">
        <v>44</v>
      </c>
      <c r="I518" s="2">
        <v>4004247</v>
      </c>
      <c r="J518" s="8">
        <v>-20705.157623227686</v>
      </c>
      <c r="K518" t="s">
        <v>86</v>
      </c>
      <c r="L518" t="str">
        <f t="shared" si="20"/>
        <v>East</v>
      </c>
      <c r="O518" t="s">
        <v>14</v>
      </c>
      <c r="P518" s="2">
        <v>5035268</v>
      </c>
      <c r="Q518" s="8">
        <v>-442656.20907022565</v>
      </c>
      <c r="R518" t="s">
        <v>85</v>
      </c>
      <c r="S518" t="str">
        <f t="shared" si="19"/>
        <v>West</v>
      </c>
    </row>
    <row r="519" spans="1:19" x14ac:dyDescent="0.2">
      <c r="A519" t="s">
        <v>2</v>
      </c>
      <c r="B519" s="2">
        <v>1808995</v>
      </c>
      <c r="C519" s="2">
        <v>-44539.114713312636</v>
      </c>
      <c r="D519" t="s">
        <v>89</v>
      </c>
      <c r="H519" t="s">
        <v>44</v>
      </c>
      <c r="I519" s="2">
        <v>6402812</v>
      </c>
      <c r="J519" s="8">
        <v>-182927.30159215024</v>
      </c>
      <c r="K519" t="s">
        <v>87</v>
      </c>
      <c r="L519" t="str">
        <f t="shared" si="20"/>
        <v>East</v>
      </c>
      <c r="O519" t="s">
        <v>14</v>
      </c>
      <c r="P519" s="2">
        <v>2231421</v>
      </c>
      <c r="Q519" s="8">
        <v>-85187.694143555374</v>
      </c>
      <c r="R519" t="s">
        <v>86</v>
      </c>
      <c r="S519" t="str">
        <f t="shared" si="19"/>
        <v>West</v>
      </c>
    </row>
    <row r="520" spans="1:19" x14ac:dyDescent="0.2">
      <c r="A520" t="s">
        <v>3</v>
      </c>
      <c r="B520" s="2">
        <v>290064</v>
      </c>
      <c r="C520" s="2">
        <v>-214.88074074333082</v>
      </c>
      <c r="D520" t="s">
        <v>89</v>
      </c>
      <c r="H520" t="s">
        <v>44</v>
      </c>
      <c r="I520" s="2">
        <v>2945810</v>
      </c>
      <c r="J520" s="8">
        <v>-9455.8591191003161</v>
      </c>
      <c r="K520" t="s">
        <v>88</v>
      </c>
      <c r="L520" t="str">
        <f t="shared" si="20"/>
        <v>East</v>
      </c>
      <c r="O520" t="s">
        <v>14</v>
      </c>
      <c r="P520" s="2">
        <v>745924</v>
      </c>
      <c r="Q520" s="8">
        <v>-7465.7088747588205</v>
      </c>
      <c r="R520" t="s">
        <v>87</v>
      </c>
      <c r="S520" t="str">
        <f t="shared" si="19"/>
        <v>West</v>
      </c>
    </row>
    <row r="521" spans="1:19" x14ac:dyDescent="0.2">
      <c r="A521" t="s">
        <v>4</v>
      </c>
      <c r="B521" s="2">
        <v>35164</v>
      </c>
      <c r="C521" s="2">
        <v>32.844633656228694</v>
      </c>
      <c r="D521" t="s">
        <v>89</v>
      </c>
      <c r="H521" t="s">
        <v>44</v>
      </c>
      <c r="I521" s="2">
        <v>1889108</v>
      </c>
      <c r="J521" s="8">
        <v>-23190.921464829793</v>
      </c>
      <c r="K521" t="s">
        <v>89</v>
      </c>
      <c r="L521" t="str">
        <f t="shared" si="20"/>
        <v>East</v>
      </c>
      <c r="O521" t="s">
        <v>59</v>
      </c>
      <c r="P521" s="2">
        <v>60000</v>
      </c>
      <c r="Q521" s="8">
        <v>1307.3822229873322</v>
      </c>
      <c r="R521" t="s">
        <v>83</v>
      </c>
      <c r="S521" t="str">
        <f t="shared" si="19"/>
        <v>West</v>
      </c>
    </row>
    <row r="522" spans="1:19" x14ac:dyDescent="0.2">
      <c r="A522" t="s">
        <v>62</v>
      </c>
      <c r="B522" s="2">
        <v>313200</v>
      </c>
      <c r="C522" s="2">
        <v>1433.5237424634247</v>
      </c>
      <c r="D522" t="s">
        <v>89</v>
      </c>
      <c r="H522" t="s">
        <v>45</v>
      </c>
      <c r="I522" s="1">
        <v>463855</v>
      </c>
      <c r="J522" s="9">
        <v>24845.685514462963</v>
      </c>
      <c r="K522" t="s">
        <v>80</v>
      </c>
      <c r="L522" t="str">
        <f t="shared" si="20"/>
        <v>East</v>
      </c>
      <c r="O522" t="s">
        <v>59</v>
      </c>
      <c r="P522" s="2">
        <v>0</v>
      </c>
      <c r="Q522" s="8">
        <v>0</v>
      </c>
      <c r="R522" t="s">
        <v>89</v>
      </c>
      <c r="S522" t="str">
        <f t="shared" si="19"/>
        <v>West</v>
      </c>
    </row>
    <row r="523" spans="1:19" x14ac:dyDescent="0.2">
      <c r="A523" t="s">
        <v>5</v>
      </c>
      <c r="B523" s="2">
        <v>342005</v>
      </c>
      <c r="C523" s="2">
        <v>189.7847297802445</v>
      </c>
      <c r="D523" t="s">
        <v>89</v>
      </c>
      <c r="H523" t="s">
        <v>45</v>
      </c>
      <c r="I523" s="2">
        <v>842049</v>
      </c>
      <c r="J523" s="8">
        <v>-18399.64337091097</v>
      </c>
      <c r="K523" t="s">
        <v>81</v>
      </c>
      <c r="L523" t="str">
        <f t="shared" si="20"/>
        <v>East</v>
      </c>
      <c r="O523" t="s">
        <v>60</v>
      </c>
      <c r="P523" s="2">
        <v>25000</v>
      </c>
      <c r="Q523" s="8">
        <v>899.99999999999841</v>
      </c>
      <c r="R523" t="s">
        <v>83</v>
      </c>
      <c r="S523" t="str">
        <f t="shared" si="19"/>
        <v>West</v>
      </c>
    </row>
    <row r="524" spans="1:19" x14ac:dyDescent="0.2">
      <c r="A524" t="s">
        <v>6</v>
      </c>
      <c r="B524" s="2">
        <v>287888</v>
      </c>
      <c r="C524" s="2">
        <v>-4085.1847187156868</v>
      </c>
      <c r="D524" t="s">
        <v>89</v>
      </c>
      <c r="H524" t="s">
        <v>45</v>
      </c>
      <c r="I524" s="2">
        <v>1262578</v>
      </c>
      <c r="J524" s="8">
        <v>-26242.787253188872</v>
      </c>
      <c r="K524" t="s">
        <v>82</v>
      </c>
      <c r="L524" t="str">
        <f t="shared" si="20"/>
        <v>East</v>
      </c>
      <c r="O524" t="s">
        <v>51</v>
      </c>
      <c r="P524" s="2">
        <v>5000</v>
      </c>
      <c r="Q524" s="8">
        <v>325.00000000000193</v>
      </c>
      <c r="R524" t="s">
        <v>81</v>
      </c>
      <c r="S524" t="str">
        <f t="shared" si="19"/>
        <v>West</v>
      </c>
    </row>
    <row r="525" spans="1:19" x14ac:dyDescent="0.2">
      <c r="A525" t="s">
        <v>8</v>
      </c>
      <c r="B525" s="2">
        <v>570361</v>
      </c>
      <c r="C525" s="2">
        <v>-5280.3702197438788</v>
      </c>
      <c r="D525" t="s">
        <v>89</v>
      </c>
      <c r="H525" t="s">
        <v>45</v>
      </c>
      <c r="I525" s="2">
        <v>1315801</v>
      </c>
      <c r="J525" s="8">
        <v>-20600.016597970825</v>
      </c>
      <c r="K525" t="s">
        <v>83</v>
      </c>
      <c r="L525" t="str">
        <f t="shared" si="20"/>
        <v>East</v>
      </c>
      <c r="O525" t="s">
        <v>51</v>
      </c>
      <c r="P525" s="2">
        <v>5000</v>
      </c>
      <c r="Q525" s="8">
        <v>124.99999999999733</v>
      </c>
      <c r="R525" t="s">
        <v>82</v>
      </c>
      <c r="S525" t="str">
        <f t="shared" si="19"/>
        <v>West</v>
      </c>
    </row>
    <row r="526" spans="1:19" x14ac:dyDescent="0.2">
      <c r="A526" t="s">
        <v>11</v>
      </c>
      <c r="B526" s="2">
        <v>2449752</v>
      </c>
      <c r="C526" s="2">
        <v>14889.680653199674</v>
      </c>
      <c r="D526" t="s">
        <v>89</v>
      </c>
      <c r="H526" t="s">
        <v>45</v>
      </c>
      <c r="I526" s="2">
        <v>1090480</v>
      </c>
      <c r="J526" s="8">
        <v>-27672.9146015882</v>
      </c>
      <c r="K526" t="s">
        <v>84</v>
      </c>
      <c r="L526" t="str">
        <f t="shared" si="20"/>
        <v>East</v>
      </c>
      <c r="O526" t="s">
        <v>51</v>
      </c>
      <c r="P526" s="2">
        <v>10000</v>
      </c>
      <c r="Q526" s="8">
        <v>-10.449735449737915</v>
      </c>
      <c r="R526" t="s">
        <v>83</v>
      </c>
      <c r="S526" t="str">
        <f t="shared" si="19"/>
        <v>West</v>
      </c>
    </row>
    <row r="527" spans="1:19" x14ac:dyDescent="0.2">
      <c r="A527" t="s">
        <v>12</v>
      </c>
      <c r="B527" s="2">
        <v>1393143</v>
      </c>
      <c r="C527" s="2">
        <v>-15410.510366810164</v>
      </c>
      <c r="D527" t="s">
        <v>89</v>
      </c>
      <c r="H527" t="s">
        <v>45</v>
      </c>
      <c r="I527" s="2">
        <v>1737243</v>
      </c>
      <c r="J527" s="8">
        <v>-22810.669245662568</v>
      </c>
      <c r="K527" t="s">
        <v>85</v>
      </c>
      <c r="L527" t="str">
        <f t="shared" si="20"/>
        <v>East</v>
      </c>
      <c r="O527" t="s">
        <v>51</v>
      </c>
      <c r="P527" s="2">
        <v>19000</v>
      </c>
      <c r="Q527" s="8">
        <v>-310.00000000000136</v>
      </c>
      <c r="R527" t="s">
        <v>88</v>
      </c>
      <c r="S527" t="str">
        <f t="shared" si="19"/>
        <v>West</v>
      </c>
    </row>
    <row r="528" spans="1:19" x14ac:dyDescent="0.2">
      <c r="A528" t="s">
        <v>56</v>
      </c>
      <c r="B528" s="2">
        <v>2014240</v>
      </c>
      <c r="C528" s="2">
        <v>-20916.77705570234</v>
      </c>
      <c r="D528" t="s">
        <v>89</v>
      </c>
      <c r="H528" t="s">
        <v>45</v>
      </c>
      <c r="I528" s="2">
        <v>2069743</v>
      </c>
      <c r="J528" s="8">
        <v>-26245.326491575379</v>
      </c>
      <c r="K528" t="s">
        <v>86</v>
      </c>
      <c r="L528" t="str">
        <f t="shared" si="20"/>
        <v>East</v>
      </c>
      <c r="O528" t="s">
        <v>51</v>
      </c>
      <c r="P528" s="2">
        <v>132800</v>
      </c>
      <c r="Q528" s="8">
        <v>-3061.7742081918591</v>
      </c>
      <c r="R528" t="s">
        <v>89</v>
      </c>
      <c r="S528" t="str">
        <f t="shared" ref="S528:S591" si="21">VLOOKUP(O528,Region,2,0)</f>
        <v>West</v>
      </c>
    </row>
    <row r="529" spans="1:19" x14ac:dyDescent="0.2">
      <c r="A529" t="s">
        <v>13</v>
      </c>
      <c r="B529" s="2">
        <v>4039730</v>
      </c>
      <c r="C529" s="2">
        <v>-74557.201385654495</v>
      </c>
      <c r="D529" t="s">
        <v>89</v>
      </c>
      <c r="H529" t="s">
        <v>45</v>
      </c>
      <c r="I529" s="2">
        <v>2607140</v>
      </c>
      <c r="J529" s="8">
        <v>-74936.312474493447</v>
      </c>
      <c r="K529" t="s">
        <v>87</v>
      </c>
      <c r="L529" t="str">
        <f t="shared" si="20"/>
        <v>East</v>
      </c>
      <c r="O529" t="s">
        <v>30</v>
      </c>
      <c r="P529" s="1">
        <v>2793500</v>
      </c>
      <c r="Q529" s="9">
        <v>-89367.488682011302</v>
      </c>
      <c r="R529" t="s">
        <v>80</v>
      </c>
      <c r="S529" t="str">
        <f t="shared" si="21"/>
        <v>West</v>
      </c>
    </row>
    <row r="530" spans="1:19" x14ac:dyDescent="0.2">
      <c r="A530" t="s">
        <v>63</v>
      </c>
      <c r="B530" s="2">
        <v>435000</v>
      </c>
      <c r="C530" s="2">
        <v>1995.4349177289296</v>
      </c>
      <c r="D530" t="s">
        <v>89</v>
      </c>
      <c r="H530" t="s">
        <v>45</v>
      </c>
      <c r="I530" s="2">
        <v>1464258</v>
      </c>
      <c r="J530" s="8">
        <v>-17189.330935534465</v>
      </c>
      <c r="K530" t="s">
        <v>88</v>
      </c>
      <c r="L530" t="str">
        <f t="shared" si="20"/>
        <v>East</v>
      </c>
      <c r="O530" t="s">
        <v>30</v>
      </c>
      <c r="P530" s="2">
        <v>2359500</v>
      </c>
      <c r="Q530" s="8">
        <v>-45062.476094616752</v>
      </c>
      <c r="R530" t="s">
        <v>81</v>
      </c>
      <c r="S530" t="str">
        <f t="shared" si="21"/>
        <v>West</v>
      </c>
    </row>
    <row r="531" spans="1:19" x14ac:dyDescent="0.2">
      <c r="A531" t="s">
        <v>15</v>
      </c>
      <c r="B531" s="2">
        <v>1307895</v>
      </c>
      <c r="C531" s="2">
        <v>-24694.531362252714</v>
      </c>
      <c r="D531" t="s">
        <v>89</v>
      </c>
      <c r="H531" t="s">
        <v>45</v>
      </c>
      <c r="I531" s="2">
        <v>642360</v>
      </c>
      <c r="J531" s="8">
        <v>-6619.4160127056421</v>
      </c>
      <c r="K531" t="s">
        <v>89</v>
      </c>
      <c r="L531" t="str">
        <f t="shared" si="20"/>
        <v>East</v>
      </c>
      <c r="O531" t="s">
        <v>30</v>
      </c>
      <c r="P531" s="2">
        <v>2170527</v>
      </c>
      <c r="Q531" s="8">
        <v>-19523.411162884655</v>
      </c>
      <c r="R531" t="s">
        <v>82</v>
      </c>
      <c r="S531" t="str">
        <f t="shared" si="21"/>
        <v>West</v>
      </c>
    </row>
    <row r="532" spans="1:19" x14ac:dyDescent="0.2">
      <c r="A532" t="s">
        <v>58</v>
      </c>
      <c r="B532" s="2">
        <v>42500</v>
      </c>
      <c r="C532" s="2">
        <v>43.998113531412656</v>
      </c>
      <c r="D532" t="s">
        <v>89</v>
      </c>
      <c r="H532" t="s">
        <v>46</v>
      </c>
      <c r="I532" s="1">
        <v>422649</v>
      </c>
      <c r="J532" s="9">
        <v>4682.036285194411</v>
      </c>
      <c r="K532" t="s">
        <v>80</v>
      </c>
      <c r="L532" t="str">
        <f t="shared" si="20"/>
        <v>Central</v>
      </c>
      <c r="O532" t="s">
        <v>30</v>
      </c>
      <c r="P532" s="2">
        <v>1288669</v>
      </c>
      <c r="Q532" s="8">
        <v>-11785.170850873295</v>
      </c>
      <c r="R532" t="s">
        <v>83</v>
      </c>
      <c r="S532" t="str">
        <f t="shared" si="21"/>
        <v>West</v>
      </c>
    </row>
    <row r="533" spans="1:19" x14ac:dyDescent="0.2">
      <c r="A533" t="s">
        <v>16</v>
      </c>
      <c r="B533" s="2">
        <v>17165474</v>
      </c>
      <c r="C533" s="2">
        <v>-157526.23256615159</v>
      </c>
      <c r="D533" t="s">
        <v>89</v>
      </c>
      <c r="H533" t="s">
        <v>46</v>
      </c>
      <c r="I533" s="2">
        <v>1195083</v>
      </c>
      <c r="J533" s="8">
        <v>-19810.817864165707</v>
      </c>
      <c r="K533" t="s">
        <v>81</v>
      </c>
      <c r="L533" t="str">
        <f t="shared" si="20"/>
        <v>Central</v>
      </c>
      <c r="O533" t="s">
        <v>30</v>
      </c>
      <c r="P533" s="2">
        <v>1965136</v>
      </c>
      <c r="Q533" s="8">
        <v>-27687.991989673716</v>
      </c>
      <c r="R533" t="s">
        <v>84</v>
      </c>
      <c r="S533" t="str">
        <f t="shared" si="21"/>
        <v>West</v>
      </c>
    </row>
    <row r="534" spans="1:19" x14ac:dyDescent="0.2">
      <c r="A534" t="s">
        <v>17</v>
      </c>
      <c r="B534" s="2">
        <v>2204535</v>
      </c>
      <c r="C534" s="2">
        <v>-18503.514315920016</v>
      </c>
      <c r="D534" t="s">
        <v>89</v>
      </c>
      <c r="H534" t="s">
        <v>46</v>
      </c>
      <c r="I534" s="2">
        <v>1304707</v>
      </c>
      <c r="J534" s="8">
        <v>-6153.0288241494163</v>
      </c>
      <c r="K534" t="s">
        <v>82</v>
      </c>
      <c r="L534" t="str">
        <f t="shared" si="20"/>
        <v>Central</v>
      </c>
      <c r="O534" t="s">
        <v>30</v>
      </c>
      <c r="P534" s="2">
        <v>2883557</v>
      </c>
      <c r="Q534" s="8">
        <v>-21237.254810795243</v>
      </c>
      <c r="R534" t="s">
        <v>85</v>
      </c>
      <c r="S534" t="str">
        <f t="shared" si="21"/>
        <v>West</v>
      </c>
    </row>
    <row r="535" spans="1:19" x14ac:dyDescent="0.2">
      <c r="A535" t="s">
        <v>64</v>
      </c>
      <c r="B535" s="2">
        <v>31000</v>
      </c>
      <c r="C535" s="2">
        <v>422.0760299840407</v>
      </c>
      <c r="D535" t="s">
        <v>89</v>
      </c>
      <c r="H535" t="s">
        <v>46</v>
      </c>
      <c r="I535" s="2">
        <v>1162159</v>
      </c>
      <c r="J535" s="8">
        <v>-23627.834873029766</v>
      </c>
      <c r="K535" t="s">
        <v>83</v>
      </c>
      <c r="L535" t="str">
        <f t="shared" si="20"/>
        <v>Central</v>
      </c>
      <c r="O535" t="s">
        <v>30</v>
      </c>
      <c r="P535" s="2">
        <v>2944285</v>
      </c>
      <c r="Q535" s="8">
        <v>19401.006172907637</v>
      </c>
      <c r="R535" t="s">
        <v>86</v>
      </c>
      <c r="S535" t="str">
        <f t="shared" si="21"/>
        <v>West</v>
      </c>
    </row>
    <row r="536" spans="1:19" x14ac:dyDescent="0.2">
      <c r="A536" t="s">
        <v>18</v>
      </c>
      <c r="B536" s="2">
        <v>363638</v>
      </c>
      <c r="C536" s="2">
        <v>1231.9520845827883</v>
      </c>
      <c r="D536" t="s">
        <v>89</v>
      </c>
      <c r="H536" t="s">
        <v>46</v>
      </c>
      <c r="I536" s="2">
        <v>1710704</v>
      </c>
      <c r="J536" s="8">
        <v>-11754.412150974873</v>
      </c>
      <c r="K536" t="s">
        <v>84</v>
      </c>
      <c r="L536" t="str">
        <f t="shared" si="20"/>
        <v>Central</v>
      </c>
      <c r="O536" t="s">
        <v>30</v>
      </c>
      <c r="P536" s="2">
        <v>2294121</v>
      </c>
      <c r="Q536" s="8">
        <v>-7190.367771856002</v>
      </c>
      <c r="R536" t="s">
        <v>87</v>
      </c>
      <c r="S536" t="str">
        <f t="shared" si="21"/>
        <v>West</v>
      </c>
    </row>
    <row r="537" spans="1:19" x14ac:dyDescent="0.2">
      <c r="A537" t="s">
        <v>71</v>
      </c>
      <c r="B537" s="2">
        <v>0</v>
      </c>
      <c r="C537" s="2">
        <v>0</v>
      </c>
      <c r="D537" t="s">
        <v>89</v>
      </c>
      <c r="H537" t="s">
        <v>46</v>
      </c>
      <c r="I537" s="2">
        <v>2665614</v>
      </c>
      <c r="J537" s="8">
        <v>-71327.1239572622</v>
      </c>
      <c r="K537" t="s">
        <v>85</v>
      </c>
      <c r="L537" t="str">
        <f t="shared" si="20"/>
        <v>Central</v>
      </c>
      <c r="O537" t="s">
        <v>30</v>
      </c>
      <c r="P537" s="2">
        <v>3658926</v>
      </c>
      <c r="Q537" s="8">
        <v>17953.663442669702</v>
      </c>
      <c r="R537" t="s">
        <v>88</v>
      </c>
      <c r="S537" t="str">
        <f t="shared" si="21"/>
        <v>West</v>
      </c>
    </row>
    <row r="538" spans="1:19" x14ac:dyDescent="0.2">
      <c r="A538" t="s">
        <v>19</v>
      </c>
      <c r="B538" s="2">
        <v>34290</v>
      </c>
      <c r="C538" s="2">
        <v>-9931.8566306109169</v>
      </c>
      <c r="D538" t="s">
        <v>89</v>
      </c>
      <c r="H538" t="s">
        <v>46</v>
      </c>
      <c r="I538" s="2">
        <v>1742090</v>
      </c>
      <c r="J538" s="8">
        <v>-33104.497811304216</v>
      </c>
      <c r="K538" t="s">
        <v>86</v>
      </c>
      <c r="L538" t="str">
        <f t="shared" si="20"/>
        <v>Central</v>
      </c>
      <c r="O538" t="s">
        <v>30</v>
      </c>
      <c r="P538" s="2">
        <v>2781910</v>
      </c>
      <c r="Q538" s="8">
        <v>-22436.681965259766</v>
      </c>
      <c r="R538" t="s">
        <v>89</v>
      </c>
      <c r="S538" t="str">
        <f t="shared" si="21"/>
        <v>West</v>
      </c>
    </row>
    <row r="539" spans="1:19" x14ac:dyDescent="0.2">
      <c r="A539" t="s">
        <v>53</v>
      </c>
      <c r="B539" s="2">
        <v>0</v>
      </c>
      <c r="C539" s="2">
        <v>0</v>
      </c>
      <c r="D539" t="s">
        <v>89</v>
      </c>
      <c r="H539" t="s">
        <v>46</v>
      </c>
      <c r="I539" s="2">
        <v>2603570</v>
      </c>
      <c r="J539" s="8">
        <v>-109098.44114345437</v>
      </c>
      <c r="K539" t="s">
        <v>87</v>
      </c>
      <c r="L539" t="str">
        <f t="shared" si="20"/>
        <v>Central</v>
      </c>
      <c r="O539" t="s">
        <v>32</v>
      </c>
      <c r="P539" s="1">
        <v>4775000</v>
      </c>
      <c r="Q539" s="9">
        <v>-582310.23067791003</v>
      </c>
      <c r="R539" t="s">
        <v>80</v>
      </c>
      <c r="S539" t="str">
        <f t="shared" si="21"/>
        <v>West</v>
      </c>
    </row>
    <row r="540" spans="1:19" x14ac:dyDescent="0.2">
      <c r="A540" t="s">
        <v>20</v>
      </c>
      <c r="B540" s="2">
        <v>3443928</v>
      </c>
      <c r="C540" s="2">
        <v>-60898.442918007066</v>
      </c>
      <c r="D540" t="s">
        <v>89</v>
      </c>
      <c r="H540" t="s">
        <v>46</v>
      </c>
      <c r="I540" s="2">
        <v>1649036</v>
      </c>
      <c r="J540" s="8">
        <v>-34525.96024705677</v>
      </c>
      <c r="K540" t="s">
        <v>88</v>
      </c>
      <c r="L540" t="str">
        <f t="shared" si="20"/>
        <v>Central</v>
      </c>
      <c r="O540" t="s">
        <v>32</v>
      </c>
      <c r="P540" s="2">
        <v>4220233</v>
      </c>
      <c r="Q540" s="8">
        <v>-832767.07106913964</v>
      </c>
      <c r="R540" t="s">
        <v>81</v>
      </c>
      <c r="S540" t="str">
        <f t="shared" si="21"/>
        <v>West</v>
      </c>
    </row>
    <row r="541" spans="1:19" x14ac:dyDescent="0.2">
      <c r="A541" t="s">
        <v>22</v>
      </c>
      <c r="B541" s="2">
        <v>2887861</v>
      </c>
      <c r="C541" s="2">
        <v>-27268.802350593101</v>
      </c>
      <c r="D541" t="s">
        <v>89</v>
      </c>
      <c r="H541" t="s">
        <v>46</v>
      </c>
      <c r="I541" s="2">
        <v>1680605</v>
      </c>
      <c r="J541" s="8">
        <v>-47570.179141165521</v>
      </c>
      <c r="K541" t="s">
        <v>89</v>
      </c>
      <c r="L541" t="str">
        <f t="shared" si="20"/>
        <v>Central</v>
      </c>
      <c r="O541" t="s">
        <v>32</v>
      </c>
      <c r="P541" s="2">
        <v>2956300</v>
      </c>
      <c r="Q541" s="8">
        <v>-16621.232080775553</v>
      </c>
      <c r="R541" t="s">
        <v>82</v>
      </c>
      <c r="S541" t="str">
        <f t="shared" si="21"/>
        <v>West</v>
      </c>
    </row>
    <row r="542" spans="1:19" x14ac:dyDescent="0.2">
      <c r="A542" t="s">
        <v>24</v>
      </c>
      <c r="B542" s="2">
        <v>11606596</v>
      </c>
      <c r="C542" s="2">
        <v>-101187.53875378853</v>
      </c>
      <c r="D542" t="s">
        <v>89</v>
      </c>
      <c r="H542" t="s">
        <v>47</v>
      </c>
      <c r="I542" s="1">
        <v>0</v>
      </c>
      <c r="J542" s="9">
        <v>0</v>
      </c>
      <c r="K542" t="s">
        <v>80</v>
      </c>
      <c r="L542" t="str">
        <f t="shared" si="20"/>
        <v>Central</v>
      </c>
      <c r="O542" t="s">
        <v>32</v>
      </c>
      <c r="P542" s="2">
        <v>2965000</v>
      </c>
      <c r="Q542" s="8">
        <v>214292.52816874027</v>
      </c>
      <c r="R542" t="s">
        <v>83</v>
      </c>
      <c r="S542" t="str">
        <f t="shared" si="21"/>
        <v>West</v>
      </c>
    </row>
    <row r="543" spans="1:19" x14ac:dyDescent="0.2">
      <c r="A543" t="s">
        <v>25</v>
      </c>
      <c r="B543" s="2">
        <v>366864</v>
      </c>
      <c r="C543" s="2">
        <v>-400.1513702125232</v>
      </c>
      <c r="D543" t="s">
        <v>89</v>
      </c>
      <c r="H543" t="s">
        <v>47</v>
      </c>
      <c r="I543" s="2">
        <v>0</v>
      </c>
      <c r="J543" s="8">
        <v>0</v>
      </c>
      <c r="K543" t="s">
        <v>81</v>
      </c>
      <c r="L543" t="str">
        <f t="shared" si="20"/>
        <v>Central</v>
      </c>
      <c r="O543" t="s">
        <v>32</v>
      </c>
      <c r="P543" s="2">
        <v>6410394</v>
      </c>
      <c r="Q543" s="8">
        <v>-782427.38190157746</v>
      </c>
      <c r="R543" t="s">
        <v>84</v>
      </c>
      <c r="S543" t="str">
        <f t="shared" si="21"/>
        <v>West</v>
      </c>
    </row>
    <row r="544" spans="1:19" x14ac:dyDescent="0.2">
      <c r="A544" t="s">
        <v>26</v>
      </c>
      <c r="B544" s="2">
        <v>5798</v>
      </c>
      <c r="C544" s="2">
        <v>28.321258834691776</v>
      </c>
      <c r="D544" t="s">
        <v>89</v>
      </c>
      <c r="H544" t="s">
        <v>47</v>
      </c>
      <c r="I544" s="2">
        <v>0</v>
      </c>
      <c r="J544" s="8">
        <v>0</v>
      </c>
      <c r="K544" t="s">
        <v>82</v>
      </c>
      <c r="L544" t="str">
        <f t="shared" si="20"/>
        <v>Central</v>
      </c>
      <c r="O544" t="s">
        <v>32</v>
      </c>
      <c r="P544" s="2">
        <v>5016512</v>
      </c>
      <c r="Q544" s="8">
        <v>83292.588602172749</v>
      </c>
      <c r="R544" t="s">
        <v>85</v>
      </c>
      <c r="S544" t="str">
        <f t="shared" si="21"/>
        <v>West</v>
      </c>
    </row>
    <row r="545" spans="1:19" x14ac:dyDescent="0.2">
      <c r="A545" t="s">
        <v>27</v>
      </c>
      <c r="B545" s="2">
        <v>2328344</v>
      </c>
      <c r="C545" s="2">
        <v>-19545.86325716849</v>
      </c>
      <c r="D545" t="s">
        <v>89</v>
      </c>
      <c r="H545" t="s">
        <v>47</v>
      </c>
      <c r="I545" s="2">
        <v>0</v>
      </c>
      <c r="J545" s="8">
        <v>0</v>
      </c>
      <c r="K545" t="s">
        <v>83</v>
      </c>
      <c r="L545" t="str">
        <f t="shared" si="20"/>
        <v>Central</v>
      </c>
      <c r="O545" t="s">
        <v>32</v>
      </c>
      <c r="P545" s="2">
        <v>2909450</v>
      </c>
      <c r="Q545" s="8">
        <v>118340.82070032906</v>
      </c>
      <c r="R545" t="s">
        <v>86</v>
      </c>
      <c r="S545" t="str">
        <f t="shared" si="21"/>
        <v>West</v>
      </c>
    </row>
    <row r="546" spans="1:19" x14ac:dyDescent="0.2">
      <c r="A546" t="s">
        <v>28</v>
      </c>
      <c r="B546" s="2">
        <v>3111246</v>
      </c>
      <c r="C546" s="2">
        <v>-26163.277104354998</v>
      </c>
      <c r="D546" t="s">
        <v>89</v>
      </c>
      <c r="H546" t="s">
        <v>47</v>
      </c>
      <c r="I546" s="2">
        <v>0</v>
      </c>
      <c r="J546" s="8">
        <v>0</v>
      </c>
      <c r="K546" t="s">
        <v>85</v>
      </c>
      <c r="L546" t="str">
        <f t="shared" si="20"/>
        <v>Central</v>
      </c>
      <c r="O546" t="s">
        <v>32</v>
      </c>
      <c r="P546" s="2">
        <v>2441146</v>
      </c>
      <c r="Q546" s="8">
        <v>-16293.685536237337</v>
      </c>
      <c r="R546" t="s">
        <v>87</v>
      </c>
      <c r="S546" t="str">
        <f t="shared" si="21"/>
        <v>West</v>
      </c>
    </row>
    <row r="547" spans="1:19" x14ac:dyDescent="0.2">
      <c r="A547" t="s">
        <v>54</v>
      </c>
      <c r="B547" s="2">
        <v>778168</v>
      </c>
      <c r="C547" s="2">
        <v>-10356.224300485954</v>
      </c>
      <c r="D547" t="s">
        <v>89</v>
      </c>
      <c r="H547" t="s">
        <v>48</v>
      </c>
      <c r="I547" s="1">
        <v>0</v>
      </c>
      <c r="J547" s="9">
        <v>0</v>
      </c>
      <c r="K547" t="s">
        <v>80</v>
      </c>
      <c r="L547" t="str">
        <f t="shared" si="20"/>
        <v>Central</v>
      </c>
      <c r="O547" t="s">
        <v>32</v>
      </c>
      <c r="P547" s="2">
        <v>3185000</v>
      </c>
      <c r="Q547" s="8">
        <v>-43411.262536079506</v>
      </c>
      <c r="R547" t="s">
        <v>88</v>
      </c>
      <c r="S547" t="str">
        <f t="shared" si="21"/>
        <v>West</v>
      </c>
    </row>
    <row r="548" spans="1:19" x14ac:dyDescent="0.2">
      <c r="A548" t="s">
        <v>59</v>
      </c>
      <c r="B548" s="2">
        <v>0</v>
      </c>
      <c r="C548" s="2">
        <v>0</v>
      </c>
      <c r="D548" t="s">
        <v>89</v>
      </c>
      <c r="H548" t="s">
        <v>48</v>
      </c>
      <c r="I548" s="2">
        <v>0</v>
      </c>
      <c r="J548" s="8">
        <v>0</v>
      </c>
      <c r="K548" t="s">
        <v>81</v>
      </c>
      <c r="L548" t="str">
        <f t="shared" si="20"/>
        <v>Central</v>
      </c>
      <c r="O548" t="s">
        <v>32</v>
      </c>
      <c r="P548" s="2">
        <v>1635000</v>
      </c>
      <c r="Q548" s="8">
        <v>-30907.810808569313</v>
      </c>
      <c r="R548" t="s">
        <v>89</v>
      </c>
      <c r="S548" t="str">
        <f t="shared" si="21"/>
        <v>West</v>
      </c>
    </row>
    <row r="549" spans="1:19" x14ac:dyDescent="0.2">
      <c r="A549" t="s">
        <v>51</v>
      </c>
      <c r="B549" s="2">
        <v>132800</v>
      </c>
      <c r="C549" s="2">
        <v>-3061.7742081918591</v>
      </c>
      <c r="D549" t="s">
        <v>89</v>
      </c>
      <c r="H549" t="s">
        <v>48</v>
      </c>
      <c r="I549" s="2">
        <v>0</v>
      </c>
      <c r="J549" s="8">
        <v>0</v>
      </c>
      <c r="K549" t="s">
        <v>82</v>
      </c>
      <c r="L549" t="str">
        <f t="shared" si="20"/>
        <v>Central</v>
      </c>
      <c r="O549" t="s">
        <v>73</v>
      </c>
      <c r="P549" s="2">
        <v>0</v>
      </c>
      <c r="Q549" s="8">
        <v>0</v>
      </c>
      <c r="R549" t="s">
        <v>87</v>
      </c>
      <c r="S549" t="str">
        <f t="shared" si="21"/>
        <v>West</v>
      </c>
    </row>
    <row r="550" spans="1:19" x14ac:dyDescent="0.2">
      <c r="A550" t="s">
        <v>29</v>
      </c>
      <c r="B550" s="2">
        <v>0</v>
      </c>
      <c r="C550" s="2">
        <v>0</v>
      </c>
      <c r="D550" t="s">
        <v>89</v>
      </c>
      <c r="H550" t="s">
        <v>48</v>
      </c>
      <c r="I550" s="2">
        <v>0</v>
      </c>
      <c r="J550" s="8">
        <v>0</v>
      </c>
      <c r="K550" t="s">
        <v>83</v>
      </c>
      <c r="L550" t="str">
        <f t="shared" si="20"/>
        <v>Central</v>
      </c>
      <c r="O550" t="s">
        <v>61</v>
      </c>
      <c r="P550" s="2">
        <v>865000</v>
      </c>
      <c r="Q550" s="8">
        <v>-133866.91252587986</v>
      </c>
      <c r="R550" t="s">
        <v>83</v>
      </c>
      <c r="S550" t="str">
        <f t="shared" si="21"/>
        <v>West</v>
      </c>
    </row>
    <row r="551" spans="1:19" x14ac:dyDescent="0.2">
      <c r="A551" t="s">
        <v>30</v>
      </c>
      <c r="B551" s="2">
        <v>2781910</v>
      </c>
      <c r="C551" s="2">
        <v>-22436.681965259766</v>
      </c>
      <c r="D551" t="s">
        <v>89</v>
      </c>
      <c r="H551" t="s">
        <v>48</v>
      </c>
      <c r="I551" s="2">
        <v>0</v>
      </c>
      <c r="J551" s="8">
        <v>0</v>
      </c>
      <c r="K551" t="s">
        <v>88</v>
      </c>
      <c r="L551" t="str">
        <f t="shared" si="20"/>
        <v>Central</v>
      </c>
      <c r="O551" t="s">
        <v>61</v>
      </c>
      <c r="P551" s="2">
        <v>755000</v>
      </c>
      <c r="Q551" s="8">
        <v>-89966.80232652527</v>
      </c>
      <c r="R551" t="s">
        <v>84</v>
      </c>
      <c r="S551" t="str">
        <f t="shared" si="21"/>
        <v>West</v>
      </c>
    </row>
    <row r="552" spans="1:19" x14ac:dyDescent="0.2">
      <c r="A552" t="s">
        <v>31</v>
      </c>
      <c r="B552" s="2">
        <v>3108514</v>
      </c>
      <c r="C552" s="2">
        <v>-46667.378563374405</v>
      </c>
      <c r="D552" t="s">
        <v>89</v>
      </c>
      <c r="H552" t="s">
        <v>48</v>
      </c>
      <c r="I552" s="2">
        <v>1000</v>
      </c>
      <c r="J552" s="8">
        <v>0</v>
      </c>
      <c r="K552" t="s">
        <v>89</v>
      </c>
      <c r="L552" t="str">
        <f t="shared" si="20"/>
        <v>Central</v>
      </c>
      <c r="O552" t="s">
        <v>33</v>
      </c>
      <c r="P552" s="1">
        <v>2317500</v>
      </c>
      <c r="Q552" s="9">
        <v>-169082.00337515146</v>
      </c>
      <c r="R552" t="s">
        <v>80</v>
      </c>
      <c r="S552" t="str">
        <f t="shared" si="21"/>
        <v>West</v>
      </c>
    </row>
    <row r="553" spans="1:19" x14ac:dyDescent="0.2">
      <c r="A553" t="s">
        <v>32</v>
      </c>
      <c r="B553" s="2">
        <v>1635000</v>
      </c>
      <c r="C553" s="2">
        <v>-30907.810808569313</v>
      </c>
      <c r="D553" t="s">
        <v>89</v>
      </c>
      <c r="H553" t="s">
        <v>49</v>
      </c>
      <c r="I553" s="1">
        <v>0</v>
      </c>
      <c r="J553" s="9">
        <v>0</v>
      </c>
      <c r="K553" t="s">
        <v>80</v>
      </c>
      <c r="L553" t="str">
        <f t="shared" si="20"/>
        <v>Central</v>
      </c>
      <c r="O553" t="s">
        <v>33</v>
      </c>
      <c r="P553" s="2">
        <v>1637000</v>
      </c>
      <c r="Q553" s="8">
        <v>-112810.71479689881</v>
      </c>
      <c r="R553" t="s">
        <v>81</v>
      </c>
      <c r="S553" t="str">
        <f t="shared" si="21"/>
        <v>West</v>
      </c>
    </row>
    <row r="554" spans="1:19" x14ac:dyDescent="0.2">
      <c r="A554" t="s">
        <v>33</v>
      </c>
      <c r="B554" s="2">
        <v>1485000</v>
      </c>
      <c r="C554" s="2">
        <v>-14026.697475192897</v>
      </c>
      <c r="D554" t="s">
        <v>89</v>
      </c>
      <c r="H554" t="s">
        <v>49</v>
      </c>
      <c r="I554" s="2">
        <v>0</v>
      </c>
      <c r="J554" s="8">
        <v>0</v>
      </c>
      <c r="K554" t="s">
        <v>81</v>
      </c>
      <c r="L554" t="str">
        <f t="shared" si="20"/>
        <v>Central</v>
      </c>
      <c r="O554" t="s">
        <v>33</v>
      </c>
      <c r="P554" s="2">
        <v>857809</v>
      </c>
      <c r="Q554" s="8">
        <v>-107722.82964796267</v>
      </c>
      <c r="R554" t="s">
        <v>82</v>
      </c>
      <c r="S554" t="str">
        <f t="shared" si="21"/>
        <v>West</v>
      </c>
    </row>
    <row r="555" spans="1:19" x14ac:dyDescent="0.2">
      <c r="A555" t="s">
        <v>74</v>
      </c>
      <c r="B555" s="2">
        <v>45000</v>
      </c>
      <c r="C555" s="2">
        <v>-2197.4999999999877</v>
      </c>
      <c r="D555" t="s">
        <v>89</v>
      </c>
      <c r="H555" t="s">
        <v>49</v>
      </c>
      <c r="I555" s="2">
        <v>5000</v>
      </c>
      <c r="J555" s="8">
        <v>58.225954901054422</v>
      </c>
      <c r="K555" t="s">
        <v>82</v>
      </c>
      <c r="L555" t="str">
        <f t="shared" si="20"/>
        <v>Central</v>
      </c>
      <c r="O555" t="s">
        <v>33</v>
      </c>
      <c r="P555" s="2">
        <v>1100203</v>
      </c>
      <c r="Q555" s="8">
        <v>-122843.07809362366</v>
      </c>
      <c r="R555" t="s">
        <v>83</v>
      </c>
      <c r="S555" t="str">
        <f t="shared" si="21"/>
        <v>West</v>
      </c>
    </row>
    <row r="556" spans="1:19" x14ac:dyDescent="0.2">
      <c r="A556" t="s">
        <v>52</v>
      </c>
      <c r="B556" s="2">
        <v>1421835</v>
      </c>
      <c r="C556" s="2">
        <v>-1576.7728537939061</v>
      </c>
      <c r="D556" t="s">
        <v>89</v>
      </c>
      <c r="H556" t="s">
        <v>49</v>
      </c>
      <c r="I556" s="2">
        <v>0</v>
      </c>
      <c r="J556" s="8">
        <v>0</v>
      </c>
      <c r="K556" t="s">
        <v>83</v>
      </c>
      <c r="L556" t="str">
        <f t="shared" si="20"/>
        <v>Central</v>
      </c>
      <c r="O556" t="s">
        <v>33</v>
      </c>
      <c r="P556" s="2">
        <v>1412715</v>
      </c>
      <c r="Q556" s="8">
        <v>-102026.27275591469</v>
      </c>
      <c r="R556" t="s">
        <v>84</v>
      </c>
      <c r="S556" t="str">
        <f t="shared" si="21"/>
        <v>West</v>
      </c>
    </row>
    <row r="557" spans="1:19" x14ac:dyDescent="0.2">
      <c r="A557" t="s">
        <v>79</v>
      </c>
      <c r="B557" s="2">
        <v>95000</v>
      </c>
      <c r="C557" s="2">
        <v>-603.75000000000171</v>
      </c>
      <c r="D557" t="s">
        <v>89</v>
      </c>
      <c r="H557" t="s">
        <v>49</v>
      </c>
      <c r="I557" s="2">
        <v>112787</v>
      </c>
      <c r="J557" s="8">
        <v>2626.3305200806708</v>
      </c>
      <c r="K557" t="s">
        <v>84</v>
      </c>
      <c r="L557" t="str">
        <f t="shared" si="20"/>
        <v>Central</v>
      </c>
      <c r="O557" t="s">
        <v>33</v>
      </c>
      <c r="P557" s="2">
        <v>3582875</v>
      </c>
      <c r="Q557" s="8">
        <v>66845.198597305352</v>
      </c>
      <c r="R557" t="s">
        <v>85</v>
      </c>
      <c r="S557" t="str">
        <f t="shared" si="21"/>
        <v>West</v>
      </c>
    </row>
    <row r="558" spans="1:19" x14ac:dyDescent="0.2">
      <c r="A558" t="s">
        <v>75</v>
      </c>
      <c r="B558" s="2">
        <v>874287</v>
      </c>
      <c r="C558" s="2">
        <v>-7954.5299961855571</v>
      </c>
      <c r="D558" t="s">
        <v>89</v>
      </c>
      <c r="H558" t="s">
        <v>49</v>
      </c>
      <c r="I558" s="2">
        <v>43200</v>
      </c>
      <c r="J558" s="8">
        <v>526.81199037220767</v>
      </c>
      <c r="K558" t="s">
        <v>85</v>
      </c>
      <c r="L558" t="str">
        <f t="shared" si="20"/>
        <v>Central</v>
      </c>
      <c r="O558" t="s">
        <v>33</v>
      </c>
      <c r="P558" s="2">
        <v>852217</v>
      </c>
      <c r="Q558" s="8">
        <v>65805.202688898717</v>
      </c>
      <c r="R558" t="s">
        <v>86</v>
      </c>
      <c r="S558" t="str">
        <f t="shared" si="21"/>
        <v>West</v>
      </c>
    </row>
    <row r="559" spans="1:19" x14ac:dyDescent="0.2">
      <c r="A559" t="s">
        <v>76</v>
      </c>
      <c r="B559" s="2">
        <v>224000</v>
      </c>
      <c r="C559" s="2">
        <v>-2238.6541996660007</v>
      </c>
      <c r="D559" t="s">
        <v>89</v>
      </c>
      <c r="H559" t="s">
        <v>49</v>
      </c>
      <c r="I559" s="2">
        <v>134700</v>
      </c>
      <c r="J559" s="8">
        <v>151.76902220097531</v>
      </c>
      <c r="K559" t="s">
        <v>86</v>
      </c>
      <c r="L559" t="str">
        <f t="shared" si="20"/>
        <v>Central</v>
      </c>
      <c r="O559" t="s">
        <v>33</v>
      </c>
      <c r="P559" s="2">
        <v>904859</v>
      </c>
      <c r="Q559" s="8">
        <v>6808.5843984675494</v>
      </c>
      <c r="R559" t="s">
        <v>87</v>
      </c>
      <c r="S559" t="str">
        <f t="shared" si="21"/>
        <v>West</v>
      </c>
    </row>
    <row r="560" spans="1:19" x14ac:dyDescent="0.2">
      <c r="A560" t="s">
        <v>78</v>
      </c>
      <c r="B560" s="2">
        <v>5000</v>
      </c>
      <c r="C560" s="2">
        <v>-62.499999999998664</v>
      </c>
      <c r="D560" t="s">
        <v>89</v>
      </c>
      <c r="H560" t="s">
        <v>49</v>
      </c>
      <c r="I560" s="2">
        <v>21000</v>
      </c>
      <c r="J560" s="8">
        <v>502.37479858497477</v>
      </c>
      <c r="K560" t="s">
        <v>87</v>
      </c>
      <c r="L560" t="str">
        <f t="shared" si="20"/>
        <v>Central</v>
      </c>
      <c r="O560" t="s">
        <v>33</v>
      </c>
      <c r="P560" s="2">
        <v>1405000</v>
      </c>
      <c r="Q560" s="8">
        <v>-8349.4573599419527</v>
      </c>
      <c r="R560" t="s">
        <v>88</v>
      </c>
      <c r="S560" t="str">
        <f t="shared" si="21"/>
        <v>West</v>
      </c>
    </row>
    <row r="561" spans="1:19" x14ac:dyDescent="0.2">
      <c r="A561" t="s">
        <v>69</v>
      </c>
      <c r="B561" s="2">
        <v>1008370</v>
      </c>
      <c r="C561" s="2">
        <v>-26678.34042275721</v>
      </c>
      <c r="D561" t="s">
        <v>89</v>
      </c>
      <c r="H561" t="s">
        <v>49</v>
      </c>
      <c r="I561" s="2">
        <v>93103</v>
      </c>
      <c r="J561" s="8">
        <v>-326.86330359845391</v>
      </c>
      <c r="K561" t="s">
        <v>88</v>
      </c>
      <c r="L561" t="str">
        <f t="shared" si="20"/>
        <v>Central</v>
      </c>
      <c r="O561" t="s">
        <v>33</v>
      </c>
      <c r="P561" s="2">
        <v>1485000</v>
      </c>
      <c r="Q561" s="8">
        <v>-14026.697475192897</v>
      </c>
      <c r="R561" t="s">
        <v>89</v>
      </c>
      <c r="S561" t="str">
        <f t="shared" si="21"/>
        <v>West</v>
      </c>
    </row>
    <row r="562" spans="1:19" x14ac:dyDescent="0.2">
      <c r="A562" t="s">
        <v>34</v>
      </c>
      <c r="B562" s="2">
        <v>3290953</v>
      </c>
      <c r="C562" s="2">
        <v>-14469.55055019163</v>
      </c>
      <c r="D562" t="s">
        <v>89</v>
      </c>
      <c r="H562" t="s">
        <v>49</v>
      </c>
      <c r="I562" s="2">
        <v>2998</v>
      </c>
      <c r="J562" s="8">
        <v>-8.0740227762389321</v>
      </c>
      <c r="K562" t="s">
        <v>89</v>
      </c>
      <c r="L562" t="str">
        <f t="shared" si="20"/>
        <v>Central</v>
      </c>
      <c r="O562" t="s">
        <v>74</v>
      </c>
      <c r="P562" s="2">
        <v>60000</v>
      </c>
      <c r="Q562" s="8">
        <v>1160</v>
      </c>
      <c r="R562" t="s">
        <v>87</v>
      </c>
      <c r="S562" t="str">
        <f t="shared" si="21"/>
        <v>West</v>
      </c>
    </row>
    <row r="563" spans="1:19" x14ac:dyDescent="0.2">
      <c r="A563" t="s">
        <v>35</v>
      </c>
      <c r="B563" s="2">
        <v>2890745</v>
      </c>
      <c r="C563" s="2">
        <v>-14452.062771944828</v>
      </c>
      <c r="D563" t="s">
        <v>89</v>
      </c>
      <c r="H563" t="s">
        <v>66</v>
      </c>
      <c r="I563" s="2">
        <v>80000</v>
      </c>
      <c r="J563" s="8">
        <v>1996.1538461538453</v>
      </c>
      <c r="K563" t="s">
        <v>84</v>
      </c>
      <c r="L563" t="str">
        <f t="shared" si="20"/>
        <v>Texas</v>
      </c>
      <c r="O563" t="s">
        <v>74</v>
      </c>
      <c r="P563" s="2">
        <v>10000</v>
      </c>
      <c r="Q563" s="8">
        <v>175.00000000000071</v>
      </c>
      <c r="R563" t="s">
        <v>88</v>
      </c>
      <c r="S563" t="str">
        <f t="shared" si="21"/>
        <v>West</v>
      </c>
    </row>
    <row r="564" spans="1:19" x14ac:dyDescent="0.2">
      <c r="A564" t="s">
        <v>36</v>
      </c>
      <c r="B564" s="2">
        <v>679975</v>
      </c>
      <c r="C564" s="2">
        <v>-655.10576171149557</v>
      </c>
      <c r="D564" t="s">
        <v>89</v>
      </c>
      <c r="H564" t="s">
        <v>66</v>
      </c>
      <c r="I564" s="2">
        <v>9002500</v>
      </c>
      <c r="J564" s="8">
        <v>62983.317695516533</v>
      </c>
      <c r="K564" t="s">
        <v>85</v>
      </c>
      <c r="L564" t="str">
        <f t="shared" si="20"/>
        <v>Texas</v>
      </c>
      <c r="O564" t="s">
        <v>74</v>
      </c>
      <c r="P564" s="2">
        <v>45000</v>
      </c>
      <c r="Q564" s="8">
        <v>-2197.4999999999877</v>
      </c>
      <c r="R564" t="s">
        <v>89</v>
      </c>
      <c r="S564" t="str">
        <f t="shared" si="21"/>
        <v>West</v>
      </c>
    </row>
    <row r="565" spans="1:19" x14ac:dyDescent="0.2">
      <c r="A565" t="s">
        <v>37</v>
      </c>
      <c r="B565" s="2">
        <v>1772009</v>
      </c>
      <c r="C565" s="2">
        <v>-16566.198157595267</v>
      </c>
      <c r="D565" t="s">
        <v>89</v>
      </c>
      <c r="H565" t="s">
        <v>66</v>
      </c>
      <c r="I565" s="2">
        <v>1360485</v>
      </c>
      <c r="J565" s="8">
        <v>-3010.1493753902237</v>
      </c>
      <c r="K565" t="s">
        <v>86</v>
      </c>
      <c r="L565" t="str">
        <f t="shared" si="20"/>
        <v>Texas</v>
      </c>
      <c r="O565" t="s">
        <v>52</v>
      </c>
      <c r="P565" s="2">
        <v>30000</v>
      </c>
      <c r="Q565" s="8">
        <v>11171.122994652425</v>
      </c>
      <c r="R565" t="s">
        <v>81</v>
      </c>
      <c r="S565" t="str">
        <f t="shared" si="21"/>
        <v>West</v>
      </c>
    </row>
    <row r="566" spans="1:19" x14ac:dyDescent="0.2">
      <c r="A566" t="s">
        <v>38</v>
      </c>
      <c r="B566" s="2">
        <v>1017242</v>
      </c>
      <c r="C566" s="2">
        <v>-7615.3939460889624</v>
      </c>
      <c r="D566" t="s">
        <v>89</v>
      </c>
      <c r="H566" t="s">
        <v>66</v>
      </c>
      <c r="I566" s="2">
        <v>1198011</v>
      </c>
      <c r="J566" s="8">
        <v>8664.705311857193</v>
      </c>
      <c r="K566" t="s">
        <v>87</v>
      </c>
      <c r="L566" t="str">
        <f t="shared" si="20"/>
        <v>Texas</v>
      </c>
      <c r="O566" t="s">
        <v>52</v>
      </c>
      <c r="P566" s="2">
        <v>4623000</v>
      </c>
      <c r="Q566" s="8">
        <v>-1005176.237259486</v>
      </c>
      <c r="R566" t="s">
        <v>82</v>
      </c>
      <c r="S566" t="str">
        <f t="shared" si="21"/>
        <v>West</v>
      </c>
    </row>
    <row r="567" spans="1:19" x14ac:dyDescent="0.2">
      <c r="A567" t="s">
        <v>39</v>
      </c>
      <c r="B567" s="2">
        <v>2196609</v>
      </c>
      <c r="C567" s="2">
        <v>-8586.8823551829646</v>
      </c>
      <c r="D567" t="s">
        <v>89</v>
      </c>
      <c r="H567" t="s">
        <v>66</v>
      </c>
      <c r="I567" s="2">
        <v>568575</v>
      </c>
      <c r="J567" s="8">
        <v>-37.295132247969377</v>
      </c>
      <c r="K567" t="s">
        <v>88</v>
      </c>
      <c r="L567" t="str">
        <f t="shared" si="20"/>
        <v>Texas</v>
      </c>
      <c r="O567" t="s">
        <v>52</v>
      </c>
      <c r="P567" s="2">
        <v>1902000</v>
      </c>
      <c r="Q567" s="8">
        <v>-141987.86306736252</v>
      </c>
      <c r="R567" t="s">
        <v>83</v>
      </c>
      <c r="S567" t="str">
        <f t="shared" si="21"/>
        <v>West</v>
      </c>
    </row>
    <row r="568" spans="1:19" x14ac:dyDescent="0.2">
      <c r="A568" t="s">
        <v>40</v>
      </c>
      <c r="B568" s="2">
        <v>671291</v>
      </c>
      <c r="C568" s="2">
        <v>-4736.0173542033517</v>
      </c>
      <c r="D568" t="s">
        <v>89</v>
      </c>
      <c r="H568" t="s">
        <v>66</v>
      </c>
      <c r="I568" s="2">
        <v>274112</v>
      </c>
      <c r="J568" s="8">
        <v>-3295.5401109389409</v>
      </c>
      <c r="K568" t="s">
        <v>89</v>
      </c>
      <c r="L568" t="str">
        <f t="shared" si="20"/>
        <v>Texas</v>
      </c>
      <c r="O568" t="s">
        <v>52</v>
      </c>
      <c r="P568" s="2">
        <v>4301692</v>
      </c>
      <c r="Q568" s="8">
        <v>-135272.55472656622</v>
      </c>
      <c r="R568" t="s">
        <v>84</v>
      </c>
      <c r="S568" t="str">
        <f t="shared" si="21"/>
        <v>West</v>
      </c>
    </row>
    <row r="569" spans="1:19" x14ac:dyDescent="0.2">
      <c r="A569" t="s">
        <v>41</v>
      </c>
      <c r="B569" s="2">
        <v>695327</v>
      </c>
      <c r="C569" s="2">
        <v>-4589.7001349070651</v>
      </c>
      <c r="D569" t="s">
        <v>89</v>
      </c>
      <c r="H569" t="s">
        <v>50</v>
      </c>
      <c r="I569" s="1">
        <v>297500</v>
      </c>
      <c r="J569" s="9">
        <v>751.96271929828652</v>
      </c>
      <c r="K569" t="s">
        <v>80</v>
      </c>
      <c r="L569" t="str">
        <f t="shared" si="20"/>
        <v>West</v>
      </c>
      <c r="O569" t="s">
        <v>52</v>
      </c>
      <c r="P569" s="2">
        <v>2623050</v>
      </c>
      <c r="Q569" s="8">
        <v>164732.91604874947</v>
      </c>
      <c r="R569" t="s">
        <v>85</v>
      </c>
      <c r="S569" t="str">
        <f t="shared" si="21"/>
        <v>West</v>
      </c>
    </row>
    <row r="570" spans="1:19" x14ac:dyDescent="0.2">
      <c r="A570" t="s">
        <v>42</v>
      </c>
      <c r="B570" s="2">
        <v>1847131</v>
      </c>
      <c r="C570" s="2">
        <v>-6398.5796182636632</v>
      </c>
      <c r="D570" t="s">
        <v>89</v>
      </c>
      <c r="H570" t="s">
        <v>50</v>
      </c>
      <c r="I570" s="2">
        <v>290500</v>
      </c>
      <c r="J570" s="8">
        <v>-17319.116557258931</v>
      </c>
      <c r="K570" t="s">
        <v>81</v>
      </c>
      <c r="L570" t="str">
        <f t="shared" si="20"/>
        <v>West</v>
      </c>
      <c r="O570" t="s">
        <v>52</v>
      </c>
      <c r="P570" s="2">
        <v>2081448</v>
      </c>
      <c r="Q570" s="8">
        <v>-21664.125371001064</v>
      </c>
      <c r="R570" t="s">
        <v>86</v>
      </c>
      <c r="S570" t="str">
        <f t="shared" si="21"/>
        <v>West</v>
      </c>
    </row>
    <row r="571" spans="1:19" x14ac:dyDescent="0.2">
      <c r="A571" t="s">
        <v>43</v>
      </c>
      <c r="B571" s="2">
        <v>1897903</v>
      </c>
      <c r="C571" s="2">
        <v>-2223.5211105108356</v>
      </c>
      <c r="D571" t="s">
        <v>89</v>
      </c>
      <c r="H571" t="s">
        <v>50</v>
      </c>
      <c r="I571" s="2">
        <v>199280</v>
      </c>
      <c r="J571" s="8">
        <v>-992.63846425953648</v>
      </c>
      <c r="K571" t="s">
        <v>82</v>
      </c>
      <c r="L571" t="str">
        <f t="shared" si="20"/>
        <v>West</v>
      </c>
      <c r="O571" t="s">
        <v>52</v>
      </c>
      <c r="P571" s="2">
        <v>3589177</v>
      </c>
      <c r="Q571" s="8">
        <v>52735.213398434782</v>
      </c>
      <c r="R571" t="s">
        <v>87</v>
      </c>
      <c r="S571" t="str">
        <f t="shared" si="21"/>
        <v>West</v>
      </c>
    </row>
    <row r="572" spans="1:19" x14ac:dyDescent="0.2">
      <c r="A572" t="s">
        <v>44</v>
      </c>
      <c r="B572" s="2">
        <v>1889108</v>
      </c>
      <c r="C572" s="2">
        <v>-23190.921464829793</v>
      </c>
      <c r="D572" t="s">
        <v>89</v>
      </c>
      <c r="H572" t="s">
        <v>50</v>
      </c>
      <c r="I572" s="2">
        <v>190090</v>
      </c>
      <c r="J572" s="8">
        <v>-7204.157549708737</v>
      </c>
      <c r="K572" t="s">
        <v>83</v>
      </c>
      <c r="L572" t="str">
        <f t="shared" si="20"/>
        <v>West</v>
      </c>
      <c r="O572" t="s">
        <v>52</v>
      </c>
      <c r="P572" s="2">
        <v>3033198</v>
      </c>
      <c r="Q572" s="8">
        <v>-5554.0904905041953</v>
      </c>
      <c r="R572" t="s">
        <v>88</v>
      </c>
      <c r="S572" t="str">
        <f t="shared" si="21"/>
        <v>West</v>
      </c>
    </row>
    <row r="573" spans="1:19" x14ac:dyDescent="0.2">
      <c r="A573" t="s">
        <v>45</v>
      </c>
      <c r="B573" s="2">
        <v>642360</v>
      </c>
      <c r="C573" s="2">
        <v>-6619.4160127056421</v>
      </c>
      <c r="D573" t="s">
        <v>89</v>
      </c>
      <c r="H573" t="s">
        <v>50</v>
      </c>
      <c r="I573" s="2">
        <v>293768</v>
      </c>
      <c r="J573" s="8">
        <v>-7470.3716977552176</v>
      </c>
      <c r="K573" t="s">
        <v>84</v>
      </c>
      <c r="L573" t="str">
        <f t="shared" si="20"/>
        <v>West</v>
      </c>
      <c r="O573" t="s">
        <v>52</v>
      </c>
      <c r="P573" s="2">
        <v>1421835</v>
      </c>
      <c r="Q573" s="8">
        <v>-1576.7728537939061</v>
      </c>
      <c r="R573" t="s">
        <v>89</v>
      </c>
      <c r="S573" t="str">
        <f t="shared" si="21"/>
        <v>West</v>
      </c>
    </row>
    <row r="574" spans="1:19" x14ac:dyDescent="0.2">
      <c r="A574" t="s">
        <v>46</v>
      </c>
      <c r="B574" s="2">
        <v>1680605</v>
      </c>
      <c r="C574" s="2">
        <v>-47570.179141165521</v>
      </c>
      <c r="D574" t="s">
        <v>89</v>
      </c>
      <c r="H574" t="s">
        <v>50</v>
      </c>
      <c r="I574" s="2">
        <v>286255</v>
      </c>
      <c r="J574" s="8">
        <v>-16288.697521534372</v>
      </c>
      <c r="K574" t="s">
        <v>85</v>
      </c>
      <c r="L574" t="str">
        <f t="shared" si="20"/>
        <v>West</v>
      </c>
      <c r="O574" t="s">
        <v>79</v>
      </c>
      <c r="P574" s="2">
        <v>95000</v>
      </c>
      <c r="Q574" s="8">
        <v>-603.75000000000171</v>
      </c>
      <c r="R574" t="s">
        <v>89</v>
      </c>
      <c r="S574" t="str">
        <f t="shared" si="21"/>
        <v>West</v>
      </c>
    </row>
    <row r="575" spans="1:19" x14ac:dyDescent="0.2">
      <c r="A575" t="s">
        <v>48</v>
      </c>
      <c r="B575" s="2">
        <v>1000</v>
      </c>
      <c r="C575" s="2">
        <v>0</v>
      </c>
      <c r="D575" t="s">
        <v>89</v>
      </c>
      <c r="H575" t="s">
        <v>50</v>
      </c>
      <c r="I575" s="2">
        <v>204718</v>
      </c>
      <c r="J575" s="8">
        <v>-765.17430181860118</v>
      </c>
      <c r="K575" t="s">
        <v>86</v>
      </c>
      <c r="L575" t="str">
        <f t="shared" si="20"/>
        <v>West</v>
      </c>
      <c r="O575" t="s">
        <v>75</v>
      </c>
      <c r="P575" s="2">
        <v>1110466</v>
      </c>
      <c r="Q575" s="8">
        <v>-2941.4335852860586</v>
      </c>
      <c r="R575" t="s">
        <v>87</v>
      </c>
      <c r="S575" t="str">
        <f t="shared" si="21"/>
        <v>West</v>
      </c>
    </row>
    <row r="576" spans="1:19" x14ac:dyDescent="0.2">
      <c r="A576" t="s">
        <v>49</v>
      </c>
      <c r="B576" s="2">
        <v>2998</v>
      </c>
      <c r="C576" s="2">
        <v>-8.0740227762389321</v>
      </c>
      <c r="D576" t="s">
        <v>89</v>
      </c>
      <c r="H576" t="s">
        <v>50</v>
      </c>
      <c r="I576" s="2">
        <v>363686</v>
      </c>
      <c r="J576" s="8">
        <v>-10503.91699360137</v>
      </c>
      <c r="K576" t="s">
        <v>87</v>
      </c>
      <c r="L576" t="str">
        <f t="shared" si="20"/>
        <v>West</v>
      </c>
      <c r="O576" t="s">
        <v>75</v>
      </c>
      <c r="P576" s="2">
        <v>1681343</v>
      </c>
      <c r="Q576" s="8">
        <v>-15275.092875913982</v>
      </c>
      <c r="R576" t="s">
        <v>88</v>
      </c>
      <c r="S576" t="str">
        <f t="shared" si="21"/>
        <v>West</v>
      </c>
    </row>
    <row r="577" spans="1:19" x14ac:dyDescent="0.2">
      <c r="A577" t="s">
        <v>66</v>
      </c>
      <c r="B577" s="2">
        <v>274112</v>
      </c>
      <c r="C577" s="2">
        <v>-3295.5401109389409</v>
      </c>
      <c r="D577" t="s">
        <v>89</v>
      </c>
      <c r="H577" t="s">
        <v>50</v>
      </c>
      <c r="I577" s="2">
        <v>325395</v>
      </c>
      <c r="J577" s="8">
        <v>-7684.5765657039947</v>
      </c>
      <c r="K577" t="s">
        <v>88</v>
      </c>
      <c r="L577" t="str">
        <f t="shared" si="20"/>
        <v>West</v>
      </c>
      <c r="O577" t="s">
        <v>75</v>
      </c>
      <c r="P577" s="2">
        <v>874287</v>
      </c>
      <c r="Q577" s="8">
        <v>-7954.5299961855571</v>
      </c>
      <c r="R577" t="s">
        <v>89</v>
      </c>
      <c r="S577" t="str">
        <f t="shared" si="21"/>
        <v>West</v>
      </c>
    </row>
    <row r="578" spans="1:19" x14ac:dyDescent="0.2">
      <c r="A578" t="s">
        <v>50</v>
      </c>
      <c r="B578" s="2">
        <v>287922</v>
      </c>
      <c r="C578" s="2">
        <v>-1641.4409858532097</v>
      </c>
      <c r="D578" t="s">
        <v>89</v>
      </c>
      <c r="H578" t="s">
        <v>50</v>
      </c>
      <c r="I578" s="2">
        <v>287922</v>
      </c>
      <c r="J578" s="8">
        <v>-1641.4409858532097</v>
      </c>
      <c r="K578" t="s">
        <v>89</v>
      </c>
      <c r="L578" t="str">
        <f>VLOOKUP(H578,Region,2,0)</f>
        <v>West</v>
      </c>
      <c r="O578" t="s">
        <v>76</v>
      </c>
      <c r="P578" s="2">
        <v>105000</v>
      </c>
      <c r="Q578" s="8">
        <v>4050.0000000000136</v>
      </c>
      <c r="R578" t="s">
        <v>87</v>
      </c>
      <c r="S578" t="str">
        <f t="shared" si="21"/>
        <v>West</v>
      </c>
    </row>
    <row r="579" spans="1:19" x14ac:dyDescent="0.2">
      <c r="O579" t="s">
        <v>76</v>
      </c>
      <c r="P579" s="2">
        <v>99500</v>
      </c>
      <c r="Q579" s="8">
        <v>2113.9062500000109</v>
      </c>
      <c r="R579" t="s">
        <v>88</v>
      </c>
      <c r="S579" t="str">
        <f t="shared" si="21"/>
        <v>West</v>
      </c>
    </row>
    <row r="580" spans="1:19" x14ac:dyDescent="0.2">
      <c r="O580" t="s">
        <v>76</v>
      </c>
      <c r="P580" s="2">
        <v>224000</v>
      </c>
      <c r="Q580" s="8">
        <v>-2238.6541996660007</v>
      </c>
      <c r="R580" t="s">
        <v>89</v>
      </c>
      <c r="S580" t="str">
        <f t="shared" si="21"/>
        <v>West</v>
      </c>
    </row>
    <row r="581" spans="1:19" x14ac:dyDescent="0.2">
      <c r="O581" t="s">
        <v>78</v>
      </c>
      <c r="P581" s="2">
        <v>60000</v>
      </c>
      <c r="Q581" s="8">
        <v>822.91666666666538</v>
      </c>
      <c r="R581" t="s">
        <v>88</v>
      </c>
      <c r="S581" t="str">
        <f t="shared" si="21"/>
        <v>West</v>
      </c>
    </row>
    <row r="582" spans="1:19" x14ac:dyDescent="0.2">
      <c r="O582" t="s">
        <v>78</v>
      </c>
      <c r="P582" s="2">
        <v>5000</v>
      </c>
      <c r="Q582" s="8">
        <v>-62.499999999998664</v>
      </c>
      <c r="R582" t="s">
        <v>89</v>
      </c>
      <c r="S582" t="str">
        <f t="shared" si="21"/>
        <v>West</v>
      </c>
    </row>
    <row r="583" spans="1:19" x14ac:dyDescent="0.2">
      <c r="O583" t="s">
        <v>50</v>
      </c>
      <c r="P583" s="1">
        <v>297500</v>
      </c>
      <c r="Q583" s="9">
        <v>751.96271929828652</v>
      </c>
      <c r="R583" t="s">
        <v>80</v>
      </c>
      <c r="S583" t="str">
        <f t="shared" si="21"/>
        <v>West</v>
      </c>
    </row>
    <row r="584" spans="1:19" x14ac:dyDescent="0.2">
      <c r="O584" t="s">
        <v>50</v>
      </c>
      <c r="P584" s="2">
        <v>290500</v>
      </c>
      <c r="Q584" s="8">
        <v>-17319.116557258931</v>
      </c>
      <c r="R584" t="s">
        <v>81</v>
      </c>
      <c r="S584" t="str">
        <f t="shared" si="21"/>
        <v>West</v>
      </c>
    </row>
    <row r="585" spans="1:19" x14ac:dyDescent="0.2">
      <c r="O585" t="s">
        <v>50</v>
      </c>
      <c r="P585" s="2">
        <v>199280</v>
      </c>
      <c r="Q585" s="8">
        <v>-992.63846425953648</v>
      </c>
      <c r="R585" t="s">
        <v>82</v>
      </c>
      <c r="S585" t="str">
        <f t="shared" si="21"/>
        <v>West</v>
      </c>
    </row>
    <row r="586" spans="1:19" x14ac:dyDescent="0.2">
      <c r="O586" t="s">
        <v>50</v>
      </c>
      <c r="P586" s="2">
        <v>190090</v>
      </c>
      <c r="Q586" s="8">
        <v>-7204.157549708737</v>
      </c>
      <c r="R586" t="s">
        <v>83</v>
      </c>
      <c r="S586" t="str">
        <f t="shared" si="21"/>
        <v>West</v>
      </c>
    </row>
    <row r="587" spans="1:19" x14ac:dyDescent="0.2">
      <c r="O587" t="s">
        <v>50</v>
      </c>
      <c r="P587" s="2">
        <v>293768</v>
      </c>
      <c r="Q587" s="8">
        <v>-7470.3716977552176</v>
      </c>
      <c r="R587" t="s">
        <v>84</v>
      </c>
      <c r="S587" t="str">
        <f t="shared" si="21"/>
        <v>West</v>
      </c>
    </row>
    <row r="588" spans="1:19" x14ac:dyDescent="0.2">
      <c r="O588" t="s">
        <v>50</v>
      </c>
      <c r="P588" s="2">
        <v>286255</v>
      </c>
      <c r="Q588" s="8">
        <v>-16288.697521534372</v>
      </c>
      <c r="R588" t="s">
        <v>85</v>
      </c>
      <c r="S588" t="str">
        <f t="shared" si="21"/>
        <v>West</v>
      </c>
    </row>
    <row r="589" spans="1:19" x14ac:dyDescent="0.2">
      <c r="O589" t="s">
        <v>50</v>
      </c>
      <c r="P589" s="2">
        <v>204718</v>
      </c>
      <c r="Q589" s="8">
        <v>-765.17430181860118</v>
      </c>
      <c r="R589" t="s">
        <v>86</v>
      </c>
      <c r="S589" t="str">
        <f t="shared" si="21"/>
        <v>West</v>
      </c>
    </row>
    <row r="590" spans="1:19" x14ac:dyDescent="0.2">
      <c r="O590" t="s">
        <v>50</v>
      </c>
      <c r="P590" s="2">
        <v>363686</v>
      </c>
      <c r="Q590" s="8">
        <v>-10503.91699360137</v>
      </c>
      <c r="R590" t="s">
        <v>87</v>
      </c>
      <c r="S590" t="str">
        <f t="shared" si="21"/>
        <v>West</v>
      </c>
    </row>
    <row r="591" spans="1:19" x14ac:dyDescent="0.2">
      <c r="O591" t="s">
        <v>50</v>
      </c>
      <c r="P591" s="2">
        <v>325395</v>
      </c>
      <c r="Q591" s="8">
        <v>-7684.5765657039947</v>
      </c>
      <c r="R591" t="s">
        <v>88</v>
      </c>
      <c r="S591" t="str">
        <f t="shared" si="21"/>
        <v>West</v>
      </c>
    </row>
    <row r="592" spans="1:19" x14ac:dyDescent="0.2">
      <c r="O592" t="s">
        <v>50</v>
      </c>
      <c r="P592" s="2">
        <v>287922</v>
      </c>
      <c r="Q592" s="8">
        <v>-1641.4409858532097</v>
      </c>
      <c r="R592" t="s">
        <v>89</v>
      </c>
      <c r="S592" t="str">
        <f>VLOOKUP(O592,Region,2,0)</f>
        <v>West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5"/>
  <sheetViews>
    <sheetView showGridLines="0" tabSelected="1" workbookViewId="0">
      <selection activeCell="I6" sqref="I6"/>
    </sheetView>
  </sheetViews>
  <sheetFormatPr defaultRowHeight="12.75" x14ac:dyDescent="0.2"/>
  <cols>
    <col min="1" max="1" width="23.5703125" bestFit="1" customWidth="1"/>
    <col min="3" max="3" width="14.140625" customWidth="1"/>
    <col min="4" max="4" width="14" bestFit="1" customWidth="1"/>
    <col min="5" max="5" width="11" customWidth="1"/>
    <col min="7" max="7" width="8" customWidth="1"/>
    <col min="8" max="8" width="12.85546875" customWidth="1"/>
    <col min="9" max="9" width="12.28515625" bestFit="1" customWidth="1"/>
    <col min="10" max="10" width="10" customWidth="1"/>
  </cols>
  <sheetData>
    <row r="1" spans="1:9" x14ac:dyDescent="0.2">
      <c r="B1" t="s">
        <v>96</v>
      </c>
      <c r="C1" s="6">
        <f>SUM(C8:C90)</f>
        <v>-11289438.018061424</v>
      </c>
      <c r="D1" s="7">
        <f>SUM(D8:D90)</f>
        <v>1529230475</v>
      </c>
      <c r="E1" s="10">
        <f>+C1/D1</f>
        <v>-7.3824307078770605E-3</v>
      </c>
    </row>
    <row r="3" spans="1:9" x14ac:dyDescent="0.2">
      <c r="B3" t="s">
        <v>91</v>
      </c>
      <c r="C3" s="5">
        <f>SUMIF($B$8:$B$90,B3,$C$8:$C$90)</f>
        <v>-6035286.2630866682</v>
      </c>
      <c r="D3" s="7">
        <f>SUMIF($B$8:$B$90,B3,$D$8:$D$90)</f>
        <v>595369122</v>
      </c>
      <c r="E3" s="10">
        <f>C3/D3</f>
        <v>-1.0137049504368936E-2</v>
      </c>
    </row>
    <row r="4" spans="1:9" x14ac:dyDescent="0.2">
      <c r="B4" t="s">
        <v>90</v>
      </c>
      <c r="C4" s="5">
        <f>SUMIF($B$8:$B$90,B4,$C$8:$C$90)</f>
        <v>-2560280.1974928509</v>
      </c>
      <c r="D4" s="7">
        <f>SUMIF($B$8:$B$90,B4,$D$8:$D$90)</f>
        <v>694019309</v>
      </c>
      <c r="E4" s="10">
        <f>C4/D4</f>
        <v>-3.6890619097931336E-3</v>
      </c>
    </row>
    <row r="5" spans="1:9" x14ac:dyDescent="0.2">
      <c r="B5" t="s">
        <v>92</v>
      </c>
      <c r="C5" s="5">
        <f>SUMIF($B$8:$B$90,B5,$C$8:$C$90)</f>
        <v>-2753029.6601307727</v>
      </c>
      <c r="D5" s="7">
        <f>SUMIF($B$8:$B$90,B5,$D$8:$D$90)</f>
        <v>221058418</v>
      </c>
      <c r="E5" s="10">
        <f>C5/D5</f>
        <v>-1.2453855795397815E-2</v>
      </c>
    </row>
    <row r="6" spans="1:9" x14ac:dyDescent="0.2">
      <c r="B6" t="s">
        <v>93</v>
      </c>
      <c r="C6" s="5">
        <f>SUMIF($B$8:$B$90,B6,$C$8:$C$90)</f>
        <v>59158.102648870292</v>
      </c>
      <c r="D6" s="7">
        <f>SUMIF($B$8:$B$90,B6,$D$8:$D$90)</f>
        <v>18783626</v>
      </c>
      <c r="E6" s="10">
        <f>C6/D6</f>
        <v>3.1494506251812239E-3</v>
      </c>
      <c r="I6" t="s">
        <v>96</v>
      </c>
    </row>
    <row r="8" spans="1:9" x14ac:dyDescent="0.2">
      <c r="A8" t="s">
        <v>0</v>
      </c>
      <c r="B8" t="s">
        <v>91</v>
      </c>
      <c r="C8" s="5">
        <f>SUMIF(Data!$A$1:$A$578,$A8,Data!$C$1:$C$578)</f>
        <v>11408.527744702315</v>
      </c>
      <c r="D8" s="7">
        <f>SUMIF(Data!$A$1:$A$578,$A8,Data!$B$1:$B$578)</f>
        <v>1297384</v>
      </c>
      <c r="E8" s="10">
        <f>C8/D8</f>
        <v>8.7934857719089449E-3</v>
      </c>
      <c r="G8" t="s">
        <v>80</v>
      </c>
    </row>
    <row r="9" spans="1:9" x14ac:dyDescent="0.2">
      <c r="A9" t="s">
        <v>1</v>
      </c>
      <c r="B9" t="s">
        <v>91</v>
      </c>
      <c r="C9" s="5">
        <f>SUMIF(Data!$A$1:$A$578,$A9,Data!$C$1:$C$578)</f>
        <v>-1049067.6498684604</v>
      </c>
      <c r="D9" s="7">
        <f>SUMIF(Data!$A$1:$A$578,$A9,Data!$B$1:$B$578)</f>
        <v>53167603</v>
      </c>
      <c r="E9" s="10">
        <f t="shared" ref="E9:E75" si="0">C9/D9</f>
        <v>-1.9731332440705674E-2</v>
      </c>
      <c r="G9" t="s">
        <v>81</v>
      </c>
    </row>
    <row r="10" spans="1:9" x14ac:dyDescent="0.2">
      <c r="A10" t="s">
        <v>2</v>
      </c>
      <c r="B10" t="s">
        <v>91</v>
      </c>
      <c r="C10" s="5">
        <f>SUMIF(Data!$A$1:$A$578,$A10,Data!$C$1:$C$578)</f>
        <v>-379261.55939466669</v>
      </c>
      <c r="D10" s="7">
        <f>SUMIF(Data!$A$1:$A$578,$A10,Data!$B$1:$B$578)</f>
        <v>31793163</v>
      </c>
      <c r="E10" s="10">
        <f t="shared" si="0"/>
        <v>-1.1929028873115477E-2</v>
      </c>
      <c r="G10" t="s">
        <v>82</v>
      </c>
    </row>
    <row r="11" spans="1:9" x14ac:dyDescent="0.2">
      <c r="A11" t="s">
        <v>3</v>
      </c>
      <c r="B11" t="s">
        <v>91</v>
      </c>
      <c r="C11" s="5">
        <f>SUMIF(Data!$A$1:$A$578,$A11,Data!$C$1:$C$578)</f>
        <v>35355.265905329994</v>
      </c>
      <c r="D11" s="7">
        <f>SUMIF(Data!$A$1:$A$578,$A11,Data!$B$1:$B$578)</f>
        <v>3218088</v>
      </c>
      <c r="E11" s="10">
        <f t="shared" si="0"/>
        <v>1.0986419857172953E-2</v>
      </c>
      <c r="G11" t="s">
        <v>83</v>
      </c>
    </row>
    <row r="12" spans="1:9" x14ac:dyDescent="0.2">
      <c r="A12" t="s">
        <v>4</v>
      </c>
      <c r="B12" t="s">
        <v>91</v>
      </c>
      <c r="C12" s="5">
        <f>SUMIF(Data!$A$1:$A$578,$A12,Data!$C$1:$C$578)</f>
        <v>-5494.5685894193484</v>
      </c>
      <c r="D12" s="7">
        <f>SUMIF(Data!$A$1:$A$578,$A12,Data!$B$1:$B$578)</f>
        <v>463528</v>
      </c>
      <c r="E12" s="10">
        <f t="shared" si="0"/>
        <v>-1.1853800826313293E-2</v>
      </c>
      <c r="G12" t="s">
        <v>84</v>
      </c>
    </row>
    <row r="13" spans="1:9" x14ac:dyDescent="0.2">
      <c r="A13" t="s">
        <v>6</v>
      </c>
      <c r="B13" t="s">
        <v>91</v>
      </c>
      <c r="C13" s="5">
        <f>SUMIF(Data!$A$1:$A$578,$A13,Data!$C$1:$C$578)</f>
        <v>16463.295789582262</v>
      </c>
      <c r="D13" s="7">
        <f>SUMIF(Data!$A$1:$A$578,$A13,Data!$B$1:$B$578)</f>
        <v>10979218</v>
      </c>
      <c r="E13" s="10">
        <f t="shared" si="0"/>
        <v>1.4994962108942787E-3</v>
      </c>
      <c r="G13" t="s">
        <v>85</v>
      </c>
    </row>
    <row r="14" spans="1:9" x14ac:dyDescent="0.2">
      <c r="A14" t="s">
        <v>7</v>
      </c>
      <c r="B14" t="s">
        <v>91</v>
      </c>
      <c r="C14" s="5">
        <f>SUMIF(Data!$A$1:$A$578,$A14,Data!$C$1:$C$578)</f>
        <v>105.50000000000709</v>
      </c>
      <c r="D14" s="7">
        <f>SUMIF(Data!$A$1:$A$578,$A14,Data!$B$1:$B$578)</f>
        <v>55200</v>
      </c>
      <c r="E14" s="10">
        <f t="shared" si="0"/>
        <v>1.9112318840580995E-3</v>
      </c>
      <c r="G14" t="s">
        <v>86</v>
      </c>
    </row>
    <row r="15" spans="1:9" x14ac:dyDescent="0.2">
      <c r="A15" t="s">
        <v>12</v>
      </c>
      <c r="B15" t="s">
        <v>91</v>
      </c>
      <c r="C15" s="5">
        <f>SUMIF(Data!$A$1:$A$578,$A15,Data!$C$1:$C$578)</f>
        <v>-142723.75715717723</v>
      </c>
      <c r="D15" s="7">
        <f>SUMIF(Data!$A$1:$A$578,$A15,Data!$B$1:$B$578)</f>
        <v>23558803</v>
      </c>
      <c r="E15" s="10">
        <f t="shared" si="0"/>
        <v>-6.0581922246719083E-3</v>
      </c>
      <c r="G15" t="s">
        <v>87</v>
      </c>
    </row>
    <row r="16" spans="1:9" x14ac:dyDescent="0.2">
      <c r="A16" t="s">
        <v>58</v>
      </c>
      <c r="B16" t="s">
        <v>91</v>
      </c>
      <c r="C16" s="5">
        <f>SUMIF(Data!$A$1:$A$578,$A16,Data!$C$1:$C$578)</f>
        <v>-102.16188646858734</v>
      </c>
      <c r="D16" s="7">
        <f>SUMIF(Data!$A$1:$A$578,$A16,Data!$B$1:$B$578)</f>
        <v>44936</v>
      </c>
      <c r="E16" s="10">
        <f t="shared" si="0"/>
        <v>-2.2734975625019437E-3</v>
      </c>
      <c r="G16" t="s">
        <v>88</v>
      </c>
    </row>
    <row r="17" spans="1:10" x14ac:dyDescent="0.2">
      <c r="A17" t="s">
        <v>17</v>
      </c>
      <c r="B17" t="s">
        <v>91</v>
      </c>
      <c r="C17" s="5">
        <f>SUMIF(Data!$A$1:$A$578,$A17,Data!$C$1:$C$578)</f>
        <v>-260285.05632171506</v>
      </c>
      <c r="D17" s="7">
        <f>SUMIF(Data!$A$1:$A$578,$A17,Data!$B$1:$B$578)</f>
        <v>33022123</v>
      </c>
      <c r="E17" s="10">
        <f t="shared" si="0"/>
        <v>-7.8821418090446529E-3</v>
      </c>
      <c r="G17" t="s">
        <v>89</v>
      </c>
    </row>
    <row r="18" spans="1:10" x14ac:dyDescent="0.2">
      <c r="A18" t="s">
        <v>64</v>
      </c>
      <c r="B18" t="s">
        <v>91</v>
      </c>
      <c r="C18" s="5">
        <f>SUMIF(Data!$A$1:$A$578,$A18,Data!$C$1:$C$578)</f>
        <v>1778.02892375785</v>
      </c>
      <c r="D18" s="7">
        <f>SUMIF(Data!$A$1:$A$578,$A18,Data!$B$1:$B$578)</f>
        <v>83176</v>
      </c>
      <c r="E18" s="10">
        <f t="shared" si="0"/>
        <v>2.1376706306601063E-2</v>
      </c>
      <c r="G18" t="s">
        <v>94</v>
      </c>
    </row>
    <row r="19" spans="1:10" x14ac:dyDescent="0.2">
      <c r="A19" t="s">
        <v>18</v>
      </c>
      <c r="B19" t="s">
        <v>91</v>
      </c>
      <c r="C19" s="5">
        <f>SUMIF(Data!$A$1:$A$578,$A19,Data!$C$1:$C$578)</f>
        <v>-5590.5462336177197</v>
      </c>
      <c r="D19" s="7">
        <f>SUMIF(Data!$A$1:$A$578,$A19,Data!$B$1:$B$578)</f>
        <v>1268202</v>
      </c>
      <c r="E19" s="10">
        <f t="shared" si="0"/>
        <v>-4.4082458737785615E-3</v>
      </c>
      <c r="G19" t="s">
        <v>95</v>
      </c>
    </row>
    <row r="20" spans="1:10" x14ac:dyDescent="0.2">
      <c r="A20" t="s">
        <v>71</v>
      </c>
      <c r="B20" t="s">
        <v>91</v>
      </c>
      <c r="C20" s="5">
        <f>SUMIF(Data!$A$1:$A$578,$A20,Data!$C$1:$C$578)</f>
        <v>0</v>
      </c>
      <c r="D20" s="7">
        <f>SUMIF(Data!$A$1:$A$578,$A20,Data!$B$1:$B$578)</f>
        <v>0</v>
      </c>
      <c r="E20" s="10"/>
    </row>
    <row r="21" spans="1:10" x14ac:dyDescent="0.2">
      <c r="A21" t="s">
        <v>19</v>
      </c>
      <c r="B21" t="s">
        <v>91</v>
      </c>
      <c r="C21" s="5">
        <f>SUMIF(Data!$A$1:$A$578,$A21,Data!$C$1:$C$578)</f>
        <v>-15277.48715119241</v>
      </c>
      <c r="D21" s="7">
        <f>SUMIF(Data!$A$1:$A$578,$A21,Data!$B$1:$B$578)</f>
        <v>126019</v>
      </c>
      <c r="E21" s="10">
        <f t="shared" si="0"/>
        <v>-0.12123161706720741</v>
      </c>
      <c r="F21" s="13"/>
      <c r="I21" t="s">
        <v>91</v>
      </c>
    </row>
    <row r="22" spans="1:10" x14ac:dyDescent="0.2">
      <c r="A22" t="s">
        <v>65</v>
      </c>
      <c r="B22" t="s">
        <v>91</v>
      </c>
      <c r="C22" s="5">
        <f>SUMIF(Data!$A$1:$A$578,$A22,Data!$C$1:$C$578)</f>
        <v>0</v>
      </c>
      <c r="D22" s="7">
        <f>SUMIF(Data!$A$1:$A$578,$A22,Data!$B$1:$B$578)</f>
        <v>0</v>
      </c>
      <c r="E22" s="10"/>
    </row>
    <row r="23" spans="1:10" x14ac:dyDescent="0.2">
      <c r="A23" t="s">
        <v>53</v>
      </c>
      <c r="B23" t="s">
        <v>91</v>
      </c>
      <c r="C23" s="5">
        <f>SUMIF(Data!$A$1:$A$578,$A23,Data!$C$1:$C$578)</f>
        <v>-0.50038395168250593</v>
      </c>
      <c r="D23" s="7">
        <f>SUMIF(Data!$A$1:$A$578,$A23,Data!$B$1:$B$578)</f>
        <v>207</v>
      </c>
      <c r="E23" s="10">
        <f t="shared" si="0"/>
        <v>-2.41731377624399E-3</v>
      </c>
      <c r="G23" t="s">
        <v>80</v>
      </c>
      <c r="H23" s="5">
        <f>SUMIF(Data!$R$1:$R$271,$G23,Data!$Q$1:$Q$271)</f>
        <v>-509957.616228119</v>
      </c>
      <c r="I23" s="7">
        <f>SUMIF(Data!$R$1:$R$271,$G23,Data!$P$1:$P$271)</f>
        <v>32087631</v>
      </c>
      <c r="J23" s="10">
        <f>H23/I23</f>
        <v>-1.5892653970874915E-2</v>
      </c>
    </row>
    <row r="24" spans="1:10" x14ac:dyDescent="0.2">
      <c r="A24" t="s">
        <v>20</v>
      </c>
      <c r="B24" t="s">
        <v>91</v>
      </c>
      <c r="C24" s="5">
        <f>SUMIF(Data!$A$1:$A$578,$A24,Data!$C$1:$C$578)</f>
        <v>-693588.08945394226</v>
      </c>
      <c r="D24" s="7">
        <f>SUMIF(Data!$A$1:$A$578,$A24,Data!$B$1:$B$578)</f>
        <v>55457154</v>
      </c>
      <c r="E24" s="10">
        <f t="shared" si="0"/>
        <v>-1.2506737894518392E-2</v>
      </c>
      <c r="G24" t="s">
        <v>81</v>
      </c>
      <c r="H24" s="5">
        <f>SUMIF(Data!$R$1:$R$271,$G24,Data!$Q$1:$Q$271)</f>
        <v>-586260.36626863596</v>
      </c>
      <c r="I24" s="7">
        <f>SUMIF(Data!$R$1:$R$271,$G24,Data!$P$1:$P$271)</f>
        <v>45117617</v>
      </c>
      <c r="J24" s="10">
        <f t="shared" ref="J24:J32" si="1">H24/I24</f>
        <v>-1.2994045458310352E-2</v>
      </c>
    </row>
    <row r="25" spans="1:10" x14ac:dyDescent="0.2">
      <c r="A25" t="s">
        <v>21</v>
      </c>
      <c r="B25" t="s">
        <v>91</v>
      </c>
      <c r="C25" s="5">
        <f>SUMIF(Data!$A$1:$A$578,$A25,Data!$C$1:$C$578)</f>
        <v>525</v>
      </c>
      <c r="D25" s="7">
        <f>SUMIF(Data!$A$1:$A$578,$A25,Data!$B$1:$B$578)</f>
        <v>10000</v>
      </c>
      <c r="E25" s="10">
        <f t="shared" si="0"/>
        <v>5.2499999999999998E-2</v>
      </c>
      <c r="G25" t="s">
        <v>82</v>
      </c>
      <c r="H25" s="5">
        <f>SUMIF(Data!$R$1:$R$271,$G25,Data!$Q$1:$Q$271)</f>
        <v>-328052.41116767254</v>
      </c>
      <c r="I25" s="7">
        <f>SUMIF(Data!$R$1:$R$271,$G25,Data!$P$1:$P$271)</f>
        <v>53975971</v>
      </c>
      <c r="J25" s="10">
        <f t="shared" si="1"/>
        <v>-6.0777491370682807E-3</v>
      </c>
    </row>
    <row r="26" spans="1:10" x14ac:dyDescent="0.2">
      <c r="A26" t="s">
        <v>22</v>
      </c>
      <c r="B26" t="s">
        <v>91</v>
      </c>
      <c r="C26" s="5">
        <f>SUMIF(Data!$A$1:$A$578,$A26,Data!$C$1:$C$578)</f>
        <v>-426237.08406840044</v>
      </c>
      <c r="D26" s="7">
        <f>SUMIF(Data!$A$1:$A$578,$A26,Data!$B$1:$B$578)</f>
        <v>50409817</v>
      </c>
      <c r="E26" s="10">
        <f t="shared" si="0"/>
        <v>-8.4554380363729628E-3</v>
      </c>
      <c r="G26" t="s">
        <v>83</v>
      </c>
      <c r="H26" s="5">
        <f>SUMIF(Data!$R$1:$R$271,$G26,Data!$Q$1:$Q$271)</f>
        <v>-247569.28590065584</v>
      </c>
      <c r="I26" s="7">
        <f>SUMIF(Data!$R$1:$R$271,$G26,Data!$P$1:$P$271)</f>
        <v>46860503</v>
      </c>
      <c r="J26" s="10">
        <f t="shared" si="1"/>
        <v>-5.2831120037413141E-3</v>
      </c>
    </row>
    <row r="27" spans="1:10" x14ac:dyDescent="0.2">
      <c r="A27" t="s">
        <v>23</v>
      </c>
      <c r="B27" t="s">
        <v>91</v>
      </c>
      <c r="C27" s="5">
        <f>SUMIF(Data!$A$1:$A$578,$A27,Data!$C$1:$C$578)</f>
        <v>0</v>
      </c>
      <c r="D27" s="7">
        <f>SUMIF(Data!$A$1:$A$578,$A27,Data!$B$1:$B$578)</f>
        <v>0</v>
      </c>
      <c r="E27" s="10"/>
      <c r="G27" t="s">
        <v>84</v>
      </c>
      <c r="H27" s="5">
        <f>SUMIF(Data!$R$1:$R$271,$G27,Data!$Q$1:$Q$271)</f>
        <v>-446991.56315377069</v>
      </c>
      <c r="I27" s="7">
        <f>SUMIF(Data!$R$1:$R$271,$G27,Data!$P$1:$P$271)</f>
        <v>55410275</v>
      </c>
      <c r="J27" s="10">
        <f t="shared" si="1"/>
        <v>-8.0669435976228367E-3</v>
      </c>
    </row>
    <row r="28" spans="1:10" x14ac:dyDescent="0.2">
      <c r="A28" t="s">
        <v>24</v>
      </c>
      <c r="B28" t="s">
        <v>91</v>
      </c>
      <c r="C28" s="5">
        <f>SUMIF(Data!$A$1:$A$578,$A28,Data!$C$1:$C$578)</f>
        <v>-1477198.3223004288</v>
      </c>
      <c r="D28" s="7">
        <f>SUMIF(Data!$A$1:$A$578,$A28,Data!$B$1:$B$578)</f>
        <v>177199823</v>
      </c>
      <c r="E28" s="10">
        <f t="shared" si="0"/>
        <v>-8.336341974226627E-3</v>
      </c>
      <c r="G28" t="s">
        <v>85</v>
      </c>
      <c r="H28" s="5">
        <f>SUMIF(Data!$R$1:$R$271,$G28,Data!$Q$1:$Q$271)</f>
        <v>-1458992.9556332449</v>
      </c>
      <c r="I28" s="7">
        <f>SUMIF(Data!$R$1:$R$271,$G28,Data!$P$1:$P$271)</f>
        <v>120637131</v>
      </c>
      <c r="J28" s="10">
        <f t="shared" si="1"/>
        <v>-1.2094062114534579E-2</v>
      </c>
    </row>
    <row r="29" spans="1:10" x14ac:dyDescent="0.2">
      <c r="A29" t="s">
        <v>25</v>
      </c>
      <c r="B29" t="s">
        <v>91</v>
      </c>
      <c r="C29" s="5">
        <f>SUMIF(Data!$A$1:$A$578,$A29,Data!$C$1:$C$578)</f>
        <v>-12817.140658972379</v>
      </c>
      <c r="D29" s="7">
        <f>SUMIF(Data!$A$1:$A$578,$A29,Data!$B$1:$B$578)</f>
        <v>1895588</v>
      </c>
      <c r="E29" s="10">
        <f t="shared" si="0"/>
        <v>-6.7615645693960818E-3</v>
      </c>
      <c r="G29" t="s">
        <v>86</v>
      </c>
      <c r="H29" s="5">
        <f>SUMIF(Data!$R$1:$R$271,$G29,Data!$Q$1:$Q$271)</f>
        <v>-952296.10108479613</v>
      </c>
      <c r="I29" s="7">
        <f>SUMIF(Data!$R$1:$R$271,$G29,Data!$P$1:$P$271)</f>
        <v>88415922</v>
      </c>
      <c r="J29" s="10">
        <f t="shared" si="1"/>
        <v>-1.0770640395344134E-2</v>
      </c>
    </row>
    <row r="30" spans="1:10" x14ac:dyDescent="0.2">
      <c r="A30" t="s">
        <v>77</v>
      </c>
      <c r="B30" t="s">
        <v>91</v>
      </c>
      <c r="C30" s="5">
        <f>SUMIF(Data!$A$1:$A$578,$A30,Data!$C$1:$C$578)</f>
        <v>0</v>
      </c>
      <c r="D30" s="7">
        <f>SUMIF(Data!$A$1:$A$578,$A30,Data!$B$1:$B$578)</f>
        <v>0</v>
      </c>
      <c r="E30" s="10"/>
      <c r="G30" t="s">
        <v>87</v>
      </c>
      <c r="H30" s="5">
        <f>SUMIF(Data!$R$1:$R$271,$G30,Data!$Q$1:$Q$271)</f>
        <v>-631759.30484412017</v>
      </c>
      <c r="I30" s="7">
        <f>SUMIF(Data!$R$1:$R$271,$G30,Data!$P$1:$P$271)</f>
        <v>69668225</v>
      </c>
      <c r="J30" s="10">
        <f t="shared" si="1"/>
        <v>-9.0681125411781367E-3</v>
      </c>
    </row>
    <row r="31" spans="1:10" x14ac:dyDescent="0.2">
      <c r="A31" t="s">
        <v>26</v>
      </c>
      <c r="B31" t="s">
        <v>91</v>
      </c>
      <c r="C31" s="5">
        <f>SUMIF(Data!$A$1:$A$578,$A31,Data!$C$1:$C$578)</f>
        <v>-71476.345922819353</v>
      </c>
      <c r="D31" s="7">
        <f>SUMIF(Data!$A$1:$A$578,$A31,Data!$B$1:$B$578)</f>
        <v>6045480</v>
      </c>
      <c r="E31" s="10">
        <f t="shared" si="0"/>
        <v>-1.1823105183181377E-2</v>
      </c>
      <c r="G31" t="s">
        <v>88</v>
      </c>
      <c r="H31" s="5">
        <f>SUMIF(Data!$R$1:$R$271,$G31,Data!$Q$1:$Q$271)</f>
        <v>-398991.65626685001</v>
      </c>
      <c r="I31" s="7">
        <f>SUMIF(Data!$R$1:$R$271,$G31,Data!$P$1:$P$271)</f>
        <v>43957985</v>
      </c>
      <c r="J31" s="10">
        <f t="shared" si="1"/>
        <v>-9.0766593661390539E-3</v>
      </c>
    </row>
    <row r="32" spans="1:10" x14ac:dyDescent="0.2">
      <c r="A32" t="s">
        <v>72</v>
      </c>
      <c r="B32" t="s">
        <v>91</v>
      </c>
      <c r="C32" s="5">
        <f>SUMIF(Data!$A$1:$A$578,$A32,Data!$C$1:$C$578)</f>
        <v>0</v>
      </c>
      <c r="D32" s="7">
        <f>SUMIF(Data!$A$1:$A$578,$A32,Data!$B$1:$B$578)</f>
        <v>0</v>
      </c>
      <c r="E32" s="10"/>
      <c r="G32" t="s">
        <v>89</v>
      </c>
      <c r="H32" s="5">
        <f>SUMIF(Data!$R$1:$R$271,$G32,Data!$Q$1:$Q$271)</f>
        <v>-474415.0025388028</v>
      </c>
      <c r="I32" s="7">
        <f>SUMIF(Data!$R$1:$R$271,$G32,Data!$P$1:$P$271)</f>
        <v>39237862</v>
      </c>
      <c r="J32" s="10">
        <f t="shared" si="1"/>
        <v>-1.2090745477895886E-2</v>
      </c>
    </row>
    <row r="33" spans="1:10" x14ac:dyDescent="0.2">
      <c r="A33" t="s">
        <v>27</v>
      </c>
      <c r="B33" t="s">
        <v>91</v>
      </c>
      <c r="C33" s="5">
        <f>SUMIF(Data!$A$1:$A$578,$A33,Data!$C$1:$C$578)</f>
        <v>-175169.13848701722</v>
      </c>
      <c r="D33" s="7">
        <f>SUMIF(Data!$A$1:$A$578,$A33,Data!$B$1:$B$578)</f>
        <v>21993681</v>
      </c>
      <c r="E33" s="10">
        <f t="shared" si="0"/>
        <v>-7.9645211952931935E-3</v>
      </c>
      <c r="G33" t="s">
        <v>94</v>
      </c>
      <c r="H33" s="5">
        <f>SUMIF(Data!$R$1:$R$271,$G33,Data!$Q$1:$Q$271)</f>
        <v>0</v>
      </c>
      <c r="I33" s="7">
        <f>SUMIF(Data!$R$1:$R$271,$G33,Data!$P$1:$P$271)</f>
        <v>0</v>
      </c>
    </row>
    <row r="34" spans="1:10" x14ac:dyDescent="0.2">
      <c r="A34" t="s">
        <v>28</v>
      </c>
      <c r="B34" t="s">
        <v>91</v>
      </c>
      <c r="C34" s="5">
        <f>SUMIF(Data!$A$1:$A$578,$A34,Data!$C$1:$C$578)</f>
        <v>-599367.22164473927</v>
      </c>
      <c r="D34" s="7">
        <f>SUMIF(Data!$A$1:$A$578,$A34,Data!$B$1:$B$578)</f>
        <v>51979009</v>
      </c>
      <c r="E34" s="10">
        <f t="shared" si="0"/>
        <v>-1.153094745697709E-2</v>
      </c>
      <c r="G34" t="s">
        <v>95</v>
      </c>
      <c r="H34" s="5">
        <f>SUMIF(Data!$R$1:$R$271,$G34,Data!$Q$1:$Q$271)</f>
        <v>0</v>
      </c>
      <c r="I34" s="7">
        <f>SUMIF(Data!$R$1:$R$271,$G34,Data!$P$1:$P$271)</f>
        <v>0</v>
      </c>
    </row>
    <row r="35" spans="1:10" x14ac:dyDescent="0.2">
      <c r="A35" t="s">
        <v>54</v>
      </c>
      <c r="B35" t="s">
        <v>91</v>
      </c>
      <c r="C35" s="5">
        <f>SUMIF(Data!$A$1:$A$578,$A35,Data!$C$1:$C$578)</f>
        <v>-63080.375041287705</v>
      </c>
      <c r="D35" s="7">
        <f>SUMIF(Data!$A$1:$A$578,$A35,Data!$B$1:$B$578)</f>
        <v>7745935</v>
      </c>
      <c r="E35" s="10">
        <f t="shared" si="0"/>
        <v>-8.1436747198740632E-3</v>
      </c>
    </row>
    <row r="36" spans="1:10" x14ac:dyDescent="0.2">
      <c r="A36" t="s">
        <v>29</v>
      </c>
      <c r="B36" t="s">
        <v>91</v>
      </c>
      <c r="C36" s="5">
        <f>SUMIF(Data!$A$1:$A$578,$A36,Data!$C$1:$C$578)</f>
        <v>-2898.6260941881592</v>
      </c>
      <c r="D36" s="7">
        <f>SUMIF(Data!$A$1:$A$578,$A36,Data!$B$1:$B$578)</f>
        <v>463881</v>
      </c>
      <c r="E36" s="10">
        <f t="shared" si="0"/>
        <v>-6.2486415571841895E-3</v>
      </c>
    </row>
    <row r="37" spans="1:10" x14ac:dyDescent="0.2">
      <c r="A37" t="s">
        <v>31</v>
      </c>
      <c r="B37" t="s">
        <v>91</v>
      </c>
      <c r="C37" s="5">
        <f>SUMIF(Data!$A$1:$A$578,$A37,Data!$C$1:$C$578)</f>
        <v>-372526.56602397258</v>
      </c>
      <c r="D37" s="7">
        <f>SUMIF(Data!$A$1:$A$578,$A37,Data!$B$1:$B$578)</f>
        <v>46541099</v>
      </c>
      <c r="E37" s="10">
        <f t="shared" si="0"/>
        <v>-8.0042494489434499E-3</v>
      </c>
      <c r="I37" t="s">
        <v>90</v>
      </c>
    </row>
    <row r="38" spans="1:10" x14ac:dyDescent="0.2">
      <c r="A38" t="s">
        <v>46</v>
      </c>
      <c r="B38" t="s">
        <v>91</v>
      </c>
      <c r="C38" s="5">
        <f>SUMIF(Data!$A$1:$A$578,$A38,Data!$C$1:$C$578)</f>
        <v>-352290.25972736842</v>
      </c>
      <c r="D38" s="7">
        <f>SUMIF(Data!$A$1:$A$578,$A38,Data!$B$1:$B$578)</f>
        <v>16136217</v>
      </c>
      <c r="E38" s="10">
        <f t="shared" si="0"/>
        <v>-2.1832270830726211E-2</v>
      </c>
    </row>
    <row r="39" spans="1:10" x14ac:dyDescent="0.2">
      <c r="A39" t="s">
        <v>47</v>
      </c>
      <c r="B39" t="s">
        <v>91</v>
      </c>
      <c r="C39" s="5">
        <f>SUMIF(Data!$A$1:$A$578,$A39,Data!$C$1:$C$578)</f>
        <v>0</v>
      </c>
      <c r="D39" s="7">
        <f>SUMIF(Data!$A$1:$A$578,$A39,Data!$B$1:$B$578)</f>
        <v>0</v>
      </c>
      <c r="E39" s="10"/>
      <c r="G39" t="s">
        <v>80</v>
      </c>
      <c r="H39" s="5">
        <f>SUMIF(Data!$R$276:$R$454,$G39,Data!$Q$276:$Q$454)</f>
        <v>109684.68939393008</v>
      </c>
      <c r="I39" s="7">
        <f>SUMIF(Data!$R$276:$R$454,$G39,Data!$P$276:$P$454)</f>
        <v>39912268</v>
      </c>
      <c r="J39" s="10">
        <f>H39/I39</f>
        <v>2.7481447407080471E-3</v>
      </c>
    </row>
    <row r="40" spans="1:10" x14ac:dyDescent="0.2">
      <c r="A40" t="s">
        <v>48</v>
      </c>
      <c r="B40" t="s">
        <v>91</v>
      </c>
      <c r="C40" s="5">
        <f>SUMIF(Data!$A$1:$A$578,$A40,Data!$C$1:$C$578)</f>
        <v>0</v>
      </c>
      <c r="D40" s="7">
        <f>SUMIF(Data!$A$1:$A$578,$A40,Data!$B$1:$B$578)</f>
        <v>1000</v>
      </c>
      <c r="E40" s="10">
        <f t="shared" si="0"/>
        <v>0</v>
      </c>
      <c r="G40" t="s">
        <v>81</v>
      </c>
      <c r="H40" s="5">
        <f>SUMIF(Data!$R$276:$R$454,$G40,Data!$Q$276:$Q$454)</f>
        <v>-154761.03891277115</v>
      </c>
      <c r="I40" s="7">
        <f>SUMIF(Data!$R$276:$R$454,$G40,Data!$P$276:$P$454)</f>
        <v>51832280</v>
      </c>
      <c r="J40" s="10">
        <f t="shared" ref="J40:J48" si="2">H40/I40</f>
        <v>-2.9858041921515155E-3</v>
      </c>
    </row>
    <row r="41" spans="1:10" x14ac:dyDescent="0.2">
      <c r="A41" t="s">
        <v>49</v>
      </c>
      <c r="B41" t="s">
        <v>91</v>
      </c>
      <c r="C41" s="5">
        <f>SUMIF(Data!$A$1:$A$578,$A41,Data!$C$1:$C$578)</f>
        <v>3530.5749597651902</v>
      </c>
      <c r="D41" s="7">
        <f>SUMIF(Data!$A$1:$A$578,$A41,Data!$B$1:$B$578)</f>
        <v>412788</v>
      </c>
      <c r="E41" s="10">
        <f t="shared" si="0"/>
        <v>8.5529980517001225E-3</v>
      </c>
      <c r="G41" t="s">
        <v>82</v>
      </c>
      <c r="H41" s="5">
        <f>SUMIF(Data!$R$276:$R$454,$G41,Data!$Q$276:$Q$454)</f>
        <v>-259270.16971516906</v>
      </c>
      <c r="I41" s="7">
        <f>SUMIF(Data!$R$276:$R$454,$G41,Data!$P$276:$P$454)</f>
        <v>67302852</v>
      </c>
      <c r="J41" s="10">
        <f t="shared" si="2"/>
        <v>-3.8522909804055414E-3</v>
      </c>
    </row>
    <row r="42" spans="1:10" x14ac:dyDescent="0.2">
      <c r="C42" s="5"/>
      <c r="D42" s="7"/>
      <c r="E42" s="10"/>
      <c r="G42" t="s">
        <v>83</v>
      </c>
      <c r="H42" s="5">
        <f>SUMIF(Data!$R$276:$R$454,$G42,Data!$Q$276:$Q$454)</f>
        <v>-130983.59261525175</v>
      </c>
      <c r="I42" s="7">
        <f>SUMIF(Data!$R$276:$R$454,$G42,Data!$P$276:$P$454)</f>
        <v>65399253</v>
      </c>
      <c r="J42" s="10">
        <f t="shared" si="2"/>
        <v>-2.0028301028950858E-3</v>
      </c>
    </row>
    <row r="43" spans="1:10" x14ac:dyDescent="0.2">
      <c r="A43" t="s">
        <v>67</v>
      </c>
      <c r="B43" t="s">
        <v>90</v>
      </c>
      <c r="C43" s="5">
        <f>SUMIF(Data!$A$1:$A$578,$A43,Data!$C$1:$C$578)</f>
        <v>697.49999999998511</v>
      </c>
      <c r="D43" s="7">
        <f>SUMIF(Data!$A$1:$A$578,$A43,Data!$B$1:$B$578)</f>
        <v>279000</v>
      </c>
      <c r="E43" s="10">
        <f t="shared" si="0"/>
        <v>2.4999999999999467E-3</v>
      </c>
      <c r="G43" t="s">
        <v>84</v>
      </c>
      <c r="H43" s="5">
        <f>SUMIF(Data!$R$276:$R$454,$G43,Data!$Q$276:$Q$454)</f>
        <v>-308460.56909405452</v>
      </c>
      <c r="I43" s="7">
        <f>SUMIF(Data!$R$276:$R$454,$G43,Data!$P$276:$P$454)</f>
        <v>76977542</v>
      </c>
      <c r="J43" s="10">
        <f t="shared" si="2"/>
        <v>-4.0071501515864787E-3</v>
      </c>
    </row>
    <row r="44" spans="1:10" x14ac:dyDescent="0.2">
      <c r="A44" t="s">
        <v>62</v>
      </c>
      <c r="B44" t="s">
        <v>90</v>
      </c>
      <c r="C44" s="5">
        <f>SUMIF(Data!$A$1:$A$578,$A44,Data!$C$1:$C$578)</f>
        <v>51426.108337664751</v>
      </c>
      <c r="D44" s="7">
        <f>SUMIF(Data!$A$1:$A$578,$A44,Data!$B$1:$B$578)</f>
        <v>4323325</v>
      </c>
      <c r="E44" s="10">
        <f t="shared" si="0"/>
        <v>1.1895036421658041E-2</v>
      </c>
      <c r="G44" t="s">
        <v>85</v>
      </c>
      <c r="H44" s="5">
        <f>SUMIF(Data!$R$276:$R$454,$G44,Data!$Q$276:$Q$454)</f>
        <v>-885146.59875763312</v>
      </c>
      <c r="I44" s="7">
        <f>SUMIF(Data!$R$276:$R$454,$G44,Data!$P$276:$P$454)</f>
        <v>131821812</v>
      </c>
      <c r="J44" s="10">
        <f t="shared" si="2"/>
        <v>-6.7147203131878745E-3</v>
      </c>
    </row>
    <row r="45" spans="1:10" x14ac:dyDescent="0.2">
      <c r="A45" t="s">
        <v>9</v>
      </c>
      <c r="B45" t="s">
        <v>90</v>
      </c>
      <c r="C45" s="5">
        <f>SUMIF(Data!$A$1:$A$578,$A45,Data!$C$1:$C$578)</f>
        <v>248.33333333333042</v>
      </c>
      <c r="D45" s="7">
        <f>SUMIF(Data!$A$1:$A$578,$A45,Data!$B$1:$B$578)</f>
        <v>6000</v>
      </c>
      <c r="E45" s="10">
        <f t="shared" si="0"/>
        <v>4.1388888888888406E-2</v>
      </c>
      <c r="G45" t="s">
        <v>86</v>
      </c>
      <c r="H45" s="5">
        <f>SUMIF(Data!$R$276:$R$454,$G45,Data!$Q$276:$Q$454)</f>
        <v>-177398.17044292833</v>
      </c>
      <c r="I45" s="7">
        <f>SUMIF(Data!$R$276:$R$454,$G45,Data!$P$276:$P$454)</f>
        <v>74848362</v>
      </c>
      <c r="J45" s="10">
        <f t="shared" si="2"/>
        <v>-2.3701009040508906E-3</v>
      </c>
    </row>
    <row r="46" spans="1:10" x14ac:dyDescent="0.2">
      <c r="A46" t="s">
        <v>10</v>
      </c>
      <c r="B46" t="s">
        <v>90</v>
      </c>
      <c r="C46" s="5">
        <f>SUMIF(Data!$A$1:$A$578,$A46,Data!$C$1:$C$578)</f>
        <v>13539.72417782103</v>
      </c>
      <c r="D46" s="7">
        <f>SUMIF(Data!$A$1:$A$578,$A46,Data!$B$1:$B$578)</f>
        <v>11707875</v>
      </c>
      <c r="E46" s="10">
        <f t="shared" si="0"/>
        <v>1.1564629941659807E-3</v>
      </c>
      <c r="G46" t="s">
        <v>87</v>
      </c>
      <c r="H46" s="5">
        <f>SUMIF(Data!$R$276:$R$454,$G46,Data!$Q$276:$Q$454)</f>
        <v>-424025.29182783893</v>
      </c>
      <c r="I46" s="7">
        <f>SUMIF(Data!$R$276:$R$454,$G46,Data!$P$276:$P$454)</f>
        <v>85516151</v>
      </c>
      <c r="J46" s="10">
        <f t="shared" si="2"/>
        <v>-4.958423489240517E-3</v>
      </c>
    </row>
    <row r="47" spans="1:10" x14ac:dyDescent="0.2">
      <c r="A47" t="s">
        <v>55</v>
      </c>
      <c r="B47" t="s">
        <v>90</v>
      </c>
      <c r="C47" s="5">
        <f>SUMIF(Data!$A$1:$A$578,$A47,Data!$C$1:$C$578)</f>
        <v>95.4800000000088</v>
      </c>
      <c r="D47" s="7">
        <f>SUMIF(Data!$A$1:$A$578,$A47,Data!$B$1:$B$578)</f>
        <v>35089</v>
      </c>
      <c r="E47" s="10">
        <f t="shared" si="0"/>
        <v>2.7210806805554105E-3</v>
      </c>
      <c r="G47" t="s">
        <v>88</v>
      </c>
      <c r="H47" s="5">
        <f>SUMIF(Data!$R$276:$R$454,$G47,Data!$Q$276:$Q$454)</f>
        <v>-6323.4292717981607</v>
      </c>
      <c r="I47" s="7">
        <f>SUMIF(Data!$R$276:$R$454,$G47,Data!$P$276:$P$454)</f>
        <v>56659205</v>
      </c>
      <c r="J47" s="10">
        <f t="shared" si="2"/>
        <v>-1.1160462402884334E-4</v>
      </c>
    </row>
    <row r="48" spans="1:10" x14ac:dyDescent="0.2">
      <c r="A48" t="s">
        <v>11</v>
      </c>
      <c r="B48" t="s">
        <v>90</v>
      </c>
      <c r="C48" s="5">
        <f>SUMIF(Data!$A$1:$A$578,$A48,Data!$C$1:$C$578)</f>
        <v>-142108.13310085598</v>
      </c>
      <c r="D48" s="7">
        <f>SUMIF(Data!$A$1:$A$578,$A48,Data!$B$1:$B$578)</f>
        <v>36672796</v>
      </c>
      <c r="E48" s="10">
        <f t="shared" si="0"/>
        <v>-3.8750285934253822E-3</v>
      </c>
      <c r="G48" t="s">
        <v>89</v>
      </c>
      <c r="H48" s="5">
        <f>SUMIF(Data!$R$276:$R$454,$G48,Data!$Q$276:$Q$454)</f>
        <v>-323596.0262493362</v>
      </c>
      <c r="I48" s="7">
        <f>SUMIF(Data!$R$276:$R$454,$G48,Data!$P$276:$P$454)</f>
        <v>43749584</v>
      </c>
      <c r="J48" s="10">
        <f t="shared" si="2"/>
        <v>-7.3965509306176758E-3</v>
      </c>
    </row>
    <row r="49" spans="1:10" x14ac:dyDescent="0.2">
      <c r="A49" t="s">
        <v>56</v>
      </c>
      <c r="B49" t="s">
        <v>90</v>
      </c>
      <c r="C49" s="5">
        <f>SUMIF(Data!$A$1:$A$578,$A49,Data!$C$1:$C$578)</f>
        <v>-128796.82078917345</v>
      </c>
      <c r="D49" s="7">
        <f>SUMIF(Data!$A$1:$A$578,$A49,Data!$B$1:$B$578)</f>
        <v>20973504</v>
      </c>
      <c r="E49" s="10">
        <f t="shared" si="0"/>
        <v>-6.1409300415025281E-3</v>
      </c>
      <c r="G49" t="s">
        <v>94</v>
      </c>
      <c r="H49" s="5">
        <f>SUMIF(Data!$R$276:$R$454,$G49,Data!$Q$276:$Q$454)</f>
        <v>0</v>
      </c>
      <c r="I49" s="7">
        <f>SUMIF(Data!$R$276:$R$454,$G49,Data!$P$276:$P$454)</f>
        <v>0</v>
      </c>
    </row>
    <row r="50" spans="1:10" x14ac:dyDescent="0.2">
      <c r="A50" t="s">
        <v>15</v>
      </c>
      <c r="B50" t="s">
        <v>90</v>
      </c>
      <c r="C50" s="5">
        <f>SUMIF(Data!$A$1:$A$578,$A50,Data!$C$1:$C$578)</f>
        <v>1163.3082853428059</v>
      </c>
      <c r="D50" s="7">
        <f>SUMIF(Data!$A$1:$A$578,$A50,Data!$B$1:$B$578)</f>
        <v>15439028</v>
      </c>
      <c r="E50" s="10">
        <f t="shared" si="0"/>
        <v>7.5348544308800138E-5</v>
      </c>
      <c r="G50" t="s">
        <v>95</v>
      </c>
      <c r="H50" s="5">
        <f>SUMIF(Data!$R$276:$R$454,$G50,Data!$Q$276:$Q$454)</f>
        <v>0</v>
      </c>
      <c r="I50" s="7">
        <f>SUMIF(Data!$R$276:$R$454,$G50,Data!$P$276:$P$454)</f>
        <v>0</v>
      </c>
    </row>
    <row r="51" spans="1:10" x14ac:dyDescent="0.2">
      <c r="A51" t="s">
        <v>16</v>
      </c>
      <c r="B51" t="s">
        <v>90</v>
      </c>
      <c r="C51" s="5">
        <f>SUMIF(Data!$A$1:$A$578,$A51,Data!$C$1:$C$578)</f>
        <v>-1142960.1540249065</v>
      </c>
      <c r="D51" s="7">
        <f>SUMIF(Data!$A$1:$A$578,$A51,Data!$B$1:$B$578)</f>
        <v>307247105</v>
      </c>
      <c r="E51" s="10">
        <f t="shared" si="0"/>
        <v>-3.7200030054796007E-3</v>
      </c>
    </row>
    <row r="52" spans="1:10" x14ac:dyDescent="0.2">
      <c r="A52" t="s">
        <v>68</v>
      </c>
      <c r="B52" t="s">
        <v>90</v>
      </c>
      <c r="C52" s="5">
        <f>SUMIF(Data!$A$1:$A$578,$A52,Data!$C$1:$C$578)</f>
        <v>0</v>
      </c>
      <c r="D52" s="7">
        <f>SUMIF(Data!$A$1:$A$578,$A52,Data!$B$1:$B$578)</f>
        <v>0</v>
      </c>
      <c r="E52" s="10"/>
    </row>
    <row r="53" spans="1:10" x14ac:dyDescent="0.2">
      <c r="A53" t="s">
        <v>69</v>
      </c>
      <c r="B53" t="s">
        <v>90</v>
      </c>
      <c r="C53" s="5">
        <f>SUMIF(Data!$A$1:$A$578,$A53,Data!$C$1:$C$578)</f>
        <v>-68451.99231970546</v>
      </c>
      <c r="D53" s="7">
        <f>SUMIF(Data!$A$1:$A$578,$A53,Data!$B$1:$B$578)</f>
        <v>4726034</v>
      </c>
      <c r="E53" s="10">
        <f t="shared" si="0"/>
        <v>-1.4484024516054151E-2</v>
      </c>
      <c r="I53" t="s">
        <v>92</v>
      </c>
    </row>
    <row r="54" spans="1:10" x14ac:dyDescent="0.2">
      <c r="A54" t="s">
        <v>34</v>
      </c>
      <c r="B54" t="s">
        <v>90</v>
      </c>
      <c r="C54" s="5">
        <f>SUMIF(Data!$A$1:$A$578,$A54,Data!$C$1:$C$578)</f>
        <v>23375.777968469058</v>
      </c>
      <c r="D54" s="7">
        <f>SUMIF(Data!$A$1:$A$578,$A54,Data!$B$1:$B$578)</f>
        <v>64452365</v>
      </c>
      <c r="E54" s="10">
        <f t="shared" si="0"/>
        <v>3.6268301354758757E-4</v>
      </c>
    </row>
    <row r="55" spans="1:10" x14ac:dyDescent="0.2">
      <c r="A55" t="s">
        <v>35</v>
      </c>
      <c r="B55" t="s">
        <v>90</v>
      </c>
      <c r="C55" s="5">
        <f>SUMIF(Data!$A$1:$A$578,$A55,Data!$C$1:$C$578)</f>
        <v>-339000.36786122131</v>
      </c>
      <c r="D55" s="7">
        <f>SUMIF(Data!$A$1:$A$578,$A55,Data!$B$1:$B$578)</f>
        <v>37957726</v>
      </c>
      <c r="E55" s="10">
        <f t="shared" si="0"/>
        <v>-8.9309978121771914E-3</v>
      </c>
      <c r="G55" t="s">
        <v>80</v>
      </c>
      <c r="H55" s="5">
        <f>SUMIF(Data!$R$477:$R$592,$G55,Data!$Q$477:$Q$592)</f>
        <v>-1129870.2477920945</v>
      </c>
      <c r="I55" s="7">
        <f>SUMIF(Data!$R$477:$R$592,$G55,Data!$P$477:$P$592)</f>
        <v>22321809</v>
      </c>
      <c r="J55" s="10">
        <f t="shared" ref="J55:J64" si="3">H55/I55</f>
        <v>-5.0617324419902278E-2</v>
      </c>
    </row>
    <row r="56" spans="1:10" x14ac:dyDescent="0.2">
      <c r="A56" t="s">
        <v>36</v>
      </c>
      <c r="B56" t="s">
        <v>90</v>
      </c>
      <c r="C56" s="5">
        <f>SUMIF(Data!$A$1:$A$578,$A56,Data!$C$1:$C$578)</f>
        <v>-179933.29231697004</v>
      </c>
      <c r="D56" s="7">
        <f>SUMIF(Data!$A$1:$A$578,$A56,Data!$B$1:$B$578)</f>
        <v>31309684</v>
      </c>
      <c r="E56" s="10">
        <f t="shared" si="0"/>
        <v>-5.746889438966233E-3</v>
      </c>
      <c r="G56" t="s">
        <v>81</v>
      </c>
      <c r="H56" s="5">
        <f>SUMIF(Data!$R$477:$R$592,$G56,Data!$Q$477:$Q$592)</f>
        <v>1902194.2166977215</v>
      </c>
      <c r="I56" s="7">
        <f>SUMIF(Data!$R$477:$R$592,$G56,Data!$P$477:$P$592)</f>
        <v>22944621</v>
      </c>
      <c r="J56" s="10">
        <f t="shared" si="3"/>
        <v>8.2903710490477109E-2</v>
      </c>
    </row>
    <row r="57" spans="1:10" x14ac:dyDescent="0.2">
      <c r="A57" t="s">
        <v>70</v>
      </c>
      <c r="B57" t="s">
        <v>90</v>
      </c>
      <c r="C57" s="5">
        <f>SUMIF(Data!$A$1:$A$578,$A57,Data!$C$1:$C$578)</f>
        <v>0</v>
      </c>
      <c r="D57" s="7">
        <f>SUMIF(Data!$A$1:$A$578,$A57,Data!$B$1:$B$578)</f>
        <v>0</v>
      </c>
      <c r="E57" s="10"/>
      <c r="G57" t="s">
        <v>82</v>
      </c>
      <c r="H57" s="5">
        <f>SUMIF(Data!$R$477:$R$592,$G57,Data!$Q$477:$Q$592)</f>
        <v>-1144361.8225974697</v>
      </c>
      <c r="I57" s="7">
        <f>SUMIF(Data!$R$477:$R$592,$G57,Data!$P$477:$P$592)</f>
        <v>17246252</v>
      </c>
      <c r="J57" s="10">
        <f t="shared" si="3"/>
        <v>-6.6354232942755886E-2</v>
      </c>
    </row>
    <row r="58" spans="1:10" x14ac:dyDescent="0.2">
      <c r="A58" t="s">
        <v>37</v>
      </c>
      <c r="B58" t="s">
        <v>90</v>
      </c>
      <c r="C58" s="5">
        <f>SUMIF(Data!$A$1:$A$578,$A58,Data!$C$1:$C$578)</f>
        <v>-69469.562815796351</v>
      </c>
      <c r="D58" s="7">
        <f>SUMIF(Data!$A$1:$A$578,$A58,Data!$B$1:$B$578)</f>
        <v>19640209</v>
      </c>
      <c r="E58" s="10">
        <f t="shared" si="0"/>
        <v>-3.5371091425654561E-3</v>
      </c>
      <c r="G58" t="s">
        <v>83</v>
      </c>
      <c r="H58" s="5">
        <f>SUMIF(Data!$R$477:$R$592,$G58,Data!$Q$477:$Q$592)</f>
        <v>-391538.31190092262</v>
      </c>
      <c r="I58" s="7">
        <f>SUMIF(Data!$R$477:$R$592,$G58,Data!$P$477:$P$592)</f>
        <v>14862525</v>
      </c>
      <c r="J58" s="10">
        <f t="shared" si="3"/>
        <v>-2.6343996857931113E-2</v>
      </c>
    </row>
    <row r="59" spans="1:10" x14ac:dyDescent="0.2">
      <c r="A59" t="s">
        <v>38</v>
      </c>
      <c r="B59" t="s">
        <v>90</v>
      </c>
      <c r="C59" s="5">
        <f>SUMIF(Data!$A$1:$A$578,$A59,Data!$C$1:$C$578)</f>
        <v>13279.644088694065</v>
      </c>
      <c r="D59" s="7">
        <f>SUMIF(Data!$A$1:$A$578,$A59,Data!$B$1:$B$578)</f>
        <v>13567342</v>
      </c>
      <c r="E59" s="10">
        <f t="shared" si="0"/>
        <v>9.7879482132123331E-4</v>
      </c>
      <c r="G59" t="s">
        <v>84</v>
      </c>
      <c r="H59" s="5">
        <f>SUMIF(Data!$R$477:$R$592,$G59,Data!$Q$477:$Q$592)</f>
        <v>-1310729.6405642363</v>
      </c>
      <c r="I59" s="7">
        <f>SUMIF(Data!$R$477:$R$592,$G59,Data!$P$477:$P$592)</f>
        <v>25966963</v>
      </c>
      <c r="J59" s="10">
        <f t="shared" si="3"/>
        <v>-5.047681704495964E-2</v>
      </c>
    </row>
    <row r="60" spans="1:10" x14ac:dyDescent="0.2">
      <c r="A60" t="s">
        <v>39</v>
      </c>
      <c r="B60" t="s">
        <v>90</v>
      </c>
      <c r="C60" s="5">
        <f>SUMIF(Data!$A$1:$A$578,$A60,Data!$C$1:$C$578)</f>
        <v>-142422.32371365282</v>
      </c>
      <c r="D60" s="7">
        <f>SUMIF(Data!$A$1:$A$578,$A60,Data!$B$1:$B$578)</f>
        <v>27515648</v>
      </c>
      <c r="E60" s="10">
        <f t="shared" si="0"/>
        <v>-5.1760483239810607E-3</v>
      </c>
      <c r="G60" t="s">
        <v>85</v>
      </c>
      <c r="H60" s="5">
        <f>SUMIF(Data!$R$477:$R$592,$G60,Data!$Q$477:$Q$592)</f>
        <v>-295327.96207647648</v>
      </c>
      <c r="I60" s="7">
        <f>SUMIF(Data!$R$477:$R$592,$G60,Data!$P$477:$P$592)</f>
        <v>29765887</v>
      </c>
      <c r="J60" s="10">
        <f t="shared" si="3"/>
        <v>-9.9216919716343908E-3</v>
      </c>
    </row>
    <row r="61" spans="1:10" x14ac:dyDescent="0.2">
      <c r="A61" t="s">
        <v>40</v>
      </c>
      <c r="B61" t="s">
        <v>90</v>
      </c>
      <c r="C61" s="5">
        <f>SUMIF(Data!$A$1:$A$578,$A61,Data!$C$1:$C$578)</f>
        <v>-39492.319964375776</v>
      </c>
      <c r="D61" s="7">
        <f>SUMIF(Data!$A$1:$A$578,$A61,Data!$B$1:$B$578)</f>
        <v>4142341</v>
      </c>
      <c r="E61" s="10">
        <f t="shared" si="0"/>
        <v>-9.5338167389830471E-3</v>
      </c>
      <c r="G61" t="s">
        <v>86</v>
      </c>
      <c r="H61" s="5">
        <f>SUMIF(Data!$R$477:$R$592,$G61,Data!$Q$477:$Q$592)</f>
        <v>84441.877695129268</v>
      </c>
      <c r="I61" s="7">
        <f>SUMIF(Data!$R$477:$R$592,$G61,Data!$P$477:$P$592)</f>
        <v>18761091</v>
      </c>
      <c r="J61" s="10">
        <f t="shared" si="3"/>
        <v>4.5009044354152577E-3</v>
      </c>
    </row>
    <row r="62" spans="1:10" x14ac:dyDescent="0.2">
      <c r="A62" t="s">
        <v>41</v>
      </c>
      <c r="B62" t="s">
        <v>90</v>
      </c>
      <c r="C62" s="5">
        <f>SUMIF(Data!$A$1:$A$578,$A62,Data!$C$1:$C$578)</f>
        <v>24333.471112417901</v>
      </c>
      <c r="D62" s="7">
        <f>SUMIF(Data!$A$1:$A$578,$A62,Data!$B$1:$B$578)</f>
        <v>7480853</v>
      </c>
      <c r="E62" s="10">
        <f t="shared" si="0"/>
        <v>3.2527669120644264E-3</v>
      </c>
      <c r="G62" t="s">
        <v>87</v>
      </c>
      <c r="H62" s="5">
        <f>SUMIF(Data!$R$477:$R$592,$G62,Data!$Q$477:$Q$592)</f>
        <v>-92171.260290107588</v>
      </c>
      <c r="I62" s="7">
        <f>SUMIF(Data!$R$477:$R$592,$G62,Data!$P$477:$P$592)</f>
        <v>28475347</v>
      </c>
      <c r="J62" s="10">
        <f t="shared" si="3"/>
        <v>-3.2368792657770803E-3</v>
      </c>
    </row>
    <row r="63" spans="1:10" x14ac:dyDescent="0.2">
      <c r="A63" t="s">
        <v>42</v>
      </c>
      <c r="B63" t="s">
        <v>90</v>
      </c>
      <c r="C63" s="5">
        <f>SUMIF(Data!$A$1:$A$578,$A63,Data!$C$1:$C$578)</f>
        <v>-124225.0606502077</v>
      </c>
      <c r="D63" s="7">
        <f>SUMIF(Data!$A$1:$A$578,$A63,Data!$B$1:$B$578)</f>
        <v>25463137</v>
      </c>
      <c r="E63" s="10">
        <f t="shared" si="0"/>
        <v>-4.8786235824049371E-3</v>
      </c>
      <c r="G63" t="s">
        <v>88</v>
      </c>
      <c r="H63" s="5">
        <f>SUMIF(Data!$R$477:$R$592,$G63,Data!$Q$477:$Q$592)</f>
        <v>-209310.6099339854</v>
      </c>
      <c r="I63" s="7">
        <f>SUMIF(Data!$R$477:$R$592,$G63,Data!$P$477:$P$592)</f>
        <v>26774073</v>
      </c>
      <c r="J63" s="10">
        <f t="shared" si="3"/>
        <v>-7.8176603886149637E-3</v>
      </c>
    </row>
    <row r="64" spans="1:10" x14ac:dyDescent="0.2">
      <c r="A64" t="s">
        <v>43</v>
      </c>
      <c r="B64" t="s">
        <v>90</v>
      </c>
      <c r="C64" s="5">
        <f>SUMIF(Data!$A$1:$A$578,$A64,Data!$C$1:$C$578)</f>
        <v>164206.57701466492</v>
      </c>
      <c r="D64" s="7">
        <f>SUMIF(Data!$A$1:$A$578,$A64,Data!$B$1:$B$578)</f>
        <v>19688094</v>
      </c>
      <c r="E64" s="10">
        <f t="shared" si="0"/>
        <v>8.3403998891241025E-3</v>
      </c>
      <c r="G64" t="s">
        <v>89</v>
      </c>
      <c r="H64" s="5">
        <f>SUMIF(Data!$R$477:$R$592,$G64,Data!$Q$477:$Q$592)</f>
        <v>-166355.8993683306</v>
      </c>
      <c r="I64" s="7">
        <f>SUMIF(Data!$R$477:$R$592,$G64,Data!$P$477:$P$592)</f>
        <v>13939850</v>
      </c>
      <c r="J64" s="10">
        <f t="shared" si="3"/>
        <v>-1.1933837119361442E-2</v>
      </c>
    </row>
    <row r="65" spans="1:9" x14ac:dyDescent="0.2">
      <c r="A65" t="s">
        <v>44</v>
      </c>
      <c r="B65" t="s">
        <v>90</v>
      </c>
      <c r="C65" s="5">
        <f>SUMIF(Data!$A$1:$A$578,$A65,Data!$C$1:$C$578)</f>
        <v>-259915.36278522649</v>
      </c>
      <c r="D65" s="7">
        <f>SUMIF(Data!$A$1:$A$578,$A65,Data!$B$1:$B$578)</f>
        <v>27896647</v>
      </c>
      <c r="E65" s="10">
        <f t="shared" si="0"/>
        <v>-9.3170825434765146E-3</v>
      </c>
      <c r="G65" t="s">
        <v>94</v>
      </c>
      <c r="H65" s="5">
        <f>SUMIF(Data!$R$477:$R$592,$G65,Data!$Q$477:$Q$592)</f>
        <v>0</v>
      </c>
      <c r="I65" s="7">
        <f>SUMIF(Data!$R$477:$R$592,$G65,Data!$P$477:$P$592)</f>
        <v>0</v>
      </c>
    </row>
    <row r="66" spans="1:9" x14ac:dyDescent="0.2">
      <c r="A66" t="s">
        <v>45</v>
      </c>
      <c r="B66" t="s">
        <v>90</v>
      </c>
      <c r="C66" s="5">
        <f>SUMIF(Data!$A$1:$A$578,$A66,Data!$C$1:$C$578)</f>
        <v>-215870.73146916743</v>
      </c>
      <c r="D66" s="7">
        <f>SUMIF(Data!$A$1:$A$578,$A66,Data!$B$1:$B$578)</f>
        <v>13495507</v>
      </c>
      <c r="E66" s="10">
        <f t="shared" si="0"/>
        <v>-1.5995748175238429E-2</v>
      </c>
      <c r="G66" t="s">
        <v>95</v>
      </c>
      <c r="H66" s="5">
        <f>SUMIF(Data!$R$477:$R$592,$G66,Data!$Q$477:$Q$592)</f>
        <v>0</v>
      </c>
      <c r="I66" s="7">
        <f>SUMIF(Data!$R$477:$R$592,$G66,Data!$P$477:$P$592)</f>
        <v>0</v>
      </c>
    </row>
    <row r="67" spans="1:9" x14ac:dyDescent="0.2">
      <c r="C67" s="5"/>
      <c r="D67" s="7"/>
      <c r="E67" s="10"/>
    </row>
    <row r="68" spans="1:9" x14ac:dyDescent="0.2">
      <c r="A68" t="s">
        <v>63</v>
      </c>
      <c r="B68" t="s">
        <v>93</v>
      </c>
      <c r="C68" s="5">
        <f>SUMIF(Data!$A$1:$A$578,$A68,Data!$C$1:$C$578)</f>
        <v>-8143.0895860801556</v>
      </c>
      <c r="D68" s="7">
        <f>SUMIF(Data!$A$1:$A$578,$A68,Data!$B$1:$B$578)</f>
        <v>6299943</v>
      </c>
      <c r="E68" s="10">
        <f t="shared" si="0"/>
        <v>-1.2925655971935232E-3</v>
      </c>
    </row>
    <row r="69" spans="1:9" x14ac:dyDescent="0.2">
      <c r="A69" t="s">
        <v>66</v>
      </c>
      <c r="B69" t="s">
        <v>93</v>
      </c>
      <c r="C69" s="5">
        <f>SUMIF(Data!$A$1:$A$578,$A69,Data!$C$1:$C$578)</f>
        <v>67301.192234950446</v>
      </c>
      <c r="D69" s="7">
        <f>SUMIF(Data!$A$1:$A$578,$A69,Data!$B$1:$B$578)</f>
        <v>12483683</v>
      </c>
      <c r="E69" s="10">
        <f t="shared" si="0"/>
        <v>5.3911327478397561E-3</v>
      </c>
    </row>
    <row r="70" spans="1:9" x14ac:dyDescent="0.2">
      <c r="C70" s="5"/>
      <c r="D70" s="7"/>
      <c r="E70" s="10"/>
    </row>
    <row r="71" spans="1:9" x14ac:dyDescent="0.2">
      <c r="A71" t="s">
        <v>5</v>
      </c>
      <c r="B71" t="s">
        <v>92</v>
      </c>
      <c r="C71" s="5">
        <f>SUMIF(Data!$A$1:$A$578,$A71,Data!$C$1:$C$578)</f>
        <v>-58764.728146155168</v>
      </c>
      <c r="D71" s="7">
        <f>SUMIF(Data!$A$1:$A$578,$A71,Data!$B$1:$B$578)</f>
        <v>4025683</v>
      </c>
      <c r="E71" s="10">
        <f t="shared" si="0"/>
        <v>-1.4597455424621156E-2</v>
      </c>
    </row>
    <row r="72" spans="1:9" x14ac:dyDescent="0.2">
      <c r="A72" t="s">
        <v>8</v>
      </c>
      <c r="B72" t="s">
        <v>92</v>
      </c>
      <c r="C72" s="5">
        <f>SUMIF(Data!$A$1:$A$578,$A72,Data!$C$1:$C$578)</f>
        <v>-132531.66912943649</v>
      </c>
      <c r="D72" s="7">
        <f>SUMIF(Data!$A$1:$A$578,$A72,Data!$B$1:$B$578)</f>
        <v>5093949</v>
      </c>
      <c r="E72" s="10">
        <f t="shared" si="0"/>
        <v>-2.6017470753915379E-2</v>
      </c>
    </row>
    <row r="73" spans="1:9" x14ac:dyDescent="0.2">
      <c r="A73" t="s">
        <v>57</v>
      </c>
      <c r="B73" t="s">
        <v>92</v>
      </c>
      <c r="C73" s="5">
        <f>SUMIF(Data!$A$1:$A$578,$A73,Data!$C$1:$C$578)</f>
        <v>-80640.268777025471</v>
      </c>
      <c r="D73" s="7">
        <f>SUMIF(Data!$A$1:$A$578,$A73,Data!$B$1:$B$578)</f>
        <v>22363712</v>
      </c>
      <c r="E73" s="10">
        <f t="shared" si="0"/>
        <v>-3.6058534816145668E-3</v>
      </c>
    </row>
    <row r="74" spans="1:9" x14ac:dyDescent="0.2">
      <c r="A74" t="s">
        <v>13</v>
      </c>
      <c r="B74" t="s">
        <v>92</v>
      </c>
      <c r="C74" s="5">
        <f>SUMIF(Data!$A$1:$A$578,$A74,Data!$C$1:$C$578)</f>
        <v>-365635.56037513306</v>
      </c>
      <c r="D74" s="7">
        <f>SUMIF(Data!$A$1:$A$578,$A74,Data!$B$1:$B$578)</f>
        <v>46909399</v>
      </c>
      <c r="E74" s="10">
        <f t="shared" si="0"/>
        <v>-7.7945053266432395E-3</v>
      </c>
    </row>
    <row r="75" spans="1:9" x14ac:dyDescent="0.2">
      <c r="A75" t="s">
        <v>14</v>
      </c>
      <c r="B75" t="s">
        <v>92</v>
      </c>
      <c r="C75" s="5">
        <f>SUMIF(Data!$A$1:$A$578,$A75,Data!$C$1:$C$578)</f>
        <v>1876914.2585269494</v>
      </c>
      <c r="D75" s="7">
        <f>SUMIF(Data!$A$1:$A$578,$A75,Data!$B$1:$B$578)</f>
        <v>32865421</v>
      </c>
      <c r="E75" s="10">
        <f t="shared" si="0"/>
        <v>5.7109089170862881E-2</v>
      </c>
    </row>
    <row r="76" spans="1:9" x14ac:dyDescent="0.2">
      <c r="A76" t="s">
        <v>59</v>
      </c>
      <c r="B76" t="s">
        <v>92</v>
      </c>
      <c r="C76" s="5">
        <f>SUMIF(Data!$A$1:$A$578,$A76,Data!$C$1:$C$578)</f>
        <v>1307.3822229873322</v>
      </c>
      <c r="D76" s="7">
        <f>SUMIF(Data!$A$1:$A$578,$A76,Data!$B$1:$B$578)</f>
        <v>60000</v>
      </c>
      <c r="E76" s="10">
        <f t="shared" ref="E76:E90" si="4">C76/D76</f>
        <v>2.1789703716455538E-2</v>
      </c>
    </row>
    <row r="77" spans="1:9" x14ac:dyDescent="0.2">
      <c r="A77" t="s">
        <v>60</v>
      </c>
      <c r="B77" t="s">
        <v>92</v>
      </c>
      <c r="C77" s="5">
        <f>SUMIF(Data!$A$1:$A$578,$A77,Data!$C$1:$C$578)</f>
        <v>899.99999999999841</v>
      </c>
      <c r="D77" s="7">
        <f>SUMIF(Data!$A$1:$A$578,$A77,Data!$B$1:$B$578)</f>
        <v>25000</v>
      </c>
      <c r="E77" s="10">
        <f t="shared" si="4"/>
        <v>3.5999999999999935E-2</v>
      </c>
    </row>
    <row r="78" spans="1:9" x14ac:dyDescent="0.2">
      <c r="A78" t="s">
        <v>51</v>
      </c>
      <c r="B78" t="s">
        <v>92</v>
      </c>
      <c r="C78" s="5">
        <f>SUMIF(Data!$A$1:$A$578,$A78,Data!$C$1:$C$578)</f>
        <v>-2932.2239436415994</v>
      </c>
      <c r="D78" s="7">
        <f>SUMIF(Data!$A$1:$A$578,$A78,Data!$B$1:$B$578)</f>
        <v>171800</v>
      </c>
      <c r="E78" s="10">
        <f t="shared" si="4"/>
        <v>-1.7067659741802091E-2</v>
      </c>
    </row>
    <row r="79" spans="1:9" x14ac:dyDescent="0.2">
      <c r="A79" t="s">
        <v>30</v>
      </c>
      <c r="B79" t="s">
        <v>92</v>
      </c>
      <c r="C79" s="5">
        <f>SUMIF(Data!$A$1:$A$578,$A79,Data!$C$1:$C$578)</f>
        <v>-206936.17371239341</v>
      </c>
      <c r="D79" s="7">
        <f>SUMIF(Data!$A$1:$A$578,$A79,Data!$B$1:$B$578)</f>
        <v>25140131</v>
      </c>
      <c r="E79" s="10">
        <f t="shared" si="4"/>
        <v>-8.2313084889014069E-3</v>
      </c>
    </row>
    <row r="80" spans="1:9" x14ac:dyDescent="0.2">
      <c r="A80" t="s">
        <v>32</v>
      </c>
      <c r="B80" t="s">
        <v>92</v>
      </c>
      <c r="C80" s="5">
        <f>SUMIF(Data!$A$1:$A$578,$A80,Data!$C$1:$C$578)</f>
        <v>-1888812.7371390469</v>
      </c>
      <c r="D80" s="7">
        <f>SUMIF(Data!$A$1:$A$578,$A80,Data!$B$1:$B$578)</f>
        <v>36514035</v>
      </c>
      <c r="E80" s="10">
        <f t="shared" si="4"/>
        <v>-5.1728403534121795E-2</v>
      </c>
    </row>
    <row r="81" spans="1:5" x14ac:dyDescent="0.2">
      <c r="A81" t="s">
        <v>73</v>
      </c>
      <c r="B81" t="s">
        <v>92</v>
      </c>
      <c r="C81" s="5">
        <f>SUMIF(Data!$A$1:$A$578,$A81,Data!$C$1:$C$578)</f>
        <v>0</v>
      </c>
      <c r="D81" s="7">
        <f>SUMIF(Data!$A$1:$A$578,$A81,Data!$B$1:$B$578)</f>
        <v>0</v>
      </c>
      <c r="E81" s="10"/>
    </row>
    <row r="82" spans="1:5" x14ac:dyDescent="0.2">
      <c r="A82" t="s">
        <v>61</v>
      </c>
      <c r="B82" t="s">
        <v>92</v>
      </c>
      <c r="C82" s="5">
        <f>SUMIF(Data!$A$1:$A$578,$A82,Data!$C$1:$C$578)</f>
        <v>-223833.71485240513</v>
      </c>
      <c r="D82" s="7">
        <f>SUMIF(Data!$A$1:$A$578,$A82,Data!$B$1:$B$578)</f>
        <v>1620000</v>
      </c>
      <c r="E82" s="10">
        <f t="shared" si="4"/>
        <v>-0.13816895978543525</v>
      </c>
    </row>
    <row r="83" spans="1:5" x14ac:dyDescent="0.2">
      <c r="A83" t="s">
        <v>33</v>
      </c>
      <c r="B83" t="s">
        <v>92</v>
      </c>
      <c r="C83" s="5">
        <f>SUMIF(Data!$A$1:$A$578,$A83,Data!$C$1:$C$578)</f>
        <v>-497402.06782001449</v>
      </c>
      <c r="D83" s="7">
        <f>SUMIF(Data!$A$1:$A$578,$A83,Data!$B$1:$B$578)</f>
        <v>15555178</v>
      </c>
      <c r="E83" s="10">
        <f t="shared" si="4"/>
        <v>-3.1976623335330169E-2</v>
      </c>
    </row>
    <row r="84" spans="1:5" x14ac:dyDescent="0.2">
      <c r="A84" t="s">
        <v>74</v>
      </c>
      <c r="B84" t="s">
        <v>92</v>
      </c>
      <c r="C84" s="5">
        <f>SUMIF(Data!$A$1:$A$578,$A84,Data!$C$1:$C$578)</f>
        <v>-862.49999999998704</v>
      </c>
      <c r="D84" s="7">
        <f>SUMIF(Data!$A$1:$A$578,$A84,Data!$B$1:$B$578)</f>
        <v>115000</v>
      </c>
      <c r="E84" s="10">
        <f t="shared" si="4"/>
        <v>-7.499999999999887E-3</v>
      </c>
    </row>
    <row r="85" spans="1:5" x14ac:dyDescent="0.2">
      <c r="A85" t="s">
        <v>52</v>
      </c>
      <c r="B85" t="s">
        <v>92</v>
      </c>
      <c r="C85" s="5">
        <f>SUMIF(Data!$A$1:$A$578,$A85,Data!$C$1:$C$578)</f>
        <v>-1082592.3913268768</v>
      </c>
      <c r="D85" s="7">
        <f>SUMIF(Data!$A$1:$A$578,$A85,Data!$B$1:$B$578)</f>
        <v>23605400</v>
      </c>
      <c r="E85" s="10">
        <f t="shared" si="4"/>
        <v>-4.5862065092177079E-2</v>
      </c>
    </row>
    <row r="86" spans="1:5" x14ac:dyDescent="0.2">
      <c r="A86" t="s">
        <v>79</v>
      </c>
      <c r="B86" t="s">
        <v>92</v>
      </c>
      <c r="C86" s="5">
        <f>SUMIF(Data!$A$1:$A$578,$A86,Data!$C$1:$C$578)</f>
        <v>-603.75000000000171</v>
      </c>
      <c r="D86" s="7">
        <f>SUMIF(Data!$A$1:$A$578,$A86,Data!$B$1:$B$578)</f>
        <v>95000</v>
      </c>
      <c r="E86" s="10">
        <f t="shared" si="4"/>
        <v>-6.3552631578947544E-3</v>
      </c>
    </row>
    <row r="87" spans="1:5" x14ac:dyDescent="0.2">
      <c r="A87" t="s">
        <v>75</v>
      </c>
      <c r="B87" t="s">
        <v>92</v>
      </c>
      <c r="C87" s="5">
        <f>SUMIF(Data!$A$1:$A$578,$A87,Data!$C$1:$C$578)</f>
        <v>-26171.056457385595</v>
      </c>
      <c r="D87" s="7">
        <f>SUMIF(Data!$A$1:$A$578,$A87,Data!$B$1:$B$578)</f>
        <v>3666096</v>
      </c>
      <c r="E87" s="10">
        <f t="shared" si="4"/>
        <v>-7.1386718889482424E-3</v>
      </c>
    </row>
    <row r="88" spans="1:5" x14ac:dyDescent="0.2">
      <c r="A88" t="s">
        <v>76</v>
      </c>
      <c r="B88" t="s">
        <v>92</v>
      </c>
      <c r="C88" s="5">
        <f>SUMIF(Data!$A$1:$A$578,$A88,Data!$C$1:$C$578)</f>
        <v>3925.2520503340238</v>
      </c>
      <c r="D88" s="7">
        <f>SUMIF(Data!$A$1:$A$578,$A88,Data!$B$1:$B$578)</f>
        <v>428500</v>
      </c>
      <c r="E88" s="10">
        <f t="shared" si="4"/>
        <v>9.1604481921447461E-3</v>
      </c>
    </row>
    <row r="89" spans="1:5" x14ac:dyDescent="0.2">
      <c r="A89" t="s">
        <v>78</v>
      </c>
      <c r="B89" t="s">
        <v>92</v>
      </c>
      <c r="C89" s="5">
        <f>SUMIF(Data!$A$1:$A$578,$A89,Data!$C$1:$C$578)</f>
        <v>760.41666666666674</v>
      </c>
      <c r="D89" s="7">
        <f>SUMIF(Data!$A$1:$A$578,$A89,Data!$B$1:$B$578)</f>
        <v>65000</v>
      </c>
      <c r="E89" s="10">
        <f t="shared" si="4"/>
        <v>1.1698717948717951E-2</v>
      </c>
    </row>
    <row r="90" spans="1:5" x14ac:dyDescent="0.2">
      <c r="A90" t="s">
        <v>50</v>
      </c>
      <c r="B90" t="s">
        <v>92</v>
      </c>
      <c r="C90" s="5">
        <f>SUMIF(Data!$A$1:$A$578,$A90,Data!$C$1:$C$578)</f>
        <v>-69118.127918195692</v>
      </c>
      <c r="D90" s="7">
        <f>SUMIF(Data!$A$1:$A$578,$A90,Data!$B$1:$B$578)</f>
        <v>2739114</v>
      </c>
      <c r="E90" s="10">
        <f t="shared" si="4"/>
        <v>-2.5233753658371171E-2</v>
      </c>
    </row>
    <row r="91" spans="1:5" x14ac:dyDescent="0.2">
      <c r="C91" s="5"/>
      <c r="D91" s="7"/>
      <c r="E91" s="11"/>
    </row>
    <row r="92" spans="1:5" x14ac:dyDescent="0.2">
      <c r="C92" s="5"/>
      <c r="D92" s="7"/>
      <c r="E92" s="11"/>
    </row>
    <row r="93" spans="1:5" x14ac:dyDescent="0.2">
      <c r="C93" s="5"/>
      <c r="D93" s="7"/>
      <c r="E93" s="11"/>
    </row>
    <row r="94" spans="1:5" x14ac:dyDescent="0.2">
      <c r="C94" s="5"/>
      <c r="D94" s="7"/>
      <c r="E94" s="11"/>
    </row>
    <row r="95" spans="1:5" x14ac:dyDescent="0.2">
      <c r="C95" s="5"/>
      <c r="D95" s="7"/>
      <c r="E95" s="11"/>
    </row>
    <row r="96" spans="1:5" x14ac:dyDescent="0.2">
      <c r="C96" s="5"/>
      <c r="D96" s="7"/>
      <c r="E96" s="11"/>
    </row>
    <row r="97" spans="3:5" x14ac:dyDescent="0.2">
      <c r="C97" s="5"/>
      <c r="D97" s="7"/>
      <c r="E97" s="11"/>
    </row>
    <row r="98" spans="3:5" x14ac:dyDescent="0.2">
      <c r="D98" s="7"/>
      <c r="E98" s="11"/>
    </row>
    <row r="99" spans="3:5" x14ac:dyDescent="0.2">
      <c r="D99" s="7"/>
      <c r="E99" s="11"/>
    </row>
    <row r="100" spans="3:5" x14ac:dyDescent="0.2">
      <c r="D100" s="7"/>
      <c r="E100" s="11"/>
    </row>
    <row r="101" spans="3:5" x14ac:dyDescent="0.2">
      <c r="D101" s="7"/>
      <c r="E101" s="11"/>
    </row>
    <row r="102" spans="3:5" x14ac:dyDescent="0.2">
      <c r="D102" s="7"/>
      <c r="E102" s="11"/>
    </row>
    <row r="103" spans="3:5" x14ac:dyDescent="0.2">
      <c r="D103" s="7"/>
      <c r="E103" s="11"/>
    </row>
    <row r="104" spans="3:5" x14ac:dyDescent="0.2">
      <c r="D104" s="7"/>
      <c r="E104" s="11"/>
    </row>
    <row r="105" spans="3:5" x14ac:dyDescent="0.2">
      <c r="D105" s="7"/>
      <c r="E105" s="11"/>
    </row>
    <row r="106" spans="3:5" x14ac:dyDescent="0.2">
      <c r="D106" s="7"/>
      <c r="E106" s="11"/>
    </row>
    <row r="107" spans="3:5" x14ac:dyDescent="0.2">
      <c r="E107" s="12"/>
    </row>
    <row r="108" spans="3:5" x14ac:dyDescent="0.2">
      <c r="E108" s="12"/>
    </row>
    <row r="109" spans="3:5" x14ac:dyDescent="0.2">
      <c r="E109" s="12"/>
    </row>
    <row r="110" spans="3:5" x14ac:dyDescent="0.2">
      <c r="E110" s="12"/>
    </row>
    <row r="111" spans="3:5" x14ac:dyDescent="0.2">
      <c r="E111" s="12"/>
    </row>
    <row r="112" spans="3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</sheetData>
  <phoneticPr fontId="0" type="noConversion"/>
  <pageMargins left="0.2" right="0" top="0.11" bottom="0.12" header="0" footer="0"/>
  <pageSetup scale="71"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Martin</vt:lpstr>
      <vt:lpstr>points</vt:lpstr>
      <vt:lpstr>Data</vt:lpstr>
      <vt:lpstr>sum</vt:lpstr>
      <vt:lpstr>Chart1</vt:lpstr>
      <vt:lpstr>central</vt:lpstr>
      <vt:lpstr>Data</vt:lpstr>
      <vt:lpstr>east</vt:lpstr>
      <vt:lpstr>Location</vt:lpstr>
      <vt:lpstr>sum!Print_Area</vt:lpstr>
      <vt:lpstr>Region</vt:lpstr>
      <vt:lpstr>texas</vt:lpstr>
      <vt:lpstr>west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Felienne</cp:lastModifiedBy>
  <cp:lastPrinted>2001-10-23T02:02:29Z</cp:lastPrinted>
  <dcterms:created xsi:type="dcterms:W3CDTF">2001-10-17T17:01:42Z</dcterms:created>
  <dcterms:modified xsi:type="dcterms:W3CDTF">2014-09-03T18:36:02Z</dcterms:modified>
</cp:coreProperties>
</file>