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BC19" i="1"/>
  <c r="BG19" i="1"/>
  <c r="BK19" i="1"/>
  <c r="BK64" i="1" s="1"/>
  <c r="BK66" i="1" s="1"/>
  <c r="AU20" i="1"/>
  <c r="AU21" i="1"/>
  <c r="AU22" i="1"/>
  <c r="AG23" i="1"/>
  <c r="AO23" i="1"/>
  <c r="AQ23" i="1"/>
  <c r="AS23" i="1"/>
  <c r="AS64" i="1" s="1"/>
  <c r="AS66" i="1" s="1"/>
  <c r="AU23" i="1"/>
  <c r="AW23" i="1"/>
  <c r="AW64" i="1" s="1"/>
  <c r="AW66" i="1" s="1"/>
  <c r="AY23" i="1"/>
  <c r="BA23" i="1"/>
  <c r="BC23" i="1"/>
  <c r="BE23" i="1"/>
  <c r="BG23" i="1"/>
  <c r="BI23" i="1"/>
  <c r="BI64" i="1" s="1"/>
  <c r="BI66" i="1" s="1"/>
  <c r="BK23" i="1"/>
  <c r="AU24" i="1"/>
  <c r="AU25" i="1"/>
  <c r="AU26" i="1"/>
  <c r="AU27" i="1"/>
  <c r="AU28" i="1"/>
  <c r="AU29" i="1"/>
  <c r="AU34" i="1"/>
  <c r="AU35" i="1"/>
  <c r="Q36" i="1"/>
  <c r="AU36" i="1" s="1"/>
  <c r="M37" i="1"/>
  <c r="M64" i="1" s="1"/>
  <c r="M66" i="1" s="1"/>
  <c r="O37" i="1"/>
  <c r="O64" i="1" s="1"/>
  <c r="O66" i="1" s="1"/>
  <c r="AE37" i="1"/>
  <c r="AE64" i="1" s="1"/>
  <c r="AE66" i="1" s="1"/>
  <c r="AG37" i="1"/>
  <c r="AG64" i="1" s="1"/>
  <c r="AG66" i="1" s="1"/>
  <c r="AM37" i="1"/>
  <c r="AS37" i="1"/>
  <c r="AU37" i="1"/>
  <c r="BA37" i="1"/>
  <c r="BI37" i="1"/>
  <c r="AU38" i="1"/>
  <c r="Y41" i="1"/>
  <c r="AU41" i="1"/>
  <c r="U42" i="1"/>
  <c r="AU42" i="1" s="1"/>
  <c r="W42" i="1"/>
  <c r="W64" i="1" s="1"/>
  <c r="W66" i="1" s="1"/>
  <c r="AA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I66" i="1" s="1"/>
  <c r="K64" i="1"/>
  <c r="K66" i="1" s="1"/>
  <c r="S64" i="1"/>
  <c r="Y64" i="1"/>
  <c r="Y66" i="1" s="1"/>
  <c r="AA64" i="1"/>
  <c r="AA66" i="1" s="1"/>
  <c r="AC64" i="1"/>
  <c r="AI64" i="1"/>
  <c r="AK64" i="1"/>
  <c r="AK66" i="1" s="1"/>
  <c r="AM64" i="1"/>
  <c r="AM66" i="1" s="1"/>
  <c r="AO64" i="1"/>
  <c r="AO66" i="1" s="1"/>
  <c r="AQ64" i="1"/>
  <c r="AQ66" i="1" s="1"/>
  <c r="AY64" i="1"/>
  <c r="BA64" i="1"/>
  <c r="BA66" i="1" s="1"/>
  <c r="BC64" i="1"/>
  <c r="BC66" i="1" s="1"/>
  <c r="BE64" i="1"/>
  <c r="BE66" i="1" s="1"/>
  <c r="BG64" i="1"/>
  <c r="BG66" i="1" s="1"/>
  <c r="S66" i="1"/>
  <c r="AC66" i="1"/>
  <c r="AI66" i="1"/>
  <c r="AY66" i="1"/>
  <c r="AU64" i="1" l="1"/>
  <c r="AU66" i="1" s="1"/>
  <c r="U64" i="1"/>
  <c r="U66" i="1" s="1"/>
  <c r="Q64" i="1"/>
  <c r="Q66" i="1" s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BC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K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collateral refresh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<sst xmlns="http://schemas.openxmlformats.org/spreadsheetml/2006/main" count="130" uniqueCount="97">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</sst>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05"/>
  <sheetViews>
    <sheetView tabSelected="1" workbookViewId="0">
      <pane xSplit="3" ySplit="7" topLeftCell="AJ8" activePane="bottomRight" state="frozen"/>
      <selection pane="topRight" activeCell="D1" sqref="D1"/>
      <selection pane="bottomLeft" activeCell="A8" sqref="A8"/>
      <selection pane="bottomRight" activeCell="BJ68" sqref="BJ6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1.7109375" customWidth="1"/>
    <col min="42" max="42" width="0.5703125" customWidth="1"/>
    <col min="43" max="43" width="11.7109375" style="22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5" max="55" width="12" customWidth="1"/>
    <col min="56" max="56" width="0.7109375" customWidth="1"/>
    <col min="57" max="57" width="12.5703125" customWidth="1"/>
    <col min="58" max="58" width="0.5703125" customWidth="1"/>
    <col min="59" max="59" width="12.85546875" customWidth="1"/>
    <col min="60" max="60" width="0.5703125" customWidth="1"/>
    <col min="61" max="61" width="11.7109375" customWidth="1"/>
    <col min="62" max="62" width="0.5703125" customWidth="1"/>
    <col min="63" max="63" width="11.7109375" customWidth="1"/>
    <col min="64" max="64" width="0.5703125" customWidth="1"/>
    <col min="66" max="66" width="12.28515625" bestFit="1" customWidth="1"/>
  </cols>
  <sheetData>
    <row r="1" spans="1:64" x14ac:dyDescent="0.2">
      <c r="A1" t="s">
        <v>0</v>
      </c>
      <c r="Y1"/>
    </row>
    <row r="2" spans="1:64" x14ac:dyDescent="0.2">
      <c r="A2" t="s">
        <v>1</v>
      </c>
      <c r="Y2"/>
    </row>
    <row r="3" spans="1:64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G3" s="1"/>
      <c r="AS3" s="1"/>
    </row>
    <row r="4" spans="1:64" x14ac:dyDescent="0.2">
      <c r="C4" s="1"/>
      <c r="D4" s="1"/>
      <c r="E4" s="1"/>
      <c r="F4" s="1"/>
      <c r="G4" s="1"/>
      <c r="H4" s="1"/>
      <c r="I4" s="1"/>
      <c r="O4" s="1"/>
      <c r="Y4"/>
      <c r="AG4" s="1"/>
      <c r="AS4" s="1"/>
    </row>
    <row r="5" spans="1:6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4"/>
      <c r="AR5" s="3"/>
      <c r="AS5" s="3"/>
      <c r="AU5" s="2" t="s">
        <v>46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23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  <c r="BC6" s="35">
        <v>37263</v>
      </c>
      <c r="BE6" s="35">
        <v>37264</v>
      </c>
      <c r="BG6" s="35">
        <v>37265</v>
      </c>
      <c r="BI6" s="35">
        <v>37266</v>
      </c>
      <c r="BK6" s="35">
        <v>37267</v>
      </c>
    </row>
    <row r="7" spans="1:6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4" t="s">
        <v>3</v>
      </c>
      <c r="AS7" s="2" t="s">
        <v>4</v>
      </c>
      <c r="AW7" s="2" t="s">
        <v>5</v>
      </c>
      <c r="AY7" s="2" t="s">
        <v>7</v>
      </c>
      <c r="BA7" s="2" t="s">
        <v>3</v>
      </c>
      <c r="BC7" s="2" t="s">
        <v>4</v>
      </c>
      <c r="BE7" s="2" t="s">
        <v>6</v>
      </c>
      <c r="BG7" s="2" t="s">
        <v>5</v>
      </c>
      <c r="BI7" s="2" t="s">
        <v>7</v>
      </c>
      <c r="BK7" s="2" t="s">
        <v>3</v>
      </c>
    </row>
    <row r="8" spans="1:64" s="2" customFormat="1" x14ac:dyDescent="0.2">
      <c r="AQ8" s="24"/>
    </row>
    <row r="9" spans="1:64" s="2" customFormat="1" x14ac:dyDescent="0.2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25">
        <v>0</v>
      </c>
      <c r="AR9" s="5"/>
      <c r="AS9" s="5">
        <v>0</v>
      </c>
      <c r="AU9" s="7">
        <f>SUM(I9:AS9)</f>
        <v>82666831.430000007</v>
      </c>
      <c r="AW9" s="5">
        <v>0</v>
      </c>
      <c r="AX9" s="5"/>
      <c r="AY9" s="5">
        <v>0</v>
      </c>
      <c r="AZ9" s="5"/>
      <c r="BA9" s="5">
        <v>0</v>
      </c>
      <c r="BB9" s="5"/>
      <c r="BC9" s="5">
        <v>0</v>
      </c>
      <c r="BD9" s="5"/>
      <c r="BE9" s="5">
        <v>0</v>
      </c>
      <c r="BF9" s="5"/>
      <c r="BG9" s="5">
        <v>0</v>
      </c>
      <c r="BH9" s="5"/>
      <c r="BI9" s="5">
        <v>0</v>
      </c>
      <c r="BJ9" s="5"/>
      <c r="BK9" s="5">
        <v>0</v>
      </c>
      <c r="BL9" s="5"/>
    </row>
    <row r="10" spans="1:64" s="2" customFormat="1" x14ac:dyDescent="0.2">
      <c r="A10" s="11"/>
      <c r="AQ10" s="24"/>
      <c r="AU10" s="5"/>
    </row>
    <row r="11" spans="1:64" s="2" customFormat="1" x14ac:dyDescent="0.2">
      <c r="A11" s="11" t="s">
        <v>57</v>
      </c>
      <c r="X11"/>
      <c r="Z11" s="32"/>
      <c r="AQ11" s="24"/>
    </row>
    <row r="12" spans="1:64" x14ac:dyDescent="0.2">
      <c r="Y12"/>
      <c r="Z12" s="33"/>
    </row>
    <row r="13" spans="1:64" x14ac:dyDescent="0.2">
      <c r="A13" s="6" t="s">
        <v>62</v>
      </c>
      <c r="L13" s="1"/>
      <c r="V13" s="1"/>
      <c r="Y13"/>
      <c r="AF13" s="1"/>
      <c r="AP13" s="1"/>
      <c r="AZ13" s="1"/>
      <c r="BJ13" s="1"/>
    </row>
    <row r="14" spans="1:64" s="7" customFormat="1" x14ac:dyDescent="0.2">
      <c r="B14" s="8" t="s">
        <v>48</v>
      </c>
      <c r="E14" s="40" t="s">
        <v>91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7">
        <v>0</v>
      </c>
      <c r="AQ14" s="26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  <c r="BC14" s="7">
        <v>0</v>
      </c>
      <c r="BE14" s="7">
        <v>0</v>
      </c>
      <c r="BG14" s="7">
        <v>0</v>
      </c>
      <c r="BI14" s="7">
        <v>0</v>
      </c>
      <c r="BK14" s="7">
        <v>0</v>
      </c>
    </row>
    <row r="15" spans="1:64" s="5" customFormat="1" x14ac:dyDescent="0.2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2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  <c r="BC15" s="5">
        <v>0</v>
      </c>
      <c r="BE15" s="5">
        <v>0</v>
      </c>
      <c r="BG15" s="5">
        <v>0</v>
      </c>
      <c r="BI15" s="5">
        <v>0</v>
      </c>
      <c r="BK15" s="5">
        <v>0</v>
      </c>
    </row>
    <row r="16" spans="1:64" s="5" customFormat="1" x14ac:dyDescent="0.2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5">
        <v>0</v>
      </c>
      <c r="AQ16" s="25">
        <v>0</v>
      </c>
      <c r="AS16" s="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  <c r="BC16" s="5">
        <v>0</v>
      </c>
      <c r="BE16" s="5">
        <v>0</v>
      </c>
      <c r="BG16" s="5">
        <v>0</v>
      </c>
      <c r="BI16" s="5">
        <v>0</v>
      </c>
      <c r="BK16" s="5">
        <v>0</v>
      </c>
    </row>
    <row r="17" spans="1:64" s="5" customFormat="1" x14ac:dyDescent="0.2">
      <c r="B17" s="9" t="s">
        <v>79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2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  <c r="BC17" s="5">
        <v>0</v>
      </c>
      <c r="BE17" s="5">
        <v>0</v>
      </c>
      <c r="BG17" s="5">
        <v>0</v>
      </c>
      <c r="BI17" s="5">
        <v>0</v>
      </c>
      <c r="BK17" s="5">
        <v>0</v>
      </c>
    </row>
    <row r="18" spans="1:64" s="5" customFormat="1" x14ac:dyDescent="0.2">
      <c r="B18" s="9" t="s">
        <v>80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2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  <c r="BC18" s="5">
        <v>0</v>
      </c>
      <c r="BE18" s="5">
        <v>0</v>
      </c>
      <c r="BG18" s="5">
        <v>0</v>
      </c>
      <c r="BI18" s="5">
        <v>0</v>
      </c>
      <c r="BK18" s="5">
        <v>0</v>
      </c>
    </row>
    <row r="19" spans="1:64" s="5" customFormat="1" x14ac:dyDescent="0.2">
      <c r="B19" s="9" t="s">
        <v>81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5">
        <v>2579200</v>
      </c>
      <c r="AQ19" s="25">
        <v>0</v>
      </c>
      <c r="AS19" s="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  <c r="BC19" s="5">
        <f>1980800/2*2</f>
        <v>1980800</v>
      </c>
      <c r="BE19" s="5">
        <v>0</v>
      </c>
      <c r="BG19" s="5">
        <f>1980800/2*2</f>
        <v>1980800</v>
      </c>
      <c r="BI19" s="5">
        <v>0</v>
      </c>
      <c r="BK19" s="5">
        <f>1980800/2*3</f>
        <v>2971200</v>
      </c>
    </row>
    <row r="20" spans="1:64" x14ac:dyDescent="0.2">
      <c r="B20" t="s">
        <v>92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2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  <c r="BC20" s="5">
        <v>0</v>
      </c>
      <c r="BD20" s="5"/>
      <c r="BE20" s="5">
        <v>0</v>
      </c>
      <c r="BF20" s="5"/>
      <c r="BG20" s="5">
        <v>0</v>
      </c>
      <c r="BH20" s="5"/>
      <c r="BI20" s="5">
        <v>0</v>
      </c>
      <c r="BJ20" s="5"/>
      <c r="BK20" s="5">
        <v>0</v>
      </c>
      <c r="BL20" s="5"/>
    </row>
    <row r="21" spans="1:64" x14ac:dyDescent="0.2">
      <c r="B21" t="s">
        <v>93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1053000</v>
      </c>
      <c r="AP21" s="5"/>
      <c r="AQ21" s="25">
        <v>0</v>
      </c>
      <c r="AR21" s="5"/>
      <c r="AS21" s="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  <c r="BC21" s="5">
        <v>0</v>
      </c>
      <c r="BD21" s="5"/>
      <c r="BE21" s="5">
        <v>0</v>
      </c>
      <c r="BF21" s="5"/>
      <c r="BG21" s="5">
        <v>0</v>
      </c>
      <c r="BH21" s="5"/>
      <c r="BI21" s="5">
        <v>0</v>
      </c>
      <c r="BJ21" s="5"/>
      <c r="BK21" s="5">
        <v>0</v>
      </c>
      <c r="BL21" s="5"/>
    </row>
    <row r="22" spans="1:64" x14ac:dyDescent="0.2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2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  <c r="BC22" s="5">
        <v>0</v>
      </c>
      <c r="BD22" s="5"/>
      <c r="BE22" s="5">
        <v>0</v>
      </c>
      <c r="BF22" s="5"/>
      <c r="BG22" s="5">
        <v>0</v>
      </c>
      <c r="BH22" s="5"/>
      <c r="BI22" s="5">
        <v>0</v>
      </c>
      <c r="BJ22" s="5"/>
      <c r="BK22" s="5">
        <v>0</v>
      </c>
      <c r="BL22" s="5"/>
    </row>
    <row r="23" spans="1:64" x14ac:dyDescent="0.2">
      <c r="B23" t="s">
        <v>95</v>
      </c>
      <c r="E23" s="38" t="s">
        <v>96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f>1282525.74+258865.72</f>
        <v>1541391.46</v>
      </c>
      <c r="AP23" s="5"/>
      <c r="AQ23" s="25">
        <f>3376340.86+1161085.95+114620.59+429628.18</f>
        <v>5081675.5799999991</v>
      </c>
      <c r="AR23" s="5"/>
      <c r="AS23" s="5">
        <f>(57310.29+214814.09)*3</f>
        <v>816373.14</v>
      </c>
      <c r="AT23" s="5"/>
      <c r="AU23" s="5">
        <f t="shared" si="0"/>
        <v>8891422.1799999997</v>
      </c>
      <c r="AW23" s="5">
        <f>57310.29+214814.09</f>
        <v>272124.38</v>
      </c>
      <c r="AX23" s="5"/>
      <c r="AY23" s="5">
        <f>57310.29+214814.09</f>
        <v>272124.38</v>
      </c>
      <c r="AZ23" s="5"/>
      <c r="BA23" s="5">
        <f>57310.29+214814.09</f>
        <v>272124.38</v>
      </c>
      <c r="BB23" s="5"/>
      <c r="BC23" s="5">
        <f>(57310.29+214814.09)*3</f>
        <v>816373.14</v>
      </c>
      <c r="BD23" s="5"/>
      <c r="BE23" s="5">
        <f>57310.29+214814.09</f>
        <v>272124.38</v>
      </c>
      <c r="BF23" s="5"/>
      <c r="BG23" s="5">
        <f>57310.29+214814.09</f>
        <v>272124.38</v>
      </c>
      <c r="BH23" s="5"/>
      <c r="BI23" s="5">
        <f>57310.29+214814.09</f>
        <v>272124.38</v>
      </c>
      <c r="BJ23" s="5"/>
      <c r="BK23" s="5">
        <f>57310.29+214814.09</f>
        <v>272124.38</v>
      </c>
      <c r="BL23" s="5"/>
    </row>
    <row r="24" spans="1:64" x14ac:dyDescent="0.2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2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  <c r="BC24" s="5">
        <v>0</v>
      </c>
      <c r="BD24" s="5"/>
      <c r="BE24" s="5">
        <v>0</v>
      </c>
      <c r="BF24" s="5"/>
      <c r="BG24" s="5">
        <v>0</v>
      </c>
      <c r="BH24" s="5"/>
      <c r="BI24" s="5">
        <v>0</v>
      </c>
      <c r="BJ24" s="5"/>
      <c r="BK24" s="5">
        <v>0</v>
      </c>
      <c r="BL24" s="5"/>
    </row>
    <row r="25" spans="1:64" x14ac:dyDescent="0.2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2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  <c r="BC25" s="5">
        <v>0</v>
      </c>
      <c r="BD25" s="5"/>
      <c r="BE25" s="5">
        <v>0</v>
      </c>
      <c r="BF25" s="5"/>
      <c r="BG25" s="5">
        <v>0</v>
      </c>
      <c r="BH25" s="5"/>
      <c r="BI25" s="5">
        <v>0</v>
      </c>
      <c r="BJ25" s="5"/>
      <c r="BK25" s="5">
        <v>0</v>
      </c>
      <c r="BL25" s="5"/>
    </row>
    <row r="26" spans="1:64" x14ac:dyDescent="0.2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2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  <c r="BC26" s="5">
        <v>0</v>
      </c>
      <c r="BD26" s="5"/>
      <c r="BE26" s="5">
        <v>0</v>
      </c>
      <c r="BF26" s="5"/>
      <c r="BG26" s="5">
        <v>0</v>
      </c>
      <c r="BH26" s="5"/>
      <c r="BI26" s="5">
        <v>0</v>
      </c>
      <c r="BJ26" s="5"/>
      <c r="BK26" s="5">
        <v>0</v>
      </c>
      <c r="BL26" s="5"/>
    </row>
    <row r="27" spans="1:64" x14ac:dyDescent="0.2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2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  <c r="BC27" s="5">
        <v>0</v>
      </c>
      <c r="BD27" s="5"/>
      <c r="BE27" s="5">
        <v>0</v>
      </c>
      <c r="BF27" s="5"/>
      <c r="BG27" s="5">
        <v>0</v>
      </c>
      <c r="BH27" s="5"/>
      <c r="BI27" s="5">
        <v>0</v>
      </c>
      <c r="BJ27" s="5"/>
      <c r="BK27" s="5">
        <v>0</v>
      </c>
      <c r="BL27" s="5"/>
    </row>
    <row r="28" spans="1:64" x14ac:dyDescent="0.2">
      <c r="B28" t="s">
        <v>67</v>
      </c>
      <c r="E28" s="38" t="s">
        <v>94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2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  <c r="BC28" s="5">
        <v>0</v>
      </c>
      <c r="BD28" s="5"/>
      <c r="BE28" s="5">
        <v>0</v>
      </c>
      <c r="BF28" s="5"/>
      <c r="BG28" s="5">
        <v>0</v>
      </c>
      <c r="BH28" s="5"/>
      <c r="BI28" s="5">
        <v>0</v>
      </c>
      <c r="BJ28" s="5"/>
      <c r="BK28" s="5">
        <v>0</v>
      </c>
      <c r="BL28" s="5"/>
    </row>
    <row r="29" spans="1:64" x14ac:dyDescent="0.2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2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  <c r="BC29" s="5">
        <v>0</v>
      </c>
      <c r="BD29" s="5"/>
      <c r="BE29" s="5">
        <v>0</v>
      </c>
      <c r="BF29" s="5"/>
      <c r="BG29" s="5">
        <v>0</v>
      </c>
      <c r="BH29" s="5"/>
      <c r="BI29" s="5">
        <v>0</v>
      </c>
      <c r="BJ29" s="5"/>
      <c r="BK29" s="5">
        <v>0</v>
      </c>
      <c r="BL29" s="5"/>
    </row>
    <row r="30" spans="1:6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25"/>
      <c r="AR30" s="5"/>
      <c r="AS30" s="5"/>
      <c r="AT30" s="5"/>
      <c r="AU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5"/>
      <c r="AR31" s="5"/>
      <c r="AS31" s="5"/>
      <c r="AT31" s="5"/>
      <c r="AU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5"/>
      <c r="AR32" s="5"/>
      <c r="AS32" s="5"/>
      <c r="AT32" s="5"/>
      <c r="AU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5"/>
      <c r="AR33" s="5"/>
      <c r="AS33" s="5"/>
      <c r="AT33" s="5"/>
      <c r="AU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5">
        <v>0</v>
      </c>
      <c r="AP34" s="5"/>
      <c r="AQ34" s="25">
        <v>0</v>
      </c>
      <c r="AR34" s="5"/>
      <c r="AS34" s="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  <c r="BC34" s="5">
        <v>0</v>
      </c>
      <c r="BD34" s="5"/>
      <c r="BE34" s="5">
        <v>0</v>
      </c>
      <c r="BF34" s="5"/>
      <c r="BG34" s="5">
        <v>0</v>
      </c>
      <c r="BH34" s="5"/>
      <c r="BI34" s="5">
        <v>800000</v>
      </c>
      <c r="BJ34" s="5"/>
      <c r="BK34" s="5">
        <v>0</v>
      </c>
      <c r="BL34" s="5"/>
    </row>
    <row r="35" spans="1:64" x14ac:dyDescent="0.2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2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  <c r="BC35" s="5">
        <v>0</v>
      </c>
      <c r="BD35" s="5"/>
      <c r="BE35" s="5">
        <v>0</v>
      </c>
      <c r="BF35" s="5"/>
      <c r="BG35" s="5">
        <v>0</v>
      </c>
      <c r="BH35" s="5"/>
      <c r="BI35" s="5">
        <v>0</v>
      </c>
      <c r="BJ35" s="5"/>
      <c r="BK35" s="5">
        <v>0</v>
      </c>
      <c r="BL35" s="5"/>
    </row>
    <row r="36" spans="1:64" x14ac:dyDescent="0.2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5">
        <v>0</v>
      </c>
      <c r="AP36" s="5"/>
      <c r="AQ36" s="25">
        <v>0</v>
      </c>
      <c r="AR36" s="5"/>
      <c r="AS36" s="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  <c r="BC36" s="5">
        <v>0</v>
      </c>
      <c r="BD36" s="5"/>
      <c r="BE36" s="5">
        <v>0</v>
      </c>
      <c r="BF36" s="5"/>
      <c r="BG36" s="5">
        <v>0</v>
      </c>
      <c r="BH36" s="5"/>
      <c r="BI36" s="5">
        <v>800000</v>
      </c>
      <c r="BJ36" s="5"/>
      <c r="BK36" s="5">
        <v>0</v>
      </c>
      <c r="BL36" s="5"/>
    </row>
    <row r="37" spans="1:64" x14ac:dyDescent="0.2">
      <c r="B37" t="s">
        <v>64</v>
      </c>
      <c r="E37" s="38" t="s">
        <v>82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5">
        <v>0</v>
      </c>
      <c r="AP37" s="5"/>
      <c r="AQ37" s="25">
        <v>0</v>
      </c>
      <c r="AR37" s="5"/>
      <c r="AS37" s="29">
        <f>354360+600000</f>
        <v>954360</v>
      </c>
      <c r="AT37" s="5"/>
      <c r="AU37" s="5">
        <f>SUM(K37:AS37)</f>
        <v>5238444.78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  <c r="BC37" s="5">
        <v>0</v>
      </c>
      <c r="BD37" s="5"/>
      <c r="BE37" s="5">
        <v>0</v>
      </c>
      <c r="BF37" s="5"/>
      <c r="BG37" s="5">
        <v>0</v>
      </c>
      <c r="BH37" s="5"/>
      <c r="BI37" s="29">
        <f>354360+600000</f>
        <v>954360</v>
      </c>
      <c r="BJ37" s="5"/>
      <c r="BK37" s="5">
        <v>0</v>
      </c>
      <c r="BL37" s="5"/>
    </row>
    <row r="38" spans="1:64" x14ac:dyDescent="0.2">
      <c r="E38" s="38" t="s">
        <v>78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5">
        <v>0</v>
      </c>
      <c r="AP38" s="5"/>
      <c r="AQ38" s="25">
        <v>100000</v>
      </c>
      <c r="AR38" s="5"/>
      <c r="AS38" s="5">
        <v>100000</v>
      </c>
      <c r="AT38" s="5"/>
      <c r="AU38" s="5">
        <f>SUM(K38:AS38)</f>
        <v>634400</v>
      </c>
      <c r="AW38" s="5">
        <v>100000</v>
      </c>
      <c r="AX38" s="5"/>
      <c r="AY38" s="5">
        <v>100000</v>
      </c>
      <c r="AZ38" s="5"/>
      <c r="BA38" s="5">
        <v>100000</v>
      </c>
      <c r="BB38" s="5"/>
      <c r="BC38" s="5">
        <v>100000</v>
      </c>
      <c r="BD38" s="5"/>
      <c r="BE38" s="5">
        <v>100000</v>
      </c>
      <c r="BF38" s="5"/>
      <c r="BG38" s="5">
        <v>100000</v>
      </c>
      <c r="BH38" s="5"/>
      <c r="BI38" s="5">
        <v>100000</v>
      </c>
      <c r="BJ38" s="5"/>
      <c r="BK38" s="5">
        <v>100000</v>
      </c>
      <c r="BL38" s="5"/>
    </row>
    <row r="39" spans="1:6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25"/>
      <c r="AR39" s="5"/>
      <c r="AS39" s="5"/>
      <c r="AT39" s="5"/>
      <c r="AU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25"/>
      <c r="AR40" s="5"/>
      <c r="AS40" s="5"/>
      <c r="AT40" s="5"/>
      <c r="AU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25">
        <v>3101855</v>
      </c>
      <c r="AR41" s="5"/>
      <c r="AS41" s="5">
        <v>3101855</v>
      </c>
      <c r="AT41" s="5"/>
      <c r="AU41" s="5">
        <f>SUM(K41:AS41)</f>
        <v>20727610.740000002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  <c r="BC41" s="5">
        <v>3101855</v>
      </c>
      <c r="BD41" s="5"/>
      <c r="BE41" s="5">
        <v>3101855</v>
      </c>
      <c r="BF41" s="5"/>
      <c r="BG41" s="5">
        <v>3101855</v>
      </c>
      <c r="BH41" s="5"/>
      <c r="BI41" s="5">
        <v>3101855</v>
      </c>
      <c r="BJ41" s="5"/>
      <c r="BK41" s="5">
        <v>3101855</v>
      </c>
      <c r="BL41" s="5"/>
    </row>
    <row r="42" spans="1:64" x14ac:dyDescent="0.2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-196118.6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25">
        <v>-2081386</v>
      </c>
      <c r="AR42" s="5"/>
      <c r="AS42" s="5">
        <v>-2081386</v>
      </c>
      <c r="AT42" s="5"/>
      <c r="AU42" s="5">
        <f>SUM(K42:AS42)</f>
        <v>-14740319.789999999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  <c r="BC42" s="5">
        <v>-2081386</v>
      </c>
      <c r="BD42" s="5"/>
      <c r="BE42" s="5">
        <v>-2081386</v>
      </c>
      <c r="BF42" s="5"/>
      <c r="BG42" s="5">
        <v>-2081386</v>
      </c>
      <c r="BH42" s="5"/>
      <c r="BI42" s="5">
        <v>-2081386</v>
      </c>
      <c r="BJ42" s="5"/>
      <c r="BK42" s="5">
        <v>-2081386</v>
      </c>
      <c r="BL42" s="5"/>
    </row>
    <row r="43" spans="1:6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25"/>
      <c r="AR43" s="5"/>
      <c r="AS43" s="5"/>
      <c r="AT43" s="5"/>
      <c r="AU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25"/>
      <c r="AR44" s="5"/>
      <c r="AS44" s="5"/>
      <c r="AT44" s="5"/>
      <c r="AU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2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  <c r="BC45" s="5">
        <v>0</v>
      </c>
      <c r="BD45" s="5"/>
      <c r="BE45" s="5">
        <v>0</v>
      </c>
      <c r="BF45" s="5"/>
      <c r="BG45" s="5">
        <v>0</v>
      </c>
      <c r="BH45" s="5"/>
      <c r="BI45" s="5">
        <v>0</v>
      </c>
      <c r="BJ45" s="5"/>
      <c r="BK45" s="5">
        <v>0</v>
      </c>
      <c r="BL45" s="5"/>
    </row>
    <row r="46" spans="1:6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2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  <c r="BC46" s="5">
        <v>0</v>
      </c>
      <c r="BD46" s="5"/>
      <c r="BE46" s="5">
        <v>0</v>
      </c>
      <c r="BF46" s="5"/>
      <c r="BG46" s="5">
        <v>0</v>
      </c>
      <c r="BH46" s="5"/>
      <c r="BI46" s="5">
        <v>0</v>
      </c>
      <c r="BJ46" s="5"/>
      <c r="BK46" s="5">
        <v>0</v>
      </c>
      <c r="BL46" s="5"/>
    </row>
    <row r="47" spans="1:6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25">
        <v>0</v>
      </c>
      <c r="AR47" s="5"/>
      <c r="AS47" s="5">
        <v>0</v>
      </c>
      <c r="AT47" s="5"/>
      <c r="AU47" s="5">
        <f t="shared" si="1"/>
        <v>6510</v>
      </c>
      <c r="AW47" s="5">
        <v>0</v>
      </c>
      <c r="AX47" s="5"/>
      <c r="AY47" s="5">
        <v>0</v>
      </c>
      <c r="AZ47" s="5"/>
      <c r="BA47" s="5">
        <v>5000</v>
      </c>
      <c r="BB47" s="5"/>
      <c r="BC47" s="5">
        <v>0</v>
      </c>
      <c r="BD47" s="5"/>
      <c r="BE47" s="5">
        <v>0</v>
      </c>
      <c r="BF47" s="5"/>
      <c r="BG47" s="5">
        <v>0</v>
      </c>
      <c r="BH47" s="5"/>
      <c r="BI47" s="5">
        <v>0</v>
      </c>
      <c r="BJ47" s="5"/>
      <c r="BK47" s="5">
        <v>5000</v>
      </c>
      <c r="BL47" s="5"/>
    </row>
    <row r="48" spans="1:6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25">
        <v>0</v>
      </c>
      <c r="AR48" s="5"/>
      <c r="AS48" s="5">
        <v>0</v>
      </c>
      <c r="AT48" s="5"/>
      <c r="AU48" s="5">
        <f t="shared" si="1"/>
        <v>2280</v>
      </c>
      <c r="AW48" s="5">
        <v>0</v>
      </c>
      <c r="AX48" s="5"/>
      <c r="AY48" s="5">
        <v>0</v>
      </c>
      <c r="AZ48" s="5"/>
      <c r="BA48" s="5">
        <v>5000</v>
      </c>
      <c r="BB48" s="5"/>
      <c r="BC48" s="5">
        <v>0</v>
      </c>
      <c r="BD48" s="5"/>
      <c r="BE48" s="5">
        <v>0</v>
      </c>
      <c r="BF48" s="5"/>
      <c r="BG48" s="5">
        <v>0</v>
      </c>
      <c r="BH48" s="5"/>
      <c r="BI48" s="5">
        <v>0</v>
      </c>
      <c r="BJ48" s="5"/>
      <c r="BK48" s="5">
        <v>5000</v>
      </c>
      <c r="BL48" s="5"/>
    </row>
    <row r="49" spans="1:6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2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  <c r="BC49" s="5">
        <v>0</v>
      </c>
      <c r="BD49" s="5"/>
      <c r="BE49" s="5">
        <v>0</v>
      </c>
      <c r="BF49" s="5"/>
      <c r="BG49" s="5">
        <v>0</v>
      </c>
      <c r="BH49" s="5"/>
      <c r="BI49" s="5">
        <v>0</v>
      </c>
      <c r="BJ49" s="5"/>
      <c r="BK49" s="5">
        <v>0</v>
      </c>
      <c r="BL49" s="5"/>
    </row>
    <row r="50" spans="1:6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25">
        <v>44000</v>
      </c>
      <c r="AR50" s="5"/>
      <c r="AS50" s="5">
        <v>0</v>
      </c>
      <c r="AT50" s="5"/>
      <c r="AU50" s="5">
        <f t="shared" si="1"/>
        <v>119000</v>
      </c>
      <c r="AW50" s="5">
        <v>0</v>
      </c>
      <c r="AX50" s="5"/>
      <c r="AY50" s="5">
        <v>0</v>
      </c>
      <c r="AZ50" s="5"/>
      <c r="BA50" s="5">
        <v>55000</v>
      </c>
      <c r="BB50" s="5"/>
      <c r="BC50" s="5">
        <v>0</v>
      </c>
      <c r="BD50" s="5"/>
      <c r="BE50" s="5">
        <v>0</v>
      </c>
      <c r="BF50" s="5"/>
      <c r="BG50" s="5">
        <v>0</v>
      </c>
      <c r="BH50" s="5"/>
      <c r="BI50" s="5">
        <v>0</v>
      </c>
      <c r="BJ50" s="5"/>
      <c r="BK50" s="5">
        <v>55000</v>
      </c>
      <c r="BL50" s="5"/>
    </row>
    <row r="51" spans="1:64" x14ac:dyDescent="0.2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25">
        <v>0</v>
      </c>
      <c r="AR51" s="5"/>
      <c r="AS51" s="5">
        <v>0</v>
      </c>
      <c r="AT51" s="5"/>
      <c r="AU51" s="5">
        <f>SUM(K51:AS51)</f>
        <v>73350</v>
      </c>
      <c r="AW51" s="5">
        <v>0</v>
      </c>
      <c r="AX51" s="5"/>
      <c r="AY51" s="5">
        <v>0</v>
      </c>
      <c r="AZ51" s="5"/>
      <c r="BA51" s="5">
        <v>73350</v>
      </c>
      <c r="BB51" s="5"/>
      <c r="BC51" s="5">
        <v>0</v>
      </c>
      <c r="BD51" s="5"/>
      <c r="BE51" s="5">
        <v>0</v>
      </c>
      <c r="BF51" s="5"/>
      <c r="BG51" s="5">
        <v>0</v>
      </c>
      <c r="BH51" s="5"/>
      <c r="BI51" s="5">
        <v>0</v>
      </c>
      <c r="BJ51" s="5"/>
      <c r="BK51" s="5">
        <v>73350</v>
      </c>
      <c r="BL51" s="5"/>
    </row>
    <row r="52" spans="1:6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2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  <c r="BC52" s="5">
        <v>0</v>
      </c>
      <c r="BD52" s="5"/>
      <c r="BE52" s="5">
        <v>0</v>
      </c>
      <c r="BF52" s="5"/>
      <c r="BG52" s="5">
        <v>0</v>
      </c>
      <c r="BH52" s="5"/>
      <c r="BI52" s="5">
        <v>0</v>
      </c>
      <c r="BJ52" s="5"/>
      <c r="BK52" s="5">
        <v>0</v>
      </c>
      <c r="BL52" s="5"/>
    </row>
    <row r="53" spans="1:64" x14ac:dyDescent="0.2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2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  <c r="BC53" s="5">
        <v>0</v>
      </c>
      <c r="BD53" s="5"/>
      <c r="BE53" s="5">
        <v>0</v>
      </c>
      <c r="BF53" s="5"/>
      <c r="BG53" s="5">
        <v>0</v>
      </c>
      <c r="BH53" s="5"/>
      <c r="BI53" s="5">
        <v>0</v>
      </c>
      <c r="BJ53" s="5"/>
      <c r="BK53" s="5">
        <v>0</v>
      </c>
      <c r="BL53" s="5"/>
    </row>
    <row r="54" spans="1:6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25"/>
      <c r="AR54" s="5"/>
      <c r="AS54" s="5"/>
      <c r="AT54" s="5"/>
      <c r="AU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25"/>
      <c r="AR55" s="5"/>
      <c r="AS55" s="5"/>
      <c r="AT55" s="5"/>
      <c r="AU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25"/>
      <c r="AR56" s="5"/>
      <c r="AS56" s="5"/>
      <c r="AT56" s="5"/>
      <c r="AU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2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  <c r="BC57" s="5">
        <v>0</v>
      </c>
      <c r="BD57" s="5"/>
      <c r="BE57" s="5">
        <v>0</v>
      </c>
      <c r="BF57" s="5"/>
      <c r="BG57" s="5">
        <v>0</v>
      </c>
      <c r="BH57" s="5"/>
      <c r="BI57" s="5">
        <v>0</v>
      </c>
      <c r="BJ57" s="5"/>
      <c r="BK57" s="5">
        <v>0</v>
      </c>
      <c r="BL57" s="5"/>
    </row>
    <row r="58" spans="1:64" x14ac:dyDescent="0.2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2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  <c r="BC58" s="5">
        <v>0</v>
      </c>
      <c r="BD58" s="5"/>
      <c r="BE58" s="5">
        <v>0</v>
      </c>
      <c r="BF58" s="5"/>
      <c r="BG58" s="5">
        <v>0</v>
      </c>
      <c r="BH58" s="5"/>
      <c r="BI58" s="5">
        <v>0</v>
      </c>
      <c r="BJ58" s="5"/>
      <c r="BK58" s="5">
        <v>0</v>
      </c>
      <c r="BL58" s="5"/>
    </row>
    <row r="59" spans="1:6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2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  <c r="BC59" s="5">
        <v>0</v>
      </c>
      <c r="BD59" s="5"/>
      <c r="BE59" s="5">
        <v>0</v>
      </c>
      <c r="BF59" s="5"/>
      <c r="BG59" s="5">
        <v>0</v>
      </c>
      <c r="BH59" s="5"/>
      <c r="BI59" s="5">
        <v>0</v>
      </c>
      <c r="BJ59" s="5"/>
      <c r="BK59" s="5">
        <v>0</v>
      </c>
      <c r="BL59" s="5"/>
    </row>
    <row r="60" spans="1:64" x14ac:dyDescent="0.2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2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  <c r="BC60" s="5">
        <v>0</v>
      </c>
      <c r="BD60" s="5"/>
      <c r="BE60" s="5">
        <v>0</v>
      </c>
      <c r="BF60" s="5"/>
      <c r="BG60" s="5">
        <v>0</v>
      </c>
      <c r="BH60" s="5"/>
      <c r="BI60" s="5">
        <v>0</v>
      </c>
      <c r="BJ60" s="5"/>
      <c r="BK60" s="5">
        <v>0</v>
      </c>
      <c r="BL60" s="5"/>
    </row>
    <row r="61" spans="1:6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25"/>
      <c r="AR61" s="5"/>
      <c r="AS61" s="5"/>
      <c r="AT61" s="5"/>
      <c r="AU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25"/>
      <c r="AR62" s="5"/>
      <c r="AS62" s="5"/>
      <c r="AT62" s="5"/>
      <c r="AU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25"/>
      <c r="AR63" s="5"/>
      <c r="AS63" s="5"/>
      <c r="AT63" s="5"/>
      <c r="AU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s="5" customFormat="1" x14ac:dyDescent="0.2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5046417.4000000004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14">
        <f>SUM(AO14:AO60)</f>
        <v>5173591.46</v>
      </c>
      <c r="AQ64" s="27">
        <f>SUM(AQ14:AQ60)</f>
        <v>6246144.5799999991</v>
      </c>
      <c r="AS64" s="14">
        <f>SUM(AS14:AS60)</f>
        <v>5600702.1400000006</v>
      </c>
      <c r="AU64" s="14">
        <f>SUM(AU14:AU60)</f>
        <v>70510913.100000024</v>
      </c>
      <c r="AW64" s="14">
        <f>SUM(AW14:AW60)</f>
        <v>1392593.38</v>
      </c>
      <c r="AY64" s="14">
        <f>SUM(AY14:AY60)</f>
        <v>1392593.38</v>
      </c>
      <c r="BA64" s="14">
        <f>SUM(BA14:BA60)</f>
        <v>6066103.3799999999</v>
      </c>
      <c r="BC64" s="14">
        <f>SUM(BC14:BC60)</f>
        <v>3917642.1400000006</v>
      </c>
      <c r="BE64" s="14">
        <f>SUM(BE14:BE60)</f>
        <v>1392593.38</v>
      </c>
      <c r="BG64" s="14">
        <f>SUM(BG14:BG60)</f>
        <v>3373393.38</v>
      </c>
      <c r="BI64" s="14">
        <f>SUM(BI14:BI60)</f>
        <v>3946953.38</v>
      </c>
      <c r="BK64" s="14">
        <f>SUM(BK14:BK60)</f>
        <v>4502143.38</v>
      </c>
    </row>
    <row r="65" spans="1:6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25"/>
      <c r="AR65" s="5"/>
      <c r="AS65" s="5"/>
      <c r="AT65" s="5"/>
      <c r="AU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ht="13.5" thickBot="1" x14ac:dyDescent="0.25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-2667934.3200000003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-2620860</v>
      </c>
      <c r="AN66" s="5"/>
      <c r="AO66" s="15">
        <f>AO9-AO64</f>
        <v>-5173591.46</v>
      </c>
      <c r="AP66" s="5"/>
      <c r="AQ66" s="28">
        <f>AQ9-AQ64</f>
        <v>-6246144.5799999991</v>
      </c>
      <c r="AR66" s="5"/>
      <c r="AS66" s="15">
        <f>AS9-AS64</f>
        <v>-5600702.1400000006</v>
      </c>
      <c r="AT66" s="5"/>
      <c r="AU66" s="15">
        <f>AU9-AU64</f>
        <v>12155918.329999983</v>
      </c>
      <c r="AW66" s="15">
        <f>AW9-AW64</f>
        <v>-1392593.38</v>
      </c>
      <c r="AX66" s="5"/>
      <c r="AY66" s="15">
        <f>AY9-AY64</f>
        <v>-1392593.38</v>
      </c>
      <c r="AZ66" s="5"/>
      <c r="BA66" s="15">
        <f>BA9-BA64</f>
        <v>-6066103.3799999999</v>
      </c>
      <c r="BB66" s="5"/>
      <c r="BC66" s="15">
        <f>BC9-BC64</f>
        <v>-3917642.1400000006</v>
      </c>
      <c r="BD66" s="5"/>
      <c r="BE66" s="15">
        <f>BE9-BE64</f>
        <v>-1392593.38</v>
      </c>
      <c r="BF66" s="5"/>
      <c r="BG66" s="15">
        <f>BG9-BG64</f>
        <v>-3373393.38</v>
      </c>
      <c r="BH66" s="5"/>
      <c r="BI66" s="15">
        <f>BI9-BI64</f>
        <v>-3946953.38</v>
      </c>
      <c r="BJ66" s="5"/>
      <c r="BK66" s="15">
        <f>BK9-BK64</f>
        <v>-4502143.38</v>
      </c>
      <c r="BL66" s="5"/>
    </row>
    <row r="67" spans="1:64" ht="13.5" thickTop="1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25"/>
      <c r="AR67" s="5"/>
      <c r="AS67" s="5"/>
      <c r="AT67" s="5"/>
      <c r="AU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25"/>
      <c r="AR68" s="5"/>
      <c r="AS68" s="5"/>
      <c r="AT68" s="5"/>
      <c r="AU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25"/>
      <c r="AR69" s="5"/>
      <c r="AS69" s="5"/>
      <c r="AT69" s="5"/>
      <c r="AU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25"/>
      <c r="AR70" s="5"/>
      <c r="AS70" s="5"/>
      <c r="AT70" s="5"/>
      <c r="AU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25"/>
      <c r="AR71" s="5"/>
      <c r="AS71" s="5"/>
      <c r="AT71" s="5"/>
      <c r="AU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25"/>
      <c r="AR72" s="5"/>
      <c r="AS72" s="5"/>
      <c r="AT72" s="5"/>
      <c r="AU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25"/>
      <c r="AR73" s="5"/>
      <c r="AS73" s="5"/>
      <c r="AT73" s="5"/>
      <c r="AU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25"/>
      <c r="AR74" s="5"/>
      <c r="AS74" s="5"/>
      <c r="AT74" s="5"/>
      <c r="AU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25"/>
      <c r="AR75" s="5"/>
      <c r="AS75" s="5"/>
      <c r="AT75" s="5"/>
      <c r="AU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25"/>
      <c r="AR76" s="5"/>
      <c r="AS76" s="5"/>
      <c r="AT76" s="5"/>
      <c r="AU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25"/>
      <c r="AR77" s="5"/>
      <c r="AS77" s="5"/>
      <c r="AT77" s="5"/>
      <c r="AU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25"/>
      <c r="AR78" s="5"/>
      <c r="AS78" s="5"/>
      <c r="AT78" s="5"/>
      <c r="AU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25"/>
      <c r="AR79" s="5"/>
      <c r="AS79" s="5"/>
      <c r="AT79" s="5"/>
      <c r="AU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25"/>
      <c r="AR80" s="5"/>
      <c r="AS80" s="5"/>
      <c r="AT80" s="5"/>
      <c r="AU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1:6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25"/>
      <c r="AR81" s="5"/>
      <c r="AS81" s="5"/>
      <c r="AT81" s="5"/>
      <c r="AU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1:6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25"/>
      <c r="AR82" s="5"/>
      <c r="AS82" s="5"/>
      <c r="AT82" s="5"/>
      <c r="AU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1:6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25"/>
      <c r="AR83" s="5"/>
      <c r="AS83" s="5"/>
      <c r="AT83" s="5"/>
      <c r="AU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1:6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25"/>
      <c r="AR84" s="5"/>
      <c r="AS84" s="5"/>
      <c r="AT84" s="5"/>
      <c r="AU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1:6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25"/>
      <c r="AR85" s="5"/>
      <c r="AS85" s="5"/>
      <c r="AT85" s="5"/>
      <c r="AU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1:6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25"/>
      <c r="AR86" s="5"/>
      <c r="AS86" s="5"/>
      <c r="AT86" s="5"/>
      <c r="AU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1:6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25"/>
      <c r="AR87" s="5"/>
      <c r="AS87" s="5"/>
      <c r="AT87" s="5"/>
      <c r="AU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1:6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25"/>
      <c r="AR88" s="5"/>
      <c r="AS88" s="5"/>
      <c r="AT88" s="5"/>
      <c r="AU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1:6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25"/>
      <c r="AR89" s="5"/>
      <c r="AS89" s="5"/>
      <c r="AT89" s="5"/>
      <c r="AU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1:6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25"/>
      <c r="AR90" s="5"/>
      <c r="AS90" s="5"/>
      <c r="AT90" s="5"/>
      <c r="AU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1:6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25"/>
      <c r="AR91" s="5"/>
      <c r="AS91" s="5"/>
      <c r="AT91" s="5"/>
      <c r="AU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1:6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25"/>
      <c r="AR92" s="5"/>
      <c r="AS92" s="5"/>
      <c r="AT92" s="5"/>
      <c r="AU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1:6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25"/>
      <c r="AR93" s="5"/>
      <c r="AS93" s="5"/>
      <c r="AT93" s="5"/>
      <c r="AU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1:6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25"/>
      <c r="AR94" s="5"/>
      <c r="AS94" s="5"/>
      <c r="AT94" s="5"/>
      <c r="AU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1:6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25"/>
      <c r="AR95" s="5"/>
      <c r="AS95" s="5"/>
      <c r="AT95" s="5"/>
      <c r="AU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1:6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25"/>
      <c r="AR96" s="5"/>
      <c r="AS96" s="5"/>
      <c r="AT96" s="5"/>
      <c r="AU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1:6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25"/>
      <c r="AR97" s="5"/>
      <c r="AS97" s="5"/>
      <c r="AT97" s="5"/>
      <c r="AU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1:6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25"/>
      <c r="AR98" s="5"/>
      <c r="AS98" s="5"/>
      <c r="AT98" s="5"/>
      <c r="AU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1:6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25"/>
      <c r="AR99" s="5"/>
      <c r="AS99" s="5"/>
      <c r="AT99" s="5"/>
      <c r="AU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1:6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25"/>
      <c r="AR100" s="5"/>
      <c r="AS100" s="5"/>
      <c r="AT100" s="5"/>
      <c r="AU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1:6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25"/>
      <c r="AR101" s="5"/>
      <c r="AS101" s="5"/>
      <c r="AT101" s="5"/>
      <c r="AU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1:6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25"/>
      <c r="AR102" s="5"/>
      <c r="AS102" s="5"/>
      <c r="AT102" s="5"/>
      <c r="AU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1:6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25"/>
      <c r="AR103" s="5"/>
      <c r="AS103" s="5"/>
      <c r="AT103" s="5"/>
      <c r="AU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1:6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25"/>
      <c r="AR104" s="5"/>
      <c r="AS104" s="5"/>
      <c r="AT104" s="5"/>
      <c r="AU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1:6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25"/>
      <c r="AR105" s="5"/>
      <c r="AS105" s="5"/>
      <c r="AT105" s="5"/>
      <c r="AU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1:6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25"/>
      <c r="AR106" s="5"/>
      <c r="AS106" s="5"/>
      <c r="AT106" s="5"/>
      <c r="AU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1:6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25"/>
      <c r="AR107" s="5"/>
      <c r="AS107" s="5"/>
      <c r="AT107" s="5"/>
      <c r="AU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1:6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25"/>
      <c r="AR108" s="5"/>
      <c r="AS108" s="5"/>
      <c r="AT108" s="5"/>
      <c r="AU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1:6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25"/>
      <c r="AR109" s="5"/>
      <c r="AS109" s="5"/>
      <c r="AT109" s="5"/>
      <c r="AU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1:6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25"/>
      <c r="AR110" s="5"/>
      <c r="AS110" s="5"/>
      <c r="AT110" s="5"/>
      <c r="AU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1:6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25"/>
      <c r="AR111" s="5"/>
      <c r="AS111" s="5"/>
      <c r="AT111" s="5"/>
      <c r="AU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1:6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25"/>
      <c r="AR112" s="5"/>
      <c r="AS112" s="5"/>
      <c r="AT112" s="5"/>
      <c r="AU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1:6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25"/>
      <c r="AR113" s="5"/>
      <c r="AS113" s="5"/>
      <c r="AT113" s="5"/>
      <c r="AU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1:6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25"/>
      <c r="AR114" s="5"/>
      <c r="AS114" s="5"/>
      <c r="AT114" s="5"/>
      <c r="AU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1:6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25"/>
      <c r="AR115" s="5"/>
      <c r="AS115" s="5"/>
      <c r="AT115" s="5"/>
      <c r="AU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1:6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25"/>
      <c r="AR116" s="5"/>
      <c r="AS116" s="5"/>
      <c r="AT116" s="5"/>
      <c r="AU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1:6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25"/>
      <c r="AR117" s="5"/>
      <c r="AS117" s="5"/>
      <c r="AT117" s="5"/>
      <c r="AU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1:6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25"/>
      <c r="AR118" s="5"/>
      <c r="AS118" s="5"/>
      <c r="AT118" s="5"/>
      <c r="AU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1:64" x14ac:dyDescent="0.2">
      <c r="Y119"/>
    </row>
    <row r="120" spans="11:64" x14ac:dyDescent="0.2">
      <c r="Y120"/>
    </row>
    <row r="121" spans="11:64" x14ac:dyDescent="0.2">
      <c r="Y121"/>
    </row>
    <row r="122" spans="11:64" x14ac:dyDescent="0.2">
      <c r="Y122"/>
    </row>
    <row r="123" spans="11:64" x14ac:dyDescent="0.2">
      <c r="Y123"/>
    </row>
    <row r="124" spans="11:64" x14ac:dyDescent="0.2">
      <c r="Y124"/>
    </row>
    <row r="125" spans="11:64" x14ac:dyDescent="0.2">
      <c r="Y125"/>
    </row>
    <row r="126" spans="11:64" x14ac:dyDescent="0.2">
      <c r="Y126"/>
    </row>
    <row r="127" spans="11:64" x14ac:dyDescent="0.2">
      <c r="Y127"/>
    </row>
    <row r="128" spans="11:6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2001-12-21T20:57:21Z</cp:lastPrinted>
  <dcterms:created xsi:type="dcterms:W3CDTF">2001-12-05T05:03:43Z</dcterms:created>
  <dcterms:modified xsi:type="dcterms:W3CDTF">2014-09-03T19:17:41Z</dcterms:modified>
</cp:coreProperties>
</file>