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225" windowWidth="15480" windowHeight="6285"/>
  </bookViews>
  <sheets>
    <sheet name="CMS - Med Bow Assignment" sheetId="5" r:id="rId1"/>
  </sheets>
  <externalReferences>
    <externalReference r:id="rId2"/>
    <externalReference r:id="rId3"/>
    <externalReference r:id="rId4"/>
    <externalReference r:id="rId5"/>
  </externalReferences>
  <definedNames>
    <definedName name="CapRes">[4]SU!#REF!</definedName>
    <definedName name="Case">'[2]Total Economics'!$E$1</definedName>
    <definedName name="Compression">'[2]Total Economics'!$E$2</definedName>
    <definedName name="ConBegin">#REF!</definedName>
    <definedName name="ConEnd">#REF!</definedName>
    <definedName name="Drilling_pace">'[2]Area Wells'!$B$2</definedName>
    <definedName name="FacTitle">#REF!</definedName>
    <definedName name="FirstYr">#REF!</definedName>
    <definedName name="Gathering_rate">'[2]Total Economics'!$B$5</definedName>
    <definedName name="HData">#REF!</definedName>
    <definedName name="if">'[1]BY WELL'!$N$7</definedName>
    <definedName name="Initial_cost">'[2]Area Wells'!$B$4</definedName>
    <definedName name="Monthly_volume">#REF!</definedName>
    <definedName name="_xlnm.Print_Area" localSheetId="0">'CMS - Med Bow Assignment'!$A$1:$P$107</definedName>
    <definedName name="_xlnm.Print_Titles" localSheetId="0">'CMS - Med Bow Assignment'!$A:$A</definedName>
    <definedName name="Stub">[4]Exp!#REF!</definedName>
    <definedName name="Warrants">[4]DS!#REF!</definedName>
    <definedName name="wrn.test1." localSheetId="0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0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0" hidden="1">{"SourcesUses",#N/A,TRUE,#N/A;"TransOverview",#N/A,TRUE,"CFMODEL"}</definedName>
    <definedName name="wrn.test3." hidden="1">{"SourcesUses",#N/A,TRUE,#N/A;"TransOverview",#N/A,TRUE,"CFMODEL"}</definedName>
    <definedName name="wrn.test4." localSheetId="0" hidden="1">{"SourcesUses",#N/A,TRUE,"FundsFlow";"TransOverview",#N/A,TRUE,"FundsFlow"}</definedName>
    <definedName name="wrn.test4." hidden="1">{"SourcesUses",#N/A,TRUE,"FundsFlow";"TransOverview",#N/A,TRUE,"FundsFlow"}</definedName>
    <definedName name="ZA0">"Crystal Ball Data : Ver. 4.0"</definedName>
    <definedName name="ZA0A">479+842</definedName>
    <definedName name="ZA0C">0+0</definedName>
    <definedName name="ZA0F">2+109</definedName>
    <definedName name="ZA0T">43347870+0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B12" i="5" l="1"/>
  <c r="D12" i="5"/>
  <c r="O12" i="5" s="1"/>
  <c r="I12" i="5"/>
  <c r="J12" i="5"/>
  <c r="N12" i="5"/>
  <c r="P12" i="5"/>
  <c r="A13" i="5"/>
  <c r="B13" i="5" s="1"/>
  <c r="D13" i="5"/>
  <c r="N13" i="5"/>
  <c r="A14" i="5"/>
  <c r="B14" i="5" s="1"/>
  <c r="D14" i="5"/>
  <c r="I14" i="5"/>
  <c r="J14" i="5"/>
  <c r="N14" i="5"/>
  <c r="A15" i="5"/>
  <c r="B15" i="5" s="1"/>
  <c r="D15" i="5"/>
  <c r="I15" i="5" s="1"/>
  <c r="J15" i="5" s="1"/>
  <c r="N15" i="5"/>
  <c r="A16" i="5"/>
  <c r="B16" i="5" s="1"/>
  <c r="O16" i="5" s="1"/>
  <c r="D16" i="5"/>
  <c r="I16" i="5"/>
  <c r="J16" i="5"/>
  <c r="N16" i="5"/>
  <c r="P16" i="5"/>
  <c r="A17" i="5"/>
  <c r="B17" i="5" s="1"/>
  <c r="D17" i="5"/>
  <c r="N17" i="5"/>
  <c r="A18" i="5"/>
  <c r="B18" i="5" s="1"/>
  <c r="D18" i="5"/>
  <c r="N18" i="5"/>
  <c r="A19" i="5"/>
  <c r="B19" i="5" s="1"/>
  <c r="D19" i="5"/>
  <c r="I19" i="5" s="1"/>
  <c r="J19" i="5" s="1"/>
  <c r="N19" i="5"/>
  <c r="A20" i="5"/>
  <c r="B20" i="5" s="1"/>
  <c r="O20" i="5" s="1"/>
  <c r="D20" i="5"/>
  <c r="I20" i="5"/>
  <c r="J20" i="5"/>
  <c r="N20" i="5"/>
  <c r="P20" i="5"/>
  <c r="A21" i="5"/>
  <c r="B21" i="5" s="1"/>
  <c r="N21" i="5"/>
  <c r="A22" i="5"/>
  <c r="D22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O13" i="5" l="1"/>
  <c r="P13" i="5" s="1"/>
  <c r="I13" i="5"/>
  <c r="J13" i="5" s="1"/>
  <c r="O18" i="5"/>
  <c r="P18" i="5" s="1"/>
  <c r="I18" i="5"/>
  <c r="J18" i="5" s="1"/>
  <c r="B22" i="5"/>
  <c r="A23" i="5"/>
  <c r="O14" i="5"/>
  <c r="P14" i="5" s="1"/>
  <c r="D21" i="5"/>
  <c r="O17" i="5"/>
  <c r="P17" i="5" s="1"/>
  <c r="I17" i="5"/>
  <c r="J17" i="5" s="1"/>
  <c r="O21" i="5"/>
  <c r="P21" i="5" s="1"/>
  <c r="I21" i="5"/>
  <c r="J21" i="5" s="1"/>
  <c r="O19" i="5"/>
  <c r="P19" i="5" s="1"/>
  <c r="O15" i="5"/>
  <c r="P15" i="5" s="1"/>
  <c r="B23" i="5" l="1"/>
  <c r="A24" i="5"/>
  <c r="D23" i="5"/>
  <c r="O22" i="5"/>
  <c r="P22" i="5" s="1"/>
  <c r="I22" i="5"/>
  <c r="J22" i="5" s="1"/>
  <c r="B24" i="5" l="1"/>
  <c r="D24" i="5"/>
  <c r="A25" i="5"/>
  <c r="O23" i="5"/>
  <c r="P23" i="5" s="1"/>
  <c r="I23" i="5"/>
  <c r="J23" i="5" s="1"/>
  <c r="B25" i="5" l="1"/>
  <c r="D25" i="5"/>
  <c r="A26" i="5"/>
  <c r="O24" i="5"/>
  <c r="P24" i="5" s="1"/>
  <c r="I24" i="5"/>
  <c r="J24" i="5" s="1"/>
  <c r="O25" i="5" l="1"/>
  <c r="P25" i="5" s="1"/>
  <c r="I25" i="5"/>
  <c r="J25" i="5" s="1"/>
  <c r="B26" i="5"/>
  <c r="A27" i="5"/>
  <c r="D26" i="5"/>
  <c r="O26" i="5" l="1"/>
  <c r="P26" i="5" s="1"/>
  <c r="I26" i="5"/>
  <c r="J26" i="5" s="1"/>
  <c r="B27" i="5"/>
  <c r="A28" i="5"/>
  <c r="D27" i="5"/>
  <c r="B28" i="5" l="1"/>
  <c r="D28" i="5"/>
  <c r="A29" i="5"/>
  <c r="O27" i="5"/>
  <c r="P27" i="5" s="1"/>
  <c r="I27" i="5"/>
  <c r="J27" i="5" s="1"/>
  <c r="O28" i="5" l="1"/>
  <c r="P28" i="5" s="1"/>
  <c r="I28" i="5"/>
  <c r="J28" i="5" s="1"/>
  <c r="B29" i="5"/>
  <c r="D29" i="5"/>
  <c r="A30" i="5"/>
  <c r="B30" i="5" l="1"/>
  <c r="A31" i="5"/>
  <c r="D30" i="5"/>
  <c r="O29" i="5"/>
  <c r="P29" i="5" s="1"/>
  <c r="I29" i="5"/>
  <c r="J29" i="5" s="1"/>
  <c r="O30" i="5" l="1"/>
  <c r="P30" i="5" s="1"/>
  <c r="I30" i="5"/>
  <c r="J30" i="5" s="1"/>
  <c r="B31" i="5"/>
  <c r="A32" i="5"/>
  <c r="D31" i="5"/>
  <c r="B32" i="5" l="1"/>
  <c r="D32" i="5"/>
  <c r="A33" i="5"/>
  <c r="O31" i="5"/>
  <c r="P31" i="5" s="1"/>
  <c r="I31" i="5"/>
  <c r="J31" i="5" s="1"/>
  <c r="B33" i="5" l="1"/>
  <c r="D33" i="5"/>
  <c r="A34" i="5"/>
  <c r="O32" i="5"/>
  <c r="P32" i="5" s="1"/>
  <c r="I32" i="5"/>
  <c r="J32" i="5" s="1"/>
  <c r="B34" i="5" l="1"/>
  <c r="A35" i="5"/>
  <c r="D34" i="5"/>
  <c r="O33" i="5"/>
  <c r="P33" i="5" s="1"/>
  <c r="I33" i="5"/>
  <c r="J33" i="5" s="1"/>
  <c r="O34" i="5" l="1"/>
  <c r="P34" i="5" s="1"/>
  <c r="I34" i="5"/>
  <c r="J34" i="5" s="1"/>
  <c r="B35" i="5"/>
  <c r="A36" i="5"/>
  <c r="D35" i="5"/>
  <c r="B36" i="5" l="1"/>
  <c r="D36" i="5"/>
  <c r="A37" i="5"/>
  <c r="O35" i="5"/>
  <c r="P35" i="5" s="1"/>
  <c r="I35" i="5"/>
  <c r="J35" i="5" s="1"/>
  <c r="B37" i="5" l="1"/>
  <c r="A38" i="5"/>
  <c r="D37" i="5"/>
  <c r="O36" i="5"/>
  <c r="P36" i="5" s="1"/>
  <c r="I36" i="5"/>
  <c r="J36" i="5" s="1"/>
  <c r="O37" i="5" l="1"/>
  <c r="P37" i="5" s="1"/>
  <c r="I37" i="5"/>
  <c r="J37" i="5" s="1"/>
  <c r="B38" i="5"/>
  <c r="A39" i="5"/>
  <c r="D38" i="5"/>
  <c r="B39" i="5" l="1"/>
  <c r="A40" i="5"/>
  <c r="D39" i="5"/>
  <c r="O38" i="5"/>
  <c r="P38" i="5" s="1"/>
  <c r="I38" i="5"/>
  <c r="J38" i="5" s="1"/>
  <c r="O39" i="5" l="1"/>
  <c r="P39" i="5" s="1"/>
  <c r="I39" i="5"/>
  <c r="J39" i="5" s="1"/>
  <c r="B40" i="5"/>
  <c r="D40" i="5"/>
  <c r="A41" i="5"/>
  <c r="B41" i="5" l="1"/>
  <c r="A42" i="5"/>
  <c r="D41" i="5"/>
  <c r="O40" i="5"/>
  <c r="P40" i="5" s="1"/>
  <c r="I40" i="5"/>
  <c r="J40" i="5" s="1"/>
  <c r="O41" i="5" l="1"/>
  <c r="P41" i="5" s="1"/>
  <c r="I41" i="5"/>
  <c r="J41" i="5" s="1"/>
  <c r="B42" i="5"/>
  <c r="A43" i="5"/>
  <c r="D42" i="5"/>
  <c r="B43" i="5" l="1"/>
  <c r="A44" i="5"/>
  <c r="D43" i="5"/>
  <c r="O42" i="5"/>
  <c r="P42" i="5" s="1"/>
  <c r="I42" i="5"/>
  <c r="J42" i="5" s="1"/>
  <c r="O43" i="5" l="1"/>
  <c r="P43" i="5" s="1"/>
  <c r="I43" i="5"/>
  <c r="J43" i="5" s="1"/>
  <c r="B44" i="5"/>
  <c r="D44" i="5"/>
  <c r="A45" i="5"/>
  <c r="B45" i="5" l="1"/>
  <c r="A46" i="5"/>
  <c r="D45" i="5"/>
  <c r="O44" i="5"/>
  <c r="P44" i="5" s="1"/>
  <c r="I44" i="5"/>
  <c r="J44" i="5" s="1"/>
  <c r="O45" i="5" l="1"/>
  <c r="P45" i="5" s="1"/>
  <c r="I45" i="5"/>
  <c r="J45" i="5" s="1"/>
  <c r="B46" i="5"/>
  <c r="A47" i="5"/>
  <c r="D46" i="5"/>
  <c r="B47" i="5" l="1"/>
  <c r="A48" i="5"/>
  <c r="D47" i="5"/>
  <c r="O46" i="5"/>
  <c r="P46" i="5" s="1"/>
  <c r="I46" i="5"/>
  <c r="J46" i="5" s="1"/>
  <c r="O47" i="5" l="1"/>
  <c r="P47" i="5" s="1"/>
  <c r="I47" i="5"/>
  <c r="J47" i="5" s="1"/>
  <c r="B48" i="5"/>
  <c r="D48" i="5"/>
  <c r="A49" i="5"/>
  <c r="B49" i="5" l="1"/>
  <c r="D49" i="5"/>
  <c r="A50" i="5"/>
  <c r="O48" i="5"/>
  <c r="P48" i="5" s="1"/>
  <c r="I48" i="5"/>
  <c r="J48" i="5" s="1"/>
  <c r="B50" i="5" l="1"/>
  <c r="A51" i="5"/>
  <c r="D50" i="5"/>
  <c r="O49" i="5"/>
  <c r="P49" i="5" s="1"/>
  <c r="I49" i="5"/>
  <c r="J49" i="5" s="1"/>
  <c r="O50" i="5" l="1"/>
  <c r="P50" i="5" s="1"/>
  <c r="I50" i="5"/>
  <c r="J50" i="5" s="1"/>
  <c r="B51" i="5"/>
  <c r="A52" i="5"/>
  <c r="D51" i="5"/>
  <c r="B52" i="5" l="1"/>
  <c r="D52" i="5"/>
  <c r="A53" i="5"/>
  <c r="O51" i="5"/>
  <c r="P51" i="5" s="1"/>
  <c r="I51" i="5"/>
  <c r="J51" i="5" s="1"/>
  <c r="B53" i="5" l="1"/>
  <c r="A54" i="5"/>
  <c r="D53" i="5"/>
  <c r="O52" i="5"/>
  <c r="P52" i="5" s="1"/>
  <c r="I52" i="5"/>
  <c r="J52" i="5" s="1"/>
  <c r="O53" i="5" l="1"/>
  <c r="P53" i="5" s="1"/>
  <c r="I53" i="5"/>
  <c r="J53" i="5" s="1"/>
  <c r="B54" i="5"/>
  <c r="A55" i="5"/>
  <c r="D54" i="5"/>
  <c r="B55" i="5" l="1"/>
  <c r="A56" i="5"/>
  <c r="D55" i="5"/>
  <c r="O54" i="5"/>
  <c r="P54" i="5" s="1"/>
  <c r="I54" i="5"/>
  <c r="J54" i="5" s="1"/>
  <c r="O55" i="5" l="1"/>
  <c r="P55" i="5" s="1"/>
  <c r="I55" i="5"/>
  <c r="J55" i="5" s="1"/>
  <c r="B56" i="5"/>
  <c r="D56" i="5"/>
  <c r="A57" i="5"/>
  <c r="B57" i="5" l="1"/>
  <c r="D57" i="5"/>
  <c r="A58" i="5"/>
  <c r="O56" i="5"/>
  <c r="P56" i="5" s="1"/>
  <c r="I56" i="5"/>
  <c r="J56" i="5" s="1"/>
  <c r="B58" i="5" l="1"/>
  <c r="A59" i="5"/>
  <c r="D58" i="5"/>
  <c r="O57" i="5"/>
  <c r="P57" i="5" s="1"/>
  <c r="I57" i="5"/>
  <c r="J57" i="5" s="1"/>
  <c r="O58" i="5" l="1"/>
  <c r="P58" i="5" s="1"/>
  <c r="I58" i="5"/>
  <c r="J58" i="5" s="1"/>
  <c r="B59" i="5"/>
  <c r="A60" i="5"/>
  <c r="D59" i="5"/>
  <c r="O59" i="5" l="1"/>
  <c r="P59" i="5" s="1"/>
  <c r="I59" i="5"/>
  <c r="J59" i="5" s="1"/>
  <c r="B60" i="5"/>
  <c r="D60" i="5"/>
  <c r="A61" i="5"/>
  <c r="B61" i="5" l="1"/>
  <c r="D61" i="5"/>
  <c r="A62" i="5"/>
  <c r="O60" i="5"/>
  <c r="P60" i="5" s="1"/>
  <c r="I60" i="5"/>
  <c r="J60" i="5" s="1"/>
  <c r="B62" i="5" l="1"/>
  <c r="A63" i="5"/>
  <c r="D62" i="5"/>
  <c r="O61" i="5"/>
  <c r="P61" i="5" s="1"/>
  <c r="I61" i="5"/>
  <c r="J61" i="5" s="1"/>
  <c r="B63" i="5" l="1"/>
  <c r="A64" i="5"/>
  <c r="D63" i="5"/>
  <c r="O62" i="5"/>
  <c r="P62" i="5" s="1"/>
  <c r="I62" i="5"/>
  <c r="J62" i="5" s="1"/>
  <c r="O63" i="5" l="1"/>
  <c r="P63" i="5" s="1"/>
  <c r="I63" i="5"/>
  <c r="J63" i="5" s="1"/>
  <c r="B64" i="5"/>
  <c r="D64" i="5"/>
  <c r="A65" i="5"/>
  <c r="B65" i="5" l="1"/>
  <c r="D65" i="5"/>
  <c r="A66" i="5"/>
  <c r="O64" i="5"/>
  <c r="P64" i="5" s="1"/>
  <c r="I64" i="5"/>
  <c r="J64" i="5" s="1"/>
  <c r="O65" i="5" l="1"/>
  <c r="P65" i="5" s="1"/>
  <c r="I65" i="5"/>
  <c r="J65" i="5" s="1"/>
  <c r="B66" i="5"/>
  <c r="A67" i="5"/>
  <c r="D66" i="5"/>
  <c r="B67" i="5" l="1"/>
  <c r="A68" i="5"/>
  <c r="D67" i="5"/>
  <c r="O66" i="5"/>
  <c r="P66" i="5" s="1"/>
  <c r="I66" i="5"/>
  <c r="J66" i="5" s="1"/>
  <c r="O67" i="5" l="1"/>
  <c r="P67" i="5" s="1"/>
  <c r="I67" i="5"/>
  <c r="J67" i="5" s="1"/>
  <c r="B68" i="5"/>
  <c r="D68" i="5"/>
  <c r="A69" i="5"/>
  <c r="B69" i="5" l="1"/>
  <c r="A70" i="5"/>
  <c r="D69" i="5"/>
  <c r="O68" i="5"/>
  <c r="P68" i="5" s="1"/>
  <c r="I68" i="5"/>
  <c r="J68" i="5" s="1"/>
  <c r="O69" i="5" l="1"/>
  <c r="P69" i="5" s="1"/>
  <c r="I69" i="5"/>
  <c r="J69" i="5" s="1"/>
  <c r="B70" i="5"/>
  <c r="A71" i="5"/>
  <c r="D70" i="5"/>
  <c r="B71" i="5" l="1"/>
  <c r="A72" i="5"/>
  <c r="D71" i="5"/>
  <c r="O70" i="5"/>
  <c r="P70" i="5" s="1"/>
  <c r="I70" i="5"/>
  <c r="J70" i="5" s="1"/>
  <c r="O71" i="5" l="1"/>
  <c r="P71" i="5" s="1"/>
  <c r="I71" i="5"/>
  <c r="J71" i="5" s="1"/>
  <c r="B72" i="5"/>
  <c r="D72" i="5"/>
  <c r="A73" i="5"/>
  <c r="B73" i="5" l="1"/>
  <c r="A74" i="5"/>
  <c r="D73" i="5"/>
  <c r="O72" i="5"/>
  <c r="P72" i="5" s="1"/>
  <c r="I72" i="5"/>
  <c r="J72" i="5" s="1"/>
  <c r="O73" i="5" l="1"/>
  <c r="P73" i="5" s="1"/>
  <c r="I73" i="5"/>
  <c r="J73" i="5" s="1"/>
  <c r="B74" i="5"/>
  <c r="A75" i="5"/>
  <c r="D74" i="5"/>
  <c r="B75" i="5" l="1"/>
  <c r="A76" i="5"/>
  <c r="D75" i="5"/>
  <c r="O74" i="5"/>
  <c r="P74" i="5" s="1"/>
  <c r="I74" i="5"/>
  <c r="J74" i="5" s="1"/>
  <c r="O75" i="5" l="1"/>
  <c r="P75" i="5" s="1"/>
  <c r="I75" i="5"/>
  <c r="J75" i="5" s="1"/>
  <c r="B76" i="5"/>
  <c r="D76" i="5"/>
  <c r="A77" i="5"/>
  <c r="B77" i="5" l="1"/>
  <c r="A78" i="5"/>
  <c r="D77" i="5"/>
  <c r="O76" i="5"/>
  <c r="P76" i="5" s="1"/>
  <c r="I76" i="5"/>
  <c r="J76" i="5" s="1"/>
  <c r="B78" i="5" l="1"/>
  <c r="A79" i="5"/>
  <c r="D78" i="5"/>
  <c r="O77" i="5"/>
  <c r="P77" i="5" s="1"/>
  <c r="I77" i="5"/>
  <c r="J77" i="5" s="1"/>
  <c r="O78" i="5" l="1"/>
  <c r="P78" i="5" s="1"/>
  <c r="I78" i="5"/>
  <c r="J78" i="5" s="1"/>
  <c r="B79" i="5"/>
  <c r="A80" i="5"/>
  <c r="D79" i="5"/>
  <c r="B80" i="5" l="1"/>
  <c r="D80" i="5"/>
  <c r="A81" i="5"/>
  <c r="O79" i="5"/>
  <c r="P79" i="5" s="1"/>
  <c r="I79" i="5"/>
  <c r="J79" i="5" s="1"/>
  <c r="B81" i="5" l="1"/>
  <c r="D81" i="5"/>
  <c r="A82" i="5"/>
  <c r="O80" i="5"/>
  <c r="P80" i="5" s="1"/>
  <c r="I80" i="5"/>
  <c r="J80" i="5" s="1"/>
  <c r="B82" i="5" l="1"/>
  <c r="A83" i="5"/>
  <c r="D82" i="5"/>
  <c r="O81" i="5"/>
  <c r="P81" i="5" s="1"/>
  <c r="I81" i="5"/>
  <c r="J81" i="5" s="1"/>
  <c r="B83" i="5" l="1"/>
  <c r="A84" i="5"/>
  <c r="D83" i="5"/>
  <c r="O82" i="5"/>
  <c r="P82" i="5" s="1"/>
  <c r="I82" i="5"/>
  <c r="J82" i="5" s="1"/>
  <c r="B84" i="5" l="1"/>
  <c r="D84" i="5"/>
  <c r="A85" i="5"/>
  <c r="O83" i="5"/>
  <c r="P83" i="5" s="1"/>
  <c r="I83" i="5"/>
  <c r="J83" i="5" s="1"/>
  <c r="B85" i="5" l="1"/>
  <c r="D85" i="5"/>
  <c r="A86" i="5"/>
  <c r="O84" i="5"/>
  <c r="P84" i="5" s="1"/>
  <c r="I84" i="5"/>
  <c r="J84" i="5" s="1"/>
  <c r="B86" i="5" l="1"/>
  <c r="A87" i="5"/>
  <c r="D86" i="5"/>
  <c r="O85" i="5"/>
  <c r="P85" i="5" s="1"/>
  <c r="I85" i="5"/>
  <c r="J85" i="5" s="1"/>
  <c r="B87" i="5" l="1"/>
  <c r="A88" i="5"/>
  <c r="D87" i="5"/>
  <c r="O86" i="5"/>
  <c r="P86" i="5" s="1"/>
  <c r="I86" i="5"/>
  <c r="J86" i="5" s="1"/>
  <c r="B88" i="5" l="1"/>
  <c r="D88" i="5"/>
  <c r="A89" i="5"/>
  <c r="O87" i="5"/>
  <c r="P87" i="5" s="1"/>
  <c r="I87" i="5"/>
  <c r="J87" i="5" s="1"/>
  <c r="D89" i="5" l="1"/>
  <c r="B89" i="5"/>
  <c r="A90" i="5"/>
  <c r="O88" i="5"/>
  <c r="P88" i="5" s="1"/>
  <c r="I88" i="5"/>
  <c r="J88" i="5" s="1"/>
  <c r="A91" i="5" l="1"/>
  <c r="B90" i="5"/>
  <c r="D90" i="5"/>
  <c r="O89" i="5"/>
  <c r="P89" i="5" s="1"/>
  <c r="I89" i="5"/>
  <c r="J89" i="5" s="1"/>
  <c r="O90" i="5" l="1"/>
  <c r="P90" i="5" s="1"/>
  <c r="I90" i="5"/>
  <c r="J90" i="5" s="1"/>
  <c r="B91" i="5"/>
  <c r="A92" i="5"/>
  <c r="D91" i="5"/>
  <c r="O91" i="5" l="1"/>
  <c r="P91" i="5" s="1"/>
  <c r="I91" i="5"/>
  <c r="J91" i="5" s="1"/>
  <c r="A93" i="5"/>
  <c r="B92" i="5"/>
  <c r="D92" i="5"/>
  <c r="O92" i="5" l="1"/>
  <c r="P92" i="5" s="1"/>
  <c r="I92" i="5"/>
  <c r="J92" i="5" s="1"/>
  <c r="A94" i="5"/>
  <c r="D93" i="5"/>
  <c r="B93" i="5"/>
  <c r="O93" i="5" l="1"/>
  <c r="P93" i="5" s="1"/>
  <c r="I93" i="5"/>
  <c r="J93" i="5" s="1"/>
  <c r="A95" i="5"/>
  <c r="B94" i="5"/>
  <c r="D94" i="5"/>
  <c r="I94" i="5" l="1"/>
  <c r="J94" i="5" s="1"/>
  <c r="O94" i="5"/>
  <c r="P94" i="5" s="1"/>
  <c r="A96" i="5"/>
  <c r="B95" i="5"/>
  <c r="D95" i="5"/>
  <c r="I95" i="5" l="1"/>
  <c r="J95" i="5" s="1"/>
  <c r="O95" i="5"/>
  <c r="P95" i="5" s="1"/>
  <c r="B96" i="5"/>
  <c r="A97" i="5"/>
  <c r="D96" i="5"/>
  <c r="A98" i="5" l="1"/>
  <c r="B97" i="5"/>
  <c r="D97" i="5"/>
  <c r="O96" i="5"/>
  <c r="P96" i="5" s="1"/>
  <c r="I96" i="5"/>
  <c r="J96" i="5" s="1"/>
  <c r="I97" i="5" l="1"/>
  <c r="J97" i="5" s="1"/>
  <c r="O97" i="5"/>
  <c r="P97" i="5" s="1"/>
  <c r="B98" i="5"/>
  <c r="A99" i="5"/>
  <c r="D98" i="5"/>
  <c r="A100" i="5" l="1"/>
  <c r="B99" i="5"/>
  <c r="D99" i="5"/>
  <c r="O98" i="5"/>
  <c r="P98" i="5" s="1"/>
  <c r="I98" i="5"/>
  <c r="J98" i="5" s="1"/>
  <c r="I99" i="5" l="1"/>
  <c r="J99" i="5" s="1"/>
  <c r="O99" i="5"/>
  <c r="P99" i="5" s="1"/>
  <c r="A101" i="5"/>
  <c r="B100" i="5"/>
  <c r="D100" i="5"/>
  <c r="I100" i="5" l="1"/>
  <c r="J100" i="5" s="1"/>
  <c r="O100" i="5"/>
  <c r="P100" i="5" s="1"/>
  <c r="A102" i="5"/>
  <c r="D101" i="5"/>
  <c r="B101" i="5"/>
  <c r="I101" i="5" l="1"/>
  <c r="J101" i="5" s="1"/>
  <c r="O101" i="5"/>
  <c r="P101" i="5" s="1"/>
  <c r="A103" i="5"/>
  <c r="B102" i="5"/>
  <c r="D102" i="5"/>
  <c r="O102" i="5" l="1"/>
  <c r="P102" i="5" s="1"/>
  <c r="I102" i="5"/>
  <c r="J102" i="5" s="1"/>
  <c r="A104" i="5"/>
  <c r="B103" i="5"/>
  <c r="D103" i="5"/>
  <c r="I103" i="5" l="1"/>
  <c r="J103" i="5" s="1"/>
  <c r="O103" i="5"/>
  <c r="P103" i="5" s="1"/>
  <c r="A105" i="5"/>
  <c r="B104" i="5"/>
  <c r="D104" i="5"/>
  <c r="I104" i="5" l="1"/>
  <c r="J104" i="5" s="1"/>
  <c r="O104" i="5"/>
  <c r="P104" i="5" s="1"/>
  <c r="A106" i="5"/>
  <c r="D105" i="5"/>
  <c r="B105" i="5"/>
  <c r="I105" i="5" l="1"/>
  <c r="J105" i="5" s="1"/>
  <c r="O105" i="5"/>
  <c r="P105" i="5" s="1"/>
  <c r="A107" i="5"/>
  <c r="D106" i="5"/>
  <c r="B106" i="5"/>
  <c r="O106" i="5" l="1"/>
  <c r="P106" i="5" s="1"/>
  <c r="I106" i="5"/>
  <c r="J106" i="5" s="1"/>
  <c r="B107" i="5"/>
  <c r="D107" i="5"/>
  <c r="O107" i="5" l="1"/>
  <c r="P107" i="5" s="1"/>
  <c r="P11" i="5" s="1"/>
  <c r="I107" i="5"/>
  <c r="J107" i="5" s="1"/>
  <c r="J11" i="5" s="1"/>
  <c r="H3" i="5" l="1"/>
  <c r="J5" i="5" s="1"/>
</calcChain>
</file>

<file path=xl/sharedStrings.xml><?xml version="1.0" encoding="utf-8"?>
<sst xmlns="http://schemas.openxmlformats.org/spreadsheetml/2006/main" count="24" uniqueCount="17">
  <si>
    <t>LIBOR</t>
  </si>
  <si>
    <t>Days</t>
  </si>
  <si>
    <t>Discount Factor</t>
  </si>
  <si>
    <t>Fix</t>
  </si>
  <si>
    <t>Mid</t>
  </si>
  <si>
    <t>PV Monthly Quantity</t>
  </si>
  <si>
    <t>Mid Value</t>
  </si>
  <si>
    <t>Leg 1 - Short Index at Glenrock</t>
  </si>
  <si>
    <t>Leg 2 - Long Index at Rockport</t>
  </si>
  <si>
    <t>N66428.9</t>
  </si>
  <si>
    <t>N66428.A</t>
  </si>
  <si>
    <t>Daily Quantity</t>
  </si>
  <si>
    <t xml:space="preserve">Total = </t>
  </si>
  <si>
    <t>The legs illustrated below represent the position that will be removed from the book (TAGG #: N66428.9,A) with the CMS assignment</t>
  </si>
  <si>
    <t>Current value in the book:</t>
  </si>
  <si>
    <t>TAGG#:</t>
  </si>
  <si>
    <t>By removing these volumes, the book's value will rise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</si>
</sst>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4" formatCode="_-* #,##0_-;\-* #,##0_-;_-* &quot;-&quot;_-;_-@_-"/>
    <numFmt numFmtId="175" formatCode="_-* #,##0.00_-;\-* #,##0.00_-;_-* &quot;-&quot;??_-;_-@_-"/>
    <numFmt numFmtId="177" formatCode="#,##0.000000_);[Red]\(#,##0.000000\)"/>
  </numFmts>
  <fonts count="23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sz val="12"/>
      <name val="Arial Narrow"/>
      <family val="2"/>
    </font>
    <font>
      <b/>
      <sz val="12"/>
      <color indexed="9"/>
      <name val="Arial Narrow"/>
      <family val="2"/>
    </font>
    <font>
      <sz val="10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sz val="10"/>
      <color indexed="12"/>
      <name val="Arial Narrow"/>
      <family val="2"/>
    </font>
    <font>
      <sz val="12"/>
      <name val="Arial Narrow"/>
      <family val="2"/>
    </font>
    <font>
      <sz val="10"/>
      <color indexed="8"/>
      <name val="Arial Narrow"/>
      <family val="2"/>
    </font>
    <font>
      <b/>
      <sz val="10"/>
      <color indexed="9"/>
      <name val="Arial Narrow"/>
      <family val="2"/>
    </font>
    <font>
      <sz val="12"/>
      <color indexed="9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22"/>
      <name val="Arial Narrow"/>
      <family val="2"/>
    </font>
    <font>
      <sz val="8"/>
      <color indexed="12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37" fontId="6" fillId="0" borderId="0"/>
    <xf numFmtId="9" fontId="1" fillId="0" borderId="0" applyFont="0" applyFill="0" applyBorder="0" applyAlignment="0" applyProtection="0"/>
    <xf numFmtId="0" fontId="5" fillId="2" borderId="0"/>
    <xf numFmtId="177" fontId="5" fillId="0" borderId="0"/>
    <xf numFmtId="38" fontId="7" fillId="3" borderId="0" applyNumberFormat="0" applyBorder="0" applyAlignment="0" applyProtection="0"/>
    <xf numFmtId="37" fontId="7" fillId="3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" fillId="0" borderId="1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71">
    <xf numFmtId="0" fontId="0" fillId="0" borderId="0" xfId="0"/>
    <xf numFmtId="171" fontId="10" fillId="0" borderId="0" xfId="1" applyNumberFormat="1" applyFont="1"/>
    <xf numFmtId="171" fontId="9" fillId="0" borderId="0" xfId="1" applyNumberFormat="1" applyFont="1"/>
    <xf numFmtId="170" fontId="9" fillId="0" borderId="0" xfId="1" applyNumberFormat="1" applyFont="1"/>
    <xf numFmtId="171" fontId="3" fillId="0" borderId="0" xfId="1" applyNumberFormat="1" applyFont="1" applyBorder="1"/>
    <xf numFmtId="171" fontId="11" fillId="0" borderId="0" xfId="1" applyNumberFormat="1" applyFont="1" applyBorder="1"/>
    <xf numFmtId="171" fontId="2" fillId="0" borderId="0" xfId="1" applyNumberFormat="1" applyFont="1" applyAlignment="1">
      <alignment wrapText="1"/>
    </xf>
    <xf numFmtId="171" fontId="9" fillId="0" borderId="0" xfId="1" applyNumberFormat="1" applyFont="1" applyAlignment="1">
      <alignment wrapText="1"/>
    </xf>
    <xf numFmtId="17" fontId="10" fillId="0" borderId="0" xfId="1" applyNumberFormat="1" applyFont="1"/>
    <xf numFmtId="17" fontId="12" fillId="0" borderId="0" xfId="1" applyNumberFormat="1" applyFont="1"/>
    <xf numFmtId="171" fontId="12" fillId="0" borderId="0" xfId="1" applyNumberFormat="1" applyFont="1" applyFill="1"/>
    <xf numFmtId="170" fontId="12" fillId="0" borderId="0" xfId="1" applyNumberFormat="1" applyFont="1" applyFill="1"/>
    <xf numFmtId="170" fontId="10" fillId="0" borderId="0" xfId="1" applyNumberFormat="1" applyFont="1" applyBorder="1"/>
    <xf numFmtId="170" fontId="9" fillId="0" borderId="0" xfId="1" applyNumberFormat="1" applyFont="1" applyFill="1"/>
    <xf numFmtId="171" fontId="9" fillId="0" borderId="0" xfId="1" applyNumberFormat="1" applyFont="1" applyFill="1"/>
    <xf numFmtId="171" fontId="11" fillId="0" borderId="0" xfId="1" applyNumberFormat="1" applyFont="1" applyFill="1" applyBorder="1"/>
    <xf numFmtId="171" fontId="9" fillId="0" borderId="0" xfId="1" applyNumberFormat="1" applyFont="1" applyFill="1" applyAlignment="1">
      <alignment wrapText="1"/>
    </xf>
    <xf numFmtId="171" fontId="4" fillId="5" borderId="2" xfId="1" applyNumberFormat="1" applyFont="1" applyFill="1" applyBorder="1"/>
    <xf numFmtId="171" fontId="14" fillId="5" borderId="3" xfId="1" applyNumberFormat="1" applyFont="1" applyFill="1" applyBorder="1"/>
    <xf numFmtId="170" fontId="14" fillId="5" borderId="3" xfId="1" applyNumberFormat="1" applyFont="1" applyFill="1" applyBorder="1"/>
    <xf numFmtId="170" fontId="14" fillId="5" borderId="4" xfId="1" applyNumberFormat="1" applyFont="1" applyFill="1" applyBorder="1"/>
    <xf numFmtId="171" fontId="12" fillId="0" borderId="5" xfId="1" applyNumberFormat="1" applyFont="1" applyFill="1" applyBorder="1" applyAlignment="1">
      <alignment horizontal="right" wrapText="1"/>
    </xf>
    <xf numFmtId="171" fontId="9" fillId="0" borderId="0" xfId="1" applyNumberFormat="1" applyFont="1" applyFill="1" applyBorder="1" applyAlignment="1">
      <alignment horizontal="right" wrapText="1"/>
    </xf>
    <xf numFmtId="170" fontId="9" fillId="0" borderId="0" xfId="1" applyNumberFormat="1" applyFont="1" applyFill="1" applyBorder="1" applyAlignment="1">
      <alignment horizontal="right" wrapText="1"/>
    </xf>
    <xf numFmtId="170" fontId="9" fillId="0" borderId="6" xfId="1" applyNumberFormat="1" applyFont="1" applyFill="1" applyBorder="1" applyAlignment="1">
      <alignment horizontal="right" wrapText="1"/>
    </xf>
    <xf numFmtId="171" fontId="10" fillId="4" borderId="5" xfId="1" applyNumberFormat="1" applyFont="1" applyFill="1" applyBorder="1"/>
    <xf numFmtId="170" fontId="9" fillId="0" borderId="0" xfId="1" applyNumberFormat="1" applyFont="1" applyBorder="1"/>
    <xf numFmtId="170" fontId="13" fillId="6" borderId="6" xfId="1" applyNumberFormat="1" applyFont="1" applyFill="1" applyBorder="1"/>
    <xf numFmtId="170" fontId="12" fillId="0" borderId="0" xfId="1" applyNumberFormat="1" applyFont="1" applyBorder="1"/>
    <xf numFmtId="171" fontId="10" fillId="0" borderId="0" xfId="1" applyNumberFormat="1" applyFont="1" applyFill="1" applyBorder="1"/>
    <xf numFmtId="170" fontId="12" fillId="0" borderId="0" xfId="1" applyNumberFormat="1" applyFont="1" applyFill="1" applyBorder="1"/>
    <xf numFmtId="170" fontId="12" fillId="0" borderId="6" xfId="1" applyNumberFormat="1" applyFont="1" applyFill="1" applyBorder="1"/>
    <xf numFmtId="171" fontId="10" fillId="0" borderId="7" xfId="1" applyNumberFormat="1" applyFont="1" applyBorder="1"/>
    <xf numFmtId="171" fontId="10" fillId="0" borderId="8" xfId="1" applyNumberFormat="1" applyFont="1" applyBorder="1"/>
    <xf numFmtId="170" fontId="12" fillId="0" borderId="8" xfId="1" applyNumberFormat="1" applyFont="1" applyFill="1" applyBorder="1"/>
    <xf numFmtId="170" fontId="12" fillId="0" borderId="8" xfId="1" applyNumberFormat="1" applyFont="1" applyBorder="1"/>
    <xf numFmtId="170" fontId="12" fillId="0" borderId="9" xfId="1" applyNumberFormat="1" applyFont="1" applyBorder="1"/>
    <xf numFmtId="171" fontId="4" fillId="7" borderId="2" xfId="1" applyNumberFormat="1" applyFont="1" applyFill="1" applyBorder="1"/>
    <xf numFmtId="171" fontId="14" fillId="7" borderId="3" xfId="1" applyNumberFormat="1" applyFont="1" applyFill="1" applyBorder="1"/>
    <xf numFmtId="170" fontId="14" fillId="7" borderId="3" xfId="1" applyNumberFormat="1" applyFont="1" applyFill="1" applyBorder="1"/>
    <xf numFmtId="170" fontId="14" fillId="7" borderId="4" xfId="1" applyNumberFormat="1" applyFont="1" applyFill="1" applyBorder="1"/>
    <xf numFmtId="171" fontId="12" fillId="0" borderId="8" xfId="1" applyNumberFormat="1" applyFont="1" applyBorder="1"/>
    <xf numFmtId="170" fontId="13" fillId="6" borderId="0" xfId="1" applyNumberFormat="1" applyFont="1" applyFill="1" applyBorder="1" applyAlignment="1">
      <alignment horizontal="right"/>
    </xf>
    <xf numFmtId="170" fontId="10" fillId="0" borderId="5" xfId="1" applyNumberFormat="1" applyFont="1" applyFill="1" applyBorder="1"/>
    <xf numFmtId="170" fontId="15" fillId="0" borderId="0" xfId="1" applyNumberFormat="1" applyFont="1" applyFill="1"/>
    <xf numFmtId="170" fontId="12" fillId="8" borderId="0" xfId="1" applyNumberFormat="1" applyFont="1" applyFill="1"/>
    <xf numFmtId="170" fontId="15" fillId="8" borderId="0" xfId="1" applyNumberFormat="1" applyFont="1" applyFill="1" applyAlignment="1">
      <alignment horizontal="right"/>
    </xf>
    <xf numFmtId="169" fontId="15" fillId="8" borderId="0" xfId="2" applyNumberFormat="1" applyFont="1" applyFill="1"/>
    <xf numFmtId="171" fontId="2" fillId="0" borderId="0" xfId="1" applyNumberFormat="1" applyFont="1" applyFill="1"/>
    <xf numFmtId="171" fontId="9" fillId="0" borderId="0" xfId="1" applyNumberFormat="1" applyFont="1" applyFill="1" applyBorder="1"/>
    <xf numFmtId="170" fontId="9" fillId="0" borderId="0" xfId="1" applyNumberFormat="1" applyFont="1" applyFill="1" applyBorder="1"/>
    <xf numFmtId="170" fontId="9" fillId="0" borderId="6" xfId="1" applyNumberFormat="1" applyFont="1" applyFill="1" applyBorder="1"/>
    <xf numFmtId="0" fontId="0" fillId="0" borderId="0" xfId="0" applyFill="1"/>
    <xf numFmtId="171" fontId="15" fillId="0" borderId="5" xfId="1" applyNumberFormat="1" applyFont="1" applyFill="1" applyBorder="1" applyAlignment="1">
      <alignment horizontal="right"/>
    </xf>
    <xf numFmtId="170" fontId="16" fillId="0" borderId="0" xfId="1" applyNumberFormat="1" applyFont="1" applyFill="1"/>
    <xf numFmtId="170" fontId="16" fillId="0" borderId="0" xfId="6" applyNumberFormat="1" applyFont="1" applyFill="1" applyAlignment="1">
      <alignment horizontal="center"/>
    </xf>
    <xf numFmtId="171" fontId="17" fillId="0" borderId="0" xfId="1" applyNumberFormat="1" applyFont="1" applyBorder="1"/>
    <xf numFmtId="9" fontId="18" fillId="0" borderId="0" xfId="6" applyFont="1" applyBorder="1" applyAlignment="1">
      <alignment horizontal="center"/>
    </xf>
    <xf numFmtId="171" fontId="17" fillId="0" borderId="0" xfId="1" applyNumberFormat="1" applyFont="1" applyAlignment="1">
      <alignment horizontal="center" wrapText="1"/>
    </xf>
    <xf numFmtId="9" fontId="18" fillId="0" borderId="0" xfId="6" applyFont="1" applyAlignment="1">
      <alignment horizontal="center" wrapText="1"/>
    </xf>
    <xf numFmtId="171" fontId="17" fillId="0" borderId="0" xfId="1" applyNumberFormat="1" applyFont="1" applyFill="1"/>
    <xf numFmtId="9" fontId="18" fillId="0" borderId="0" xfId="6" applyFont="1" applyFill="1" applyAlignment="1">
      <alignment horizontal="center"/>
    </xf>
    <xf numFmtId="170" fontId="18" fillId="0" borderId="0" xfId="1" applyNumberFormat="1" applyFont="1"/>
    <xf numFmtId="9" fontId="18" fillId="0" borderId="0" xfId="6" applyFont="1" applyAlignment="1">
      <alignment horizontal="center"/>
    </xf>
    <xf numFmtId="1" fontId="19" fillId="0" borderId="0" xfId="1" applyNumberFormat="1" applyFont="1" applyAlignment="1">
      <alignment horizontal="center"/>
    </xf>
    <xf numFmtId="10" fontId="20" fillId="0" borderId="0" xfId="6" applyNumberFormat="1" applyFont="1"/>
    <xf numFmtId="9" fontId="16" fillId="0" borderId="0" xfId="6" applyFont="1" applyAlignment="1">
      <alignment horizontal="center"/>
    </xf>
    <xf numFmtId="171" fontId="18" fillId="0" borderId="0" xfId="1" applyNumberFormat="1" applyFont="1"/>
    <xf numFmtId="170" fontId="21" fillId="0" borderId="0" xfId="1" applyNumberFormat="1" applyFont="1" applyFill="1"/>
    <xf numFmtId="170" fontId="22" fillId="0" borderId="0" xfId="1" applyNumberFormat="1" applyFont="1" applyFill="1" applyAlignment="1">
      <alignment horizontal="right"/>
    </xf>
    <xf numFmtId="169" fontId="22" fillId="0" borderId="0" xfId="2" applyNumberFormat="1" applyFont="1" applyFill="1"/>
  </cellXfs>
  <cellStyles count="16">
    <cellStyle name="Comma" xfId="1" builtinId="3"/>
    <cellStyle name="Currency" xfId="2" builtinId="4"/>
    <cellStyle name="Dezimal [0]_Compiling Utility Macros" xfId="3"/>
    <cellStyle name="Dezimal_Compiling Utility Macros" xfId="4"/>
    <cellStyle name="general" xfId="5"/>
    <cellStyle name="Normal" xfId="0" builtinId="0"/>
    <cellStyle name="Percent" xfId="6" builtinId="5"/>
    <cellStyle name="Standard_Anpassen der Amortisation" xfId="7"/>
    <cellStyle name="uk" xfId="8"/>
    <cellStyle name="Un" xfId="9"/>
    <cellStyle name="Unprot" xfId="10"/>
    <cellStyle name="Unprot$" xfId="11"/>
    <cellStyle name="Unprot_Currency" xfId="12"/>
    <cellStyle name="Unprotect" xfId="13"/>
    <cellStyle name="Währung [0]_Compiling Utility Macros" xfId="14"/>
    <cellStyle name="Währung_Compiling Utility Macros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Ft.%20Union/VOLUME%20FORECASTING%20-%20revised(scott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TG%20System2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Marketing%20-%20Trading/3Q%20Re-Book%20090700/Net%20PRB%20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enoco%202q99%20Merlin%20Remodel%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"/>
      <sheetName val="BY WELL"/>
      <sheetName val="Gathering Summary"/>
      <sheetName val="Gathering Revenue"/>
      <sheetName val="Gathering O&amp;M"/>
      <sheetName val="xport. cost"/>
      <sheetName val="MARKETING SUMMARY"/>
      <sheetName val="Price Exposure Summary"/>
      <sheetName val="specific pricing by producer"/>
      <sheetName val="Transport Exposure Summary"/>
      <sheetName val="Risk Exposure"/>
      <sheetName val="P&amp;L"/>
      <sheetName val="2000 budget"/>
    </sheetNames>
    <sheetDataSet>
      <sheetData sheetId="0"/>
      <sheetData sheetId="1" refreshError="1">
        <row r="7">
          <cell r="N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conomics"/>
      <sheetName val="Area Wells"/>
      <sheetName val="Development"/>
      <sheetName val="Detailed Volumes"/>
    </sheetNames>
    <sheetDataSet>
      <sheetData sheetId="0">
        <row r="1">
          <cell r="E1" t="str">
            <v>Expected</v>
          </cell>
        </row>
        <row r="2">
          <cell r="E2" t="str">
            <v>Lease</v>
          </cell>
        </row>
        <row r="5">
          <cell r="B5">
            <v>0.08</v>
          </cell>
        </row>
      </sheetData>
      <sheetData sheetId="1">
        <row r="2">
          <cell r="B2">
            <v>8</v>
          </cell>
        </row>
        <row r="4">
          <cell r="B4">
            <v>2000000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Position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st."/>
      <sheetName val="Fin"/>
      <sheetName val="EP-Cntrl Pnl"/>
      <sheetName val="EP-Inputs"/>
      <sheetName val="Remainder"/>
      <sheetName val="GC"/>
      <sheetName val="Pricing"/>
      <sheetName val="TR"/>
      <sheetName val="Rev"/>
      <sheetName val="Exp"/>
      <sheetName val="Eff Tax Rate"/>
      <sheetName val="Tax"/>
      <sheetName val="SG&amp;A"/>
      <sheetName val="DS"/>
      <sheetName val="BS"/>
      <sheetName val="IS"/>
      <sheetName val="CF"/>
      <sheetName val="SU"/>
      <sheetName val="WC"/>
      <sheetName val="Dep"/>
      <sheetName val="PV 10"/>
      <sheetName val="Ratios"/>
      <sheetName val="Sum"/>
      <sheetName val="DCF"/>
      <sheetName val="H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P368"/>
  <sheetViews>
    <sheetView showGridLines="0" tabSelected="1" zoomScale="80" zoomScaleNormal="80" zoomScaleSheetLayoutView="25" workbookViewId="0">
      <pane xSplit="1" ySplit="9" topLeftCell="B10" activePane="bottomRight" state="frozen"/>
      <selection activeCell="GM13" sqref="GM13"/>
      <selection pane="topRight" activeCell="GM13" sqref="GM13"/>
      <selection pane="bottomLeft" activeCell="GM13" sqref="GM13"/>
      <selection pane="bottomRight" activeCell="N15" sqref="N15"/>
    </sheetView>
  </sheetViews>
  <sheetFormatPr defaultColWidth="10.6640625" defaultRowHeight="13.5" x14ac:dyDescent="0.25"/>
  <cols>
    <col min="1" max="1" width="9.33203125" style="2" customWidth="1"/>
    <col min="2" max="2" width="7.6640625" style="67" customWidth="1"/>
    <col min="3" max="3" width="7.83203125" style="67" customWidth="1"/>
    <col min="4" max="4" width="10" style="63" customWidth="1"/>
    <col min="5" max="5" width="1.6640625" style="14" customWidth="1"/>
    <col min="6" max="6" width="17.5" style="1" customWidth="1"/>
    <col min="7" max="7" width="13" style="2" customWidth="1"/>
    <col min="8" max="8" width="14.33203125" style="2" bestFit="1" customWidth="1"/>
    <col min="9" max="10" width="17.5" style="3" customWidth="1"/>
    <col min="11" max="11" width="1.6640625" style="14" customWidth="1"/>
    <col min="12" max="12" width="17.5" style="1" customWidth="1"/>
    <col min="13" max="13" width="9.1640625" style="2" customWidth="1"/>
    <col min="14" max="14" width="14.33203125" style="2" bestFit="1" customWidth="1"/>
    <col min="15" max="16" width="17.5" style="3" customWidth="1"/>
    <col min="17" max="16384" width="10.6640625" style="2"/>
  </cols>
  <sheetData>
    <row r="1" spans="1:16" s="11" customFormat="1" x14ac:dyDescent="0.25">
      <c r="B1" s="54"/>
      <c r="C1" s="54"/>
      <c r="D1" s="55"/>
      <c r="F1" s="44"/>
      <c r="L1" s="44"/>
    </row>
    <row r="2" spans="1:16" s="11" customFormat="1" x14ac:dyDescent="0.25">
      <c r="B2" s="54"/>
      <c r="C2" s="54"/>
      <c r="D2" s="55"/>
      <c r="F2" s="44" t="s">
        <v>13</v>
      </c>
      <c r="L2" s="44"/>
    </row>
    <row r="3" spans="1:16" s="11" customFormat="1" x14ac:dyDescent="0.25">
      <c r="B3" s="54"/>
      <c r="C3" s="54"/>
      <c r="D3" s="55"/>
      <c r="F3" s="45"/>
      <c r="G3" s="46" t="s">
        <v>14</v>
      </c>
      <c r="H3" s="47">
        <f ca="1">J11+P11</f>
        <v>-1163111.5122750443</v>
      </c>
      <c r="L3" s="44"/>
    </row>
    <row r="4" spans="1:16" s="11" customFormat="1" x14ac:dyDescent="0.25">
      <c r="B4" s="54"/>
      <c r="C4" s="54"/>
      <c r="D4" s="55"/>
      <c r="F4" s="44"/>
      <c r="L4" s="44"/>
    </row>
    <row r="5" spans="1:16" s="11" customFormat="1" ht="18" x14ac:dyDescent="0.25">
      <c r="B5" s="54"/>
      <c r="C5" s="54"/>
      <c r="D5" s="55"/>
      <c r="F5" s="68"/>
      <c r="G5" s="68"/>
      <c r="H5" s="68"/>
      <c r="I5" s="69" t="s">
        <v>16</v>
      </c>
      <c r="J5" s="70">
        <f ca="1">-H3</f>
        <v>1163111.5122750443</v>
      </c>
      <c r="K5" s="68"/>
      <c r="L5" s="44"/>
    </row>
    <row r="6" spans="1:16" s="11" customFormat="1" x14ac:dyDescent="0.25">
      <c r="B6" s="54"/>
      <c r="C6" s="54"/>
      <c r="D6" s="55"/>
      <c r="F6" s="44"/>
      <c r="L6" s="44"/>
    </row>
    <row r="7" spans="1:16" s="11" customFormat="1" ht="14.25" thickBot="1" x14ac:dyDescent="0.3">
      <c r="B7" s="54"/>
      <c r="C7" s="54"/>
      <c r="D7" s="55"/>
      <c r="F7" s="44"/>
      <c r="L7" s="44"/>
    </row>
    <row r="8" spans="1:16" s="5" customFormat="1" ht="15.75" x14ac:dyDescent="0.25">
      <c r="A8" s="4"/>
      <c r="B8" s="56"/>
      <c r="C8" s="56"/>
      <c r="D8" s="57"/>
      <c r="E8" s="15"/>
      <c r="F8" s="17" t="s">
        <v>7</v>
      </c>
      <c r="G8" s="18"/>
      <c r="H8" s="18"/>
      <c r="I8" s="19"/>
      <c r="J8" s="20"/>
      <c r="K8" s="15"/>
      <c r="L8" s="37" t="s">
        <v>8</v>
      </c>
      <c r="M8" s="38"/>
      <c r="N8" s="38"/>
      <c r="O8" s="39"/>
      <c r="P8" s="40"/>
    </row>
    <row r="9" spans="1:16" s="7" customFormat="1" ht="26.25" x14ac:dyDescent="0.25">
      <c r="A9" s="6"/>
      <c r="B9" s="58" t="s">
        <v>1</v>
      </c>
      <c r="C9" s="58" t="s">
        <v>0</v>
      </c>
      <c r="D9" s="59" t="s">
        <v>2</v>
      </c>
      <c r="E9" s="16"/>
      <c r="F9" s="21" t="s">
        <v>3</v>
      </c>
      <c r="G9" s="22" t="s">
        <v>4</v>
      </c>
      <c r="H9" s="23" t="s">
        <v>11</v>
      </c>
      <c r="I9" s="23" t="s">
        <v>5</v>
      </c>
      <c r="J9" s="24" t="s">
        <v>6</v>
      </c>
      <c r="K9" s="16"/>
      <c r="L9" s="21" t="s">
        <v>3</v>
      </c>
      <c r="M9" s="22" t="s">
        <v>4</v>
      </c>
      <c r="N9" s="23" t="s">
        <v>11</v>
      </c>
      <c r="O9" s="23" t="s">
        <v>5</v>
      </c>
      <c r="P9" s="24" t="s">
        <v>6</v>
      </c>
    </row>
    <row r="10" spans="1:16" s="52" customFormat="1" x14ac:dyDescent="0.25">
      <c r="A10" s="48"/>
      <c r="B10" s="60"/>
      <c r="C10" s="60"/>
      <c r="D10" s="61"/>
      <c r="E10" s="14"/>
      <c r="F10" s="53" t="s">
        <v>15</v>
      </c>
      <c r="G10" s="29" t="s">
        <v>9</v>
      </c>
      <c r="H10" s="49"/>
      <c r="I10" s="50"/>
      <c r="J10" s="51"/>
      <c r="K10" s="14"/>
      <c r="L10" s="53" t="s">
        <v>15</v>
      </c>
      <c r="M10" s="29" t="s">
        <v>10</v>
      </c>
      <c r="N10" s="49"/>
      <c r="O10" s="50"/>
      <c r="P10" s="51"/>
    </row>
    <row r="11" spans="1:16" s="3" customFormat="1" x14ac:dyDescent="0.25">
      <c r="B11" s="62"/>
      <c r="C11" s="62"/>
      <c r="D11" s="63"/>
      <c r="E11" s="13"/>
      <c r="F11" s="43"/>
      <c r="G11" s="26"/>
      <c r="H11" s="26"/>
      <c r="I11" s="42" t="s">
        <v>12</v>
      </c>
      <c r="J11" s="27">
        <f ca="1">SUM(J12:J107)</f>
        <v>123508.07479547877</v>
      </c>
      <c r="K11" s="13"/>
      <c r="L11" s="43"/>
      <c r="M11" s="26"/>
      <c r="N11" s="26"/>
      <c r="O11" s="42" t="s">
        <v>12</v>
      </c>
      <c r="P11" s="27">
        <f ca="1">SUM(P12:P107)</f>
        <v>-1286619.5870705231</v>
      </c>
    </row>
    <row r="12" spans="1:16" x14ac:dyDescent="0.25">
      <c r="A12" s="8">
        <v>37257</v>
      </c>
      <c r="B12" s="64">
        <f t="shared" ref="B12:B43" si="0">EOMONTH(A12,0)+1-A12</f>
        <v>31</v>
      </c>
      <c r="C12" s="65">
        <v>2.64697683537043E-2</v>
      </c>
      <c r="D12" s="66">
        <f t="shared" ref="D12:D43" ca="1" si="1">1/(1+C12)^YEARFRAC(TODAY(),A12,1)</f>
        <v>0.7181708427149186</v>
      </c>
      <c r="E12" s="10"/>
      <c r="F12" s="25">
        <v>-0.02</v>
      </c>
      <c r="G12" s="29">
        <v>0</v>
      </c>
      <c r="H12" s="12">
        <v>-7172</v>
      </c>
      <c r="I12" s="30">
        <f ca="1">H12*B12*D12</f>
        <v>-159672.35980249327</v>
      </c>
      <c r="J12" s="31">
        <f t="shared" ref="J12:J60" ca="1" si="2">I12*(G12-F12)</f>
        <v>-3193.4471960498654</v>
      </c>
      <c r="K12" s="10"/>
      <c r="L12" s="25">
        <v>0.16600000000000001</v>
      </c>
      <c r="M12" s="29">
        <v>0.14000000000000001</v>
      </c>
      <c r="N12" s="28">
        <f>-H12</f>
        <v>7172</v>
      </c>
      <c r="O12" s="30">
        <f ca="1">N12*B12*D12</f>
        <v>159672.35980249327</v>
      </c>
      <c r="P12" s="31">
        <f t="shared" ref="P12:P60" ca="1" si="3">O12*(M12-L12)</f>
        <v>-4151.4813548648244</v>
      </c>
    </row>
    <row r="13" spans="1:16" x14ac:dyDescent="0.25">
      <c r="A13" s="9">
        <f t="shared" ref="A13:A44" si="4">EOMONTH(A12,0)+1</f>
        <v>37288</v>
      </c>
      <c r="B13" s="64">
        <f t="shared" si="0"/>
        <v>28</v>
      </c>
      <c r="C13" s="65">
        <v>2.6203158263339101E-2</v>
      </c>
      <c r="D13" s="66">
        <f t="shared" ca="1" si="1"/>
        <v>0.72212232873349613</v>
      </c>
      <c r="E13" s="10"/>
      <c r="F13" s="25">
        <v>-0.02</v>
      </c>
      <c r="G13" s="29">
        <v>0</v>
      </c>
      <c r="H13" s="12">
        <v>-7172</v>
      </c>
      <c r="I13" s="30">
        <f t="shared" ref="I13:I76" ca="1" si="5">H13*B13*D13</f>
        <v>-145013.71756694576</v>
      </c>
      <c r="J13" s="31">
        <f t="shared" ca="1" si="2"/>
        <v>-2900.2743513389155</v>
      </c>
      <c r="K13" s="10"/>
      <c r="L13" s="25">
        <v>0.16200000000000001</v>
      </c>
      <c r="M13" s="29">
        <v>0.14000000000000001</v>
      </c>
      <c r="N13" s="28">
        <f t="shared" ref="N13:N76" si="6">-H13</f>
        <v>7172</v>
      </c>
      <c r="O13" s="30">
        <f t="shared" ref="O13:O76" ca="1" si="7">N13*B13*D13</f>
        <v>145013.71756694576</v>
      </c>
      <c r="P13" s="31">
        <f t="shared" ca="1" si="3"/>
        <v>-3190.3017864728058</v>
      </c>
    </row>
    <row r="14" spans="1:16" x14ac:dyDescent="0.25">
      <c r="A14" s="9">
        <f t="shared" si="4"/>
        <v>37316</v>
      </c>
      <c r="B14" s="64">
        <f t="shared" si="0"/>
        <v>31</v>
      </c>
      <c r="C14" s="65">
        <v>2.5962349170098899E-2</v>
      </c>
      <c r="D14" s="66">
        <f t="shared" ca="1" si="1"/>
        <v>0.72568311778827044</v>
      </c>
      <c r="E14" s="10"/>
      <c r="F14" s="25">
        <v>-0.02</v>
      </c>
      <c r="G14" s="29">
        <v>0</v>
      </c>
      <c r="H14" s="12">
        <v>-7172</v>
      </c>
      <c r="I14" s="30">
        <f t="shared" ca="1" si="5"/>
        <v>-161342.57894410176</v>
      </c>
      <c r="J14" s="31">
        <f t="shared" ca="1" si="2"/>
        <v>-3226.851578882035</v>
      </c>
      <c r="K14" s="10"/>
      <c r="L14" s="25">
        <v>0.159</v>
      </c>
      <c r="M14" s="29">
        <v>0.14000000000000001</v>
      </c>
      <c r="N14" s="28">
        <f t="shared" si="6"/>
        <v>7172</v>
      </c>
      <c r="O14" s="30">
        <f t="shared" ca="1" si="7"/>
        <v>161342.57894410176</v>
      </c>
      <c r="P14" s="31">
        <f t="shared" ca="1" si="3"/>
        <v>-3065.5089999379315</v>
      </c>
    </row>
    <row r="15" spans="1:16" x14ac:dyDescent="0.25">
      <c r="A15" s="9">
        <f t="shared" si="4"/>
        <v>37347</v>
      </c>
      <c r="B15" s="64">
        <f t="shared" si="0"/>
        <v>30</v>
      </c>
      <c r="C15" s="65">
        <v>2.5843458189592598E-2</v>
      </c>
      <c r="D15" s="66">
        <f t="shared" ca="1" si="1"/>
        <v>0.72831152495816953</v>
      </c>
      <c r="E15" s="10"/>
      <c r="F15" s="25">
        <v>-0.02</v>
      </c>
      <c r="G15" s="29">
        <v>0</v>
      </c>
      <c r="H15" s="12">
        <v>-7172</v>
      </c>
      <c r="I15" s="30">
        <f t="shared" ca="1" si="5"/>
        <v>-156703.50770999974</v>
      </c>
      <c r="J15" s="31">
        <f t="shared" ca="1" si="2"/>
        <v>-3134.0701541999952</v>
      </c>
      <c r="K15" s="10"/>
      <c r="L15" s="25">
        <v>0.152</v>
      </c>
      <c r="M15" s="29">
        <v>0.1</v>
      </c>
      <c r="N15" s="28">
        <f t="shared" si="6"/>
        <v>7172</v>
      </c>
      <c r="O15" s="30">
        <f t="shared" ca="1" si="7"/>
        <v>156703.50770999974</v>
      </c>
      <c r="P15" s="31">
        <f t="shared" ca="1" si="3"/>
        <v>-8148.582400919985</v>
      </c>
    </row>
    <row r="16" spans="1:16" x14ac:dyDescent="0.25">
      <c r="A16" s="9">
        <f t="shared" si="4"/>
        <v>37377</v>
      </c>
      <c r="B16" s="64">
        <f t="shared" si="0"/>
        <v>31</v>
      </c>
      <c r="C16" s="65">
        <v>2.5922110287215399E-2</v>
      </c>
      <c r="D16" s="66">
        <f t="shared" ca="1" si="1"/>
        <v>0.72914920828463869</v>
      </c>
      <c r="E16" s="10"/>
      <c r="F16" s="25">
        <v>-0.02</v>
      </c>
      <c r="G16" s="29">
        <v>0</v>
      </c>
      <c r="H16" s="12">
        <v>-7172</v>
      </c>
      <c r="I16" s="30">
        <f t="shared" ca="1" si="5"/>
        <v>-162113.20177634028</v>
      </c>
      <c r="J16" s="31">
        <f t="shared" ca="1" si="2"/>
        <v>-3242.2640355268059</v>
      </c>
      <c r="K16" s="10"/>
      <c r="L16" s="25">
        <v>0.151</v>
      </c>
      <c r="M16" s="29">
        <v>0.1</v>
      </c>
      <c r="N16" s="28">
        <f t="shared" si="6"/>
        <v>7172</v>
      </c>
      <c r="O16" s="30">
        <f t="shared" ca="1" si="7"/>
        <v>162113.20177634028</v>
      </c>
      <c r="P16" s="31">
        <f t="shared" ca="1" si="3"/>
        <v>-8267.7732905933535</v>
      </c>
    </row>
    <row r="17" spans="1:16" x14ac:dyDescent="0.25">
      <c r="A17" s="9">
        <f t="shared" si="4"/>
        <v>37408</v>
      </c>
      <c r="B17" s="64">
        <f t="shared" si="0"/>
        <v>30</v>
      </c>
      <c r="C17" s="65">
        <v>2.60033841236216E-2</v>
      </c>
      <c r="D17" s="66">
        <f t="shared" ca="1" si="1"/>
        <v>0.73002554123662411</v>
      </c>
      <c r="E17" s="10"/>
      <c r="F17" s="25">
        <v>-0.02</v>
      </c>
      <c r="G17" s="29">
        <v>0</v>
      </c>
      <c r="H17" s="12">
        <v>-7172</v>
      </c>
      <c r="I17" s="30">
        <f t="shared" ca="1" si="5"/>
        <v>-157072.29545247206</v>
      </c>
      <c r="J17" s="31">
        <f t="shared" ca="1" si="2"/>
        <v>-3141.4459090494411</v>
      </c>
      <c r="K17" s="10"/>
      <c r="L17" s="25">
        <v>0.15</v>
      </c>
      <c r="M17" s="29">
        <v>0.1</v>
      </c>
      <c r="N17" s="28">
        <f t="shared" si="6"/>
        <v>7172</v>
      </c>
      <c r="O17" s="30">
        <f t="shared" ca="1" si="7"/>
        <v>157072.29545247206</v>
      </c>
      <c r="P17" s="31">
        <f t="shared" ca="1" si="3"/>
        <v>-7853.6147726236013</v>
      </c>
    </row>
    <row r="18" spans="1:16" x14ac:dyDescent="0.25">
      <c r="A18" s="9">
        <f t="shared" si="4"/>
        <v>37438</v>
      </c>
      <c r="B18" s="64">
        <f t="shared" si="0"/>
        <v>31</v>
      </c>
      <c r="C18" s="65">
        <v>2.62115428933094E-2</v>
      </c>
      <c r="D18" s="66">
        <f t="shared" ca="1" si="1"/>
        <v>0.7297617497229717</v>
      </c>
      <c r="E18" s="10"/>
      <c r="F18" s="25">
        <v>-0.02</v>
      </c>
      <c r="G18" s="29">
        <v>0</v>
      </c>
      <c r="H18" s="12">
        <v>-7172</v>
      </c>
      <c r="I18" s="30">
        <f t="shared" ca="1" si="5"/>
        <v>-162249.38933940773</v>
      </c>
      <c r="J18" s="31">
        <f t="shared" ca="1" si="2"/>
        <v>-3244.9877867881546</v>
      </c>
      <c r="K18" s="10"/>
      <c r="L18" s="25">
        <v>0.15</v>
      </c>
      <c r="M18" s="29">
        <v>0.1</v>
      </c>
      <c r="N18" s="28">
        <f t="shared" si="6"/>
        <v>7172</v>
      </c>
      <c r="O18" s="30">
        <f t="shared" ca="1" si="7"/>
        <v>162249.38933940773</v>
      </c>
      <c r="P18" s="31">
        <f t="shared" ca="1" si="3"/>
        <v>-8112.4694669703849</v>
      </c>
    </row>
    <row r="19" spans="1:16" x14ac:dyDescent="0.25">
      <c r="A19" s="9">
        <f t="shared" si="4"/>
        <v>37469</v>
      </c>
      <c r="B19" s="64">
        <f t="shared" si="0"/>
        <v>31</v>
      </c>
      <c r="C19" s="65">
        <v>2.6636826963825699E-2</v>
      </c>
      <c r="D19" s="66">
        <f t="shared" ca="1" si="1"/>
        <v>0.72771137476506309</v>
      </c>
      <c r="E19" s="10"/>
      <c r="F19" s="25">
        <v>-0.02</v>
      </c>
      <c r="G19" s="29">
        <v>0</v>
      </c>
      <c r="H19" s="12">
        <v>-7172</v>
      </c>
      <c r="I19" s="30">
        <f t="shared" ca="1" si="5"/>
        <v>-161793.525374266</v>
      </c>
      <c r="J19" s="31">
        <f t="shared" ca="1" si="2"/>
        <v>-3235.8705074853201</v>
      </c>
      <c r="K19" s="10"/>
      <c r="L19" s="25">
        <v>0.15</v>
      </c>
      <c r="M19" s="29">
        <v>0.1</v>
      </c>
      <c r="N19" s="28">
        <f t="shared" si="6"/>
        <v>7172</v>
      </c>
      <c r="O19" s="30">
        <f t="shared" ca="1" si="7"/>
        <v>161793.525374266</v>
      </c>
      <c r="P19" s="31">
        <f t="shared" ca="1" si="3"/>
        <v>-8089.6762687132978</v>
      </c>
    </row>
    <row r="20" spans="1:16" x14ac:dyDescent="0.25">
      <c r="A20" s="9">
        <f t="shared" si="4"/>
        <v>37500</v>
      </c>
      <c r="B20" s="64">
        <f t="shared" si="0"/>
        <v>30</v>
      </c>
      <c r="C20" s="65">
        <v>2.7062111095426999E-2</v>
      </c>
      <c r="D20" s="66">
        <f t="shared" ca="1" si="1"/>
        <v>0.72571929747427499</v>
      </c>
      <c r="E20" s="10"/>
      <c r="F20" s="25">
        <v>-0.02</v>
      </c>
      <c r="G20" s="29">
        <v>0</v>
      </c>
      <c r="H20" s="12">
        <v>-7172</v>
      </c>
      <c r="I20" s="30">
        <f t="shared" ca="1" si="5"/>
        <v>-156145.764044565</v>
      </c>
      <c r="J20" s="31">
        <f t="shared" ca="1" si="2"/>
        <v>-3122.9152808913</v>
      </c>
      <c r="K20" s="10"/>
      <c r="L20" s="25">
        <v>0.15</v>
      </c>
      <c r="M20" s="29">
        <v>0.1</v>
      </c>
      <c r="N20" s="28">
        <f t="shared" si="6"/>
        <v>7172</v>
      </c>
      <c r="O20" s="30">
        <f t="shared" ca="1" si="7"/>
        <v>156145.764044565</v>
      </c>
      <c r="P20" s="31">
        <f t="shared" ca="1" si="3"/>
        <v>-7807.2882022282483</v>
      </c>
    </row>
    <row r="21" spans="1:16" x14ac:dyDescent="0.25">
      <c r="A21" s="9">
        <f t="shared" si="4"/>
        <v>37530</v>
      </c>
      <c r="B21" s="64">
        <f t="shared" si="0"/>
        <v>31</v>
      </c>
      <c r="C21" s="65">
        <v>2.7536551227049299E-2</v>
      </c>
      <c r="D21" s="66">
        <f t="shared" ca="1" si="1"/>
        <v>0.72331857476834116</v>
      </c>
      <c r="E21" s="10"/>
      <c r="F21" s="25">
        <v>-0.02</v>
      </c>
      <c r="G21" s="29">
        <v>0</v>
      </c>
      <c r="H21" s="12">
        <v>-7172</v>
      </c>
      <c r="I21" s="30">
        <f t="shared" ca="1" si="5"/>
        <v>-160816.86536539483</v>
      </c>
      <c r="J21" s="31">
        <f t="shared" ca="1" si="2"/>
        <v>-3216.3373073078965</v>
      </c>
      <c r="K21" s="10"/>
      <c r="L21" s="25">
        <v>0.151</v>
      </c>
      <c r="M21" s="29">
        <v>0.1</v>
      </c>
      <c r="N21" s="28">
        <f t="shared" si="6"/>
        <v>7172</v>
      </c>
      <c r="O21" s="30">
        <f t="shared" ca="1" si="7"/>
        <v>160816.86536539483</v>
      </c>
      <c r="P21" s="31">
        <f t="shared" ca="1" si="3"/>
        <v>-8201.6601336351341</v>
      </c>
    </row>
    <row r="22" spans="1:16" x14ac:dyDescent="0.25">
      <c r="A22" s="9">
        <f t="shared" si="4"/>
        <v>37561</v>
      </c>
      <c r="B22" s="64">
        <f t="shared" si="0"/>
        <v>30</v>
      </c>
      <c r="C22" s="65">
        <v>2.8116231346705999E-2</v>
      </c>
      <c r="D22" s="66">
        <f t="shared" ca="1" si="1"/>
        <v>0.72016352914540538</v>
      </c>
      <c r="E22" s="10"/>
      <c r="F22" s="25">
        <v>-0.02</v>
      </c>
      <c r="G22" s="29">
        <v>0</v>
      </c>
      <c r="H22" s="12">
        <v>-7172</v>
      </c>
      <c r="I22" s="30">
        <f t="shared" ca="1" si="5"/>
        <v>-154950.38493092541</v>
      </c>
      <c r="J22" s="31">
        <f t="shared" ca="1" si="2"/>
        <v>-3099.0076986185086</v>
      </c>
      <c r="K22" s="10"/>
      <c r="L22" s="25">
        <v>0.157</v>
      </c>
      <c r="M22" s="29">
        <v>0.08</v>
      </c>
      <c r="N22" s="28">
        <f t="shared" si="6"/>
        <v>7172</v>
      </c>
      <c r="O22" s="30">
        <f t="shared" ca="1" si="7"/>
        <v>154950.38493092541</v>
      </c>
      <c r="P22" s="31">
        <f t="shared" ca="1" si="3"/>
        <v>-11931.179639681257</v>
      </c>
    </row>
    <row r="23" spans="1:16" x14ac:dyDescent="0.25">
      <c r="A23" s="9">
        <f t="shared" si="4"/>
        <v>37591</v>
      </c>
      <c r="B23" s="64">
        <f t="shared" si="0"/>
        <v>31</v>
      </c>
      <c r="C23" s="65">
        <v>2.8677212215642001E-2</v>
      </c>
      <c r="D23" s="66">
        <f t="shared" ca="1" si="1"/>
        <v>0.71719128832943513</v>
      </c>
      <c r="E23" s="10"/>
      <c r="F23" s="25">
        <v>-0.02</v>
      </c>
      <c r="G23" s="29">
        <v>0</v>
      </c>
      <c r="H23" s="12">
        <v>-8187</v>
      </c>
      <c r="I23" s="30">
        <f t="shared" ca="1" si="5"/>
        <v>-182020.99740414566</v>
      </c>
      <c r="J23" s="31">
        <f t="shared" ca="1" si="2"/>
        <v>-3640.4199480829134</v>
      </c>
      <c r="K23" s="10"/>
      <c r="L23" s="25">
        <v>0.158</v>
      </c>
      <c r="M23" s="29">
        <v>0.08</v>
      </c>
      <c r="N23" s="28">
        <f t="shared" si="6"/>
        <v>8187</v>
      </c>
      <c r="O23" s="30">
        <f t="shared" ca="1" si="7"/>
        <v>182020.99740414566</v>
      </c>
      <c r="P23" s="31">
        <f t="shared" ca="1" si="3"/>
        <v>-14197.637797523361</v>
      </c>
    </row>
    <row r="24" spans="1:16" x14ac:dyDescent="0.25">
      <c r="A24" s="9">
        <f t="shared" si="4"/>
        <v>37622</v>
      </c>
      <c r="B24" s="64">
        <f t="shared" si="0"/>
        <v>31</v>
      </c>
      <c r="C24" s="65">
        <v>2.9295107811869101E-2</v>
      </c>
      <c r="D24" s="66">
        <f t="shared" ca="1" si="1"/>
        <v>0.71390592214562054</v>
      </c>
      <c r="E24" s="10"/>
      <c r="F24" s="25">
        <v>-0.02</v>
      </c>
      <c r="G24" s="29">
        <v>0</v>
      </c>
      <c r="H24" s="12">
        <v>-8186.7390180878574</v>
      </c>
      <c r="I24" s="30">
        <f t="shared" ca="1" si="5"/>
        <v>-181181.40551027987</v>
      </c>
      <c r="J24" s="31">
        <f t="shared" ca="1" si="2"/>
        <v>-3623.6281102055977</v>
      </c>
      <c r="K24" s="10"/>
      <c r="L24" s="25">
        <v>0.158</v>
      </c>
      <c r="M24" s="29">
        <v>0.08</v>
      </c>
      <c r="N24" s="28">
        <f t="shared" si="6"/>
        <v>8186.7390180878574</v>
      </c>
      <c r="O24" s="30">
        <f t="shared" ca="1" si="7"/>
        <v>181181.40551027987</v>
      </c>
      <c r="P24" s="31">
        <f t="shared" ca="1" si="3"/>
        <v>-14132.14962980183</v>
      </c>
    </row>
    <row r="25" spans="1:16" x14ac:dyDescent="0.25">
      <c r="A25" s="9">
        <f t="shared" si="4"/>
        <v>37653</v>
      </c>
      <c r="B25" s="64">
        <f t="shared" si="0"/>
        <v>28</v>
      </c>
      <c r="C25" s="65">
        <v>2.9959407783533901E-2</v>
      </c>
      <c r="D25" s="66">
        <f t="shared" ca="1" si="1"/>
        <v>0.7103276578604143</v>
      </c>
      <c r="E25" s="10"/>
      <c r="F25" s="25">
        <v>-0.02</v>
      </c>
      <c r="G25" s="29">
        <v>0</v>
      </c>
      <c r="H25" s="12">
        <v>-8186.7390180878574</v>
      </c>
      <c r="I25" s="30">
        <f t="shared" ca="1" si="5"/>
        <v>-162827.48026251883</v>
      </c>
      <c r="J25" s="31">
        <f t="shared" ca="1" si="2"/>
        <v>-3256.5496052503768</v>
      </c>
      <c r="K25" s="10"/>
      <c r="L25" s="25">
        <v>0.155</v>
      </c>
      <c r="M25" s="29">
        <v>0.08</v>
      </c>
      <c r="N25" s="28">
        <f t="shared" si="6"/>
        <v>8186.7390180878574</v>
      </c>
      <c r="O25" s="30">
        <f t="shared" ca="1" si="7"/>
        <v>162827.48026251883</v>
      </c>
      <c r="P25" s="31">
        <f t="shared" ca="1" si="3"/>
        <v>-12212.061019688912</v>
      </c>
    </row>
    <row r="26" spans="1:16" x14ac:dyDescent="0.25">
      <c r="A26" s="9">
        <f t="shared" si="4"/>
        <v>37681</v>
      </c>
      <c r="B26" s="64">
        <f t="shared" si="0"/>
        <v>31</v>
      </c>
      <c r="C26" s="65">
        <v>3.0559420789061199E-2</v>
      </c>
      <c r="D26" s="66">
        <f t="shared" ca="1" si="1"/>
        <v>0.70718057047583183</v>
      </c>
      <c r="E26" s="10"/>
      <c r="F26" s="25">
        <v>-0.02</v>
      </c>
      <c r="G26" s="29">
        <v>0</v>
      </c>
      <c r="H26" s="12">
        <v>-8186.7390180878574</v>
      </c>
      <c r="I26" s="30">
        <f t="shared" ca="1" si="5"/>
        <v>-179474.58584359181</v>
      </c>
      <c r="J26" s="31">
        <f t="shared" ca="1" si="2"/>
        <v>-3589.4917168718362</v>
      </c>
      <c r="K26" s="10"/>
      <c r="L26" s="25">
        <v>0.152</v>
      </c>
      <c r="M26" s="29">
        <v>0.08</v>
      </c>
      <c r="N26" s="28">
        <f t="shared" si="6"/>
        <v>8186.7390180878574</v>
      </c>
      <c r="O26" s="30">
        <f t="shared" ca="1" si="7"/>
        <v>179474.58584359181</v>
      </c>
      <c r="P26" s="31">
        <f t="shared" ca="1" si="3"/>
        <v>-12922.170180738609</v>
      </c>
    </row>
    <row r="27" spans="1:16" x14ac:dyDescent="0.25">
      <c r="A27" s="9">
        <f t="shared" si="4"/>
        <v>37712</v>
      </c>
      <c r="B27" s="64">
        <f t="shared" si="0"/>
        <v>30</v>
      </c>
      <c r="C27" s="65">
        <v>3.1207549009700599E-2</v>
      </c>
      <c r="D27" s="66">
        <f t="shared" ca="1" si="1"/>
        <v>0.70391514510405306</v>
      </c>
      <c r="E27" s="10"/>
      <c r="F27" s="25">
        <v>-0.02</v>
      </c>
      <c r="G27" s="29">
        <v>-0.02</v>
      </c>
      <c r="H27" s="12">
        <v>-8186.7390180878574</v>
      </c>
      <c r="I27" s="30">
        <f t="shared" ca="1" si="5"/>
        <v>-172883.08751538981</v>
      </c>
      <c r="J27" s="31">
        <f t="shared" ca="1" si="2"/>
        <v>0</v>
      </c>
      <c r="K27" s="10"/>
      <c r="L27" s="25">
        <v>0.14799999999999999</v>
      </c>
      <c r="M27" s="29">
        <v>0.04</v>
      </c>
      <c r="N27" s="28">
        <f t="shared" si="6"/>
        <v>8186.7390180878574</v>
      </c>
      <c r="O27" s="30">
        <f t="shared" ca="1" si="7"/>
        <v>172883.08751538981</v>
      </c>
      <c r="P27" s="31">
        <f t="shared" ca="1" si="3"/>
        <v>-18671.373451662097</v>
      </c>
    </row>
    <row r="28" spans="1:16" x14ac:dyDescent="0.25">
      <c r="A28" s="9">
        <f t="shared" si="4"/>
        <v>37742</v>
      </c>
      <c r="B28" s="64">
        <f t="shared" si="0"/>
        <v>31</v>
      </c>
      <c r="C28" s="65">
        <v>3.1807601655712503E-2</v>
      </c>
      <c r="D28" s="66">
        <f t="shared" ca="1" si="1"/>
        <v>0.70105296162418596</v>
      </c>
      <c r="E28" s="10"/>
      <c r="F28" s="25">
        <v>-0.02</v>
      </c>
      <c r="G28" s="29">
        <v>-0.02</v>
      </c>
      <c r="H28" s="12">
        <v>-8186.7390180878574</v>
      </c>
      <c r="I28" s="30">
        <f t="shared" ca="1" si="5"/>
        <v>-177919.46667491796</v>
      </c>
      <c r="J28" s="31">
        <f t="shared" ca="1" si="2"/>
        <v>0</v>
      </c>
      <c r="K28" s="10"/>
      <c r="L28" s="25">
        <v>0.14799999999999999</v>
      </c>
      <c r="M28" s="29">
        <v>0.04</v>
      </c>
      <c r="N28" s="28">
        <f t="shared" si="6"/>
        <v>8186.7390180878574</v>
      </c>
      <c r="O28" s="30">
        <f t="shared" ca="1" si="7"/>
        <v>177919.46667491796</v>
      </c>
      <c r="P28" s="31">
        <f t="shared" ca="1" si="3"/>
        <v>-19215.302400891138</v>
      </c>
    </row>
    <row r="29" spans="1:16" x14ac:dyDescent="0.25">
      <c r="A29" s="9">
        <f t="shared" si="4"/>
        <v>37773</v>
      </c>
      <c r="B29" s="64">
        <f t="shared" si="0"/>
        <v>30</v>
      </c>
      <c r="C29" s="65">
        <v>3.2427656184019299E-2</v>
      </c>
      <c r="D29" s="66">
        <f t="shared" ca="1" si="1"/>
        <v>0.69818047706254671</v>
      </c>
      <c r="E29" s="10"/>
      <c r="F29" s="25">
        <v>-0.02</v>
      </c>
      <c r="G29" s="29">
        <v>-0.02</v>
      </c>
      <c r="H29" s="12">
        <v>-8186.7390180878574</v>
      </c>
      <c r="I29" s="30">
        <f t="shared" ca="1" si="5"/>
        <v>-171474.64059705436</v>
      </c>
      <c r="J29" s="31">
        <f t="shared" ca="1" si="2"/>
        <v>0</v>
      </c>
      <c r="K29" s="10"/>
      <c r="L29" s="25">
        <v>0.14799999999999999</v>
      </c>
      <c r="M29" s="29">
        <v>0.04</v>
      </c>
      <c r="N29" s="28">
        <f t="shared" si="6"/>
        <v>8186.7390180878574</v>
      </c>
      <c r="O29" s="30">
        <f t="shared" ca="1" si="7"/>
        <v>171474.64059705436</v>
      </c>
      <c r="P29" s="31">
        <f t="shared" ca="1" si="3"/>
        <v>-18519.261184481868</v>
      </c>
    </row>
    <row r="30" spans="1:16" x14ac:dyDescent="0.25">
      <c r="A30" s="9">
        <f t="shared" si="4"/>
        <v>37803</v>
      </c>
      <c r="B30" s="64">
        <f t="shared" si="0"/>
        <v>31</v>
      </c>
      <c r="C30" s="65">
        <v>3.3016252720582201E-2</v>
      </c>
      <c r="D30" s="66">
        <f t="shared" ca="1" si="1"/>
        <v>0.69556825832937808</v>
      </c>
      <c r="E30" s="10"/>
      <c r="F30" s="25">
        <v>-0.02</v>
      </c>
      <c r="G30" s="29">
        <v>-0.02</v>
      </c>
      <c r="H30" s="12">
        <v>-8186.7390180878574</v>
      </c>
      <c r="I30" s="30">
        <f t="shared" ca="1" si="5"/>
        <v>-176527.50980646454</v>
      </c>
      <c r="J30" s="31">
        <f t="shared" ca="1" si="2"/>
        <v>0</v>
      </c>
      <c r="K30" s="10"/>
      <c r="L30" s="25">
        <v>0.14899999999999999</v>
      </c>
      <c r="M30" s="29">
        <v>0.04</v>
      </c>
      <c r="N30" s="28">
        <f t="shared" si="6"/>
        <v>8186.7390180878574</v>
      </c>
      <c r="O30" s="30">
        <f t="shared" ca="1" si="7"/>
        <v>176527.50980646454</v>
      </c>
      <c r="P30" s="31">
        <f t="shared" ca="1" si="3"/>
        <v>-19241.498568904633</v>
      </c>
    </row>
    <row r="31" spans="1:16" x14ac:dyDescent="0.25">
      <c r="A31" s="9">
        <f t="shared" si="4"/>
        <v>37834</v>
      </c>
      <c r="B31" s="64">
        <f t="shared" si="0"/>
        <v>31</v>
      </c>
      <c r="C31" s="65">
        <v>3.3608073917942502E-2</v>
      </c>
      <c r="D31" s="66">
        <f t="shared" ca="1" si="1"/>
        <v>0.69307192703856668</v>
      </c>
      <c r="E31" s="10"/>
      <c r="F31" s="25">
        <v>-0.02</v>
      </c>
      <c r="G31" s="29">
        <v>-0.02</v>
      </c>
      <c r="H31" s="12">
        <v>-8186.7390180878574</v>
      </c>
      <c r="I31" s="30">
        <f t="shared" ca="1" si="5"/>
        <v>-175893.96861026721</v>
      </c>
      <c r="J31" s="31">
        <f t="shared" ca="1" si="2"/>
        <v>0</v>
      </c>
      <c r="K31" s="10"/>
      <c r="L31" s="25">
        <v>0.14899999999999999</v>
      </c>
      <c r="M31" s="29">
        <v>0.04</v>
      </c>
      <c r="N31" s="28">
        <f t="shared" si="6"/>
        <v>8186.7390180878574</v>
      </c>
      <c r="O31" s="30">
        <f t="shared" ca="1" si="7"/>
        <v>175893.96861026721</v>
      </c>
      <c r="P31" s="31">
        <f t="shared" ca="1" si="3"/>
        <v>-19172.442578519123</v>
      </c>
    </row>
    <row r="32" spans="1:16" x14ac:dyDescent="0.25">
      <c r="A32" s="9">
        <f t="shared" si="4"/>
        <v>37865</v>
      </c>
      <c r="B32" s="64">
        <f t="shared" si="0"/>
        <v>30</v>
      </c>
      <c r="C32" s="65">
        <v>3.4199895233189399E-2</v>
      </c>
      <c r="D32" s="66">
        <f t="shared" ca="1" si="1"/>
        <v>0.69065418872654027</v>
      </c>
      <c r="E32" s="10"/>
      <c r="F32" s="25">
        <v>-0.02</v>
      </c>
      <c r="G32" s="29">
        <v>-0.02</v>
      </c>
      <c r="H32" s="12">
        <v>-8186.7390180878574</v>
      </c>
      <c r="I32" s="30">
        <f t="shared" ca="1" si="5"/>
        <v>-169626.16784560145</v>
      </c>
      <c r="J32" s="31">
        <f t="shared" ca="1" si="2"/>
        <v>0</v>
      </c>
      <c r="K32" s="10"/>
      <c r="L32" s="25">
        <v>0.14899999999999999</v>
      </c>
      <c r="M32" s="29">
        <v>0.04</v>
      </c>
      <c r="N32" s="28">
        <f t="shared" si="6"/>
        <v>8186.7390180878574</v>
      </c>
      <c r="O32" s="30">
        <f t="shared" ca="1" si="7"/>
        <v>169626.16784560145</v>
      </c>
      <c r="P32" s="31">
        <f t="shared" ca="1" si="3"/>
        <v>-18489.252295170554</v>
      </c>
    </row>
    <row r="33" spans="1:16" x14ac:dyDescent="0.25">
      <c r="A33" s="9">
        <f t="shared" si="4"/>
        <v>37895</v>
      </c>
      <c r="B33" s="64">
        <f t="shared" si="0"/>
        <v>31</v>
      </c>
      <c r="C33" s="65">
        <v>3.4751725858676197E-2</v>
      </c>
      <c r="D33" s="66">
        <f t="shared" ca="1" si="1"/>
        <v>0.68854040205354794</v>
      </c>
      <c r="E33" s="10"/>
      <c r="F33" s="25">
        <v>-0.02</v>
      </c>
      <c r="G33" s="29">
        <v>-0.02</v>
      </c>
      <c r="H33" s="12">
        <v>-8186.7390180878574</v>
      </c>
      <c r="I33" s="30">
        <f t="shared" ca="1" si="5"/>
        <v>-174743.91782567214</v>
      </c>
      <c r="J33" s="31">
        <f t="shared" ca="1" si="2"/>
        <v>0</v>
      </c>
      <c r="K33" s="10"/>
      <c r="L33" s="25">
        <v>0.14899999999999999</v>
      </c>
      <c r="M33" s="29">
        <v>0.04</v>
      </c>
      <c r="N33" s="28">
        <f t="shared" si="6"/>
        <v>8186.7390180878574</v>
      </c>
      <c r="O33" s="30">
        <f t="shared" ca="1" si="7"/>
        <v>174743.91782567214</v>
      </c>
      <c r="P33" s="31">
        <f t="shared" ca="1" si="3"/>
        <v>-19047.087042998261</v>
      </c>
    </row>
    <row r="34" spans="1:16" x14ac:dyDescent="0.25">
      <c r="A34" s="9">
        <f t="shared" si="4"/>
        <v>37926</v>
      </c>
      <c r="B34" s="64">
        <f t="shared" si="0"/>
        <v>30</v>
      </c>
      <c r="C34" s="65">
        <v>3.5295776378454498E-2</v>
      </c>
      <c r="D34" s="66">
        <f t="shared" ca="1" si="1"/>
        <v>0.6866164936177318</v>
      </c>
      <c r="E34" s="10"/>
      <c r="F34" s="25">
        <v>-0.02</v>
      </c>
      <c r="G34" s="29">
        <v>-0.02</v>
      </c>
      <c r="H34" s="12">
        <v>-8186.7390180878574</v>
      </c>
      <c r="I34" s="30">
        <f t="shared" ca="1" si="5"/>
        <v>-168634.50116288872</v>
      </c>
      <c r="J34" s="31">
        <f t="shared" ca="1" si="2"/>
        <v>0</v>
      </c>
      <c r="K34" s="10"/>
      <c r="L34" s="25">
        <v>0.152</v>
      </c>
      <c r="M34" s="29">
        <v>0.06</v>
      </c>
      <c r="N34" s="28">
        <f t="shared" si="6"/>
        <v>8186.7390180878574</v>
      </c>
      <c r="O34" s="30">
        <f t="shared" ca="1" si="7"/>
        <v>168634.50116288872</v>
      </c>
      <c r="P34" s="31">
        <f t="shared" ca="1" si="3"/>
        <v>-15514.374106985762</v>
      </c>
    </row>
    <row r="35" spans="1:16" x14ac:dyDescent="0.25">
      <c r="A35" s="9">
        <f t="shared" si="4"/>
        <v>37956</v>
      </c>
      <c r="B35" s="64">
        <f t="shared" si="0"/>
        <v>31</v>
      </c>
      <c r="C35" s="65">
        <v>3.5822276976241997E-2</v>
      </c>
      <c r="D35" s="66">
        <f t="shared" ca="1" si="1"/>
        <v>0.68481987773726627</v>
      </c>
      <c r="E35" s="10"/>
      <c r="F35" s="25">
        <v>-0.02</v>
      </c>
      <c r="G35" s="29">
        <v>-0.02</v>
      </c>
      <c r="H35" s="12">
        <v>-8186.7390180878574</v>
      </c>
      <c r="I35" s="30">
        <f t="shared" ca="1" si="5"/>
        <v>-173799.69001644885</v>
      </c>
      <c r="J35" s="31">
        <f t="shared" ca="1" si="2"/>
        <v>0</v>
      </c>
      <c r="K35" s="10"/>
      <c r="L35" s="25">
        <v>0.153</v>
      </c>
      <c r="M35" s="29">
        <v>0.06</v>
      </c>
      <c r="N35" s="28">
        <f t="shared" si="6"/>
        <v>8186.7390180878574</v>
      </c>
      <c r="O35" s="30">
        <f t="shared" ca="1" si="7"/>
        <v>173799.69001644885</v>
      </c>
      <c r="P35" s="31">
        <f t="shared" ca="1" si="3"/>
        <v>-16163.371171529743</v>
      </c>
    </row>
    <row r="36" spans="1:16" x14ac:dyDescent="0.25">
      <c r="A36" s="9">
        <f t="shared" si="4"/>
        <v>37987</v>
      </c>
      <c r="B36" s="64">
        <f t="shared" si="0"/>
        <v>31</v>
      </c>
      <c r="C36" s="65">
        <v>3.6350061358982402E-2</v>
      </c>
      <c r="D36" s="66">
        <f t="shared" ca="1" si="1"/>
        <v>0.68316083647490566</v>
      </c>
      <c r="E36" s="10"/>
      <c r="F36" s="25">
        <v>-0.02</v>
      </c>
      <c r="G36" s="29">
        <v>-0.02</v>
      </c>
      <c r="H36" s="12">
        <v>-8186.7390180878574</v>
      </c>
      <c r="I36" s="30">
        <f t="shared" ca="1" si="5"/>
        <v>-173378.64374355812</v>
      </c>
      <c r="J36" s="31">
        <f t="shared" ca="1" si="2"/>
        <v>0</v>
      </c>
      <c r="K36" s="10"/>
      <c r="L36" s="25">
        <v>0.156</v>
      </c>
      <c r="M36" s="29">
        <v>0.06</v>
      </c>
      <c r="N36" s="28">
        <f t="shared" si="6"/>
        <v>8186.7390180878574</v>
      </c>
      <c r="O36" s="30">
        <f t="shared" ca="1" si="7"/>
        <v>173378.64374355812</v>
      </c>
      <c r="P36" s="31">
        <f t="shared" ca="1" si="3"/>
        <v>-16644.34979938158</v>
      </c>
    </row>
    <row r="37" spans="1:16" x14ac:dyDescent="0.25">
      <c r="A37" s="9">
        <f t="shared" si="4"/>
        <v>38018</v>
      </c>
      <c r="B37" s="64">
        <f t="shared" si="0"/>
        <v>29</v>
      </c>
      <c r="C37" s="65">
        <v>3.6860495077297703E-2</v>
      </c>
      <c r="D37" s="66">
        <f t="shared" ca="1" si="1"/>
        <v>0.68167130849741542</v>
      </c>
      <c r="E37" s="10"/>
      <c r="F37" s="25">
        <v>-0.02</v>
      </c>
      <c r="G37" s="29">
        <v>-0.02</v>
      </c>
      <c r="H37" s="12">
        <v>-8186.7390180878574</v>
      </c>
      <c r="I37" s="30">
        <f t="shared" ca="1" si="5"/>
        <v>-161839.28786481707</v>
      </c>
      <c r="J37" s="31">
        <f t="shared" ca="1" si="2"/>
        <v>0</v>
      </c>
      <c r="K37" s="10"/>
      <c r="L37" s="25">
        <v>0.153</v>
      </c>
      <c r="M37" s="29">
        <v>0.06</v>
      </c>
      <c r="N37" s="28">
        <f t="shared" si="6"/>
        <v>8186.7390180878574</v>
      </c>
      <c r="O37" s="30">
        <f t="shared" ca="1" si="7"/>
        <v>161839.28786481707</v>
      </c>
      <c r="P37" s="31">
        <f t="shared" ca="1" si="3"/>
        <v>-15051.053771427987</v>
      </c>
    </row>
    <row r="38" spans="1:16" x14ac:dyDescent="0.25">
      <c r="A38" s="9">
        <f t="shared" si="4"/>
        <v>38047</v>
      </c>
      <c r="B38" s="64">
        <f t="shared" si="0"/>
        <v>31</v>
      </c>
      <c r="C38" s="65">
        <v>3.7337997667241697E-2</v>
      </c>
      <c r="D38" s="66">
        <f t="shared" ca="1" si="1"/>
        <v>0.68033386277027796</v>
      </c>
      <c r="E38" s="10"/>
      <c r="F38" s="25">
        <v>-0.02</v>
      </c>
      <c r="G38" s="29">
        <v>-0.02</v>
      </c>
      <c r="H38" s="12">
        <v>-8186.7390180878574</v>
      </c>
      <c r="I38" s="30">
        <f t="shared" ca="1" si="5"/>
        <v>-172661.18916970381</v>
      </c>
      <c r="J38" s="31">
        <f t="shared" ca="1" si="2"/>
        <v>0</v>
      </c>
      <c r="K38" s="10"/>
      <c r="L38" s="25">
        <v>0.15</v>
      </c>
      <c r="M38" s="29">
        <v>0.06</v>
      </c>
      <c r="N38" s="28">
        <f t="shared" si="6"/>
        <v>8186.7390180878574</v>
      </c>
      <c r="O38" s="30">
        <f t="shared" ca="1" si="7"/>
        <v>172661.18916970381</v>
      </c>
      <c r="P38" s="31">
        <f t="shared" ca="1" si="3"/>
        <v>-15539.507025273342</v>
      </c>
    </row>
    <row r="39" spans="1:16" x14ac:dyDescent="0.25">
      <c r="A39" s="9">
        <f t="shared" si="4"/>
        <v>38078</v>
      </c>
      <c r="B39" s="64">
        <f t="shared" si="0"/>
        <v>30</v>
      </c>
      <c r="C39" s="65">
        <v>3.7814602196650803E-2</v>
      </c>
      <c r="D39" s="66">
        <f t="shared" ca="1" si="1"/>
        <v>0.67919432976735905</v>
      </c>
      <c r="E39" s="10"/>
      <c r="F39" s="25">
        <v>-0.02</v>
      </c>
      <c r="G39" s="29">
        <v>-0.02</v>
      </c>
      <c r="H39" s="12">
        <v>-8186.7390180878574</v>
      </c>
      <c r="I39" s="30">
        <f t="shared" ca="1" si="5"/>
        <v>-166811.60161111408</v>
      </c>
      <c r="J39" s="31">
        <f t="shared" ca="1" si="2"/>
        <v>0</v>
      </c>
      <c r="K39" s="10"/>
      <c r="L39" s="25">
        <v>0.14599999999999999</v>
      </c>
      <c r="M39" s="29">
        <v>0.03</v>
      </c>
      <c r="N39" s="28">
        <f t="shared" si="6"/>
        <v>8186.7390180878574</v>
      </c>
      <c r="O39" s="30">
        <f t="shared" ca="1" si="7"/>
        <v>166811.60161111408</v>
      </c>
      <c r="P39" s="31">
        <f t="shared" ca="1" si="3"/>
        <v>-19350.145786889232</v>
      </c>
    </row>
    <row r="40" spans="1:16" x14ac:dyDescent="0.25">
      <c r="A40" s="9">
        <f t="shared" si="4"/>
        <v>38108</v>
      </c>
      <c r="B40" s="64">
        <f t="shared" si="0"/>
        <v>31</v>
      </c>
      <c r="C40" s="65">
        <v>3.8240911826072498E-2</v>
      </c>
      <c r="D40" s="66">
        <f t="shared" ca="1" si="1"/>
        <v>0.67838100845391325</v>
      </c>
      <c r="E40" s="10"/>
      <c r="F40" s="25">
        <v>-0.02</v>
      </c>
      <c r="G40" s="29">
        <v>-0.02</v>
      </c>
      <c r="H40" s="12">
        <v>-8186.7390180878574</v>
      </c>
      <c r="I40" s="30">
        <f t="shared" ca="1" si="5"/>
        <v>-172165.57640222265</v>
      </c>
      <c r="J40" s="31">
        <f t="shared" ca="1" si="2"/>
        <v>0</v>
      </c>
      <c r="K40" s="10"/>
      <c r="L40" s="25">
        <v>0.14599999999999999</v>
      </c>
      <c r="M40" s="29">
        <v>0.03</v>
      </c>
      <c r="N40" s="28">
        <f t="shared" si="6"/>
        <v>8186.7390180878574</v>
      </c>
      <c r="O40" s="30">
        <f t="shared" ca="1" si="7"/>
        <v>172165.57640222265</v>
      </c>
      <c r="P40" s="31">
        <f t="shared" ca="1" si="3"/>
        <v>-19971.206862657826</v>
      </c>
    </row>
    <row r="41" spans="1:16" x14ac:dyDescent="0.25">
      <c r="A41" s="9">
        <f t="shared" si="4"/>
        <v>38139</v>
      </c>
      <c r="B41" s="64">
        <f t="shared" si="0"/>
        <v>30</v>
      </c>
      <c r="C41" s="65">
        <v>3.8681431840590801E-2</v>
      </c>
      <c r="D41" s="66">
        <f t="shared" ca="1" si="1"/>
        <v>0.67759084978285566</v>
      </c>
      <c r="E41" s="10"/>
      <c r="F41" s="25">
        <v>-0.02</v>
      </c>
      <c r="G41" s="29">
        <v>-0.02</v>
      </c>
      <c r="H41" s="12">
        <v>-8186.7390180878574</v>
      </c>
      <c r="I41" s="30">
        <f t="shared" ca="1" si="5"/>
        <v>-166417.78344649839</v>
      </c>
      <c r="J41" s="31">
        <f t="shared" ca="1" si="2"/>
        <v>0</v>
      </c>
      <c r="K41" s="10"/>
      <c r="L41" s="25">
        <v>0.14599999999999999</v>
      </c>
      <c r="M41" s="29">
        <v>0.03</v>
      </c>
      <c r="N41" s="28">
        <f t="shared" si="6"/>
        <v>8186.7390180878574</v>
      </c>
      <c r="O41" s="30">
        <f t="shared" ca="1" si="7"/>
        <v>166417.78344649839</v>
      </c>
      <c r="P41" s="31">
        <f t="shared" ca="1" si="3"/>
        <v>-19304.462879793813</v>
      </c>
    </row>
    <row r="42" spans="1:16" x14ac:dyDescent="0.25">
      <c r="A42" s="9">
        <f t="shared" si="4"/>
        <v>38169</v>
      </c>
      <c r="B42" s="64">
        <f t="shared" si="0"/>
        <v>31</v>
      </c>
      <c r="C42" s="65">
        <v>3.9090699693471398E-2</v>
      </c>
      <c r="D42" s="66">
        <f t="shared" ca="1" si="1"/>
        <v>0.67698758189740105</v>
      </c>
      <c r="E42" s="10"/>
      <c r="F42" s="25">
        <v>-0.02</v>
      </c>
      <c r="G42" s="29">
        <v>-0.02</v>
      </c>
      <c r="H42" s="12">
        <v>-8186.7390180878574</v>
      </c>
      <c r="I42" s="30">
        <f t="shared" ca="1" si="5"/>
        <v>-171811.94019589247</v>
      </c>
      <c r="J42" s="31">
        <f t="shared" ca="1" si="2"/>
        <v>0</v>
      </c>
      <c r="K42" s="10"/>
      <c r="L42" s="25">
        <v>0.14599999999999999</v>
      </c>
      <c r="M42" s="29">
        <v>0.03</v>
      </c>
      <c r="N42" s="28">
        <f t="shared" si="6"/>
        <v>8186.7390180878574</v>
      </c>
      <c r="O42" s="30">
        <f t="shared" ca="1" si="7"/>
        <v>171811.94019589247</v>
      </c>
      <c r="P42" s="31">
        <f t="shared" ca="1" si="3"/>
        <v>-19930.185062723525</v>
      </c>
    </row>
    <row r="43" spans="1:16" x14ac:dyDescent="0.25">
      <c r="A43" s="9">
        <f t="shared" si="4"/>
        <v>38200</v>
      </c>
      <c r="B43" s="64">
        <f t="shared" si="0"/>
        <v>31</v>
      </c>
      <c r="C43" s="65">
        <v>3.9494907221892202E-2</v>
      </c>
      <c r="D43" s="66">
        <f t="shared" ca="1" si="1"/>
        <v>0.67653464879117642</v>
      </c>
      <c r="E43" s="10"/>
      <c r="F43" s="25">
        <v>-0.02</v>
      </c>
      <c r="G43" s="29">
        <v>-0.02</v>
      </c>
      <c r="H43" s="12">
        <v>-8186.7390180878574</v>
      </c>
      <c r="I43" s="30">
        <f t="shared" ca="1" si="5"/>
        <v>-171696.99079675975</v>
      </c>
      <c r="J43" s="31">
        <f t="shared" ca="1" si="2"/>
        <v>0</v>
      </c>
      <c r="K43" s="10"/>
      <c r="L43" s="25">
        <v>0.14699999999999999</v>
      </c>
      <c r="M43" s="29">
        <v>0.03</v>
      </c>
      <c r="N43" s="28">
        <f t="shared" si="6"/>
        <v>8186.7390180878574</v>
      </c>
      <c r="O43" s="30">
        <f t="shared" ca="1" si="7"/>
        <v>171696.99079675975</v>
      </c>
      <c r="P43" s="31">
        <f t="shared" ca="1" si="3"/>
        <v>-20088.547923220889</v>
      </c>
    </row>
    <row r="44" spans="1:16" x14ac:dyDescent="0.25">
      <c r="A44" s="9">
        <f t="shared" si="4"/>
        <v>38231</v>
      </c>
      <c r="B44" s="64">
        <f t="shared" ref="B44:B75" si="8">EOMONTH(A44,0)+1-A44</f>
        <v>30</v>
      </c>
      <c r="C44" s="65">
        <v>3.9899114805145103E-2</v>
      </c>
      <c r="D44" s="66">
        <f t="shared" ref="D44:D75" ca="1" si="9">1/(1+C44)^YEARFRAC(TODAY(),A44,1)</f>
        <v>0.67612767390178941</v>
      </c>
      <c r="E44" s="10"/>
      <c r="F44" s="25">
        <v>-0.02</v>
      </c>
      <c r="G44" s="29">
        <v>-0.02</v>
      </c>
      <c r="H44" s="12">
        <v>-8186.7390180878574</v>
      </c>
      <c r="I44" s="30">
        <f t="shared" ca="1" si="5"/>
        <v>-166058.42427422287</v>
      </c>
      <c r="J44" s="31">
        <f t="shared" ca="1" si="2"/>
        <v>0</v>
      </c>
      <c r="K44" s="10"/>
      <c r="L44" s="25">
        <v>0.14699999999999999</v>
      </c>
      <c r="M44" s="29">
        <v>0.03</v>
      </c>
      <c r="N44" s="28">
        <f t="shared" si="6"/>
        <v>8186.7390180878574</v>
      </c>
      <c r="O44" s="30">
        <f t="shared" ca="1" si="7"/>
        <v>166058.42427422287</v>
      </c>
      <c r="P44" s="31">
        <f t="shared" ca="1" si="3"/>
        <v>-19428.835640084075</v>
      </c>
    </row>
    <row r="45" spans="1:16" x14ac:dyDescent="0.25">
      <c r="A45" s="9">
        <f t="shared" ref="A45:A76" si="10">EOMONTH(A44,0)+1</f>
        <v>38261</v>
      </c>
      <c r="B45" s="64">
        <f t="shared" si="8"/>
        <v>31</v>
      </c>
      <c r="C45" s="65">
        <v>4.0274337519884601E-2</v>
      </c>
      <c r="D45" s="66">
        <f t="shared" ca="1" si="9"/>
        <v>0.67588026216672081</v>
      </c>
      <c r="E45" s="10"/>
      <c r="F45" s="25">
        <v>-0.02</v>
      </c>
      <c r="G45" s="29">
        <v>-0.02</v>
      </c>
      <c r="H45" s="12">
        <v>-8186.7390180878574</v>
      </c>
      <c r="I45" s="30">
        <f t="shared" ca="1" si="5"/>
        <v>-171530.91472890804</v>
      </c>
      <c r="J45" s="31">
        <f t="shared" ca="1" si="2"/>
        <v>0</v>
      </c>
      <c r="K45" s="10"/>
      <c r="L45" s="25">
        <v>0.14699999999999999</v>
      </c>
      <c r="M45" s="29">
        <v>0.03</v>
      </c>
      <c r="N45" s="28">
        <f t="shared" si="6"/>
        <v>8186.7390180878574</v>
      </c>
      <c r="O45" s="30">
        <f t="shared" ca="1" si="7"/>
        <v>171530.91472890804</v>
      </c>
      <c r="P45" s="31">
        <f t="shared" ca="1" si="3"/>
        <v>-20069.117023282241</v>
      </c>
    </row>
    <row r="46" spans="1:16" x14ac:dyDescent="0.25">
      <c r="A46" s="9">
        <f t="shared" si="10"/>
        <v>38292</v>
      </c>
      <c r="B46" s="64">
        <f t="shared" si="8"/>
        <v>30</v>
      </c>
      <c r="C46" s="65">
        <v>4.06467384302691E-2</v>
      </c>
      <c r="D46" s="66">
        <f t="shared" ca="1" si="9"/>
        <v>0.67576557707266927</v>
      </c>
      <c r="E46" s="10"/>
      <c r="F46" s="25">
        <v>-0.02</v>
      </c>
      <c r="G46" s="29">
        <v>-0.02</v>
      </c>
      <c r="H46" s="12">
        <v>-8186.7390180878574</v>
      </c>
      <c r="I46" s="30">
        <f t="shared" ca="1" si="5"/>
        <v>-165969.49250704437</v>
      </c>
      <c r="J46" s="31">
        <f t="shared" ca="1" si="2"/>
        <v>0</v>
      </c>
      <c r="K46" s="10"/>
      <c r="L46" s="25">
        <v>0.15</v>
      </c>
      <c r="M46" s="29">
        <v>0.08</v>
      </c>
      <c r="N46" s="28">
        <f t="shared" si="6"/>
        <v>8186.7390180878574</v>
      </c>
      <c r="O46" s="30">
        <f t="shared" ca="1" si="7"/>
        <v>165969.49250704437</v>
      </c>
      <c r="P46" s="31">
        <f t="shared" ca="1" si="3"/>
        <v>-11617.864475493105</v>
      </c>
    </row>
    <row r="47" spans="1:16" x14ac:dyDescent="0.25">
      <c r="A47" s="9">
        <f t="shared" si="10"/>
        <v>38322</v>
      </c>
      <c r="B47" s="64">
        <f t="shared" si="8"/>
        <v>31</v>
      </c>
      <c r="C47" s="65">
        <v>4.1007126452349899E-2</v>
      </c>
      <c r="D47" s="66">
        <f t="shared" ca="1" si="9"/>
        <v>0.67569449699333761</v>
      </c>
      <c r="E47" s="10"/>
      <c r="F47" s="25">
        <v>-0.02</v>
      </c>
      <c r="G47" s="29">
        <v>-0.02</v>
      </c>
      <c r="H47" s="12">
        <v>-8186.7390180878574</v>
      </c>
      <c r="I47" s="30">
        <f t="shared" ca="1" si="5"/>
        <v>-171483.76958812078</v>
      </c>
      <c r="J47" s="31">
        <f t="shared" ca="1" si="2"/>
        <v>0</v>
      </c>
      <c r="K47" s="10"/>
      <c r="L47" s="25">
        <v>0.151</v>
      </c>
      <c r="M47" s="29">
        <v>0.08</v>
      </c>
      <c r="N47" s="28">
        <f t="shared" si="6"/>
        <v>8186.7390180878574</v>
      </c>
      <c r="O47" s="30">
        <f t="shared" ca="1" si="7"/>
        <v>171483.76958812078</v>
      </c>
      <c r="P47" s="31">
        <f t="shared" ca="1" si="3"/>
        <v>-12175.347640756574</v>
      </c>
    </row>
    <row r="48" spans="1:16" x14ac:dyDescent="0.25">
      <c r="A48" s="9">
        <f t="shared" si="10"/>
        <v>38353</v>
      </c>
      <c r="B48" s="64">
        <f t="shared" si="8"/>
        <v>31</v>
      </c>
      <c r="C48" s="65">
        <v>4.1372125549845602E-2</v>
      </c>
      <c r="D48" s="66">
        <f t="shared" ca="1" si="9"/>
        <v>0.67565594129306428</v>
      </c>
      <c r="E48" s="10"/>
      <c r="F48" s="25">
        <v>-0.02</v>
      </c>
      <c r="G48" s="29">
        <v>-0.02</v>
      </c>
      <c r="H48" s="12">
        <v>-8186.7390180878574</v>
      </c>
      <c r="I48" s="30">
        <f t="shared" ca="1" si="5"/>
        <v>-171473.98457899105</v>
      </c>
      <c r="J48" s="31">
        <f t="shared" ca="1" si="2"/>
        <v>0</v>
      </c>
      <c r="K48" s="10"/>
      <c r="L48" s="25">
        <v>0.155</v>
      </c>
      <c r="M48" s="29">
        <v>0.08</v>
      </c>
      <c r="N48" s="28">
        <f t="shared" si="6"/>
        <v>8186.7390180878574</v>
      </c>
      <c r="O48" s="30">
        <f t="shared" ca="1" si="7"/>
        <v>171473.98457899105</v>
      </c>
      <c r="P48" s="31">
        <f t="shared" ca="1" si="3"/>
        <v>-12860.548843424329</v>
      </c>
    </row>
    <row r="49" spans="1:16" x14ac:dyDescent="0.25">
      <c r="A49" s="9">
        <f t="shared" si="10"/>
        <v>38384</v>
      </c>
      <c r="B49" s="64">
        <f t="shared" si="8"/>
        <v>28</v>
      </c>
      <c r="C49" s="65">
        <v>4.1731029005291499E-2</v>
      </c>
      <c r="D49" s="66">
        <f t="shared" ca="1" si="9"/>
        <v>0.6757490475979161</v>
      </c>
      <c r="E49" s="10"/>
      <c r="F49" s="25">
        <v>-0.02</v>
      </c>
      <c r="G49" s="29">
        <v>-0.02</v>
      </c>
      <c r="H49" s="12">
        <v>-8186.7390180878574</v>
      </c>
      <c r="I49" s="30">
        <f t="shared" ca="1" si="5"/>
        <v>-154901.07064335592</v>
      </c>
      <c r="J49" s="31">
        <f t="shared" ca="1" si="2"/>
        <v>0</v>
      </c>
      <c r="K49" s="10"/>
      <c r="L49" s="25">
        <v>0.152</v>
      </c>
      <c r="M49" s="29">
        <v>0.08</v>
      </c>
      <c r="N49" s="28">
        <f t="shared" si="6"/>
        <v>8186.7390180878574</v>
      </c>
      <c r="O49" s="30">
        <f t="shared" ca="1" si="7"/>
        <v>154901.07064335592</v>
      </c>
      <c r="P49" s="31">
        <f t="shared" ca="1" si="3"/>
        <v>-11152.877086321625</v>
      </c>
    </row>
    <row r="50" spans="1:16" x14ac:dyDescent="0.25">
      <c r="A50" s="9">
        <f t="shared" si="10"/>
        <v>38412</v>
      </c>
      <c r="B50" s="64">
        <f t="shared" si="8"/>
        <v>31</v>
      </c>
      <c r="C50" s="65">
        <v>4.2055199905391298E-2</v>
      </c>
      <c r="D50" s="66">
        <f t="shared" ca="1" si="9"/>
        <v>0.67586779342129966</v>
      </c>
      <c r="E50" s="10"/>
      <c r="F50" s="25">
        <v>-0.02</v>
      </c>
      <c r="G50" s="29">
        <v>-0.02</v>
      </c>
      <c r="H50" s="12">
        <v>-8186.7390180878574</v>
      </c>
      <c r="I50" s="30">
        <f t="shared" ca="1" si="5"/>
        <v>-171527.75029960403</v>
      </c>
      <c r="J50" s="31">
        <f t="shared" ca="1" si="2"/>
        <v>0</v>
      </c>
      <c r="K50" s="10"/>
      <c r="L50" s="25">
        <v>0.15</v>
      </c>
      <c r="M50" s="29">
        <v>0.08</v>
      </c>
      <c r="N50" s="28">
        <f t="shared" si="6"/>
        <v>8186.7390180878574</v>
      </c>
      <c r="O50" s="30">
        <f t="shared" ca="1" si="7"/>
        <v>171527.75029960403</v>
      </c>
      <c r="P50" s="31">
        <f t="shared" ca="1" si="3"/>
        <v>-12006.942520972281</v>
      </c>
    </row>
    <row r="51" spans="1:16" x14ac:dyDescent="0.25">
      <c r="A51" s="9">
        <f t="shared" si="10"/>
        <v>38443</v>
      </c>
      <c r="B51" s="64">
        <f t="shared" si="8"/>
        <v>30</v>
      </c>
      <c r="C51" s="65">
        <v>4.2391318832769802E-2</v>
      </c>
      <c r="D51" s="66">
        <f t="shared" ca="1" si="9"/>
        <v>0.67617691084193632</v>
      </c>
      <c r="E51" s="10"/>
      <c r="F51" s="25">
        <v>-0.02</v>
      </c>
      <c r="G51" s="29">
        <v>-0.02</v>
      </c>
      <c r="H51" s="12">
        <v>-8186.7390180878574</v>
      </c>
      <c r="I51" s="30">
        <f t="shared" ca="1" si="5"/>
        <v>-166070.51697359383</v>
      </c>
      <c r="J51" s="31">
        <f t="shared" ca="1" si="2"/>
        <v>0</v>
      </c>
      <c r="K51" s="10"/>
      <c r="L51" s="25">
        <v>0.14499999999999999</v>
      </c>
      <c r="M51" s="29">
        <v>0.06</v>
      </c>
      <c r="N51" s="28">
        <f t="shared" si="6"/>
        <v>8186.7390180878574</v>
      </c>
      <c r="O51" s="30">
        <f t="shared" ca="1" si="7"/>
        <v>166070.51697359383</v>
      </c>
      <c r="P51" s="31">
        <f t="shared" ca="1" si="3"/>
        <v>-14115.993942755475</v>
      </c>
    </row>
    <row r="52" spans="1:16" x14ac:dyDescent="0.25">
      <c r="A52" s="9">
        <f t="shared" si="10"/>
        <v>38473</v>
      </c>
      <c r="B52" s="64">
        <f t="shared" si="8"/>
        <v>31</v>
      </c>
      <c r="C52" s="65">
        <v>4.2696603372155202E-2</v>
      </c>
      <c r="D52" s="66">
        <f t="shared" ca="1" si="9"/>
        <v>0.67663327757351477</v>
      </c>
      <c r="E52" s="10"/>
      <c r="F52" s="25">
        <v>-0.02</v>
      </c>
      <c r="G52" s="29">
        <v>-0.02</v>
      </c>
      <c r="H52" s="12">
        <v>-8186.7390180878574</v>
      </c>
      <c r="I52" s="30">
        <f t="shared" ca="1" si="5"/>
        <v>-171722.02168788071</v>
      </c>
      <c r="J52" s="31">
        <f t="shared" ca="1" si="2"/>
        <v>0</v>
      </c>
      <c r="K52" s="10"/>
      <c r="L52" s="25">
        <v>0.14499999999999999</v>
      </c>
      <c r="M52" s="29">
        <v>0.06</v>
      </c>
      <c r="N52" s="28">
        <f t="shared" si="6"/>
        <v>8186.7390180878574</v>
      </c>
      <c r="O52" s="30">
        <f t="shared" ca="1" si="7"/>
        <v>171722.02168788071</v>
      </c>
      <c r="P52" s="31">
        <f t="shared" ca="1" si="3"/>
        <v>-14596.371843469859</v>
      </c>
    </row>
    <row r="53" spans="1:16" x14ac:dyDescent="0.25">
      <c r="A53" s="9">
        <f t="shared" si="10"/>
        <v>38504</v>
      </c>
      <c r="B53" s="64">
        <f t="shared" si="8"/>
        <v>30</v>
      </c>
      <c r="C53" s="65">
        <v>4.3012064095660801E-2</v>
      </c>
      <c r="D53" s="66">
        <f t="shared" ca="1" si="9"/>
        <v>0.67713996738798066</v>
      </c>
      <c r="E53" s="10"/>
      <c r="F53" s="25">
        <v>-0.02</v>
      </c>
      <c r="G53" s="29">
        <v>-0.02</v>
      </c>
      <c r="H53" s="12">
        <v>-8186.7390180878574</v>
      </c>
      <c r="I53" s="30">
        <f t="shared" ca="1" si="5"/>
        <v>-166307.04575165763</v>
      </c>
      <c r="J53" s="31">
        <f t="shared" ca="1" si="2"/>
        <v>0</v>
      </c>
      <c r="K53" s="10"/>
      <c r="L53" s="25">
        <v>0.14499999999999999</v>
      </c>
      <c r="M53" s="29">
        <v>0.06</v>
      </c>
      <c r="N53" s="28">
        <f t="shared" si="6"/>
        <v>8186.7390180878574</v>
      </c>
      <c r="O53" s="30">
        <f t="shared" ca="1" si="7"/>
        <v>166307.04575165763</v>
      </c>
      <c r="P53" s="31">
        <f t="shared" ca="1" si="3"/>
        <v>-14136.098888890898</v>
      </c>
    </row>
    <row r="54" spans="1:16" x14ac:dyDescent="0.25">
      <c r="A54" s="9">
        <f t="shared" si="10"/>
        <v>38534</v>
      </c>
      <c r="B54" s="64">
        <f t="shared" si="8"/>
        <v>31</v>
      </c>
      <c r="C54" s="65">
        <v>4.3306360933494902E-2</v>
      </c>
      <c r="D54" s="66">
        <f t="shared" ca="1" si="9"/>
        <v>0.67772983973081469</v>
      </c>
      <c r="E54" s="10"/>
      <c r="F54" s="25">
        <v>-0.02</v>
      </c>
      <c r="G54" s="29">
        <v>-0.02</v>
      </c>
      <c r="H54" s="12">
        <v>-8186.7390180878574</v>
      </c>
      <c r="I54" s="30">
        <f t="shared" ca="1" si="5"/>
        <v>-172000.31700204741</v>
      </c>
      <c r="J54" s="31">
        <f t="shared" ca="1" si="2"/>
        <v>0</v>
      </c>
      <c r="K54" s="10"/>
      <c r="L54" s="25">
        <v>0.14599999999999999</v>
      </c>
      <c r="M54" s="29">
        <v>0.06</v>
      </c>
      <c r="N54" s="28">
        <f t="shared" si="6"/>
        <v>8186.7390180878574</v>
      </c>
      <c r="O54" s="30">
        <f t="shared" ca="1" si="7"/>
        <v>172000.31700204741</v>
      </c>
      <c r="P54" s="31">
        <f t="shared" ca="1" si="3"/>
        <v>-14792.027262176076</v>
      </c>
    </row>
    <row r="55" spans="1:16" x14ac:dyDescent="0.25">
      <c r="A55" s="9">
        <f t="shared" si="10"/>
        <v>38565</v>
      </c>
      <c r="B55" s="64">
        <f t="shared" si="8"/>
        <v>31</v>
      </c>
      <c r="C55" s="65">
        <v>4.3599893637082103E-2</v>
      </c>
      <c r="D55" s="66">
        <f t="shared" ca="1" si="9"/>
        <v>0.67843595019675906</v>
      </c>
      <c r="E55" s="10"/>
      <c r="F55" s="25">
        <v>-0.02</v>
      </c>
      <c r="G55" s="29">
        <v>-0.02</v>
      </c>
      <c r="H55" s="12">
        <v>-8186.7390180878574</v>
      </c>
      <c r="I55" s="30">
        <f t="shared" ca="1" si="5"/>
        <v>-172179.52000722886</v>
      </c>
      <c r="J55" s="31">
        <f t="shared" ca="1" si="2"/>
        <v>0</v>
      </c>
      <c r="K55" s="10"/>
      <c r="L55" s="25">
        <v>0.14599999999999999</v>
      </c>
      <c r="M55" s="29">
        <v>0.06</v>
      </c>
      <c r="N55" s="28">
        <f t="shared" si="6"/>
        <v>8186.7390180878574</v>
      </c>
      <c r="O55" s="30">
        <f t="shared" ca="1" si="7"/>
        <v>172179.52000722886</v>
      </c>
      <c r="P55" s="31">
        <f t="shared" ca="1" si="3"/>
        <v>-14807.43872062168</v>
      </c>
    </row>
    <row r="56" spans="1:16" x14ac:dyDescent="0.25">
      <c r="A56" s="9">
        <f t="shared" si="10"/>
        <v>38596</v>
      </c>
      <c r="B56" s="64">
        <f t="shared" si="8"/>
        <v>30</v>
      </c>
      <c r="C56" s="65">
        <v>4.3893426369527901E-2</v>
      </c>
      <c r="D56" s="66">
        <f t="shared" ca="1" si="9"/>
        <v>0.67917571523045361</v>
      </c>
      <c r="E56" s="10"/>
      <c r="F56" s="25">
        <v>-0.02</v>
      </c>
      <c r="G56" s="29">
        <v>-0.02</v>
      </c>
      <c r="H56" s="12">
        <v>-8186.7390180878574</v>
      </c>
      <c r="I56" s="30">
        <f t="shared" ca="1" si="5"/>
        <v>-166807.02984044646</v>
      </c>
      <c r="J56" s="31">
        <f t="shared" ca="1" si="2"/>
        <v>0</v>
      </c>
      <c r="K56" s="10"/>
      <c r="L56" s="25">
        <v>0.14599999999999999</v>
      </c>
      <c r="M56" s="29">
        <v>0.06</v>
      </c>
      <c r="N56" s="28">
        <f t="shared" si="6"/>
        <v>8186.7390180878574</v>
      </c>
      <c r="O56" s="30">
        <f t="shared" ca="1" si="7"/>
        <v>166807.02984044646</v>
      </c>
      <c r="P56" s="31">
        <f t="shared" ca="1" si="3"/>
        <v>-14345.404566278394</v>
      </c>
    </row>
    <row r="57" spans="1:16" x14ac:dyDescent="0.25">
      <c r="A57" s="9">
        <f t="shared" si="10"/>
        <v>38626</v>
      </c>
      <c r="B57" s="64">
        <f t="shared" si="8"/>
        <v>31</v>
      </c>
      <c r="C57" s="65">
        <v>4.41596299503106E-2</v>
      </c>
      <c r="D57" s="66">
        <f t="shared" ca="1" si="9"/>
        <v>0.68002754222695672</v>
      </c>
      <c r="E57" s="10"/>
      <c r="F57" s="25">
        <v>-0.02</v>
      </c>
      <c r="G57" s="29">
        <v>-0.02</v>
      </c>
      <c r="H57" s="12">
        <v>-8186.7390180878574</v>
      </c>
      <c r="I57" s="30">
        <f t="shared" ca="1" si="5"/>
        <v>-172583.44841303825</v>
      </c>
      <c r="J57" s="31">
        <f t="shared" ca="1" si="2"/>
        <v>0</v>
      </c>
      <c r="K57" s="10"/>
      <c r="L57" s="25">
        <v>0.14599999999999999</v>
      </c>
      <c r="M57" s="29">
        <v>0.06</v>
      </c>
      <c r="N57" s="28">
        <f t="shared" si="6"/>
        <v>8186.7390180878574</v>
      </c>
      <c r="O57" s="30">
        <f t="shared" ca="1" si="7"/>
        <v>172583.44841303825</v>
      </c>
      <c r="P57" s="31">
        <f t="shared" ca="1" si="3"/>
        <v>-14842.176563521289</v>
      </c>
    </row>
    <row r="58" spans="1:16" x14ac:dyDescent="0.25">
      <c r="A58" s="9">
        <f t="shared" si="10"/>
        <v>38657</v>
      </c>
      <c r="B58" s="64">
        <f t="shared" si="8"/>
        <v>30</v>
      </c>
      <c r="C58" s="65">
        <v>4.4418558245879598E-2</v>
      </c>
      <c r="D58" s="66">
        <f t="shared" ca="1" si="9"/>
        <v>0.68103233186741696</v>
      </c>
      <c r="E58" s="10"/>
      <c r="F58" s="25">
        <v>-0.02</v>
      </c>
      <c r="G58" s="29">
        <v>-0.04</v>
      </c>
      <c r="H58" s="12">
        <v>-8186.7390180878574</v>
      </c>
      <c r="I58" s="30">
        <f t="shared" ca="1" si="5"/>
        <v>-167263.01891635024</v>
      </c>
      <c r="J58" s="31">
        <f t="shared" ca="1" si="2"/>
        <v>3345.2603783270047</v>
      </c>
      <c r="K58" s="10"/>
      <c r="L58" s="25">
        <v>0.14899999999999999</v>
      </c>
      <c r="M58" s="29">
        <v>0.1</v>
      </c>
      <c r="N58" s="28">
        <f t="shared" si="6"/>
        <v>8186.7390180878574</v>
      </c>
      <c r="O58" s="30">
        <f t="shared" ca="1" si="7"/>
        <v>167263.01891635024</v>
      </c>
      <c r="P58" s="31">
        <f t="shared" ca="1" si="3"/>
        <v>-8195.8879269011595</v>
      </c>
    </row>
    <row r="59" spans="1:16" x14ac:dyDescent="0.25">
      <c r="A59" s="9">
        <f t="shared" si="10"/>
        <v>38687</v>
      </c>
      <c r="B59" s="64">
        <f t="shared" si="8"/>
        <v>31</v>
      </c>
      <c r="C59" s="65">
        <v>4.4669134037156298E-2</v>
      </c>
      <c r="D59" s="66">
        <f t="shared" ca="1" si="9"/>
        <v>0.68203380659487012</v>
      </c>
      <c r="E59" s="10"/>
      <c r="F59" s="25">
        <v>-0.02</v>
      </c>
      <c r="G59" s="29">
        <v>-0.04</v>
      </c>
      <c r="H59" s="12">
        <v>-8186.7390180878574</v>
      </c>
      <c r="I59" s="30">
        <f t="shared" ca="1" si="5"/>
        <v>-173092.61605926152</v>
      </c>
      <c r="J59" s="31">
        <f t="shared" ca="1" si="2"/>
        <v>3461.8523211852303</v>
      </c>
      <c r="K59" s="10"/>
      <c r="L59" s="25">
        <v>0.15</v>
      </c>
      <c r="M59" s="29">
        <v>0.1</v>
      </c>
      <c r="N59" s="28">
        <f t="shared" si="6"/>
        <v>8186.7390180878574</v>
      </c>
      <c r="O59" s="30">
        <f t="shared" ca="1" si="7"/>
        <v>173092.61605926152</v>
      </c>
      <c r="P59" s="31">
        <f t="shared" ca="1" si="3"/>
        <v>-8654.6308029630745</v>
      </c>
    </row>
    <row r="60" spans="1:16" x14ac:dyDescent="0.25">
      <c r="A60" s="9">
        <f t="shared" si="10"/>
        <v>38718</v>
      </c>
      <c r="B60" s="64">
        <f t="shared" si="8"/>
        <v>31</v>
      </c>
      <c r="C60" s="65">
        <v>4.4928062376890399E-2</v>
      </c>
      <c r="D60" s="66">
        <f t="shared" ca="1" si="9"/>
        <v>0.68311469270649883</v>
      </c>
      <c r="E60" s="10"/>
      <c r="F60" s="25">
        <v>-0.02</v>
      </c>
      <c r="G60" s="29">
        <v>-0.04</v>
      </c>
      <c r="H60" s="12">
        <v>-8186.7390180878574</v>
      </c>
      <c r="I60" s="30">
        <f t="shared" ca="1" si="5"/>
        <v>-173366.93296689112</v>
      </c>
      <c r="J60" s="31">
        <f t="shared" ca="1" si="2"/>
        <v>3467.3386593378227</v>
      </c>
      <c r="K60" s="10"/>
      <c r="L60" s="25">
        <v>0.154</v>
      </c>
      <c r="M60" s="29">
        <v>0.1</v>
      </c>
      <c r="N60" s="28">
        <f t="shared" si="6"/>
        <v>8186.7390180878574</v>
      </c>
      <c r="O60" s="30">
        <f t="shared" ca="1" si="7"/>
        <v>173366.93296689112</v>
      </c>
      <c r="P60" s="31">
        <f t="shared" ca="1" si="3"/>
        <v>-9361.8143802121194</v>
      </c>
    </row>
    <row r="61" spans="1:16" x14ac:dyDescent="0.25">
      <c r="A61" s="9">
        <f t="shared" si="10"/>
        <v>38749</v>
      </c>
      <c r="B61" s="64">
        <f t="shared" si="8"/>
        <v>28</v>
      </c>
      <c r="C61" s="65">
        <v>4.5186990739064702E-2</v>
      </c>
      <c r="D61" s="66">
        <f t="shared" ca="1" si="9"/>
        <v>0.68421050631980551</v>
      </c>
      <c r="E61" s="10"/>
      <c r="F61" s="25">
        <v>-0.02</v>
      </c>
      <c r="G61" s="29">
        <v>-0.04</v>
      </c>
      <c r="H61" s="12">
        <v>-8186.7390180878574</v>
      </c>
      <c r="I61" s="30">
        <f t="shared" ca="1" si="5"/>
        <v>-156840.67976287202</v>
      </c>
      <c r="J61" s="31">
        <f t="shared" ref="J61:J69" ca="1" si="11">I61*(G61-F61)</f>
        <v>3136.8135952574407</v>
      </c>
      <c r="K61" s="10"/>
      <c r="L61" s="25">
        <v>0.152</v>
      </c>
      <c r="M61" s="29">
        <v>0.1</v>
      </c>
      <c r="N61" s="28">
        <f t="shared" si="6"/>
        <v>8186.7390180878574</v>
      </c>
      <c r="O61" s="30">
        <f t="shared" ca="1" si="7"/>
        <v>156840.67976287202</v>
      </c>
      <c r="P61" s="31">
        <f t="shared" ref="P61:P69" ca="1" si="12">O61*(M61-L61)</f>
        <v>-8155.7153476693438</v>
      </c>
    </row>
    <row r="62" spans="1:16" x14ac:dyDescent="0.25">
      <c r="A62" s="9">
        <f t="shared" si="10"/>
        <v>38777</v>
      </c>
      <c r="B62" s="64">
        <f t="shared" si="8"/>
        <v>31</v>
      </c>
      <c r="C62" s="65">
        <v>4.5420861537088797E-2</v>
      </c>
      <c r="D62" s="66">
        <f t="shared" ca="1" si="9"/>
        <v>0.68522686353895756</v>
      </c>
      <c r="E62" s="10"/>
      <c r="F62" s="25">
        <v>-0.02</v>
      </c>
      <c r="G62" s="29">
        <v>-0.04</v>
      </c>
      <c r="H62" s="12">
        <v>-8186.7390180878574</v>
      </c>
      <c r="I62" s="30">
        <f t="shared" ca="1" si="5"/>
        <v>-173902.97849926678</v>
      </c>
      <c r="J62" s="31">
        <f t="shared" ca="1" si="11"/>
        <v>3478.0595699853357</v>
      </c>
      <c r="K62" s="10"/>
      <c r="L62" s="25">
        <v>0.14899999999999999</v>
      </c>
      <c r="M62" s="29">
        <v>0.1</v>
      </c>
      <c r="N62" s="28">
        <f t="shared" si="6"/>
        <v>8186.7390180878574</v>
      </c>
      <c r="O62" s="30">
        <f t="shared" ca="1" si="7"/>
        <v>173902.97849926678</v>
      </c>
      <c r="P62" s="31">
        <f t="shared" ca="1" si="12"/>
        <v>-8521.2459464640706</v>
      </c>
    </row>
    <row r="63" spans="1:16" x14ac:dyDescent="0.25">
      <c r="A63" s="9">
        <f t="shared" si="10"/>
        <v>38808</v>
      </c>
      <c r="B63" s="64">
        <f t="shared" si="8"/>
        <v>30</v>
      </c>
      <c r="C63" s="65">
        <v>4.5679789941964498E-2</v>
      </c>
      <c r="D63" s="66">
        <f t="shared" ca="1" si="9"/>
        <v>0.68638168034139913</v>
      </c>
      <c r="E63" s="10"/>
      <c r="F63" s="25">
        <v>-0.02</v>
      </c>
      <c r="G63" s="29">
        <v>-0.04</v>
      </c>
      <c r="H63" s="12">
        <v>-8186.7390180878574</v>
      </c>
      <c r="I63" s="30">
        <f t="shared" ca="1" si="5"/>
        <v>-168576.83051254918</v>
      </c>
      <c r="J63" s="31">
        <f t="shared" ca="1" si="11"/>
        <v>3371.5366102509834</v>
      </c>
      <c r="K63" s="10"/>
      <c r="L63" s="25">
        <v>0.14499999999999999</v>
      </c>
      <c r="M63" s="29">
        <v>0.08</v>
      </c>
      <c r="N63" s="28">
        <f t="shared" si="6"/>
        <v>8186.7390180878574</v>
      </c>
      <c r="O63" s="30">
        <f t="shared" ca="1" si="7"/>
        <v>168576.83051254918</v>
      </c>
      <c r="P63" s="31">
        <f t="shared" ca="1" si="12"/>
        <v>-10957.493983315695</v>
      </c>
    </row>
    <row r="64" spans="1:16" x14ac:dyDescent="0.25">
      <c r="A64" s="9">
        <f t="shared" si="10"/>
        <v>38838</v>
      </c>
      <c r="B64" s="64">
        <f t="shared" si="8"/>
        <v>31</v>
      </c>
      <c r="C64" s="65">
        <v>4.5930365839009099E-2</v>
      </c>
      <c r="D64" s="66">
        <f t="shared" ca="1" si="9"/>
        <v>0.68752895280117166</v>
      </c>
      <c r="E64" s="10"/>
      <c r="F64" s="25">
        <v>-0.02</v>
      </c>
      <c r="G64" s="29">
        <v>-0.04</v>
      </c>
      <c r="H64" s="12">
        <v>-8186.7390180878574</v>
      </c>
      <c r="I64" s="30">
        <f t="shared" ca="1" si="5"/>
        <v>-174487.22322283554</v>
      </c>
      <c r="J64" s="31">
        <f t="shared" ca="1" si="11"/>
        <v>3489.7444644567108</v>
      </c>
      <c r="K64" s="10"/>
      <c r="L64" s="25">
        <v>0.14499999999999999</v>
      </c>
      <c r="M64" s="29">
        <v>0.08</v>
      </c>
      <c r="N64" s="28">
        <f t="shared" si="6"/>
        <v>8186.7390180878574</v>
      </c>
      <c r="O64" s="30">
        <f t="shared" ca="1" si="7"/>
        <v>174487.22322283554</v>
      </c>
      <c r="P64" s="31">
        <f t="shared" ca="1" si="12"/>
        <v>-11341.669509484309</v>
      </c>
    </row>
    <row r="65" spans="1:16" x14ac:dyDescent="0.25">
      <c r="A65" s="9">
        <f t="shared" si="10"/>
        <v>38869</v>
      </c>
      <c r="B65" s="64">
        <f t="shared" si="8"/>
        <v>30</v>
      </c>
      <c r="C65" s="65">
        <v>4.6189294288023298E-2</v>
      </c>
      <c r="D65" s="66">
        <f t="shared" ca="1" si="9"/>
        <v>0.6887453058541334</v>
      </c>
      <c r="E65" s="10"/>
      <c r="F65" s="25">
        <v>-0.02</v>
      </c>
      <c r="G65" s="29">
        <v>-0.04</v>
      </c>
      <c r="H65" s="12">
        <v>-8186.7390180878574</v>
      </c>
      <c r="I65" s="30">
        <f t="shared" ca="1" si="5"/>
        <v>-169157.34206882666</v>
      </c>
      <c r="J65" s="31">
        <f t="shared" ca="1" si="11"/>
        <v>3383.1468413765333</v>
      </c>
      <c r="K65" s="10"/>
      <c r="L65" s="25">
        <v>0.14499999999999999</v>
      </c>
      <c r="M65" s="29">
        <v>0.08</v>
      </c>
      <c r="N65" s="28">
        <f t="shared" si="6"/>
        <v>8186.7390180878574</v>
      </c>
      <c r="O65" s="30">
        <f t="shared" ca="1" si="7"/>
        <v>169157.34206882666</v>
      </c>
      <c r="P65" s="31">
        <f t="shared" ca="1" si="12"/>
        <v>-10995.22723447373</v>
      </c>
    </row>
    <row r="66" spans="1:16" x14ac:dyDescent="0.25">
      <c r="A66" s="9">
        <f t="shared" si="10"/>
        <v>38899</v>
      </c>
      <c r="B66" s="64">
        <f t="shared" si="8"/>
        <v>31</v>
      </c>
      <c r="C66" s="65">
        <v>4.6439870227776799E-2</v>
      </c>
      <c r="D66" s="66">
        <f t="shared" ca="1" si="9"/>
        <v>0.68995240307602601</v>
      </c>
      <c r="E66" s="10"/>
      <c r="F66" s="25">
        <v>-0.02</v>
      </c>
      <c r="G66" s="29">
        <v>-0.04</v>
      </c>
      <c r="H66" s="12">
        <v>-8186.7390180878574</v>
      </c>
      <c r="I66" s="30">
        <f t="shared" ca="1" si="5"/>
        <v>-175102.26802546546</v>
      </c>
      <c r="J66" s="31">
        <f t="shared" ca="1" si="11"/>
        <v>3502.0453605093094</v>
      </c>
      <c r="K66" s="10"/>
      <c r="L66" s="25">
        <v>0.14599999999999999</v>
      </c>
      <c r="M66" s="29">
        <v>0.08</v>
      </c>
      <c r="N66" s="28">
        <f t="shared" si="6"/>
        <v>8186.7390180878574</v>
      </c>
      <c r="O66" s="30">
        <f t="shared" ca="1" si="7"/>
        <v>175102.26802546546</v>
      </c>
      <c r="P66" s="31">
        <f t="shared" ca="1" si="12"/>
        <v>-11556.749689680719</v>
      </c>
    </row>
    <row r="67" spans="1:16" x14ac:dyDescent="0.25">
      <c r="A67" s="9">
        <f t="shared" si="10"/>
        <v>38930</v>
      </c>
      <c r="B67" s="64">
        <f t="shared" si="8"/>
        <v>31</v>
      </c>
      <c r="C67" s="65">
        <v>4.6698798720917999E-2</v>
      </c>
      <c r="D67" s="66">
        <f t="shared" ca="1" si="9"/>
        <v>0.6912308658013927</v>
      </c>
      <c r="E67" s="10"/>
      <c r="F67" s="25">
        <v>-0.02</v>
      </c>
      <c r="G67" s="29">
        <v>-0.04</v>
      </c>
      <c r="H67" s="12">
        <v>-8186.7390180878574</v>
      </c>
      <c r="I67" s="30">
        <f t="shared" ca="1" si="5"/>
        <v>-175426.72768645032</v>
      </c>
      <c r="J67" s="31">
        <f t="shared" ca="1" si="11"/>
        <v>3508.5345537290063</v>
      </c>
      <c r="K67" s="10"/>
      <c r="L67" s="25">
        <v>0.14599999999999999</v>
      </c>
      <c r="M67" s="29">
        <v>0.08</v>
      </c>
      <c r="N67" s="28">
        <f t="shared" si="6"/>
        <v>8186.7390180878574</v>
      </c>
      <c r="O67" s="30">
        <f t="shared" ca="1" si="7"/>
        <v>175426.72768645032</v>
      </c>
      <c r="P67" s="31">
        <f t="shared" ca="1" si="12"/>
        <v>-11578.16402730572</v>
      </c>
    </row>
    <row r="68" spans="1:16" x14ac:dyDescent="0.25">
      <c r="A68" s="9">
        <f t="shared" si="10"/>
        <v>38961</v>
      </c>
      <c r="B68" s="64">
        <f t="shared" si="8"/>
        <v>30</v>
      </c>
      <c r="C68" s="65">
        <v>4.6957727236479799E-2</v>
      </c>
      <c r="D68" s="66">
        <f t="shared" ca="1" si="9"/>
        <v>0.69254112256676481</v>
      </c>
      <c r="E68" s="10"/>
      <c r="F68" s="25">
        <v>-0.02</v>
      </c>
      <c r="G68" s="29">
        <v>-0.04</v>
      </c>
      <c r="H68" s="12">
        <v>-8186.7390180878574</v>
      </c>
      <c r="I68" s="30">
        <f t="shared" ca="1" si="5"/>
        <v>-170089.60289243096</v>
      </c>
      <c r="J68" s="31">
        <f t="shared" ca="1" si="11"/>
        <v>3401.7920578486192</v>
      </c>
      <c r="K68" s="10"/>
      <c r="L68" s="25">
        <v>0.14599999999999999</v>
      </c>
      <c r="M68" s="29">
        <v>0.08</v>
      </c>
      <c r="N68" s="28">
        <f t="shared" si="6"/>
        <v>8186.7390180878574</v>
      </c>
      <c r="O68" s="30">
        <f t="shared" ca="1" si="7"/>
        <v>170089.60289243096</v>
      </c>
      <c r="P68" s="31">
        <f t="shared" ca="1" si="12"/>
        <v>-11225.913790900442</v>
      </c>
    </row>
    <row r="69" spans="1:16" x14ac:dyDescent="0.25">
      <c r="A69" s="9">
        <f t="shared" si="10"/>
        <v>38991</v>
      </c>
      <c r="B69" s="64">
        <f t="shared" si="8"/>
        <v>31</v>
      </c>
      <c r="C69" s="65">
        <v>4.7195069749861797E-2</v>
      </c>
      <c r="D69" s="66">
        <f t="shared" ca="1" si="9"/>
        <v>0.693909017540148</v>
      </c>
      <c r="E69" s="10"/>
      <c r="F69" s="25">
        <v>-0.02</v>
      </c>
      <c r="G69" s="29">
        <v>-0.04</v>
      </c>
      <c r="H69" s="12">
        <v>-8186.7390180878574</v>
      </c>
      <c r="I69" s="30">
        <f t="shared" ca="1" si="5"/>
        <v>-176106.41289586716</v>
      </c>
      <c r="J69" s="31">
        <f t="shared" ca="1" si="11"/>
        <v>3522.1282579173435</v>
      </c>
      <c r="K69" s="10"/>
      <c r="L69" s="25">
        <v>0.14599999999999999</v>
      </c>
      <c r="M69" s="29">
        <v>0.08</v>
      </c>
      <c r="N69" s="28">
        <f t="shared" si="6"/>
        <v>8186.7390180878574</v>
      </c>
      <c r="O69" s="30">
        <f t="shared" ca="1" si="7"/>
        <v>176106.41289586716</v>
      </c>
      <c r="P69" s="31">
        <f t="shared" ca="1" si="12"/>
        <v>-11623.023251127232</v>
      </c>
    </row>
    <row r="70" spans="1:16" x14ac:dyDescent="0.25">
      <c r="A70" s="9">
        <f t="shared" si="10"/>
        <v>39022</v>
      </c>
      <c r="B70" s="64">
        <f t="shared" si="8"/>
        <v>30</v>
      </c>
      <c r="C70" s="65">
        <v>4.7385625267783997E-2</v>
      </c>
      <c r="D70" s="66">
        <f t="shared" ca="1" si="9"/>
        <v>0.69563756213153016</v>
      </c>
      <c r="E70" s="10"/>
      <c r="F70" s="25">
        <v>-0.02</v>
      </c>
      <c r="G70" s="29">
        <v>-0.04</v>
      </c>
      <c r="H70" s="12">
        <v>-8186.7390180878574</v>
      </c>
      <c r="I70" s="30">
        <f t="shared" ca="1" si="5"/>
        <v>-170850.09517049143</v>
      </c>
      <c r="J70" s="31">
        <f t="shared" ref="J70:J106" ca="1" si="13">I70*(G70-F70)</f>
        <v>3417.0019034098286</v>
      </c>
      <c r="K70" s="10"/>
      <c r="L70" s="25">
        <v>0.14899999999999999</v>
      </c>
      <c r="M70" s="29">
        <v>0.1</v>
      </c>
      <c r="N70" s="28">
        <f t="shared" si="6"/>
        <v>8186.7390180878574</v>
      </c>
      <c r="O70" s="30">
        <f t="shared" ca="1" si="7"/>
        <v>170850.09517049143</v>
      </c>
      <c r="P70" s="31">
        <f t="shared" ref="P70:P106" ca="1" si="14">O70*(M70-L70)</f>
        <v>-8371.6546633540784</v>
      </c>
    </row>
    <row r="71" spans="1:16" x14ac:dyDescent="0.25">
      <c r="A71" s="9">
        <f t="shared" si="10"/>
        <v>39052</v>
      </c>
      <c r="B71" s="64">
        <f t="shared" si="8"/>
        <v>31</v>
      </c>
      <c r="C71" s="65">
        <v>4.7570033845073301E-2</v>
      </c>
      <c r="D71" s="66">
        <f t="shared" ca="1" si="9"/>
        <v>0.69733512518872942</v>
      </c>
      <c r="E71" s="10"/>
      <c r="F71" s="25">
        <v>-0.02</v>
      </c>
      <c r="G71" s="29">
        <v>-0.04</v>
      </c>
      <c r="H71" s="12">
        <v>-8186.7390180878574</v>
      </c>
      <c r="I71" s="30">
        <f t="shared" ca="1" si="5"/>
        <v>-176975.92102003831</v>
      </c>
      <c r="J71" s="31">
        <f t="shared" ca="1" si="13"/>
        <v>3539.5184204007664</v>
      </c>
      <c r="K71" s="10"/>
      <c r="L71" s="25">
        <v>0.15</v>
      </c>
      <c r="M71" s="29">
        <v>0.1</v>
      </c>
      <c r="N71" s="28">
        <f t="shared" si="6"/>
        <v>8186.7390180878574</v>
      </c>
      <c r="O71" s="30">
        <f t="shared" ca="1" si="7"/>
        <v>176975.92102003831</v>
      </c>
      <c r="P71" s="31">
        <f t="shared" ca="1" si="14"/>
        <v>-8848.7960510019129</v>
      </c>
    </row>
    <row r="72" spans="1:16" x14ac:dyDescent="0.25">
      <c r="A72" s="9">
        <f t="shared" si="10"/>
        <v>39083</v>
      </c>
      <c r="B72" s="64">
        <f t="shared" si="8"/>
        <v>31</v>
      </c>
      <c r="C72" s="65">
        <v>4.7760589386881297E-2</v>
      </c>
      <c r="D72" s="66">
        <f t="shared" ca="1" si="9"/>
        <v>0.69913407359468605</v>
      </c>
      <c r="E72" s="10"/>
      <c r="F72" s="25">
        <v>-0.02</v>
      </c>
      <c r="G72" s="29">
        <v>-0.04</v>
      </c>
      <c r="H72" s="12">
        <v>-8186.7390180878574</v>
      </c>
      <c r="I72" s="30">
        <f t="shared" ca="1" si="5"/>
        <v>-177432.47417434203</v>
      </c>
      <c r="J72" s="31">
        <f t="shared" ca="1" si="13"/>
        <v>3548.6494834868408</v>
      </c>
      <c r="K72" s="10"/>
      <c r="L72" s="25">
        <v>0.155</v>
      </c>
      <c r="M72" s="29">
        <v>0.1</v>
      </c>
      <c r="N72" s="28">
        <f t="shared" si="6"/>
        <v>8186.7390180878574</v>
      </c>
      <c r="O72" s="30">
        <f t="shared" ca="1" si="7"/>
        <v>177432.47417434203</v>
      </c>
      <c r="P72" s="31">
        <f t="shared" ca="1" si="14"/>
        <v>-9758.78607958881</v>
      </c>
    </row>
    <row r="73" spans="1:16" x14ac:dyDescent="0.25">
      <c r="A73" s="9">
        <f t="shared" si="10"/>
        <v>39114</v>
      </c>
      <c r="B73" s="64">
        <f t="shared" si="8"/>
        <v>28</v>
      </c>
      <c r="C73" s="65">
        <v>4.7951144940825897E-2</v>
      </c>
      <c r="D73" s="66">
        <f t="shared" ca="1" si="9"/>
        <v>0.70094026309120649</v>
      </c>
      <c r="E73" s="10"/>
      <c r="F73" s="25">
        <v>-0.02</v>
      </c>
      <c r="G73" s="29">
        <v>-0.04</v>
      </c>
      <c r="H73" s="12">
        <v>-8186.7390180878574</v>
      </c>
      <c r="I73" s="30">
        <f t="shared" ca="1" si="5"/>
        <v>-160675.62003353136</v>
      </c>
      <c r="J73" s="31">
        <f t="shared" ca="1" si="13"/>
        <v>3213.5124006706274</v>
      </c>
      <c r="K73" s="10"/>
      <c r="L73" s="25">
        <v>0.152</v>
      </c>
      <c r="M73" s="29">
        <v>0.1</v>
      </c>
      <c r="N73" s="28">
        <f t="shared" si="6"/>
        <v>8186.7390180878574</v>
      </c>
      <c r="O73" s="30">
        <f t="shared" ca="1" si="7"/>
        <v>160675.62003353136</v>
      </c>
      <c r="P73" s="31">
        <f t="shared" ca="1" si="14"/>
        <v>-8355.1322417436295</v>
      </c>
    </row>
    <row r="74" spans="1:16" x14ac:dyDescent="0.25">
      <c r="A74" s="9">
        <f t="shared" si="10"/>
        <v>39142</v>
      </c>
      <c r="B74" s="64">
        <f t="shared" si="8"/>
        <v>31</v>
      </c>
      <c r="C74" s="65">
        <v>4.81232596451431E-2</v>
      </c>
      <c r="D74" s="66">
        <f t="shared" ca="1" si="9"/>
        <v>0.70259446168631223</v>
      </c>
      <c r="E74" s="10"/>
      <c r="F74" s="25">
        <v>-0.02</v>
      </c>
      <c r="G74" s="29">
        <v>-0.04</v>
      </c>
      <c r="H74" s="12">
        <v>-8186.7390180878574</v>
      </c>
      <c r="I74" s="30">
        <f t="shared" ca="1" si="5"/>
        <v>-178310.68229477276</v>
      </c>
      <c r="J74" s="31">
        <f t="shared" ca="1" si="13"/>
        <v>3566.2136458954556</v>
      </c>
      <c r="K74" s="10"/>
      <c r="L74" s="25">
        <v>0.15</v>
      </c>
      <c r="M74" s="29">
        <v>0.1</v>
      </c>
      <c r="N74" s="28">
        <f t="shared" si="6"/>
        <v>8186.7390180878574</v>
      </c>
      <c r="O74" s="30">
        <f t="shared" ca="1" si="7"/>
        <v>178310.68229477276</v>
      </c>
      <c r="P74" s="31">
        <f t="shared" ca="1" si="14"/>
        <v>-8915.5341147386371</v>
      </c>
    </row>
    <row r="75" spans="1:16" x14ac:dyDescent="0.25">
      <c r="A75" s="9">
        <f t="shared" si="10"/>
        <v>39173</v>
      </c>
      <c r="B75" s="64">
        <f t="shared" si="8"/>
        <v>30</v>
      </c>
      <c r="C75" s="65">
        <v>4.8313815222184198E-2</v>
      </c>
      <c r="D75" s="66">
        <f t="shared" ca="1" si="9"/>
        <v>0.70445130392580779</v>
      </c>
      <c r="E75" s="10"/>
      <c r="F75" s="25">
        <v>-0.02</v>
      </c>
      <c r="G75" s="29">
        <v>-0.04</v>
      </c>
      <c r="H75" s="12">
        <v>-8186.7390180878574</v>
      </c>
      <c r="I75" s="30">
        <f t="shared" ca="1" si="5"/>
        <v>-173014.76928576836</v>
      </c>
      <c r="J75" s="31">
        <f t="shared" ca="1" si="13"/>
        <v>3460.295385715367</v>
      </c>
      <c r="K75" s="10"/>
      <c r="L75" s="25">
        <v>0.14499999999999999</v>
      </c>
      <c r="M75" s="29">
        <v>7.0000000000000007E-2</v>
      </c>
      <c r="N75" s="28">
        <f t="shared" si="6"/>
        <v>8186.7390180878574</v>
      </c>
      <c r="O75" s="30">
        <f t="shared" ca="1" si="7"/>
        <v>173014.76928576836</v>
      </c>
      <c r="P75" s="31">
        <f t="shared" ca="1" si="14"/>
        <v>-12976.107696432624</v>
      </c>
    </row>
    <row r="76" spans="1:16" x14ac:dyDescent="0.25">
      <c r="A76" s="9">
        <f t="shared" si="10"/>
        <v>39203</v>
      </c>
      <c r="B76" s="64">
        <f t="shared" ref="B76:B107" si="15">EOMONTH(A76,0)+1-A76</f>
        <v>31</v>
      </c>
      <c r="C76" s="65">
        <v>4.8498223856681101E-2</v>
      </c>
      <c r="D76" s="66">
        <f t="shared" ref="D76:D107" ca="1" si="16">1/(1+C76)^YEARFRAC(TODAY(),A76,1)</f>
        <v>0.70627383426418078</v>
      </c>
      <c r="E76" s="10"/>
      <c r="F76" s="25">
        <v>-0.02</v>
      </c>
      <c r="G76" s="29">
        <v>-0.04</v>
      </c>
      <c r="H76" s="12">
        <v>-8186.7390180878574</v>
      </c>
      <c r="I76" s="30">
        <f t="shared" ca="1" si="5"/>
        <v>-179244.46624917764</v>
      </c>
      <c r="J76" s="31">
        <f t="shared" ca="1" si="13"/>
        <v>3584.8893249835528</v>
      </c>
      <c r="K76" s="10"/>
      <c r="L76" s="25">
        <v>0.14499999999999999</v>
      </c>
      <c r="M76" s="29">
        <v>7.0000000000000007E-2</v>
      </c>
      <c r="N76" s="28">
        <f t="shared" si="6"/>
        <v>8186.7390180878574</v>
      </c>
      <c r="O76" s="30">
        <f t="shared" ca="1" si="7"/>
        <v>179244.46624917764</v>
      </c>
      <c r="P76" s="31">
        <f t="shared" ca="1" si="14"/>
        <v>-13443.334968688319</v>
      </c>
    </row>
    <row r="77" spans="1:16" x14ac:dyDescent="0.25">
      <c r="A77" s="9">
        <f t="shared" ref="A77:A107" si="17">EOMONTH(A76,0)+1</f>
        <v>39234</v>
      </c>
      <c r="B77" s="64">
        <f t="shared" si="15"/>
        <v>30</v>
      </c>
      <c r="C77" s="65">
        <v>4.8688779457597399E-2</v>
      </c>
      <c r="D77" s="66">
        <f t="shared" ca="1" si="16"/>
        <v>0.70818373295834613</v>
      </c>
      <c r="E77" s="10"/>
      <c r="F77" s="25">
        <v>-0.02</v>
      </c>
      <c r="G77" s="29">
        <v>-0.04</v>
      </c>
      <c r="H77" s="12">
        <v>-8186.7390180878574</v>
      </c>
      <c r="I77" s="30">
        <f t="shared" ref="I77:I107" ca="1" si="18">H77*B77*D77</f>
        <v>-173931.46195755611</v>
      </c>
      <c r="J77" s="31">
        <f t="shared" ca="1" si="13"/>
        <v>3478.6292391511224</v>
      </c>
      <c r="K77" s="10"/>
      <c r="L77" s="25">
        <v>0.14599999999999999</v>
      </c>
      <c r="M77" s="29">
        <v>7.0000000000000007E-2</v>
      </c>
      <c r="N77" s="28">
        <f t="shared" ref="N77:N106" si="19">-H77</f>
        <v>8186.7390180878574</v>
      </c>
      <c r="O77" s="30">
        <f t="shared" ref="O77:O107" ca="1" si="20">N77*B77*D77</f>
        <v>173931.46195755611</v>
      </c>
      <c r="P77" s="31">
        <f t="shared" ca="1" si="14"/>
        <v>-13218.791108774261</v>
      </c>
    </row>
    <row r="78" spans="1:16" x14ac:dyDescent="0.25">
      <c r="A78" s="9">
        <f t="shared" si="17"/>
        <v>39264</v>
      </c>
      <c r="B78" s="64">
        <f t="shared" si="15"/>
        <v>31</v>
      </c>
      <c r="C78" s="65">
        <v>4.88731881151971E-2</v>
      </c>
      <c r="D78" s="66">
        <f t="shared" ca="1" si="16"/>
        <v>0.71005795407349126</v>
      </c>
      <c r="E78" s="10"/>
      <c r="F78" s="25">
        <v>-0.02</v>
      </c>
      <c r="G78" s="29">
        <v>-0.04</v>
      </c>
      <c r="H78" s="12">
        <v>-8186.7390180878574</v>
      </c>
      <c r="I78" s="30">
        <f t="shared" ca="1" si="18"/>
        <v>-180204.83388922969</v>
      </c>
      <c r="J78" s="31">
        <f t="shared" ca="1" si="13"/>
        <v>3604.0966777845938</v>
      </c>
      <c r="K78" s="10"/>
      <c r="L78" s="25">
        <v>0.14599999999999999</v>
      </c>
      <c r="M78" s="29">
        <v>7.0000000000000007E-2</v>
      </c>
      <c r="N78" s="28">
        <f t="shared" si="19"/>
        <v>8186.7390180878574</v>
      </c>
      <c r="O78" s="30">
        <f t="shared" ca="1" si="20"/>
        <v>180204.83388922969</v>
      </c>
      <c r="P78" s="31">
        <f t="shared" ca="1" si="14"/>
        <v>-13695.567375581453</v>
      </c>
    </row>
    <row r="79" spans="1:16" x14ac:dyDescent="0.25">
      <c r="A79" s="9">
        <f t="shared" si="17"/>
        <v>39295</v>
      </c>
      <c r="B79" s="64">
        <f t="shared" si="15"/>
        <v>31</v>
      </c>
      <c r="C79" s="65">
        <v>4.9063743739984102E-2</v>
      </c>
      <c r="D79" s="66">
        <f t="shared" ca="1" si="16"/>
        <v>0.71202162964169369</v>
      </c>
      <c r="E79" s="10"/>
      <c r="F79" s="25">
        <v>-0.02</v>
      </c>
      <c r="G79" s="29">
        <v>-0.04</v>
      </c>
      <c r="H79" s="12">
        <v>-8186.7390180878574</v>
      </c>
      <c r="I79" s="30">
        <f t="shared" ca="1" si="18"/>
        <v>-180703.19297041482</v>
      </c>
      <c r="J79" s="31">
        <f t="shared" ca="1" si="13"/>
        <v>3614.0638594082966</v>
      </c>
      <c r="K79" s="10"/>
      <c r="L79" s="25">
        <v>0.14599999999999999</v>
      </c>
      <c r="M79" s="29">
        <v>7.0000000000000007E-2</v>
      </c>
      <c r="N79" s="28">
        <f t="shared" si="19"/>
        <v>8186.7390180878574</v>
      </c>
      <c r="O79" s="30">
        <f t="shared" ca="1" si="20"/>
        <v>180703.19297041482</v>
      </c>
      <c r="P79" s="31">
        <f t="shared" ca="1" si="14"/>
        <v>-13733.442665751523</v>
      </c>
    </row>
    <row r="80" spans="1:16" x14ac:dyDescent="0.25">
      <c r="A80" s="9">
        <f t="shared" si="17"/>
        <v>39326</v>
      </c>
      <c r="B80" s="64">
        <f t="shared" si="15"/>
        <v>30</v>
      </c>
      <c r="C80" s="65">
        <v>4.9254299376900998E-2</v>
      </c>
      <c r="D80" s="66">
        <f t="shared" ca="1" si="16"/>
        <v>0.71401291787742904</v>
      </c>
      <c r="E80" s="10"/>
      <c r="F80" s="25">
        <v>-0.02</v>
      </c>
      <c r="G80" s="29">
        <v>-0.04</v>
      </c>
      <c r="H80" s="12">
        <v>-8186.7390180878574</v>
      </c>
      <c r="I80" s="30">
        <f t="shared" ca="1" si="18"/>
        <v>-175363.12242617729</v>
      </c>
      <c r="J80" s="31">
        <f t="shared" ca="1" si="13"/>
        <v>3507.262448523546</v>
      </c>
      <c r="K80" s="10"/>
      <c r="L80" s="25">
        <v>0.14599999999999999</v>
      </c>
      <c r="M80" s="29">
        <v>7.0000000000000007E-2</v>
      </c>
      <c r="N80" s="28">
        <f t="shared" si="19"/>
        <v>8186.7390180878574</v>
      </c>
      <c r="O80" s="30">
        <f t="shared" ca="1" si="20"/>
        <v>175363.12242617729</v>
      </c>
      <c r="P80" s="31">
        <f t="shared" ca="1" si="14"/>
        <v>-13327.597304389472</v>
      </c>
    </row>
    <row r="81" spans="1:16" x14ac:dyDescent="0.25">
      <c r="A81" s="9">
        <f t="shared" si="17"/>
        <v>39356</v>
      </c>
      <c r="B81" s="64">
        <f t="shared" si="15"/>
        <v>31</v>
      </c>
      <c r="C81" s="65">
        <v>4.94387080693355E-2</v>
      </c>
      <c r="D81" s="66">
        <f t="shared" ca="1" si="16"/>
        <v>0.71596644564270395</v>
      </c>
      <c r="E81" s="10"/>
      <c r="F81" s="25">
        <v>-0.02</v>
      </c>
      <c r="G81" s="29">
        <v>-0.04</v>
      </c>
      <c r="H81" s="12">
        <v>-8186.7390180878574</v>
      </c>
      <c r="I81" s="30">
        <f t="shared" ca="1" si="18"/>
        <v>-181704.34352172891</v>
      </c>
      <c r="J81" s="31">
        <f t="shared" ca="1" si="13"/>
        <v>3634.086870434578</v>
      </c>
      <c r="K81" s="10"/>
      <c r="L81" s="25">
        <v>0.14599999999999999</v>
      </c>
      <c r="M81" s="29">
        <v>7.0000000000000007E-2</v>
      </c>
      <c r="N81" s="28">
        <f t="shared" si="19"/>
        <v>8186.7390180878574</v>
      </c>
      <c r="O81" s="30">
        <f t="shared" ca="1" si="20"/>
        <v>181704.34352172891</v>
      </c>
      <c r="P81" s="31">
        <f t="shared" ca="1" si="14"/>
        <v>-13809.530107651393</v>
      </c>
    </row>
    <row r="82" spans="1:16" x14ac:dyDescent="0.25">
      <c r="A82" s="9">
        <f t="shared" si="17"/>
        <v>39387</v>
      </c>
      <c r="B82" s="64">
        <f t="shared" si="15"/>
        <v>30</v>
      </c>
      <c r="C82" s="65">
        <v>4.96292637301168E-2</v>
      </c>
      <c r="D82" s="66">
        <f t="shared" ca="1" si="16"/>
        <v>0.7180126409294052</v>
      </c>
      <c r="E82" s="10"/>
      <c r="F82" s="25">
        <v>-0.02</v>
      </c>
      <c r="G82" s="29">
        <v>-0.04</v>
      </c>
      <c r="H82" s="12">
        <v>-8186.7390180878574</v>
      </c>
      <c r="I82" s="30">
        <f t="shared" ca="1" si="18"/>
        <v>-176345.46308931205</v>
      </c>
      <c r="J82" s="31">
        <f t="shared" ca="1" si="13"/>
        <v>3526.9092617862411</v>
      </c>
      <c r="K82" s="10"/>
      <c r="L82" s="25">
        <v>0.14899999999999999</v>
      </c>
      <c r="M82" s="29">
        <v>0.09</v>
      </c>
      <c r="N82" s="28">
        <f t="shared" si="19"/>
        <v>8186.7390180878574</v>
      </c>
      <c r="O82" s="30">
        <f t="shared" ca="1" si="20"/>
        <v>176345.46308931205</v>
      </c>
      <c r="P82" s="31">
        <f t="shared" ca="1" si="14"/>
        <v>-10404.38232226941</v>
      </c>
    </row>
    <row r="83" spans="1:16" x14ac:dyDescent="0.25">
      <c r="A83" s="9">
        <f t="shared" si="17"/>
        <v>39417</v>
      </c>
      <c r="B83" s="64">
        <f t="shared" si="15"/>
        <v>31</v>
      </c>
      <c r="C83" s="65">
        <v>4.9813672445643498E-2</v>
      </c>
      <c r="D83" s="66">
        <f t="shared" ca="1" si="16"/>
        <v>0.7200196785638624</v>
      </c>
      <c r="E83" s="10"/>
      <c r="F83" s="25">
        <v>-0.02</v>
      </c>
      <c r="G83" s="29">
        <v>-0.04</v>
      </c>
      <c r="H83" s="12">
        <v>-8186.7390180878574</v>
      </c>
      <c r="I83" s="30">
        <f t="shared" ca="1" si="18"/>
        <v>-182733.00908498533</v>
      </c>
      <c r="J83" s="31">
        <f t="shared" ca="1" si="13"/>
        <v>3654.6601816997068</v>
      </c>
      <c r="K83" s="10"/>
      <c r="L83" s="25">
        <v>0.15</v>
      </c>
      <c r="M83" s="29">
        <v>0.09</v>
      </c>
      <c r="N83" s="28">
        <f t="shared" si="19"/>
        <v>8186.7390180878574</v>
      </c>
      <c r="O83" s="30">
        <f t="shared" ca="1" si="20"/>
        <v>182733.00908498533</v>
      </c>
      <c r="P83" s="31">
        <f t="shared" ca="1" si="14"/>
        <v>-10963.980545099119</v>
      </c>
    </row>
    <row r="84" spans="1:16" x14ac:dyDescent="0.25">
      <c r="A84" s="9">
        <f t="shared" si="17"/>
        <v>39448</v>
      </c>
      <c r="B84" s="64">
        <f t="shared" si="15"/>
        <v>31</v>
      </c>
      <c r="C84" s="65">
        <v>5.0004228130284399E-2</v>
      </c>
      <c r="D84" s="66">
        <f t="shared" ca="1" si="16"/>
        <v>0.72214454569700004</v>
      </c>
      <c r="E84" s="10"/>
      <c r="F84" s="25">
        <v>-0.02</v>
      </c>
      <c r="G84" s="29">
        <v>-0.04</v>
      </c>
      <c r="H84" s="12">
        <v>-8186.7390180878574</v>
      </c>
      <c r="I84" s="30">
        <f t="shared" ca="1" si="18"/>
        <v>-183272.27679766575</v>
      </c>
      <c r="J84" s="31">
        <f t="shared" ca="1" si="13"/>
        <v>3665.4455359533149</v>
      </c>
      <c r="K84" s="10"/>
      <c r="L84" s="25">
        <v>0.155</v>
      </c>
      <c r="M84" s="29">
        <v>0.09</v>
      </c>
      <c r="N84" s="28">
        <f t="shared" si="19"/>
        <v>8186.7390180878574</v>
      </c>
      <c r="O84" s="30">
        <f t="shared" ca="1" si="20"/>
        <v>183272.27679766575</v>
      </c>
      <c r="P84" s="31">
        <f t="shared" ca="1" si="14"/>
        <v>-11912.697991848274</v>
      </c>
    </row>
    <row r="85" spans="1:16" x14ac:dyDescent="0.25">
      <c r="A85" s="9">
        <f t="shared" si="17"/>
        <v>39479</v>
      </c>
      <c r="B85" s="64">
        <f t="shared" si="15"/>
        <v>29</v>
      </c>
      <c r="C85" s="65">
        <v>5.0194783827048901E-2</v>
      </c>
      <c r="D85" s="66">
        <f t="shared" ca="1" si="16"/>
        <v>0.72427489193336314</v>
      </c>
      <c r="E85" s="10"/>
      <c r="F85" s="25">
        <v>-0.02</v>
      </c>
      <c r="G85" s="29">
        <v>-0.04</v>
      </c>
      <c r="H85" s="12">
        <v>-8186.7390180878574</v>
      </c>
      <c r="I85" s="30">
        <f t="shared" ca="1" si="18"/>
        <v>-171954.03601075467</v>
      </c>
      <c r="J85" s="31">
        <f t="shared" ca="1" si="13"/>
        <v>3439.0807202150936</v>
      </c>
      <c r="K85" s="10"/>
      <c r="L85" s="25">
        <v>0.153</v>
      </c>
      <c r="M85" s="29">
        <v>0.09</v>
      </c>
      <c r="N85" s="28">
        <f t="shared" si="19"/>
        <v>8186.7390180878574</v>
      </c>
      <c r="O85" s="30">
        <f t="shared" ca="1" si="20"/>
        <v>171954.03601075467</v>
      </c>
      <c r="P85" s="31">
        <f t="shared" ca="1" si="14"/>
        <v>-10833.104268677544</v>
      </c>
    </row>
    <row r="86" spans="1:16" x14ac:dyDescent="0.25">
      <c r="A86" s="9">
        <f t="shared" si="17"/>
        <v>39508</v>
      </c>
      <c r="B86" s="64">
        <f t="shared" si="15"/>
        <v>31</v>
      </c>
      <c r="C86" s="65">
        <v>5.0373045618867802E-2</v>
      </c>
      <c r="D86" s="66">
        <f t="shared" ca="1" si="16"/>
        <v>0.72629387769438314</v>
      </c>
      <c r="E86" s="10"/>
      <c r="F86" s="25">
        <v>-0.02</v>
      </c>
      <c r="G86" s="29">
        <v>-0.04</v>
      </c>
      <c r="H86" s="12">
        <v>-8186.7390180878574</v>
      </c>
      <c r="I86" s="30">
        <f t="shared" ca="1" si="18"/>
        <v>-184325.33124068702</v>
      </c>
      <c r="J86" s="31">
        <f t="shared" ca="1" si="13"/>
        <v>3686.5066248137405</v>
      </c>
      <c r="K86" s="10"/>
      <c r="L86" s="25">
        <v>0.15</v>
      </c>
      <c r="M86" s="29">
        <v>0.09</v>
      </c>
      <c r="N86" s="28">
        <f t="shared" si="19"/>
        <v>8186.7390180878574</v>
      </c>
      <c r="O86" s="30">
        <f t="shared" ca="1" si="20"/>
        <v>184325.33124068702</v>
      </c>
      <c r="P86" s="31">
        <f t="shared" ca="1" si="14"/>
        <v>-11059.519874441221</v>
      </c>
    </row>
    <row r="87" spans="1:16" x14ac:dyDescent="0.25">
      <c r="A87" s="9">
        <f t="shared" si="17"/>
        <v>39539</v>
      </c>
      <c r="B87" s="64">
        <f t="shared" si="15"/>
        <v>30</v>
      </c>
      <c r="C87" s="65">
        <v>5.0563601339094398E-2</v>
      </c>
      <c r="D87" s="66">
        <f t="shared" ca="1" si="16"/>
        <v>0.72848018619135024</v>
      </c>
      <c r="E87" s="10"/>
      <c r="F87" s="25">
        <v>-0.02</v>
      </c>
      <c r="G87" s="29">
        <v>-0.04</v>
      </c>
      <c r="H87" s="12">
        <v>-8186.7390180878574</v>
      </c>
      <c r="I87" s="30">
        <f t="shared" ca="1" si="18"/>
        <v>-178916.31492589903</v>
      </c>
      <c r="J87" s="31">
        <f t="shared" ca="1" si="13"/>
        <v>3578.3262985179808</v>
      </c>
      <c r="K87" s="10"/>
      <c r="L87" s="25">
        <v>0.14599999999999999</v>
      </c>
      <c r="M87" s="29">
        <v>0.06</v>
      </c>
      <c r="N87" s="28">
        <f t="shared" si="19"/>
        <v>8186.7390180878574</v>
      </c>
      <c r="O87" s="30">
        <f t="shared" ca="1" si="20"/>
        <v>178916.31492589903</v>
      </c>
      <c r="P87" s="31">
        <f t="shared" ca="1" si="14"/>
        <v>-15386.803083627316</v>
      </c>
    </row>
    <row r="88" spans="1:16" x14ac:dyDescent="0.25">
      <c r="A88" s="9">
        <f t="shared" si="17"/>
        <v>39569</v>
      </c>
      <c r="B88" s="64">
        <f t="shared" si="15"/>
        <v>31</v>
      </c>
      <c r="C88" s="65">
        <v>5.0748010112144498E-2</v>
      </c>
      <c r="D88" s="66">
        <f t="shared" ca="1" si="16"/>
        <v>0.73062379792808296</v>
      </c>
      <c r="E88" s="10"/>
      <c r="F88" s="25">
        <v>-0.02</v>
      </c>
      <c r="G88" s="29">
        <v>-0.04</v>
      </c>
      <c r="H88" s="12">
        <v>-8186.7390180878574</v>
      </c>
      <c r="I88" s="30">
        <f t="shared" ca="1" si="18"/>
        <v>-185424.21697528262</v>
      </c>
      <c r="J88" s="31">
        <f t="shared" ca="1" si="13"/>
        <v>3708.4843395056523</v>
      </c>
      <c r="K88" s="10"/>
      <c r="L88" s="25">
        <v>0.14599999999999999</v>
      </c>
      <c r="M88" s="29">
        <v>0.06</v>
      </c>
      <c r="N88" s="28">
        <f t="shared" si="19"/>
        <v>8186.7390180878574</v>
      </c>
      <c r="O88" s="30">
        <f t="shared" ca="1" si="20"/>
        <v>185424.21697528262</v>
      </c>
      <c r="P88" s="31">
        <f t="shared" ca="1" si="14"/>
        <v>-15946.482659874304</v>
      </c>
    </row>
    <row r="89" spans="1:16" x14ac:dyDescent="0.25">
      <c r="A89" s="9">
        <f t="shared" si="17"/>
        <v>39600</v>
      </c>
      <c r="B89" s="64">
        <f t="shared" si="15"/>
        <v>30</v>
      </c>
      <c r="C89" s="65">
        <v>5.0938565856220003E-2</v>
      </c>
      <c r="D89" s="66">
        <f t="shared" ca="1" si="16"/>
        <v>0.73286783469002048</v>
      </c>
      <c r="E89" s="10"/>
      <c r="F89" s="25">
        <v>-0.02</v>
      </c>
      <c r="G89" s="29">
        <v>-0.04</v>
      </c>
      <c r="H89" s="12">
        <v>-8186.7390180878574</v>
      </c>
      <c r="I89" s="30">
        <f t="shared" ca="1" si="18"/>
        <v>-179993.93092075057</v>
      </c>
      <c r="J89" s="31">
        <f t="shared" ca="1" si="13"/>
        <v>3599.8786184150117</v>
      </c>
      <c r="K89" s="10"/>
      <c r="L89" s="25">
        <v>0.14599999999999999</v>
      </c>
      <c r="M89" s="29">
        <v>0.06</v>
      </c>
      <c r="N89" s="28">
        <f t="shared" si="19"/>
        <v>8186.7390180878574</v>
      </c>
      <c r="O89" s="30">
        <f t="shared" ca="1" si="20"/>
        <v>179993.93092075057</v>
      </c>
      <c r="P89" s="31">
        <f t="shared" ca="1" si="14"/>
        <v>-15479.478059184548</v>
      </c>
    </row>
    <row r="90" spans="1:16" x14ac:dyDescent="0.25">
      <c r="A90" s="9">
        <f t="shared" si="17"/>
        <v>39630</v>
      </c>
      <c r="B90" s="64">
        <f t="shared" si="15"/>
        <v>31</v>
      </c>
      <c r="C90" s="65">
        <v>5.1122974652347601E-2</v>
      </c>
      <c r="D90" s="66">
        <f t="shared" ca="1" si="16"/>
        <v>0.73506772816034671</v>
      </c>
      <c r="E90" s="10"/>
      <c r="F90" s="25">
        <v>-0.02</v>
      </c>
      <c r="G90" s="29">
        <v>-0.04</v>
      </c>
      <c r="H90" s="12">
        <v>-8186.7390180878574</v>
      </c>
      <c r="I90" s="30">
        <f t="shared" ca="1" si="18"/>
        <v>-186552.03718309279</v>
      </c>
      <c r="J90" s="31">
        <f t="shared" ca="1" si="13"/>
        <v>3731.0407436618557</v>
      </c>
      <c r="K90" s="10"/>
      <c r="L90" s="25">
        <v>0.14699999999999999</v>
      </c>
      <c r="M90" s="29">
        <v>0.06</v>
      </c>
      <c r="N90" s="28">
        <f t="shared" si="19"/>
        <v>8186.7390180878574</v>
      </c>
      <c r="O90" s="30">
        <f t="shared" ca="1" si="20"/>
        <v>186552.03718309279</v>
      </c>
      <c r="P90" s="31">
        <f t="shared" ca="1" si="14"/>
        <v>-16230.027234929072</v>
      </c>
    </row>
    <row r="91" spans="1:16" x14ac:dyDescent="0.25">
      <c r="A91" s="9">
        <f t="shared" si="17"/>
        <v>39661</v>
      </c>
      <c r="B91" s="64">
        <f t="shared" si="15"/>
        <v>31</v>
      </c>
      <c r="C91" s="65">
        <v>5.1313530420268101E-2</v>
      </c>
      <c r="D91" s="66">
        <f t="shared" ca="1" si="16"/>
        <v>0.7373703587116508</v>
      </c>
      <c r="E91" s="10"/>
      <c r="F91" s="25">
        <v>-0.02</v>
      </c>
      <c r="G91" s="29">
        <v>-0.04</v>
      </c>
      <c r="H91" s="12">
        <v>-8186.7390180878574</v>
      </c>
      <c r="I91" s="30">
        <f t="shared" ca="1" si="18"/>
        <v>-187136.41927982945</v>
      </c>
      <c r="J91" s="31">
        <f t="shared" ca="1" si="13"/>
        <v>3742.7283855965893</v>
      </c>
      <c r="K91" s="10"/>
      <c r="L91" s="25">
        <v>0.14699999999999999</v>
      </c>
      <c r="M91" s="29">
        <v>0.06</v>
      </c>
      <c r="N91" s="28">
        <f t="shared" si="19"/>
        <v>8186.7390180878574</v>
      </c>
      <c r="O91" s="30">
        <f t="shared" ca="1" si="20"/>
        <v>187136.41927982945</v>
      </c>
      <c r="P91" s="31">
        <f t="shared" ca="1" si="14"/>
        <v>-16280.86847734516</v>
      </c>
    </row>
    <row r="92" spans="1:16" x14ac:dyDescent="0.25">
      <c r="A92" s="9">
        <f t="shared" si="17"/>
        <v>39692</v>
      </c>
      <c r="B92" s="64">
        <f t="shared" si="15"/>
        <v>30</v>
      </c>
      <c r="C92" s="65">
        <v>5.1504086200304201E-2</v>
      </c>
      <c r="D92" s="66">
        <f t="shared" ca="1" si="16"/>
        <v>0.73970310644572923</v>
      </c>
      <c r="E92" s="10"/>
      <c r="F92" s="25">
        <v>-0.02</v>
      </c>
      <c r="G92" s="29">
        <v>-0.04</v>
      </c>
      <c r="H92" s="12">
        <v>-8186.7390180878574</v>
      </c>
      <c r="I92" s="30">
        <f t="shared" ca="1" si="18"/>
        <v>-181672.68850020142</v>
      </c>
      <c r="J92" s="31">
        <f t="shared" ca="1" si="13"/>
        <v>3633.4537700040282</v>
      </c>
      <c r="K92" s="10"/>
      <c r="L92" s="25">
        <v>0.14699999999999999</v>
      </c>
      <c r="M92" s="29">
        <v>0.06</v>
      </c>
      <c r="N92" s="28">
        <f t="shared" si="19"/>
        <v>8186.7390180878574</v>
      </c>
      <c r="O92" s="30">
        <f t="shared" ca="1" si="20"/>
        <v>181672.68850020142</v>
      </c>
      <c r="P92" s="31">
        <f t="shared" ca="1" si="14"/>
        <v>-15805.523899517522</v>
      </c>
    </row>
    <row r="93" spans="1:16" x14ac:dyDescent="0.25">
      <c r="A93" s="9">
        <f t="shared" si="17"/>
        <v>39722</v>
      </c>
      <c r="B93" s="64">
        <f t="shared" si="15"/>
        <v>31</v>
      </c>
      <c r="C93" s="65">
        <v>5.1674487398093202E-2</v>
      </c>
      <c r="D93" s="66">
        <f t="shared" ca="1" si="16"/>
        <v>0.74204802194403474</v>
      </c>
      <c r="E93" s="10"/>
      <c r="F93" s="25">
        <v>-0.02</v>
      </c>
      <c r="G93" s="29">
        <v>-0.04</v>
      </c>
      <c r="H93" s="12">
        <v>-8186.7390180878574</v>
      </c>
      <c r="I93" s="30">
        <f t="shared" ca="1" si="18"/>
        <v>-188323.55833086846</v>
      </c>
      <c r="J93" s="31">
        <f t="shared" ca="1" si="13"/>
        <v>3766.4711666173694</v>
      </c>
      <c r="K93" s="10"/>
      <c r="L93" s="25">
        <v>0.14699999999999999</v>
      </c>
      <c r="M93" s="29">
        <v>0.06</v>
      </c>
      <c r="N93" s="28">
        <f t="shared" si="19"/>
        <v>8186.7390180878574</v>
      </c>
      <c r="O93" s="30">
        <f t="shared" ca="1" si="20"/>
        <v>188323.55833086846</v>
      </c>
      <c r="P93" s="31">
        <f t="shared" ca="1" si="14"/>
        <v>-16384.149574785555</v>
      </c>
    </row>
    <row r="94" spans="1:16" x14ac:dyDescent="0.25">
      <c r="A94" s="9">
        <f t="shared" si="17"/>
        <v>39753</v>
      </c>
      <c r="B94" s="64">
        <f t="shared" si="15"/>
        <v>30</v>
      </c>
      <c r="C94" s="65">
        <v>5.1792670426316099E-2</v>
      </c>
      <c r="D94" s="66">
        <f t="shared" ca="1" si="16"/>
        <v>0.7447390759500041</v>
      </c>
      <c r="E94" s="10"/>
      <c r="F94" s="25">
        <v>-0.02</v>
      </c>
      <c r="G94" s="29">
        <v>-0.04</v>
      </c>
      <c r="H94" s="12">
        <v>-8186.7390180878574</v>
      </c>
      <c r="I94" s="30">
        <f t="shared" ca="1" si="18"/>
        <v>-182909.53354123785</v>
      </c>
      <c r="J94" s="31">
        <f t="shared" ca="1" si="13"/>
        <v>3658.190670824757</v>
      </c>
      <c r="K94" s="10"/>
      <c r="L94" s="25">
        <v>0.14899999999999999</v>
      </c>
      <c r="M94" s="29">
        <v>0.08</v>
      </c>
      <c r="N94" s="28">
        <f t="shared" si="19"/>
        <v>8186.7390180878574</v>
      </c>
      <c r="O94" s="30">
        <f t="shared" ca="1" si="20"/>
        <v>182909.53354123785</v>
      </c>
      <c r="P94" s="31">
        <f t="shared" ca="1" si="14"/>
        <v>-12620.75781434541</v>
      </c>
    </row>
    <row r="95" spans="1:16" x14ac:dyDescent="0.25">
      <c r="A95" s="9">
        <f t="shared" si="17"/>
        <v>39783</v>
      </c>
      <c r="B95" s="64">
        <f t="shared" si="15"/>
        <v>31</v>
      </c>
      <c r="C95" s="65">
        <v>5.1907041103226102E-2</v>
      </c>
      <c r="D95" s="66">
        <f t="shared" ca="1" si="16"/>
        <v>0.74736623685097858</v>
      </c>
      <c r="E95" s="10"/>
      <c r="F95" s="25">
        <v>-0.02</v>
      </c>
      <c r="G95" s="29">
        <v>-0.04</v>
      </c>
      <c r="H95" s="12">
        <v>-8186.7390180878574</v>
      </c>
      <c r="I95" s="30">
        <f t="shared" ca="1" si="18"/>
        <v>-189673.26229291133</v>
      </c>
      <c r="J95" s="31">
        <f t="shared" ca="1" si="13"/>
        <v>3793.4652458582268</v>
      </c>
      <c r="K95" s="10"/>
      <c r="L95" s="25">
        <v>0.15</v>
      </c>
      <c r="M95" s="29">
        <v>0.08</v>
      </c>
      <c r="N95" s="28">
        <f t="shared" si="19"/>
        <v>8186.7390180878574</v>
      </c>
      <c r="O95" s="30">
        <f t="shared" ca="1" si="20"/>
        <v>189673.26229291133</v>
      </c>
      <c r="P95" s="31">
        <f t="shared" ca="1" si="14"/>
        <v>-13277.128360503792</v>
      </c>
    </row>
    <row r="96" spans="1:16" x14ac:dyDescent="0.25">
      <c r="A96" s="9">
        <f t="shared" si="17"/>
        <v>39814</v>
      </c>
      <c r="B96" s="64">
        <f t="shared" si="15"/>
        <v>31</v>
      </c>
      <c r="C96" s="65">
        <v>5.2025224140616701E-2</v>
      </c>
      <c r="D96" s="66">
        <f t="shared" ca="1" si="16"/>
        <v>0.75003452052891906</v>
      </c>
      <c r="E96" s="10"/>
      <c r="F96" s="25">
        <v>-0.02</v>
      </c>
      <c r="G96" s="29">
        <v>-0.04</v>
      </c>
      <c r="H96" s="12">
        <v>-8186.7390180878574</v>
      </c>
      <c r="I96" s="30">
        <f t="shared" ca="1" si="18"/>
        <v>-190350.44309793451</v>
      </c>
      <c r="J96" s="31">
        <f t="shared" ca="1" si="13"/>
        <v>3807.00886195869</v>
      </c>
      <c r="K96" s="10"/>
      <c r="L96" s="25">
        <v>0.156</v>
      </c>
      <c r="M96" s="29">
        <v>0.08</v>
      </c>
      <c r="N96" s="28">
        <f t="shared" si="19"/>
        <v>8186.7390180878574</v>
      </c>
      <c r="O96" s="30">
        <f t="shared" ca="1" si="20"/>
        <v>190350.44309793451</v>
      </c>
      <c r="P96" s="31">
        <f t="shared" ca="1" si="14"/>
        <v>-14466.633675443021</v>
      </c>
    </row>
    <row r="97" spans="1:16" x14ac:dyDescent="0.25">
      <c r="A97" s="9">
        <f t="shared" si="17"/>
        <v>39845</v>
      </c>
      <c r="B97" s="64">
        <f t="shared" si="15"/>
        <v>28</v>
      </c>
      <c r="C97" s="65">
        <v>5.2143407182666301E-2</v>
      </c>
      <c r="D97" s="66">
        <f t="shared" ca="1" si="16"/>
        <v>0.75279820407010745</v>
      </c>
      <c r="E97" s="10"/>
      <c r="F97" s="25">
        <v>-0.02</v>
      </c>
      <c r="G97" s="29">
        <v>-0.04</v>
      </c>
      <c r="H97" s="12">
        <v>-8186.7390180878574</v>
      </c>
      <c r="I97" s="30">
        <f t="shared" ca="1" si="18"/>
        <v>-172562.948040202</v>
      </c>
      <c r="J97" s="31">
        <f t="shared" ca="1" si="13"/>
        <v>3451.2589608040398</v>
      </c>
      <c r="K97" s="10"/>
      <c r="L97" s="25">
        <v>0.153</v>
      </c>
      <c r="M97" s="29">
        <v>0.08</v>
      </c>
      <c r="N97" s="28">
        <f t="shared" si="19"/>
        <v>8186.7390180878574</v>
      </c>
      <c r="O97" s="30">
        <f t="shared" ca="1" si="20"/>
        <v>172562.948040202</v>
      </c>
      <c r="P97" s="31">
        <f t="shared" ca="1" si="14"/>
        <v>-12597.095206934746</v>
      </c>
    </row>
    <row r="98" spans="1:16" x14ac:dyDescent="0.25">
      <c r="A98" s="9">
        <f t="shared" si="17"/>
        <v>39873</v>
      </c>
      <c r="B98" s="64">
        <f t="shared" si="15"/>
        <v>31</v>
      </c>
      <c r="C98" s="65">
        <v>5.2250153160135197E-2</v>
      </c>
      <c r="D98" s="66">
        <f t="shared" ca="1" si="16"/>
        <v>0.75531561322720908</v>
      </c>
      <c r="E98" s="10"/>
      <c r="F98" s="25">
        <v>-0.02</v>
      </c>
      <c r="G98" s="29">
        <v>-0.04</v>
      </c>
      <c r="H98" s="12">
        <v>-8186.7390180878574</v>
      </c>
      <c r="I98" s="30">
        <f t="shared" ca="1" si="18"/>
        <v>-191690.72585512264</v>
      </c>
      <c r="J98" s="31">
        <f t="shared" ca="1" si="13"/>
        <v>3833.814517102453</v>
      </c>
      <c r="K98" s="10"/>
      <c r="L98" s="25">
        <v>0.151</v>
      </c>
      <c r="M98" s="29">
        <v>0.08</v>
      </c>
      <c r="N98" s="28">
        <f t="shared" si="19"/>
        <v>8186.7390180878574</v>
      </c>
      <c r="O98" s="30">
        <f t="shared" ca="1" si="20"/>
        <v>191690.72585512264</v>
      </c>
      <c r="P98" s="31">
        <f t="shared" ca="1" si="14"/>
        <v>-13610.041535713706</v>
      </c>
    </row>
    <row r="99" spans="1:16" x14ac:dyDescent="0.25">
      <c r="A99" s="9">
        <f t="shared" si="17"/>
        <v>39904</v>
      </c>
      <c r="B99" s="64">
        <f t="shared" si="15"/>
        <v>30</v>
      </c>
      <c r="C99" s="65">
        <v>5.2368336211050998E-2</v>
      </c>
      <c r="D99" s="66">
        <f t="shared" ca="1" si="16"/>
        <v>0.75812637302932817</v>
      </c>
      <c r="E99" s="10"/>
      <c r="F99" s="25">
        <v>-0.02</v>
      </c>
      <c r="G99" s="29">
        <v>-0.04</v>
      </c>
      <c r="H99" s="12">
        <v>-8186.7390180878574</v>
      </c>
      <c r="I99" s="30">
        <f t="shared" ca="1" si="18"/>
        <v>-186197.48276161891</v>
      </c>
      <c r="J99" s="31">
        <f t="shared" ca="1" si="13"/>
        <v>3723.9496552323785</v>
      </c>
      <c r="K99" s="10"/>
      <c r="L99" s="25">
        <v>0.14699999999999999</v>
      </c>
      <c r="M99" s="29">
        <v>0.05</v>
      </c>
      <c r="N99" s="28">
        <f t="shared" si="19"/>
        <v>8186.7390180878574</v>
      </c>
      <c r="O99" s="30">
        <f t="shared" ca="1" si="20"/>
        <v>186197.48276161891</v>
      </c>
      <c r="P99" s="31">
        <f t="shared" ca="1" si="14"/>
        <v>-18061.155827877032</v>
      </c>
    </row>
    <row r="100" spans="1:16" x14ac:dyDescent="0.25">
      <c r="A100" s="9">
        <f t="shared" si="17"/>
        <v>39934</v>
      </c>
      <c r="B100" s="64">
        <f t="shared" si="15"/>
        <v>31</v>
      </c>
      <c r="C100" s="65">
        <v>5.2482706909920698E-2</v>
      </c>
      <c r="D100" s="66">
        <f t="shared" ca="1" si="16"/>
        <v>0.76087028449583893</v>
      </c>
      <c r="E100" s="10"/>
      <c r="F100" s="25">
        <v>-0.02</v>
      </c>
      <c r="G100" s="29">
        <v>-0.04</v>
      </c>
      <c r="H100" s="12">
        <v>-8186.7390180878574</v>
      </c>
      <c r="I100" s="30">
        <f t="shared" ca="1" si="18"/>
        <v>-193100.43981935648</v>
      </c>
      <c r="J100" s="31">
        <f t="shared" ca="1" si="13"/>
        <v>3862.0087963871297</v>
      </c>
      <c r="K100" s="10"/>
      <c r="L100" s="25">
        <v>0.14599999999999999</v>
      </c>
      <c r="M100" s="29">
        <v>0.05</v>
      </c>
      <c r="N100" s="28">
        <f t="shared" si="19"/>
        <v>8186.7390180878574</v>
      </c>
      <c r="O100" s="30">
        <f t="shared" ca="1" si="20"/>
        <v>193100.43981935648</v>
      </c>
      <c r="P100" s="31">
        <f t="shared" ca="1" si="14"/>
        <v>-18537.642222658222</v>
      </c>
    </row>
    <row r="101" spans="1:16" x14ac:dyDescent="0.25">
      <c r="A101" s="9">
        <f t="shared" si="17"/>
        <v>39965</v>
      </c>
      <c r="B101" s="64">
        <f t="shared" si="15"/>
        <v>30</v>
      </c>
      <c r="C101" s="65">
        <v>5.2600889970002097E-2</v>
      </c>
      <c r="D101" s="66">
        <f t="shared" ca="1" si="16"/>
        <v>0.76373046954659474</v>
      </c>
      <c r="E101" s="10"/>
      <c r="F101" s="25">
        <v>-0.02</v>
      </c>
      <c r="G101" s="29">
        <v>-0.04</v>
      </c>
      <c r="H101" s="12">
        <v>-8186.7390180878574</v>
      </c>
      <c r="I101" s="30">
        <f t="shared" ca="1" si="18"/>
        <v>-187573.86103019002</v>
      </c>
      <c r="J101" s="31">
        <f t="shared" ca="1" si="13"/>
        <v>3751.4772206038006</v>
      </c>
      <c r="K101" s="10"/>
      <c r="L101" s="25">
        <v>0.14699999999999999</v>
      </c>
      <c r="M101" s="29">
        <v>0.05</v>
      </c>
      <c r="N101" s="28">
        <f t="shared" si="19"/>
        <v>8186.7390180878574</v>
      </c>
      <c r="O101" s="30">
        <f t="shared" ca="1" si="20"/>
        <v>187573.86103019002</v>
      </c>
      <c r="P101" s="31">
        <f t="shared" ca="1" si="14"/>
        <v>-18194.664519928428</v>
      </c>
    </row>
    <row r="102" spans="1:16" x14ac:dyDescent="0.25">
      <c r="A102" s="9">
        <f t="shared" si="17"/>
        <v>39995</v>
      </c>
      <c r="B102" s="64">
        <f t="shared" si="15"/>
        <v>31</v>
      </c>
      <c r="C102" s="65">
        <v>5.2715260677741203E-2</v>
      </c>
      <c r="D102" s="66">
        <f t="shared" ca="1" si="16"/>
        <v>0.76652258827417408</v>
      </c>
      <c r="E102" s="10"/>
      <c r="F102" s="25">
        <v>-0.02</v>
      </c>
      <c r="G102" s="29">
        <v>-0.04</v>
      </c>
      <c r="H102" s="12">
        <v>-8186.7390180878574</v>
      </c>
      <c r="I102" s="30">
        <f t="shared" ca="1" si="18"/>
        <v>-194534.93183176612</v>
      </c>
      <c r="J102" s="31">
        <f t="shared" ca="1" si="13"/>
        <v>3890.6986366353226</v>
      </c>
      <c r="K102" s="10"/>
      <c r="L102" s="25">
        <v>0.14699999999999999</v>
      </c>
      <c r="M102" s="29">
        <v>0.05</v>
      </c>
      <c r="N102" s="28">
        <f t="shared" si="19"/>
        <v>8186.7390180878574</v>
      </c>
      <c r="O102" s="30">
        <f t="shared" ca="1" si="20"/>
        <v>194534.93183176612</v>
      </c>
      <c r="P102" s="31">
        <f t="shared" ca="1" si="14"/>
        <v>-18869.888387681312</v>
      </c>
    </row>
    <row r="103" spans="1:16" x14ac:dyDescent="0.25">
      <c r="A103" s="9">
        <f t="shared" si="17"/>
        <v>40026</v>
      </c>
      <c r="B103" s="64">
        <f t="shared" si="15"/>
        <v>31</v>
      </c>
      <c r="C103" s="65">
        <v>5.2833443746987299E-2</v>
      </c>
      <c r="D103" s="66">
        <f t="shared" ca="1" si="16"/>
        <v>0.76943298059823351</v>
      </c>
      <c r="E103" s="10"/>
      <c r="F103" s="25">
        <v>-0.02</v>
      </c>
      <c r="G103" s="29">
        <v>-0.04</v>
      </c>
      <c r="H103" s="12">
        <v>-8186.7390180878574</v>
      </c>
      <c r="I103" s="30">
        <f t="shared" ca="1" si="18"/>
        <v>-195273.55712608306</v>
      </c>
      <c r="J103" s="31">
        <f t="shared" ca="1" si="13"/>
        <v>3905.4711425216615</v>
      </c>
      <c r="K103" s="10"/>
      <c r="L103" s="25">
        <v>0.14799999999999999</v>
      </c>
      <c r="M103" s="29">
        <v>0.05</v>
      </c>
      <c r="N103" s="28">
        <f t="shared" si="19"/>
        <v>8186.7390180878574</v>
      </c>
      <c r="O103" s="30">
        <f t="shared" ca="1" si="20"/>
        <v>195273.55712608306</v>
      </c>
      <c r="P103" s="31">
        <f t="shared" ca="1" si="14"/>
        <v>-19136.80859835614</v>
      </c>
    </row>
    <row r="104" spans="1:16" x14ac:dyDescent="0.25">
      <c r="A104" s="9">
        <f t="shared" si="17"/>
        <v>40057</v>
      </c>
      <c r="B104" s="64">
        <f t="shared" si="15"/>
        <v>30</v>
      </c>
      <c r="C104" s="65">
        <v>5.2951626820890003E-2</v>
      </c>
      <c r="D104" s="66">
        <f t="shared" ca="1" si="16"/>
        <v>0.77236919316290398</v>
      </c>
      <c r="E104" s="10"/>
      <c r="F104" s="25">
        <v>-0.02</v>
      </c>
      <c r="G104" s="29">
        <v>-0.04</v>
      </c>
      <c r="H104" s="12">
        <v>-8186.7390180878574</v>
      </c>
      <c r="I104" s="30">
        <f t="shared" ca="1" si="18"/>
        <v>-189695.5503010735</v>
      </c>
      <c r="J104" s="31">
        <f t="shared" ca="1" si="13"/>
        <v>3793.9110060214698</v>
      </c>
      <c r="K104" s="10"/>
      <c r="L104" s="25">
        <v>0.14699999999999999</v>
      </c>
      <c r="M104" s="29">
        <v>0.05</v>
      </c>
      <c r="N104" s="28">
        <f t="shared" si="19"/>
        <v>8186.7390180878574</v>
      </c>
      <c r="O104" s="30">
        <f t="shared" ca="1" si="20"/>
        <v>189695.5503010735</v>
      </c>
      <c r="P104" s="31">
        <f t="shared" ca="1" si="14"/>
        <v>-18400.468379204129</v>
      </c>
    </row>
    <row r="105" spans="1:16" x14ac:dyDescent="0.25">
      <c r="A105" s="9">
        <f t="shared" si="17"/>
        <v>40087</v>
      </c>
      <c r="B105" s="64">
        <f t="shared" si="15"/>
        <v>31</v>
      </c>
      <c r="C105" s="65">
        <v>5.3065997542004202E-2</v>
      </c>
      <c r="D105" s="66">
        <f t="shared" ca="1" si="16"/>
        <v>0.7752354699139804</v>
      </c>
      <c r="E105" s="10"/>
      <c r="F105" s="25">
        <v>-0.02</v>
      </c>
      <c r="G105" s="29">
        <v>-0.04</v>
      </c>
      <c r="H105" s="12">
        <v>-8186.7390180878574</v>
      </c>
      <c r="I105" s="30">
        <f t="shared" ca="1" si="18"/>
        <v>-196746.16456226422</v>
      </c>
      <c r="J105" s="31">
        <f t="shared" ca="1" si="13"/>
        <v>3934.9232912452844</v>
      </c>
      <c r="K105" s="10"/>
      <c r="L105" s="25">
        <v>0.14799999999999999</v>
      </c>
      <c r="M105" s="29">
        <v>0.05</v>
      </c>
      <c r="N105" s="28">
        <f t="shared" si="19"/>
        <v>8186.7390180878574</v>
      </c>
      <c r="O105" s="30">
        <f t="shared" ca="1" si="20"/>
        <v>196746.16456226422</v>
      </c>
      <c r="P105" s="31">
        <f t="shared" ca="1" si="14"/>
        <v>-19281.124127101892</v>
      </c>
    </row>
    <row r="106" spans="1:16" x14ac:dyDescent="0.25">
      <c r="A106" s="9">
        <f t="shared" si="17"/>
        <v>40118</v>
      </c>
      <c r="B106" s="64">
        <f t="shared" si="15"/>
        <v>30</v>
      </c>
      <c r="C106" s="65">
        <v>5.3184180625069903E-2</v>
      </c>
      <c r="D106" s="66">
        <f t="shared" ca="1" si="16"/>
        <v>0.77822310111514481</v>
      </c>
      <c r="E106" s="10"/>
      <c r="F106" s="25">
        <v>-0.02</v>
      </c>
      <c r="G106" s="29">
        <v>-0.02</v>
      </c>
      <c r="H106" s="12">
        <v>-8186.7390180878574</v>
      </c>
      <c r="I106" s="30">
        <f t="shared" ca="1" si="18"/>
        <v>-191133.28280030063</v>
      </c>
      <c r="J106" s="31">
        <f t="shared" ca="1" si="13"/>
        <v>0</v>
      </c>
      <c r="K106" s="10"/>
      <c r="L106" s="25">
        <v>0.15</v>
      </c>
      <c r="M106" s="29">
        <v>0.05</v>
      </c>
      <c r="N106" s="28">
        <f t="shared" si="19"/>
        <v>8186.7390180878574</v>
      </c>
      <c r="O106" s="30">
        <f t="shared" ca="1" si="20"/>
        <v>191133.28280030063</v>
      </c>
      <c r="P106" s="31">
        <f t="shared" ca="1" si="14"/>
        <v>-19113.328280030062</v>
      </c>
    </row>
    <row r="107" spans="1:16" ht="14.25" thickBot="1" x14ac:dyDescent="0.3">
      <c r="A107" s="9">
        <f t="shared" si="17"/>
        <v>40148</v>
      </c>
      <c r="B107" s="64">
        <f t="shared" si="15"/>
        <v>31</v>
      </c>
      <c r="C107" s="65">
        <v>5.3298551355050801E-2</v>
      </c>
      <c r="D107" s="66">
        <f t="shared" ca="1" si="16"/>
        <v>0.78113953483640997</v>
      </c>
      <c r="E107" s="10"/>
      <c r="F107" s="32"/>
      <c r="G107" s="33">
        <v>-0.02</v>
      </c>
      <c r="H107" s="34"/>
      <c r="I107" s="35">
        <f t="shared" ca="1" si="18"/>
        <v>0</v>
      </c>
      <c r="J107" s="36">
        <f ca="1">I107*(G107-F107)</f>
        <v>0</v>
      </c>
      <c r="K107" s="10"/>
      <c r="L107" s="32"/>
      <c r="M107" s="33">
        <v>0.05</v>
      </c>
      <c r="N107" s="41"/>
      <c r="O107" s="35">
        <f t="shared" ca="1" si="20"/>
        <v>0</v>
      </c>
      <c r="P107" s="36">
        <f ca="1">O107*(M107-L107)</f>
        <v>0</v>
      </c>
    </row>
    <row r="108" spans="1:16" x14ac:dyDescent="0.25">
      <c r="C108" s="67">
        <v>5.3416734447278902E-2</v>
      </c>
      <c r="G108" s="2">
        <v>-0.02</v>
      </c>
      <c r="M108" s="2">
        <v>0.05</v>
      </c>
    </row>
    <row r="109" spans="1:16" x14ac:dyDescent="0.25">
      <c r="C109" s="67">
        <v>5.3534917544162397E-2</v>
      </c>
      <c r="G109" s="2">
        <v>-0.02</v>
      </c>
      <c r="M109" s="2">
        <v>0.05</v>
      </c>
    </row>
    <row r="110" spans="1:16" x14ac:dyDescent="0.25">
      <c r="C110" s="67">
        <v>5.3641663571155601E-2</v>
      </c>
      <c r="G110" s="2">
        <v>-0.02</v>
      </c>
      <c r="M110" s="2">
        <v>0.05</v>
      </c>
    </row>
    <row r="111" spans="1:16" x14ac:dyDescent="0.25">
      <c r="C111" s="67">
        <v>5.3759846676899203E-2</v>
      </c>
      <c r="G111" s="2">
        <v>-0.02</v>
      </c>
      <c r="M111" s="2">
        <v>0.05</v>
      </c>
    </row>
    <row r="112" spans="1:16" x14ac:dyDescent="0.25">
      <c r="C112" s="67">
        <v>5.3874217428825102E-2</v>
      </c>
      <c r="G112" s="2">
        <v>-0.02</v>
      </c>
      <c r="M112" s="2">
        <v>0.05</v>
      </c>
    </row>
    <row r="113" spans="3:13" x14ac:dyDescent="0.25">
      <c r="C113" s="67">
        <v>5.3992400543728399E-2</v>
      </c>
      <c r="G113" s="2">
        <v>-0.02</v>
      </c>
      <c r="M113" s="2">
        <v>0.05</v>
      </c>
    </row>
    <row r="114" spans="3:13" x14ac:dyDescent="0.25">
      <c r="C114" s="67">
        <v>5.4106771304517597E-2</v>
      </c>
      <c r="G114" s="2">
        <v>-0.02</v>
      </c>
      <c r="M114" s="2">
        <v>0.05</v>
      </c>
    </row>
    <row r="115" spans="3:13" x14ac:dyDescent="0.25">
      <c r="C115" s="67">
        <v>5.4224954428579303E-2</v>
      </c>
      <c r="G115" s="2">
        <v>-0.02</v>
      </c>
      <c r="M115" s="2">
        <v>0.05</v>
      </c>
    </row>
    <row r="116" spans="3:13" x14ac:dyDescent="0.25">
      <c r="C116" s="67">
        <v>5.4343137557294703E-2</v>
      </c>
      <c r="G116" s="2">
        <v>-0.02</v>
      </c>
      <c r="M116" s="2">
        <v>0.05</v>
      </c>
    </row>
    <row r="117" spans="3:13" x14ac:dyDescent="0.25">
      <c r="C117" s="67">
        <v>5.4457508331450001E-2</v>
      </c>
      <c r="G117" s="2">
        <v>-0.02</v>
      </c>
      <c r="M117" s="2">
        <v>0.05</v>
      </c>
    </row>
    <row r="118" spans="3:13" x14ac:dyDescent="0.25">
      <c r="C118" s="67">
        <v>5.4575691469322098E-2</v>
      </c>
      <c r="G118" s="2">
        <v>-0.02</v>
      </c>
      <c r="M118" s="2">
        <v>0.05</v>
      </c>
    </row>
    <row r="119" spans="3:13" x14ac:dyDescent="0.25">
      <c r="C119" s="67">
        <v>5.4690062252338301E-2</v>
      </c>
      <c r="G119" s="2">
        <v>-0.02</v>
      </c>
      <c r="M119" s="2">
        <v>0.05</v>
      </c>
    </row>
    <row r="120" spans="3:13" x14ac:dyDescent="0.25">
      <c r="C120" s="67">
        <v>5.4808245399366101E-2</v>
      </c>
      <c r="G120" s="2">
        <v>-0.02</v>
      </c>
      <c r="M120" s="2">
        <v>0.05</v>
      </c>
    </row>
    <row r="121" spans="3:13" x14ac:dyDescent="0.25">
      <c r="C121" s="67">
        <v>5.4926428551046701E-2</v>
      </c>
      <c r="G121" s="2">
        <v>-0.02</v>
      </c>
      <c r="M121" s="2">
        <v>0.05</v>
      </c>
    </row>
    <row r="122" spans="3:13" x14ac:dyDescent="0.25">
      <c r="C122" s="67">
        <v>5.5033174627530997E-2</v>
      </c>
      <c r="G122" s="2">
        <v>-0.02</v>
      </c>
      <c r="M122" s="2">
        <v>0.05</v>
      </c>
    </row>
    <row r="123" spans="3:13" x14ac:dyDescent="0.25">
      <c r="C123" s="67">
        <v>5.5151357788064903E-2</v>
      </c>
      <c r="G123" s="2">
        <v>-0.02</v>
      </c>
      <c r="M123" s="2">
        <v>0.05</v>
      </c>
    </row>
    <row r="124" spans="3:13" x14ac:dyDescent="0.25">
      <c r="C124" s="67">
        <v>5.5265728593011203E-2</v>
      </c>
      <c r="G124" s="2">
        <v>-0.02</v>
      </c>
      <c r="M124" s="2">
        <v>0.05</v>
      </c>
    </row>
    <row r="125" spans="3:13" x14ac:dyDescent="0.25">
      <c r="C125" s="67">
        <v>5.5383911762699099E-2</v>
      </c>
      <c r="G125" s="2">
        <v>-0.02</v>
      </c>
      <c r="M125" s="2">
        <v>0.05</v>
      </c>
    </row>
    <row r="126" spans="3:13" x14ac:dyDescent="0.25">
      <c r="C126" s="67">
        <v>5.5498282576502703E-2</v>
      </c>
      <c r="G126" s="2">
        <v>-0.02</v>
      </c>
      <c r="M126" s="2">
        <v>0.05</v>
      </c>
    </row>
    <row r="127" spans="3:13" x14ac:dyDescent="0.25">
      <c r="C127" s="67">
        <v>5.5616465755342799E-2</v>
      </c>
      <c r="G127" s="2">
        <v>-0.02</v>
      </c>
      <c r="M127" s="2">
        <v>0.05</v>
      </c>
    </row>
    <row r="128" spans="3:13" x14ac:dyDescent="0.25">
      <c r="C128" s="67">
        <v>5.5734648938833502E-2</v>
      </c>
      <c r="G128" s="2">
        <v>-0.02</v>
      </c>
      <c r="M128" s="2">
        <v>0.05</v>
      </c>
    </row>
    <row r="129" spans="3:13" x14ac:dyDescent="0.25">
      <c r="C129" s="67">
        <v>5.5840957657151698E-2</v>
      </c>
      <c r="G129" s="2">
        <v>-0.02</v>
      </c>
      <c r="M129" s="2">
        <v>0.05</v>
      </c>
    </row>
    <row r="130" spans="3:13" x14ac:dyDescent="0.25">
      <c r="C130" s="67">
        <v>5.5909155773169697E-2</v>
      </c>
      <c r="G130" s="2">
        <v>-0.02</v>
      </c>
      <c r="M130" s="2">
        <v>0.05</v>
      </c>
    </row>
    <row r="131" spans="3:13" x14ac:dyDescent="0.25">
      <c r="C131" s="67">
        <v>5.5975153951435701E-2</v>
      </c>
      <c r="G131" s="2">
        <v>-0.02</v>
      </c>
      <c r="M131" s="2">
        <v>0.05</v>
      </c>
    </row>
    <row r="132" spans="3:13" x14ac:dyDescent="0.25">
      <c r="C132" s="67">
        <v>5.6043352070500603E-2</v>
      </c>
      <c r="G132" s="2">
        <v>-0.02</v>
      </c>
      <c r="M132" s="2">
        <v>0.05</v>
      </c>
    </row>
    <row r="133" spans="3:13" x14ac:dyDescent="0.25">
      <c r="C133" s="67">
        <v>5.6111550191114003E-2</v>
      </c>
      <c r="G133" s="2">
        <v>-0.02</v>
      </c>
      <c r="M133" s="2">
        <v>0.05</v>
      </c>
    </row>
    <row r="134" spans="3:13" x14ac:dyDescent="0.25">
      <c r="C134" s="67">
        <v>5.6175348434379699E-2</v>
      </c>
      <c r="G134" s="2">
        <v>-0.02</v>
      </c>
      <c r="M134" s="2">
        <v>0.05</v>
      </c>
    </row>
    <row r="135" spans="3:13" x14ac:dyDescent="0.25">
      <c r="C135" s="67">
        <v>5.6243546557988897E-2</v>
      </c>
      <c r="G135" s="2">
        <v>-0.02</v>
      </c>
      <c r="M135" s="2">
        <v>0.05</v>
      </c>
    </row>
    <row r="136" spans="3:13" x14ac:dyDescent="0.25">
      <c r="C136" s="67">
        <v>5.6309544743602002E-2</v>
      </c>
      <c r="G136" s="2">
        <v>-0.02</v>
      </c>
      <c r="M136" s="2">
        <v>0.05</v>
      </c>
    </row>
    <row r="137" spans="3:13" x14ac:dyDescent="0.25">
      <c r="C137" s="67">
        <v>5.6377742870257597E-2</v>
      </c>
      <c r="G137" s="2">
        <v>-0.02</v>
      </c>
      <c r="M137" s="2">
        <v>0.05</v>
      </c>
    </row>
    <row r="138" spans="3:13" x14ac:dyDescent="0.25">
      <c r="C138" s="67">
        <v>5.6443741058818601E-2</v>
      </c>
      <c r="G138" s="2">
        <v>-0.02</v>
      </c>
      <c r="M138" s="2">
        <v>0.05</v>
      </c>
    </row>
    <row r="139" spans="3:13" x14ac:dyDescent="0.25">
      <c r="C139" s="67">
        <v>5.6511939188520703E-2</v>
      </c>
      <c r="G139" s="2">
        <v>-0.02</v>
      </c>
      <c r="M139" s="2">
        <v>0.05</v>
      </c>
    </row>
    <row r="140" spans="3:13" x14ac:dyDescent="0.25">
      <c r="C140" s="67">
        <v>5.6580137319771399E-2</v>
      </c>
      <c r="G140" s="2">
        <v>-0.02</v>
      </c>
      <c r="M140" s="2">
        <v>0.05</v>
      </c>
    </row>
    <row r="141" spans="3:13" x14ac:dyDescent="0.25">
      <c r="C141" s="67">
        <v>5.6646135512777598E-2</v>
      </c>
      <c r="G141" s="2">
        <v>-0.02</v>
      </c>
      <c r="M141" s="2">
        <v>0.05</v>
      </c>
    </row>
    <row r="142" spans="3:13" x14ac:dyDescent="0.25">
      <c r="C142" s="67">
        <v>5.67143336470739E-2</v>
      </c>
      <c r="G142" s="2">
        <v>-0.02</v>
      </c>
      <c r="M142" s="2">
        <v>0.05</v>
      </c>
    </row>
    <row r="143" spans="3:13" x14ac:dyDescent="0.25">
      <c r="C143" s="67">
        <v>5.6780331843027602E-2</v>
      </c>
      <c r="G143" s="2">
        <v>-0.02</v>
      </c>
      <c r="M143" s="2">
        <v>0.05</v>
      </c>
    </row>
    <row r="144" spans="3:13" x14ac:dyDescent="0.25">
      <c r="C144" s="67">
        <v>5.6848529980369399E-2</v>
      </c>
      <c r="G144" s="2">
        <v>-0.02</v>
      </c>
      <c r="M144" s="2">
        <v>0.05</v>
      </c>
    </row>
    <row r="145" spans="3:13" x14ac:dyDescent="0.25">
      <c r="C145" s="67">
        <v>5.6916728119258797E-2</v>
      </c>
      <c r="G145" s="2">
        <v>-0.02</v>
      </c>
      <c r="M145" s="2">
        <v>0.05</v>
      </c>
    </row>
    <row r="146" spans="3:13" x14ac:dyDescent="0.25">
      <c r="C146" s="67">
        <v>5.6978326439586398E-2</v>
      </c>
      <c r="G146" s="2">
        <v>-0.02</v>
      </c>
      <c r="M146" s="2">
        <v>0.05</v>
      </c>
    </row>
    <row r="147" spans="3:13" x14ac:dyDescent="0.25">
      <c r="C147" s="67">
        <v>5.70465245814211E-2</v>
      </c>
      <c r="G147" s="2">
        <v>-0.02</v>
      </c>
      <c r="M147" s="2">
        <v>0.05</v>
      </c>
    </row>
    <row r="148" spans="3:13" x14ac:dyDescent="0.25">
      <c r="C148" s="67">
        <v>5.7112522784670702E-2</v>
      </c>
      <c r="G148" s="2">
        <v>-0.02</v>
      </c>
      <c r="M148" s="2">
        <v>0.05</v>
      </c>
    </row>
    <row r="149" spans="3:13" x14ac:dyDescent="0.25">
      <c r="C149" s="67">
        <v>5.7180720929551003E-2</v>
      </c>
      <c r="G149" s="2">
        <v>-0.02</v>
      </c>
      <c r="M149" s="2">
        <v>0.05</v>
      </c>
    </row>
    <row r="150" spans="3:13" x14ac:dyDescent="0.25">
      <c r="C150" s="67">
        <v>5.7246719135747103E-2</v>
      </c>
      <c r="G150" s="2">
        <v>-0.02</v>
      </c>
      <c r="M150" s="2">
        <v>0.05</v>
      </c>
    </row>
    <row r="151" spans="3:13" x14ac:dyDescent="0.25">
      <c r="C151" s="67">
        <v>5.7314917283672398E-2</v>
      </c>
      <c r="G151" s="2">
        <v>-0.02</v>
      </c>
      <c r="M151" s="2">
        <v>0.05</v>
      </c>
    </row>
    <row r="152" spans="3:13" x14ac:dyDescent="0.25">
      <c r="C152" s="67">
        <v>5.7383115433144997E-2</v>
      </c>
      <c r="G152" s="2">
        <v>-0.02</v>
      </c>
      <c r="M152" s="2">
        <v>0.05</v>
      </c>
    </row>
    <row r="153" spans="3:13" x14ac:dyDescent="0.25">
      <c r="C153" s="67">
        <v>5.7449113643785098E-2</v>
      </c>
      <c r="G153" s="2">
        <v>-0.02</v>
      </c>
      <c r="M153" s="2">
        <v>0.05</v>
      </c>
    </row>
    <row r="154" spans="3:13" x14ac:dyDescent="0.25">
      <c r="C154" s="67">
        <v>5.7517311796302401E-2</v>
      </c>
      <c r="G154" s="2">
        <v>-0.02</v>
      </c>
      <c r="M154" s="2">
        <v>0.05</v>
      </c>
    </row>
    <row r="155" spans="3:13" x14ac:dyDescent="0.25">
      <c r="C155" s="67">
        <v>5.7583310009888998E-2</v>
      </c>
      <c r="G155" s="2">
        <v>-0.02</v>
      </c>
      <c r="M155" s="2">
        <v>0.05</v>
      </c>
    </row>
    <row r="156" spans="3:13" x14ac:dyDescent="0.25">
      <c r="C156" s="67">
        <v>5.7651508165450498E-2</v>
      </c>
      <c r="G156" s="2">
        <v>-0.02</v>
      </c>
      <c r="M156" s="2">
        <v>0.05</v>
      </c>
    </row>
    <row r="157" spans="3:13" x14ac:dyDescent="0.25">
      <c r="C157" s="67">
        <v>5.77197063225596E-2</v>
      </c>
      <c r="G157" s="2">
        <v>-0.02</v>
      </c>
      <c r="M157" s="2">
        <v>0.05</v>
      </c>
    </row>
    <row r="158" spans="3:13" x14ac:dyDescent="0.25">
      <c r="C158" s="67">
        <v>5.7781304659342503E-2</v>
      </c>
      <c r="G158" s="2">
        <v>-0.02</v>
      </c>
      <c r="M158" s="2">
        <v>0.05</v>
      </c>
    </row>
    <row r="159" spans="3:13" x14ac:dyDescent="0.25">
      <c r="C159" s="67">
        <v>5.78495028193955E-2</v>
      </c>
      <c r="G159" s="2">
        <v>-0.02</v>
      </c>
      <c r="M159" s="2">
        <v>0.05</v>
      </c>
    </row>
    <row r="160" spans="3:13" x14ac:dyDescent="0.25">
      <c r="C160" s="67">
        <v>5.7915501040275E-2</v>
      </c>
      <c r="G160" s="2">
        <v>-0.02</v>
      </c>
      <c r="M160" s="2">
        <v>0.05</v>
      </c>
    </row>
    <row r="161" spans="3:13" x14ac:dyDescent="0.25">
      <c r="C161" s="67">
        <v>5.7983699203372201E-2</v>
      </c>
      <c r="G161" s="2">
        <v>-0.02</v>
      </c>
      <c r="M161" s="2">
        <v>0.05</v>
      </c>
    </row>
    <row r="162" spans="3:13" x14ac:dyDescent="0.25">
      <c r="C162" s="67">
        <v>5.80496974271969E-2</v>
      </c>
      <c r="G162" s="2">
        <v>-0.02</v>
      </c>
      <c r="M162" s="2">
        <v>0.05</v>
      </c>
    </row>
    <row r="163" spans="3:13" x14ac:dyDescent="0.25">
      <c r="C163" s="67">
        <v>5.8117895593337902E-2</v>
      </c>
      <c r="G163" s="2">
        <v>-0.02</v>
      </c>
      <c r="M163" s="2">
        <v>0.05</v>
      </c>
    </row>
    <row r="164" spans="3:13" x14ac:dyDescent="0.25">
      <c r="C164" s="67">
        <v>5.8186093761026098E-2</v>
      </c>
      <c r="G164" s="2">
        <v>-0.02</v>
      </c>
      <c r="M164" s="2">
        <v>0.05</v>
      </c>
    </row>
    <row r="165" spans="3:13" x14ac:dyDescent="0.25">
      <c r="C165" s="67">
        <v>5.8252091989293001E-2</v>
      </c>
      <c r="G165" s="2">
        <v>-0.02</v>
      </c>
      <c r="M165" s="2">
        <v>0.05</v>
      </c>
    </row>
    <row r="166" spans="3:13" x14ac:dyDescent="0.25">
      <c r="C166" s="67">
        <v>5.8320290160024199E-2</v>
      </c>
      <c r="G166" s="2">
        <v>-0.02</v>
      </c>
      <c r="M166" s="2">
        <v>0.05</v>
      </c>
    </row>
    <row r="167" spans="3:13" x14ac:dyDescent="0.25">
      <c r="C167" s="67">
        <v>5.8386288391237197E-2</v>
      </c>
      <c r="G167" s="2">
        <v>0</v>
      </c>
      <c r="M167" s="2">
        <v>0.05</v>
      </c>
    </row>
    <row r="168" spans="3:13" x14ac:dyDescent="0.25">
      <c r="C168" s="67">
        <v>5.8454486565011197E-2</v>
      </c>
      <c r="G168" s="2">
        <v>0</v>
      </c>
      <c r="M168" s="2">
        <v>0.05</v>
      </c>
    </row>
    <row r="169" spans="3:13" x14ac:dyDescent="0.25">
      <c r="C169" s="67">
        <v>5.85226847403328E-2</v>
      </c>
      <c r="G169" s="2">
        <v>0</v>
      </c>
      <c r="M169" s="2">
        <v>0.05</v>
      </c>
    </row>
    <row r="170" spans="3:13" x14ac:dyDescent="0.25">
      <c r="C170" s="67">
        <v>5.8584283093564803E-2</v>
      </c>
      <c r="G170" s="2">
        <v>0</v>
      </c>
      <c r="M170" s="2">
        <v>0.05</v>
      </c>
    </row>
    <row r="171" spans="3:13" x14ac:dyDescent="0.25">
      <c r="C171" s="67">
        <v>5.8652481271829003E-2</v>
      </c>
      <c r="G171" s="2">
        <v>0</v>
      </c>
      <c r="M171" s="2">
        <v>0.05</v>
      </c>
    </row>
    <row r="172" spans="3:13" x14ac:dyDescent="0.25">
      <c r="C172" s="67">
        <v>5.8718479510331302E-2</v>
      </c>
      <c r="G172" s="2">
        <v>0</v>
      </c>
      <c r="M172" s="2">
        <v>0.05</v>
      </c>
    </row>
    <row r="173" spans="3:13" x14ac:dyDescent="0.25">
      <c r="C173" s="67">
        <v>5.8786677691638402E-2</v>
      </c>
      <c r="G173" s="2">
        <v>0</v>
      </c>
      <c r="M173" s="2">
        <v>0.05</v>
      </c>
    </row>
    <row r="174" spans="3:13" x14ac:dyDescent="0.25">
      <c r="C174" s="67">
        <v>5.8852675933084998E-2</v>
      </c>
      <c r="G174" s="2">
        <v>0</v>
      </c>
      <c r="M174" s="2">
        <v>0.05</v>
      </c>
    </row>
    <row r="175" spans="3:13" x14ac:dyDescent="0.25">
      <c r="C175" s="67">
        <v>5.8920874117434997E-2</v>
      </c>
      <c r="G175" s="2">
        <v>0</v>
      </c>
      <c r="M175" s="2">
        <v>0.05</v>
      </c>
    </row>
    <row r="176" spans="3:13" x14ac:dyDescent="0.25">
      <c r="C176" s="67">
        <v>5.8989072303330399E-2</v>
      </c>
      <c r="G176" s="2">
        <v>0</v>
      </c>
      <c r="M176" s="2">
        <v>0.05</v>
      </c>
    </row>
    <row r="177" spans="3:13" x14ac:dyDescent="0.25">
      <c r="C177" s="67">
        <v>5.9055070549218297E-2</v>
      </c>
      <c r="G177" s="2">
        <v>0</v>
      </c>
      <c r="M177" s="2">
        <v>0.05</v>
      </c>
    </row>
    <row r="178" spans="3:13" x14ac:dyDescent="0.25">
      <c r="C178" s="67">
        <v>5.9123268738156202E-2</v>
      </c>
      <c r="G178" s="2">
        <v>0</v>
      </c>
      <c r="M178" s="2">
        <v>0.05</v>
      </c>
    </row>
    <row r="179" spans="3:13" x14ac:dyDescent="0.25">
      <c r="C179" s="67">
        <v>5.9189266986988003E-2</v>
      </c>
      <c r="G179" s="2">
        <v>0</v>
      </c>
      <c r="M179" s="2">
        <v>0.05</v>
      </c>
    </row>
    <row r="180" spans="3:13" x14ac:dyDescent="0.25">
      <c r="C180" s="67">
        <v>5.9257465178967898E-2</v>
      </c>
      <c r="G180" s="2">
        <v>0</v>
      </c>
      <c r="M180" s="2">
        <v>0.05</v>
      </c>
    </row>
    <row r="181" spans="3:13" x14ac:dyDescent="0.25">
      <c r="C181" s="67">
        <v>5.9325663372494598E-2</v>
      </c>
      <c r="G181" s="2">
        <v>0</v>
      </c>
      <c r="M181" s="2">
        <v>0.05</v>
      </c>
    </row>
    <row r="182" spans="3:13" x14ac:dyDescent="0.25">
      <c r="C182" s="67">
        <v>5.9389461683966499E-2</v>
      </c>
      <c r="G182" s="2">
        <v>0</v>
      </c>
      <c r="M182" s="2">
        <v>0.05</v>
      </c>
    </row>
    <row r="183" spans="3:13" x14ac:dyDescent="0.25">
      <c r="C183" s="67">
        <v>5.9457659880484598E-2</v>
      </c>
      <c r="G183" s="2">
        <v>0</v>
      </c>
      <c r="M183" s="2">
        <v>0.05</v>
      </c>
    </row>
    <row r="184" spans="3:13" x14ac:dyDescent="0.25">
      <c r="C184" s="67">
        <v>5.9523658136651399E-2</v>
      </c>
      <c r="G184" s="2">
        <v>0</v>
      </c>
      <c r="M184" s="2">
        <v>0.05</v>
      </c>
    </row>
    <row r="185" spans="3:13" x14ac:dyDescent="0.25">
      <c r="C185" s="67">
        <v>5.9591856336211002E-2</v>
      </c>
      <c r="G185" s="2">
        <v>0</v>
      </c>
      <c r="M185" s="2">
        <v>0.05</v>
      </c>
    </row>
    <row r="186" spans="3:13" x14ac:dyDescent="0.25">
      <c r="C186" s="67">
        <v>5.9657854595321198E-2</v>
      </c>
      <c r="G186" s="2">
        <v>0</v>
      </c>
      <c r="M186" s="2">
        <v>0.05</v>
      </c>
    </row>
    <row r="187" spans="3:13" x14ac:dyDescent="0.25">
      <c r="C187" s="67">
        <v>5.9726052797922403E-2</v>
      </c>
      <c r="G187" s="2">
        <v>0</v>
      </c>
      <c r="M187" s="2">
        <v>0.05</v>
      </c>
    </row>
    <row r="188" spans="3:13" x14ac:dyDescent="0.25">
      <c r="C188" s="67">
        <v>5.9794251002069497E-2</v>
      </c>
      <c r="G188" s="2">
        <v>0</v>
      </c>
      <c r="M188" s="2">
        <v>0.05</v>
      </c>
    </row>
    <row r="189" spans="3:13" x14ac:dyDescent="0.25">
      <c r="C189" s="67">
        <v>5.9860249265617997E-2</v>
      </c>
      <c r="G189" s="2">
        <v>0</v>
      </c>
      <c r="M189" s="2">
        <v>0.05</v>
      </c>
    </row>
    <row r="190" spans="3:13" x14ac:dyDescent="0.25">
      <c r="C190" s="67">
        <v>5.99284474728057E-2</v>
      </c>
      <c r="G190" s="2">
        <v>0</v>
      </c>
      <c r="M190" s="2">
        <v>0.05</v>
      </c>
    </row>
    <row r="191" spans="3:13" x14ac:dyDescent="0.25">
      <c r="C191" s="67">
        <v>5.9994445739297998E-2</v>
      </c>
      <c r="G191" s="2">
        <v>0</v>
      </c>
      <c r="M191" s="2">
        <v>0.05</v>
      </c>
    </row>
    <row r="192" spans="3:13" x14ac:dyDescent="0.25">
      <c r="C192" s="67">
        <v>6.0062643949526401E-2</v>
      </c>
      <c r="G192" s="2">
        <v>0</v>
      </c>
      <c r="M192" s="2">
        <v>0.05</v>
      </c>
    </row>
    <row r="193" spans="3:13" x14ac:dyDescent="0.25">
      <c r="C193" s="67">
        <v>6.0130842161300699E-2</v>
      </c>
      <c r="G193" s="2">
        <v>0</v>
      </c>
      <c r="M193" s="2">
        <v>0.05</v>
      </c>
    </row>
    <row r="194" spans="3:13" x14ac:dyDescent="0.25">
      <c r="C194" s="67">
        <v>6.0192440547457003E-2</v>
      </c>
      <c r="G194" s="2">
        <v>0</v>
      </c>
      <c r="M194" s="2">
        <v>0.05</v>
      </c>
    </row>
    <row r="195" spans="3:13" x14ac:dyDescent="0.25">
      <c r="C195" s="67">
        <v>6.0260638762171602E-2</v>
      </c>
      <c r="G195" s="2">
        <v>0</v>
      </c>
      <c r="M195" s="2">
        <v>0.05</v>
      </c>
    </row>
    <row r="196" spans="3:13" x14ac:dyDescent="0.25">
      <c r="C196" s="67">
        <v>6.0326637035948302E-2</v>
      </c>
      <c r="G196" s="2">
        <v>0</v>
      </c>
      <c r="M196" s="2">
        <v>0.05</v>
      </c>
    </row>
    <row r="197" spans="3:13" x14ac:dyDescent="0.25">
      <c r="C197" s="67">
        <v>6.0394835253703198E-2</v>
      </c>
      <c r="G197" s="2">
        <v>0</v>
      </c>
      <c r="M197" s="2">
        <v>0.05</v>
      </c>
    </row>
    <row r="198" spans="3:13" x14ac:dyDescent="0.25">
      <c r="C198" s="67">
        <v>6.0460833530421497E-2</v>
      </c>
      <c r="G198" s="2">
        <v>0</v>
      </c>
      <c r="M198" s="2">
        <v>0.05</v>
      </c>
    </row>
    <row r="199" spans="3:13" x14ac:dyDescent="0.25">
      <c r="C199" s="67">
        <v>6.0529031751217002E-2</v>
      </c>
      <c r="G199" s="2">
        <v>0</v>
      </c>
      <c r="M199" s="2">
        <v>0.05</v>
      </c>
    </row>
    <row r="200" spans="3:13" x14ac:dyDescent="0.25">
      <c r="C200" s="67">
        <v>6.0597229973557501E-2</v>
      </c>
      <c r="G200" s="2">
        <v>0</v>
      </c>
      <c r="M200" s="2">
        <v>0.05</v>
      </c>
    </row>
    <row r="201" spans="3:13" x14ac:dyDescent="0.25">
      <c r="C201" s="67">
        <v>6.0663228254713299E-2</v>
      </c>
      <c r="G201" s="2">
        <v>0</v>
      </c>
      <c r="M201" s="2">
        <v>0.05</v>
      </c>
    </row>
    <row r="202" spans="3:13" x14ac:dyDescent="0.25">
      <c r="C202" s="67">
        <v>6.0731426480093602E-2</v>
      </c>
      <c r="G202" s="2">
        <v>0</v>
      </c>
      <c r="M202" s="2">
        <v>0.05</v>
      </c>
    </row>
    <row r="203" spans="3:13" x14ac:dyDescent="0.25">
      <c r="C203" s="67">
        <v>6.0797424764190901E-2</v>
      </c>
      <c r="G203" s="2">
        <v>0</v>
      </c>
      <c r="M203" s="2">
        <v>0.05</v>
      </c>
    </row>
    <row r="204" spans="3:13" x14ac:dyDescent="0.25">
      <c r="C204" s="67">
        <v>6.0865622992611002E-2</v>
      </c>
      <c r="G204" s="2">
        <v>0</v>
      </c>
      <c r="M204" s="2">
        <v>0.05</v>
      </c>
    </row>
    <row r="205" spans="3:13" x14ac:dyDescent="0.25">
      <c r="C205" s="67">
        <v>6.0933821222576498E-2</v>
      </c>
      <c r="G205" s="2">
        <v>0</v>
      </c>
      <c r="M205" s="2">
        <v>0.05</v>
      </c>
    </row>
    <row r="206" spans="3:13" x14ac:dyDescent="0.25">
      <c r="C206" s="67">
        <v>6.0995419625162799E-2</v>
      </c>
      <c r="G206" s="2">
        <v>0</v>
      </c>
      <c r="M206" s="2">
        <v>0.05</v>
      </c>
    </row>
    <row r="207" spans="3:13" x14ac:dyDescent="0.25">
      <c r="C207" s="67">
        <v>6.1063617858067201E-2</v>
      </c>
      <c r="G207" s="2">
        <v>0</v>
      </c>
      <c r="M207" s="2">
        <v>0.05</v>
      </c>
    </row>
    <row r="208" spans="3:13" x14ac:dyDescent="0.25">
      <c r="C208" s="67">
        <v>6.1129616149445898E-2</v>
      </c>
      <c r="G208" s="2">
        <v>0</v>
      </c>
      <c r="M208" s="2">
        <v>0.05</v>
      </c>
    </row>
    <row r="209" spans="3:13" x14ac:dyDescent="0.25">
      <c r="C209" s="67">
        <v>6.1197814385389702E-2</v>
      </c>
      <c r="G209" s="2">
        <v>0</v>
      </c>
      <c r="M209" s="2">
        <v>0.05</v>
      </c>
    </row>
    <row r="210" spans="3:13" x14ac:dyDescent="0.25">
      <c r="C210" s="67">
        <v>6.1263812679709199E-2</v>
      </c>
      <c r="G210" s="2">
        <v>0</v>
      </c>
      <c r="M210" s="2">
        <v>0.05</v>
      </c>
    </row>
    <row r="211" spans="3:13" x14ac:dyDescent="0.25">
      <c r="C211" s="67">
        <v>6.1332010918692302E-2</v>
      </c>
      <c r="G211" s="2">
        <v>0</v>
      </c>
      <c r="M211" s="2">
        <v>0.05</v>
      </c>
    </row>
    <row r="212" spans="3:13" x14ac:dyDescent="0.25">
      <c r="C212" s="67">
        <v>6.14002091592196E-2</v>
      </c>
      <c r="G212" s="2">
        <v>0</v>
      </c>
      <c r="M212" s="2">
        <v>0.05</v>
      </c>
    </row>
    <row r="213" spans="3:13" x14ac:dyDescent="0.25">
      <c r="C213" s="67">
        <v>6.1466207457975E-2</v>
      </c>
      <c r="G213" s="2">
        <v>0</v>
      </c>
      <c r="M213" s="2">
        <v>0.05</v>
      </c>
    </row>
    <row r="214" spans="3:13" x14ac:dyDescent="0.25">
      <c r="C214" s="67">
        <v>6.1534405701540798E-2</v>
      </c>
      <c r="G214" s="2">
        <v>0</v>
      </c>
      <c r="M214" s="2">
        <v>0.05</v>
      </c>
    </row>
    <row r="215" spans="3:13" x14ac:dyDescent="0.25">
      <c r="C215" s="67">
        <v>6.1600404003236499E-2</v>
      </c>
      <c r="G215" s="2">
        <v>0</v>
      </c>
      <c r="M215" s="2">
        <v>0.05</v>
      </c>
    </row>
    <row r="216" spans="3:13" x14ac:dyDescent="0.25">
      <c r="C216" s="67">
        <v>6.1668602249841199E-2</v>
      </c>
      <c r="G216" s="2">
        <v>0</v>
      </c>
      <c r="M216" s="2">
        <v>0.05</v>
      </c>
    </row>
    <row r="217" spans="3:13" x14ac:dyDescent="0.25">
      <c r="C217" s="67">
        <v>6.17368004979904E-2</v>
      </c>
      <c r="G217" s="2">
        <v>0</v>
      </c>
      <c r="M217" s="2">
        <v>0.05</v>
      </c>
    </row>
    <row r="218" spans="3:13" x14ac:dyDescent="0.25">
      <c r="C218" s="67">
        <v>6.17983989170003E-2</v>
      </c>
      <c r="G218" s="2">
        <v>0</v>
      </c>
      <c r="M218" s="2">
        <v>0.05</v>
      </c>
    </row>
    <row r="219" spans="3:13" x14ac:dyDescent="0.25">
      <c r="C219" s="67">
        <v>6.1866597168087602E-2</v>
      </c>
      <c r="G219" s="2">
        <v>0</v>
      </c>
      <c r="M219" s="2">
        <v>0.05</v>
      </c>
    </row>
    <row r="220" spans="3:13" x14ac:dyDescent="0.25">
      <c r="C220" s="67">
        <v>6.1932595477061501E-2</v>
      </c>
      <c r="G220" s="2">
        <v>0</v>
      </c>
      <c r="M220" s="2">
        <v>0.05</v>
      </c>
    </row>
    <row r="221" spans="3:13" x14ac:dyDescent="0.25">
      <c r="C221" s="67">
        <v>6.2000793731187297E-2</v>
      </c>
      <c r="G221" s="2">
        <v>0</v>
      </c>
      <c r="M221" s="2">
        <v>0.05</v>
      </c>
    </row>
    <row r="222" spans="3:13" x14ac:dyDescent="0.25">
      <c r="C222" s="67">
        <v>6.2066792043101102E-2</v>
      </c>
      <c r="G222" s="2">
        <v>0</v>
      </c>
      <c r="M222" s="2">
        <v>0.05</v>
      </c>
    </row>
    <row r="223" spans="3:13" x14ac:dyDescent="0.25">
      <c r="C223" s="67">
        <v>6.2134990300264398E-2</v>
      </c>
      <c r="G223" s="2">
        <v>0</v>
      </c>
      <c r="M223" s="2">
        <v>0.05</v>
      </c>
    </row>
    <row r="224" spans="3:13" x14ac:dyDescent="0.25">
      <c r="C224" s="67">
        <v>6.2203188558971299E-2</v>
      </c>
      <c r="G224" s="2">
        <v>0</v>
      </c>
      <c r="M224" s="2">
        <v>0.05</v>
      </c>
    </row>
    <row r="225" spans="3:13" x14ac:dyDescent="0.25">
      <c r="C225" s="67">
        <v>6.2269186875319398E-2</v>
      </c>
      <c r="G225" s="2">
        <v>0</v>
      </c>
      <c r="M225" s="2">
        <v>0.05</v>
      </c>
    </row>
    <row r="226" spans="3:13" x14ac:dyDescent="0.25">
      <c r="C226" s="67">
        <v>6.2337385137063897E-2</v>
      </c>
      <c r="G226" s="2">
        <v>0</v>
      </c>
      <c r="M226" s="2">
        <v>0.05</v>
      </c>
    </row>
    <row r="227" spans="3:13" x14ac:dyDescent="0.25">
      <c r="C227" s="67">
        <v>6.2403383456351297E-2</v>
      </c>
      <c r="G227" s="2">
        <v>0</v>
      </c>
      <c r="M227" s="2">
        <v>0.05</v>
      </c>
    </row>
    <row r="228" spans="3:13" x14ac:dyDescent="0.25">
      <c r="C228" s="67">
        <v>6.2471581721133401E-2</v>
      </c>
      <c r="G228" s="2">
        <v>0</v>
      </c>
      <c r="M228" s="2">
        <v>0.05</v>
      </c>
    </row>
    <row r="229" spans="3:13" x14ac:dyDescent="0.25">
      <c r="C229" s="67">
        <v>6.2539779987459201E-2</v>
      </c>
      <c r="G229" s="2">
        <v>0</v>
      </c>
      <c r="M229" s="2">
        <v>0.05</v>
      </c>
    </row>
    <row r="230" spans="3:13" x14ac:dyDescent="0.25">
      <c r="C230" s="67">
        <v>6.2603578367031801E-2</v>
      </c>
      <c r="G230" s="2">
        <v>0</v>
      </c>
      <c r="M230" s="2">
        <v>0.05</v>
      </c>
    </row>
    <row r="231" spans="3:13" x14ac:dyDescent="0.25">
      <c r="C231" s="67">
        <v>6.2671776636344503E-2</v>
      </c>
      <c r="G231" s="2">
        <v>0</v>
      </c>
      <c r="M231" s="2">
        <v>0.05</v>
      </c>
    </row>
    <row r="232" spans="3:13" x14ac:dyDescent="0.25">
      <c r="C232" s="67">
        <v>6.2737774962955795E-2</v>
      </c>
      <c r="G232" s="2">
        <v>0</v>
      </c>
      <c r="M232" s="2">
        <v>0.05</v>
      </c>
    </row>
    <row r="233" spans="3:13" x14ac:dyDescent="0.25">
      <c r="C233" s="67">
        <v>6.2805973235305207E-2</v>
      </c>
      <c r="G233" s="2">
        <v>0</v>
      </c>
      <c r="M233" s="2">
        <v>0.05</v>
      </c>
    </row>
    <row r="234" spans="3:13" x14ac:dyDescent="0.25">
      <c r="C234" s="67">
        <v>6.2871971564855106E-2</v>
      </c>
      <c r="G234" s="2">
        <v>0</v>
      </c>
      <c r="M234" s="2">
        <v>0.05</v>
      </c>
    </row>
    <row r="235" spans="3:13" x14ac:dyDescent="0.25">
      <c r="C235" s="67">
        <v>6.2940169840241603E-2</v>
      </c>
      <c r="G235" s="2">
        <v>0</v>
      </c>
      <c r="M235" s="2">
        <v>0.05</v>
      </c>
    </row>
    <row r="236" spans="3:13" x14ac:dyDescent="0.25">
      <c r="C236" s="67">
        <v>6.3008368117170893E-2</v>
      </c>
      <c r="G236" s="2">
        <v>0</v>
      </c>
      <c r="M236" s="2">
        <v>0.05</v>
      </c>
    </row>
    <row r="237" spans="3:13" x14ac:dyDescent="0.25">
      <c r="C237" s="67">
        <v>6.3074366451153302E-2</v>
      </c>
      <c r="G237" s="2">
        <v>0</v>
      </c>
      <c r="M237" s="2">
        <v>0.05</v>
      </c>
    </row>
    <row r="238" spans="3:13" x14ac:dyDescent="0.25">
      <c r="C238" s="67">
        <v>6.3142564731118803E-2</v>
      </c>
      <c r="G238" s="2">
        <v>0</v>
      </c>
      <c r="M238" s="2">
        <v>0.05</v>
      </c>
    </row>
    <row r="239" spans="3:13" x14ac:dyDescent="0.25">
      <c r="C239" s="67">
        <v>6.3208563068039195E-2</v>
      </c>
      <c r="G239" s="2">
        <v>0</v>
      </c>
      <c r="M239" s="2">
        <v>0.05</v>
      </c>
    </row>
    <row r="240" spans="3:13" x14ac:dyDescent="0.25">
      <c r="C240" s="67">
        <v>6.3276761351041405E-2</v>
      </c>
      <c r="G240" s="2">
        <v>0</v>
      </c>
      <c r="M240" s="2">
        <v>0.05</v>
      </c>
    </row>
    <row r="241" spans="3:13" x14ac:dyDescent="0.25">
      <c r="C241" s="67">
        <v>6.3344959635586395E-2</v>
      </c>
      <c r="G241" s="2">
        <v>0</v>
      </c>
      <c r="M241" s="2">
        <v>0.05</v>
      </c>
    </row>
    <row r="242" spans="3:13" x14ac:dyDescent="0.25">
      <c r="C242" s="67">
        <v>6.3406558087469603E-2</v>
      </c>
      <c r="G242" s="2">
        <v>0</v>
      </c>
      <c r="M242" s="2">
        <v>0.05</v>
      </c>
    </row>
    <row r="243" spans="3:13" x14ac:dyDescent="0.25">
      <c r="C243" s="67">
        <v>6.3474756374950897E-2</v>
      </c>
      <c r="G243" s="2">
        <v>0</v>
      </c>
      <c r="M243" s="2">
        <v>0.05</v>
      </c>
    </row>
    <row r="244" spans="3:13" x14ac:dyDescent="0.25">
      <c r="C244" s="67">
        <v>6.3540754719143805E-2</v>
      </c>
      <c r="G244" s="2">
        <v>0</v>
      </c>
      <c r="M244" s="2">
        <v>0.05</v>
      </c>
    </row>
    <row r="245" spans="3:13" x14ac:dyDescent="0.25">
      <c r="C245" s="67">
        <v>6.3608953009660796E-2</v>
      </c>
      <c r="G245" s="2">
        <v>0</v>
      </c>
      <c r="M245" s="2">
        <v>0.05</v>
      </c>
    </row>
    <row r="246" spans="3:13" x14ac:dyDescent="0.25">
      <c r="C246" s="67">
        <v>6.3674951356791396E-2</v>
      </c>
      <c r="G246" s="2">
        <v>0</v>
      </c>
      <c r="M246" s="2">
        <v>0.05</v>
      </c>
    </row>
    <row r="247" spans="3:13" x14ac:dyDescent="0.25">
      <c r="C247" s="67">
        <v>6.3743149650344194E-2</v>
      </c>
      <c r="G247" s="2">
        <v>0</v>
      </c>
      <c r="M247" s="2">
        <v>0.05</v>
      </c>
    </row>
    <row r="248" spans="3:13" x14ac:dyDescent="0.25">
      <c r="C248" s="67">
        <v>6.3811347945438995E-2</v>
      </c>
      <c r="G248" s="2">
        <v>0</v>
      </c>
      <c r="M248" s="2">
        <v>0.05</v>
      </c>
    </row>
    <row r="249" spans="3:13" x14ac:dyDescent="0.25">
      <c r="C249" s="67">
        <v>6.3869894522555107E-2</v>
      </c>
      <c r="G249" s="2">
        <v>0</v>
      </c>
      <c r="M249" s="2">
        <v>0.05</v>
      </c>
    </row>
    <row r="250" spans="3:13" x14ac:dyDescent="0.25">
      <c r="C250" s="67">
        <v>6.3880341567886606E-2</v>
      </c>
      <c r="G250" s="2">
        <v>0</v>
      </c>
      <c r="M250" s="2">
        <v>0.05</v>
      </c>
    </row>
    <row r="251" spans="3:13" x14ac:dyDescent="0.25">
      <c r="C251" s="67">
        <v>6.3890451611789995E-2</v>
      </c>
      <c r="G251" s="2">
        <v>0</v>
      </c>
      <c r="M251" s="2">
        <v>0.05</v>
      </c>
    </row>
    <row r="252" spans="3:13" x14ac:dyDescent="0.25">
      <c r="C252" s="67">
        <v>6.3900898657193006E-2</v>
      </c>
      <c r="G252" s="2">
        <v>0</v>
      </c>
      <c r="M252" s="2">
        <v>0.05</v>
      </c>
    </row>
    <row r="253" spans="3:13" x14ac:dyDescent="0.25">
      <c r="C253" s="67">
        <v>6.3911345702631905E-2</v>
      </c>
      <c r="G253" s="2">
        <v>0</v>
      </c>
      <c r="M253" s="2">
        <v>0.05</v>
      </c>
    </row>
    <row r="254" spans="3:13" x14ac:dyDescent="0.25">
      <c r="C254" s="67">
        <v>6.3920781743704899E-2</v>
      </c>
      <c r="G254" s="2">
        <v>0</v>
      </c>
      <c r="M254" s="2">
        <v>0.05</v>
      </c>
    </row>
    <row r="255" spans="3:13" x14ac:dyDescent="0.25">
      <c r="C255" s="67">
        <v>6.3931228789212605E-2</v>
      </c>
      <c r="G255" s="2">
        <v>0</v>
      </c>
      <c r="M255" s="2">
        <v>0.05</v>
      </c>
    </row>
    <row r="256" spans="3:13" x14ac:dyDescent="0.25">
      <c r="C256" s="67">
        <v>6.3941338833286607E-2</v>
      </c>
      <c r="G256" s="2">
        <v>0</v>
      </c>
      <c r="M256" s="2">
        <v>0.05</v>
      </c>
    </row>
    <row r="257" spans="3:13" x14ac:dyDescent="0.25">
      <c r="C257" s="67">
        <v>6.3951785878865797E-2</v>
      </c>
      <c r="G257" s="2">
        <v>0</v>
      </c>
      <c r="M257" s="2">
        <v>0.05</v>
      </c>
    </row>
    <row r="258" spans="3:13" x14ac:dyDescent="0.25">
      <c r="C258" s="67">
        <v>6.3961895923008605E-2</v>
      </c>
      <c r="G258" s="2">
        <v>0</v>
      </c>
      <c r="M258" s="2">
        <v>0.05</v>
      </c>
    </row>
    <row r="259" spans="3:13" x14ac:dyDescent="0.25">
      <c r="C259" s="67">
        <v>6.3972342968659002E-2</v>
      </c>
      <c r="G259" s="2">
        <v>0</v>
      </c>
      <c r="M259" s="2">
        <v>0.05</v>
      </c>
    </row>
    <row r="260" spans="3:13" x14ac:dyDescent="0.25">
      <c r="C260" s="67">
        <v>6.3982790014345703E-2</v>
      </c>
      <c r="G260" s="2">
        <v>0</v>
      </c>
      <c r="M260" s="2">
        <v>0.05</v>
      </c>
    </row>
    <row r="261" spans="3:13" x14ac:dyDescent="0.25">
      <c r="C261" s="67">
        <v>6.39929000585924E-2</v>
      </c>
      <c r="G261" s="2">
        <v>0</v>
      </c>
      <c r="M261" s="2">
        <v>0.05</v>
      </c>
    </row>
    <row r="262" spans="3:13" x14ac:dyDescent="0.25">
      <c r="C262" s="67">
        <v>6.4003347104350197E-2</v>
      </c>
      <c r="G262" s="2">
        <v>0</v>
      </c>
      <c r="M262" s="2">
        <v>0.05</v>
      </c>
    </row>
    <row r="263" spans="3:13" x14ac:dyDescent="0.25">
      <c r="C263" s="67">
        <v>6.4013457148666103E-2</v>
      </c>
      <c r="G263" s="2">
        <v>0</v>
      </c>
      <c r="M263" s="2">
        <v>0.05</v>
      </c>
    </row>
    <row r="264" spans="3:13" x14ac:dyDescent="0.25">
      <c r="C264" s="67">
        <v>6.4023904194494996E-2</v>
      </c>
      <c r="G264" s="2">
        <v>0</v>
      </c>
      <c r="M264" s="2">
        <v>0.05</v>
      </c>
    </row>
    <row r="265" spans="3:13" x14ac:dyDescent="0.25">
      <c r="C265" s="67">
        <v>6.4034351240360304E-2</v>
      </c>
      <c r="G265" s="2">
        <v>0</v>
      </c>
      <c r="M265" s="2">
        <v>0.05</v>
      </c>
    </row>
    <row r="266" spans="3:13" x14ac:dyDescent="0.25">
      <c r="C266" s="67">
        <v>6.4043787281817796E-2</v>
      </c>
      <c r="G266" s="2">
        <v>0</v>
      </c>
      <c r="M266" s="2">
        <v>0.05</v>
      </c>
    </row>
    <row r="267" spans="3:13" x14ac:dyDescent="0.25">
      <c r="C267" s="67">
        <v>6.4054234327751897E-2</v>
      </c>
      <c r="G267" s="2">
        <v>0</v>
      </c>
      <c r="M267" s="2">
        <v>0.05</v>
      </c>
    </row>
    <row r="268" spans="3:13" x14ac:dyDescent="0.25">
      <c r="C268" s="67">
        <v>6.4064344372238402E-2</v>
      </c>
      <c r="G268" s="2">
        <v>0</v>
      </c>
      <c r="M268" s="2">
        <v>0.05</v>
      </c>
    </row>
    <row r="269" spans="3:13" x14ac:dyDescent="0.25">
      <c r="C269" s="67">
        <v>6.4074791418243598E-2</v>
      </c>
      <c r="G269" s="2">
        <v>0</v>
      </c>
      <c r="M269" s="2">
        <v>0.05</v>
      </c>
    </row>
    <row r="270" spans="3:13" x14ac:dyDescent="0.25">
      <c r="C270" s="67">
        <v>6.4084901462799299E-2</v>
      </c>
      <c r="G270" s="2">
        <v>0</v>
      </c>
      <c r="M270" s="2">
        <v>0.05</v>
      </c>
    </row>
    <row r="271" spans="3:13" x14ac:dyDescent="0.25">
      <c r="C271" s="67">
        <v>6.4095348508875605E-2</v>
      </c>
      <c r="G271" s="2">
        <v>0</v>
      </c>
      <c r="M271" s="2">
        <v>0.05</v>
      </c>
    </row>
    <row r="272" spans="3:13" x14ac:dyDescent="0.25">
      <c r="C272" s="67">
        <v>6.4105795554988201E-2</v>
      </c>
      <c r="G272" s="2">
        <v>0</v>
      </c>
      <c r="M272" s="2">
        <v>0.05</v>
      </c>
    </row>
    <row r="273" spans="3:13" x14ac:dyDescent="0.25">
      <c r="C273" s="67">
        <v>6.4115905599647902E-2</v>
      </c>
      <c r="G273" s="2">
        <v>0</v>
      </c>
      <c r="M273" s="2">
        <v>0.05</v>
      </c>
    </row>
    <row r="274" spans="3:13" x14ac:dyDescent="0.25">
      <c r="C274" s="67">
        <v>6.4126352645831594E-2</v>
      </c>
      <c r="G274" s="2">
        <v>0</v>
      </c>
      <c r="M274" s="2">
        <v>0.05</v>
      </c>
    </row>
    <row r="275" spans="3:13" x14ac:dyDescent="0.25">
      <c r="C275" s="67">
        <v>6.41364626905601E-2</v>
      </c>
      <c r="G275" s="2">
        <v>0</v>
      </c>
      <c r="M275" s="2">
        <v>0.05</v>
      </c>
    </row>
    <row r="276" spans="3:13" x14ac:dyDescent="0.25">
      <c r="C276" s="67">
        <v>6.4146909736814806E-2</v>
      </c>
      <c r="G276" s="2">
        <v>0</v>
      </c>
      <c r="M276" s="2">
        <v>0.05</v>
      </c>
    </row>
    <row r="277" spans="3:13" x14ac:dyDescent="0.25">
      <c r="C277" s="67">
        <v>6.4157356783105995E-2</v>
      </c>
      <c r="G277" s="2">
        <v>0</v>
      </c>
      <c r="M277" s="2">
        <v>0.05</v>
      </c>
    </row>
    <row r="278" spans="3:13" x14ac:dyDescent="0.25">
      <c r="C278" s="67">
        <v>6.4167129826443195E-2</v>
      </c>
      <c r="G278" s="2">
        <v>0</v>
      </c>
      <c r="M278" s="2">
        <v>0.05</v>
      </c>
    </row>
    <row r="279" spans="3:13" x14ac:dyDescent="0.25">
      <c r="C279" s="67">
        <v>6.4177576872804606E-2</v>
      </c>
      <c r="G279" s="2">
        <v>0</v>
      </c>
      <c r="M279" s="2">
        <v>0.05</v>
      </c>
    </row>
    <row r="280" spans="3:13" x14ac:dyDescent="0.25">
      <c r="C280" s="67">
        <v>6.4187686917704503E-2</v>
      </c>
      <c r="G280" s="2">
        <v>0</v>
      </c>
      <c r="M280" s="2">
        <v>0.05</v>
      </c>
    </row>
    <row r="281" spans="3:13" x14ac:dyDescent="0.25">
      <c r="C281" s="67">
        <v>6.4198133964137302E-2</v>
      </c>
      <c r="G281" s="2">
        <v>0</v>
      </c>
      <c r="M281" s="2">
        <v>0.05</v>
      </c>
    </row>
    <row r="282" spans="3:13" x14ac:dyDescent="0.25">
      <c r="C282" s="67">
        <v>6.4208244009106102E-2</v>
      </c>
      <c r="G282" s="2">
        <v>0</v>
      </c>
      <c r="M282" s="2">
        <v>0.05</v>
      </c>
    </row>
    <row r="283" spans="3:13" x14ac:dyDescent="0.25">
      <c r="C283" s="67">
        <v>6.4218691055609997E-2</v>
      </c>
      <c r="G283" s="2">
        <v>0</v>
      </c>
      <c r="M283" s="2">
        <v>0.05</v>
      </c>
    </row>
    <row r="284" spans="3:13" x14ac:dyDescent="0.25">
      <c r="C284" s="67">
        <v>6.4229138102149794E-2</v>
      </c>
      <c r="G284" s="2">
        <v>0</v>
      </c>
      <c r="M284" s="2">
        <v>0.05</v>
      </c>
    </row>
    <row r="285" spans="3:13" x14ac:dyDescent="0.25">
      <c r="C285" s="67">
        <v>6.4239248147222497E-2</v>
      </c>
      <c r="G285" s="2">
        <v>0</v>
      </c>
      <c r="M285" s="2">
        <v>0.05</v>
      </c>
    </row>
    <row r="286" spans="3:13" x14ac:dyDescent="0.25">
      <c r="C286" s="67">
        <v>6.4249695193833806E-2</v>
      </c>
      <c r="G286" s="2">
        <v>0</v>
      </c>
      <c r="M286" s="2">
        <v>0</v>
      </c>
    </row>
    <row r="287" spans="3:13" x14ac:dyDescent="0.25">
      <c r="C287" s="67">
        <v>6.4259805238976203E-2</v>
      </c>
      <c r="G287" s="2">
        <v>0</v>
      </c>
      <c r="M287" s="2">
        <v>0</v>
      </c>
    </row>
    <row r="288" spans="3:13" x14ac:dyDescent="0.25">
      <c r="C288" s="67">
        <v>6.4270252285657803E-2</v>
      </c>
      <c r="G288" s="2">
        <v>0</v>
      </c>
      <c r="M288" s="2">
        <v>0</v>
      </c>
    </row>
    <row r="289" spans="3:13" x14ac:dyDescent="0.25">
      <c r="C289" s="67">
        <v>6.4280699332376595E-2</v>
      </c>
      <c r="G289" s="2">
        <v>0</v>
      </c>
      <c r="M289" s="2">
        <v>0</v>
      </c>
    </row>
    <row r="290" spans="3:13" x14ac:dyDescent="0.25">
      <c r="C290" s="67">
        <v>6.4290135374604998E-2</v>
      </c>
      <c r="G290" s="2">
        <v>0</v>
      </c>
      <c r="M290" s="2">
        <v>0</v>
      </c>
    </row>
    <row r="291" spans="3:13" x14ac:dyDescent="0.25">
      <c r="C291" s="67">
        <v>6.4300582421392194E-2</v>
      </c>
      <c r="G291" s="2">
        <v>0</v>
      </c>
      <c r="M291" s="2">
        <v>0</v>
      </c>
    </row>
    <row r="292" spans="3:13" x14ac:dyDescent="0.25">
      <c r="C292" s="67">
        <v>6.4310692466704705E-2</v>
      </c>
      <c r="G292" s="2">
        <v>0</v>
      </c>
      <c r="M292" s="2">
        <v>0</v>
      </c>
    </row>
    <row r="293" spans="3:13" x14ac:dyDescent="0.25">
      <c r="C293" s="67">
        <v>6.43211395135634E-2</v>
      </c>
      <c r="G293" s="2">
        <v>0</v>
      </c>
      <c r="M293" s="2">
        <v>0</v>
      </c>
    </row>
    <row r="294" spans="3:13" x14ac:dyDescent="0.25">
      <c r="C294" s="67">
        <v>6.43312495589448E-2</v>
      </c>
      <c r="G294" s="2">
        <v>0</v>
      </c>
      <c r="M294" s="2">
        <v>0</v>
      </c>
    </row>
    <row r="295" spans="3:13" x14ac:dyDescent="0.25">
      <c r="C295" s="67">
        <v>6.4341696605874493E-2</v>
      </c>
      <c r="G295" s="2">
        <v>0</v>
      </c>
      <c r="M295" s="2">
        <v>0</v>
      </c>
    </row>
    <row r="296" spans="3:13" x14ac:dyDescent="0.25">
      <c r="C296" s="67">
        <v>6.4352143652840199E-2</v>
      </c>
      <c r="G296" s="2">
        <v>0</v>
      </c>
      <c r="M296" s="2">
        <v>0</v>
      </c>
    </row>
    <row r="297" spans="3:13" x14ac:dyDescent="0.25">
      <c r="C297" s="67">
        <v>6.4362253698325503E-2</v>
      </c>
      <c r="G297" s="2">
        <v>0</v>
      </c>
      <c r="M297" s="2">
        <v>0</v>
      </c>
    </row>
    <row r="298" spans="3:13" x14ac:dyDescent="0.25">
      <c r="C298" s="67">
        <v>6.4372700745362693E-2</v>
      </c>
      <c r="G298" s="2">
        <v>0</v>
      </c>
      <c r="M298" s="2">
        <v>0</v>
      </c>
    </row>
    <row r="299" spans="3:13" x14ac:dyDescent="0.25">
      <c r="C299" s="67">
        <v>6.4382810790917205E-2</v>
      </c>
      <c r="G299" s="2">
        <v>0</v>
      </c>
      <c r="M299" s="2">
        <v>0</v>
      </c>
    </row>
    <row r="300" spans="3:13" x14ac:dyDescent="0.25">
      <c r="C300" s="67">
        <v>6.4393257838025506E-2</v>
      </c>
      <c r="G300" s="2">
        <v>0</v>
      </c>
      <c r="M300" s="2">
        <v>0</v>
      </c>
    </row>
    <row r="301" spans="3:13" x14ac:dyDescent="0.25">
      <c r="C301" s="67">
        <v>6.4403704885169805E-2</v>
      </c>
      <c r="G301" s="2">
        <v>0</v>
      </c>
      <c r="M301" s="2">
        <v>0</v>
      </c>
    </row>
    <row r="302" spans="3:13" x14ac:dyDescent="0.25">
      <c r="C302" s="67">
        <v>6.4413140927783302E-2</v>
      </c>
      <c r="G302" s="2">
        <v>0</v>
      </c>
      <c r="M302" s="2">
        <v>0</v>
      </c>
    </row>
    <row r="303" spans="3:13" x14ac:dyDescent="0.25">
      <c r="C303" s="67">
        <v>6.4423587974996796E-2</v>
      </c>
      <c r="G303" s="2">
        <v>0</v>
      </c>
      <c r="M303" s="2">
        <v>0</v>
      </c>
    </row>
    <row r="304" spans="3:13" x14ac:dyDescent="0.25">
      <c r="C304" s="67">
        <v>6.4433698020721394E-2</v>
      </c>
      <c r="G304" s="2">
        <v>0</v>
      </c>
      <c r="M304" s="2">
        <v>0</v>
      </c>
    </row>
    <row r="305" spans="3:13" x14ac:dyDescent="0.25">
      <c r="C305" s="67">
        <v>6.44441450680064E-2</v>
      </c>
      <c r="G305" s="2">
        <v>0</v>
      </c>
      <c r="M305" s="2">
        <v>0</v>
      </c>
    </row>
    <row r="306" spans="3:13" x14ac:dyDescent="0.25">
      <c r="C306" s="67">
        <v>6.4454255113799902E-2</v>
      </c>
      <c r="G306" s="2">
        <v>0</v>
      </c>
      <c r="M306" s="2">
        <v>0</v>
      </c>
    </row>
    <row r="307" spans="3:13" x14ac:dyDescent="0.25">
      <c r="C307" s="67">
        <v>6.4464702161156004E-2</v>
      </c>
      <c r="G307" s="2">
        <v>0</v>
      </c>
      <c r="M307" s="2">
        <v>0</v>
      </c>
    </row>
    <row r="308" spans="3:13" x14ac:dyDescent="0.25">
      <c r="C308" s="67">
        <v>6.4475149208547605E-2</v>
      </c>
      <c r="G308" s="2">
        <v>0</v>
      </c>
      <c r="M308" s="2">
        <v>0</v>
      </c>
    </row>
    <row r="309" spans="3:13" x14ac:dyDescent="0.25">
      <c r="C309" s="67">
        <v>6.4485259254445398E-2</v>
      </c>
      <c r="G309" s="2">
        <v>0</v>
      </c>
      <c r="M309" s="2">
        <v>0</v>
      </c>
    </row>
    <row r="310" spans="3:13" x14ac:dyDescent="0.25">
      <c r="C310" s="67">
        <v>6.4495706301908498E-2</v>
      </c>
      <c r="G310" s="2">
        <v>0</v>
      </c>
      <c r="M310" s="2">
        <v>0</v>
      </c>
    </row>
    <row r="311" spans="3:13" x14ac:dyDescent="0.25">
      <c r="C311" s="67">
        <v>6.4505816347875097E-2</v>
      </c>
      <c r="G311" s="2">
        <v>0</v>
      </c>
      <c r="M311" s="2">
        <v>0</v>
      </c>
    </row>
    <row r="312" spans="3:13" x14ac:dyDescent="0.25">
      <c r="C312" s="67">
        <v>6.4516263395409695E-2</v>
      </c>
      <c r="G312" s="2">
        <v>0</v>
      </c>
      <c r="M312" s="2">
        <v>0</v>
      </c>
    </row>
    <row r="313" spans="3:13" x14ac:dyDescent="0.25">
      <c r="C313" s="67">
        <v>6.4526710442980306E-2</v>
      </c>
      <c r="G313" s="2">
        <v>0</v>
      </c>
      <c r="M313" s="2">
        <v>0</v>
      </c>
    </row>
    <row r="314" spans="3:13" x14ac:dyDescent="0.25">
      <c r="C314" s="67">
        <v>6.4536146485978399E-2</v>
      </c>
      <c r="G314" s="2">
        <v>0</v>
      </c>
      <c r="M314" s="2">
        <v>0</v>
      </c>
    </row>
    <row r="315" spans="3:13" x14ac:dyDescent="0.25">
      <c r="C315" s="67">
        <v>6.4546593533617802E-2</v>
      </c>
      <c r="G315" s="2">
        <v>0</v>
      </c>
      <c r="M315" s="2">
        <v>0</v>
      </c>
    </row>
    <row r="316" spans="3:13" x14ac:dyDescent="0.25">
      <c r="C316" s="67">
        <v>6.4556703579755001E-2</v>
      </c>
      <c r="G316" s="2">
        <v>0</v>
      </c>
      <c r="M316" s="2">
        <v>0</v>
      </c>
    </row>
    <row r="317" spans="3:13" x14ac:dyDescent="0.25">
      <c r="C317" s="67">
        <v>6.4567150627465403E-2</v>
      </c>
      <c r="G317" s="2">
        <v>0</v>
      </c>
      <c r="M317" s="2">
        <v>0</v>
      </c>
    </row>
    <row r="318" spans="3:13" x14ac:dyDescent="0.25">
      <c r="C318" s="67">
        <v>6.4577260673671394E-2</v>
      </c>
      <c r="G318" s="2">
        <v>0</v>
      </c>
      <c r="M318" s="2">
        <v>0</v>
      </c>
    </row>
    <row r="319" spans="3:13" x14ac:dyDescent="0.25">
      <c r="C319" s="67">
        <v>6.4587707721453405E-2</v>
      </c>
      <c r="G319" s="2">
        <v>0</v>
      </c>
      <c r="M319" s="2">
        <v>0</v>
      </c>
    </row>
    <row r="320" spans="3:13" x14ac:dyDescent="0.25">
      <c r="C320" s="67">
        <v>6.4598154769271304E-2</v>
      </c>
      <c r="G320" s="2">
        <v>0</v>
      </c>
      <c r="M320" s="2">
        <v>0</v>
      </c>
    </row>
    <row r="321" spans="3:13" x14ac:dyDescent="0.25">
      <c r="C321" s="67">
        <v>6.4608264815581198E-2</v>
      </c>
      <c r="G321" s="2">
        <v>0</v>
      </c>
      <c r="M321" s="2">
        <v>0</v>
      </c>
    </row>
    <row r="322" spans="3:13" x14ac:dyDescent="0.25">
      <c r="C322" s="67">
        <v>6.4618711863470693E-2</v>
      </c>
      <c r="G322" s="2">
        <v>0</v>
      </c>
      <c r="M322" s="2">
        <v>0</v>
      </c>
    </row>
    <row r="323" spans="3:13" x14ac:dyDescent="0.25">
      <c r="C323" s="67">
        <v>6.4628821909849393E-2</v>
      </c>
      <c r="G323" s="2">
        <v>0</v>
      </c>
      <c r="M323" s="2">
        <v>0</v>
      </c>
    </row>
    <row r="324" spans="3:13" x14ac:dyDescent="0.25">
      <c r="C324" s="67">
        <v>6.4639268957809901E-2</v>
      </c>
      <c r="G324" s="2">
        <v>0</v>
      </c>
      <c r="M324" s="2">
        <v>0</v>
      </c>
    </row>
    <row r="325" spans="3:13" x14ac:dyDescent="0.25">
      <c r="C325" s="67">
        <v>6.4649716005806407E-2</v>
      </c>
      <c r="G325" s="2">
        <v>0</v>
      </c>
      <c r="M325" s="2">
        <v>0</v>
      </c>
    </row>
    <row r="326" spans="3:13" x14ac:dyDescent="0.25">
      <c r="C326" s="67">
        <v>6.4659489050739302E-2</v>
      </c>
      <c r="G326" s="2">
        <v>0</v>
      </c>
      <c r="M326" s="2">
        <v>0</v>
      </c>
    </row>
    <row r="327" spans="3:13" x14ac:dyDescent="0.25">
      <c r="C327" s="67">
        <v>6.4669936098805905E-2</v>
      </c>
      <c r="G327" s="2">
        <v>0</v>
      </c>
      <c r="M327" s="2">
        <v>0</v>
      </c>
    </row>
    <row r="328" spans="3:13" x14ac:dyDescent="0.25">
      <c r="C328" s="67">
        <v>6.4680046145356496E-2</v>
      </c>
      <c r="G328" s="2">
        <v>0</v>
      </c>
      <c r="M328" s="2">
        <v>0</v>
      </c>
    </row>
    <row r="329" spans="3:13" x14ac:dyDescent="0.25">
      <c r="C329" s="67">
        <v>6.4690493193494195E-2</v>
      </c>
      <c r="G329" s="2">
        <v>0</v>
      </c>
      <c r="M329" s="2">
        <v>0</v>
      </c>
    </row>
    <row r="330" spans="3:13" x14ac:dyDescent="0.25">
      <c r="C330" s="67">
        <v>6.4700603240113605E-2</v>
      </c>
      <c r="G330" s="2">
        <v>0</v>
      </c>
      <c r="M330" s="2">
        <v>0</v>
      </c>
    </row>
    <row r="331" spans="3:13" x14ac:dyDescent="0.25">
      <c r="C331" s="67">
        <v>6.4711050288322802E-2</v>
      </c>
      <c r="G331" s="2">
        <v>0</v>
      </c>
      <c r="M331" s="2">
        <v>0</v>
      </c>
    </row>
    <row r="332" spans="3:13" x14ac:dyDescent="0.25">
      <c r="C332" s="67">
        <v>6.4721497336567999E-2</v>
      </c>
      <c r="G332" s="2">
        <v>0</v>
      </c>
      <c r="M332" s="2">
        <v>0</v>
      </c>
    </row>
    <row r="333" spans="3:13" x14ac:dyDescent="0.25">
      <c r="C333" s="67">
        <v>6.4731607383291298E-2</v>
      </c>
      <c r="G333" s="2">
        <v>0</v>
      </c>
      <c r="M333" s="2">
        <v>0</v>
      </c>
    </row>
    <row r="334" spans="3:13" x14ac:dyDescent="0.25">
      <c r="C334" s="67">
        <v>6.4742054431607493E-2</v>
      </c>
      <c r="G334" s="2">
        <v>0</v>
      </c>
      <c r="M334" s="2">
        <v>0</v>
      </c>
    </row>
    <row r="335" spans="3:13" x14ac:dyDescent="0.25">
      <c r="C335" s="67">
        <v>6.4752164478400195E-2</v>
      </c>
      <c r="G335" s="2">
        <v>0</v>
      </c>
      <c r="M335" s="2">
        <v>0</v>
      </c>
    </row>
    <row r="336" spans="3:13" x14ac:dyDescent="0.25">
      <c r="C336" s="67">
        <v>6.4762611526787403E-2</v>
      </c>
      <c r="G336" s="2">
        <v>0</v>
      </c>
      <c r="M336" s="2">
        <v>0</v>
      </c>
    </row>
    <row r="337" spans="3:13" x14ac:dyDescent="0.25">
      <c r="C337" s="67">
        <v>6.4773058575211095E-2</v>
      </c>
      <c r="G337" s="2">
        <v>0</v>
      </c>
      <c r="M337" s="2">
        <v>0</v>
      </c>
    </row>
    <row r="338" spans="3:13" x14ac:dyDescent="0.25">
      <c r="C338" s="67">
        <v>6.4782494618980099E-2</v>
      </c>
      <c r="G338" s="2">
        <v>0</v>
      </c>
      <c r="M338" s="2">
        <v>0</v>
      </c>
    </row>
    <row r="339" spans="3:13" x14ac:dyDescent="0.25">
      <c r="C339" s="67">
        <v>6.4792941667472598E-2</v>
      </c>
      <c r="G339" s="2">
        <v>0</v>
      </c>
      <c r="M339" s="2">
        <v>0</v>
      </c>
    </row>
    <row r="340" spans="3:13" x14ac:dyDescent="0.25">
      <c r="C340" s="67">
        <v>6.4803051714435303E-2</v>
      </c>
      <c r="G340" s="2">
        <v>0</v>
      </c>
      <c r="M340" s="2">
        <v>0</v>
      </c>
    </row>
    <row r="341" spans="3:13" x14ac:dyDescent="0.25">
      <c r="C341" s="67">
        <v>6.4813498762999397E-2</v>
      </c>
      <c r="G341" s="2">
        <v>0</v>
      </c>
      <c r="M341" s="2">
        <v>0</v>
      </c>
    </row>
    <row r="342" spans="3:13" x14ac:dyDescent="0.25">
      <c r="C342" s="67">
        <v>6.4823608810030894E-2</v>
      </c>
      <c r="G342" s="2">
        <v>0</v>
      </c>
      <c r="M342" s="2">
        <v>0</v>
      </c>
    </row>
    <row r="343" spans="3:13" x14ac:dyDescent="0.25">
      <c r="C343" s="67">
        <v>6.4834055858666001E-2</v>
      </c>
      <c r="G343" s="2">
        <v>0</v>
      </c>
      <c r="M343" s="2">
        <v>0</v>
      </c>
    </row>
    <row r="344" spans="3:13" x14ac:dyDescent="0.25">
      <c r="C344" s="67">
        <v>6.4844502907336996E-2</v>
      </c>
      <c r="G344" s="2">
        <v>0</v>
      </c>
      <c r="M344" s="2">
        <v>0</v>
      </c>
    </row>
    <row r="345" spans="3:13" x14ac:dyDescent="0.25">
      <c r="C345" s="67">
        <v>6.4854612954472493E-2</v>
      </c>
      <c r="G345" s="2">
        <v>0</v>
      </c>
      <c r="M345" s="2">
        <v>0</v>
      </c>
    </row>
    <row r="346" spans="3:13" x14ac:dyDescent="0.25">
      <c r="C346" s="67">
        <v>6.4865060003215E-2</v>
      </c>
      <c r="G346" s="2">
        <v>0</v>
      </c>
      <c r="M346" s="2">
        <v>0</v>
      </c>
    </row>
    <row r="347" spans="3:13" x14ac:dyDescent="0.25">
      <c r="C347" s="67">
        <v>6.4875170050419304E-2</v>
      </c>
      <c r="G347" s="2">
        <v>0</v>
      </c>
      <c r="M347" s="2">
        <v>0</v>
      </c>
    </row>
    <row r="348" spans="3:13" x14ac:dyDescent="0.25">
      <c r="C348" s="67">
        <v>6.4885617099232906E-2</v>
      </c>
    </row>
    <row r="349" spans="3:13" x14ac:dyDescent="0.25">
      <c r="C349" s="67">
        <v>6.4896064148082896E-2</v>
      </c>
    </row>
    <row r="350" spans="3:13" x14ac:dyDescent="0.25">
      <c r="C350" s="67">
        <v>6.4905500192236495E-2</v>
      </c>
    </row>
    <row r="351" spans="3:13" x14ac:dyDescent="0.25">
      <c r="C351" s="67">
        <v>6.4915947241155403E-2</v>
      </c>
    </row>
    <row r="352" spans="3:13" x14ac:dyDescent="0.25">
      <c r="C352" s="67">
        <v>6.4926057288530195E-2</v>
      </c>
    </row>
    <row r="353" spans="3:3" x14ac:dyDescent="0.25">
      <c r="C353" s="67">
        <v>6.4936504337520101E-2</v>
      </c>
    </row>
    <row r="354" spans="3:3" x14ac:dyDescent="0.25">
      <c r="C354" s="67">
        <v>6.49466143849637E-2</v>
      </c>
    </row>
    <row r="355" spans="3:3" x14ac:dyDescent="0.25">
      <c r="C355" s="67">
        <v>6.4957061434024702E-2</v>
      </c>
    </row>
    <row r="356" spans="3:3" x14ac:dyDescent="0.25">
      <c r="C356" s="67">
        <v>6.4967508483121994E-2</v>
      </c>
    </row>
    <row r="357" spans="3:3" x14ac:dyDescent="0.25">
      <c r="C357" s="67">
        <v>6.4977618530669606E-2</v>
      </c>
    </row>
    <row r="358" spans="3:3" x14ac:dyDescent="0.25">
      <c r="C358" s="67">
        <v>6.4988065579837995E-2</v>
      </c>
    </row>
    <row r="359" spans="3:3" x14ac:dyDescent="0.25">
      <c r="C359" s="67">
        <v>6.4998175627454899E-2</v>
      </c>
    </row>
    <row r="360" spans="3:3" x14ac:dyDescent="0.25">
      <c r="C360" s="67">
        <v>6.5008622676694397E-2</v>
      </c>
    </row>
    <row r="361" spans="3:3" x14ac:dyDescent="0.25">
      <c r="C361" s="67">
        <v>6.5019069725969797E-2</v>
      </c>
    </row>
    <row r="362" spans="3:3" x14ac:dyDescent="0.25">
      <c r="C362" s="67">
        <v>6.5028505770508394E-2</v>
      </c>
    </row>
    <row r="363" spans="3:3" x14ac:dyDescent="0.25">
      <c r="C363" s="67">
        <v>6.5038952819852697E-2</v>
      </c>
    </row>
    <row r="364" spans="3:3" x14ac:dyDescent="0.25">
      <c r="C364" s="67">
        <v>6.5049062867640103E-2</v>
      </c>
    </row>
    <row r="365" spans="3:3" x14ac:dyDescent="0.25">
      <c r="C365" s="67">
        <v>6.5059509917055905E-2</v>
      </c>
    </row>
    <row r="366" spans="3:3" x14ac:dyDescent="0.25">
      <c r="C366" s="67">
        <v>6.5069619964911701E-2</v>
      </c>
    </row>
    <row r="367" spans="3:3" x14ac:dyDescent="0.25">
      <c r="C367" s="67">
        <v>6.5080067014399001E-2</v>
      </c>
    </row>
    <row r="368" spans="3:3" x14ac:dyDescent="0.25">
      <c r="C368" s="67">
        <v>6.5090514063921703E-2</v>
      </c>
    </row>
  </sheetData>
  <phoneticPr fontId="6" type="noConversion"/>
  <pageMargins left="0.75" right="0.75" top="0.25" bottom="0.25" header="0.5" footer="0.5"/>
  <pageSetup paperSize="5" scale="5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CMS - Med Bow Assignment</vt:lpstr>
      <vt:lpstr>'CMS - Med Bow Assignment'!Print_Area</vt:lpstr>
      <vt:lpstr>'CMS - Med Bow Assignment'!Print_Titles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2001-09-24T22:40:48Z</cp:lastPrinted>
  <dcterms:created xsi:type="dcterms:W3CDTF">2000-10-12T18:41:56Z</dcterms:created>
  <dcterms:modified xsi:type="dcterms:W3CDTF">2014-09-03T19:32:13Z</dcterms:modified>
</cp:coreProperties>
</file>